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I:\Dokumenty\Výběrová řízení\2024\Liberec\01_Sběrný dvůr_provoz - opakovaný\Ke schválení\"/>
    </mc:Choice>
  </mc:AlternateContent>
  <xr:revisionPtr revIDLastSave="0" documentId="13_ncr:1_{F3A29692-929A-4AFC-9615-2D4B57895311}" xr6:coauthVersionLast="47" xr6:coauthVersionMax="47" xr10:uidLastSave="{00000000-0000-0000-0000-000000000000}"/>
  <bookViews>
    <workbookView xWindow="645" yWindow="495" windowWidth="17685" windowHeight="15090" xr2:uid="{00000000-000D-0000-FFFF-FFFF00000000}"/>
  </bookViews>
  <sheets>
    <sheet name="Výkaz výměr" sheetId="2" r:id="rId1"/>
    <sheet name="Nabídková cena" sheetId="1" r:id="rId2"/>
    <sheet name="Stanovení nabídkové cen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3" l="1"/>
  <c r="E51" i="3"/>
  <c r="D51" i="3"/>
  <c r="F48" i="3"/>
  <c r="E48" i="3"/>
  <c r="D48" i="3"/>
  <c r="C48" i="3"/>
  <c r="C51" i="3"/>
  <c r="F55" i="3"/>
  <c r="F56" i="3" s="1"/>
  <c r="E55" i="3"/>
  <c r="E56" i="3" s="1"/>
  <c r="D55" i="3"/>
  <c r="D56" i="3" s="1"/>
  <c r="C55" i="3"/>
  <c r="C56" i="3" s="1"/>
  <c r="G55" i="3"/>
  <c r="G56" i="3" s="1"/>
  <c r="F49" i="3"/>
  <c r="E49" i="3"/>
  <c r="D49" i="3"/>
  <c r="C49" i="3"/>
  <c r="E50" i="3" l="1"/>
  <c r="C50" i="3"/>
  <c r="F47" i="3"/>
  <c r="D47" i="3"/>
  <c r="F50" i="3"/>
  <c r="E47" i="3"/>
  <c r="D50" i="3"/>
  <c r="C47" i="3"/>
  <c r="E27" i="3" l="1"/>
  <c r="F27" i="3" s="1"/>
  <c r="E22" i="3"/>
  <c r="F22" i="3" s="1"/>
  <c r="E21" i="3"/>
  <c r="F21" i="3" s="1"/>
  <c r="E33" i="3" l="1"/>
  <c r="F33" i="3" s="1"/>
  <c r="E32" i="3"/>
  <c r="F32" i="3" s="1"/>
  <c r="E31" i="3"/>
  <c r="F31" i="3" s="1"/>
  <c r="E30" i="3"/>
  <c r="E20" i="3"/>
  <c r="F20" i="3" s="1"/>
  <c r="G47" i="3" l="1"/>
  <c r="C52" i="3"/>
  <c r="C53" i="3" s="1"/>
  <c r="D52" i="3"/>
  <c r="D53" i="3" s="1"/>
  <c r="E52" i="3"/>
  <c r="E53" i="3" s="1"/>
  <c r="F52" i="3"/>
  <c r="F53" i="3" s="1"/>
  <c r="C58" i="3"/>
  <c r="C59" i="3" s="1"/>
  <c r="C61" i="3" s="1"/>
  <c r="D58" i="3"/>
  <c r="D59" i="3" s="1"/>
  <c r="D61" i="3" s="1"/>
  <c r="E58" i="3"/>
  <c r="E59" i="3" s="1"/>
  <c r="E61" i="3" s="1"/>
  <c r="F58" i="3"/>
  <c r="F59" i="3" s="1"/>
  <c r="F61" i="3" s="1"/>
  <c r="G58" i="3"/>
  <c r="G59" i="3" s="1"/>
  <c r="G61" i="3" s="1"/>
  <c r="F30" i="3"/>
  <c r="E29" i="3"/>
  <c r="F29" i="3" s="1"/>
  <c r="E28" i="3"/>
  <c r="F28" i="3" s="1"/>
  <c r="E26" i="3"/>
  <c r="F26" i="3" s="1"/>
  <c r="E25" i="3"/>
  <c r="F25" i="3" s="1"/>
  <c r="E24" i="3"/>
  <c r="F24" i="3" s="1"/>
  <c r="E23" i="3"/>
  <c r="F23" i="3" s="1"/>
  <c r="E19" i="3"/>
  <c r="F19" i="3" s="1"/>
  <c r="E18" i="3"/>
  <c r="F18" i="3" s="1"/>
  <c r="E17" i="3"/>
  <c r="F17" i="3" s="1"/>
  <c r="E16" i="3"/>
  <c r="F16" i="3" s="1"/>
  <c r="E15" i="3"/>
  <c r="F15" i="3" s="1"/>
  <c r="F34" i="3" l="1"/>
  <c r="G69" i="3" l="1"/>
  <c r="F69" i="3"/>
  <c r="D69" i="3"/>
  <c r="E69" i="3"/>
  <c r="C69" i="3"/>
  <c r="F62" i="3"/>
  <c r="F70" i="3" s="1"/>
  <c r="C62" i="3"/>
  <c r="C70" i="3" s="1"/>
  <c r="D62" i="3"/>
  <c r="D70" i="3" s="1"/>
  <c r="E62" i="3"/>
  <c r="E70" i="3" s="1"/>
  <c r="G70" i="3"/>
  <c r="F68" i="3" l="1"/>
  <c r="E68" i="3"/>
  <c r="D68" i="3"/>
  <c r="G68" i="3"/>
  <c r="C68" i="3"/>
  <c r="D8" i="3"/>
  <c r="E8" i="3" s="1"/>
  <c r="C67" i="3" l="1"/>
  <c r="E67" i="3"/>
  <c r="D67" i="3"/>
  <c r="D71" i="3" s="1"/>
  <c r="G67" i="3"/>
  <c r="G71" i="3" s="1"/>
  <c r="F67" i="3"/>
  <c r="E71" i="3"/>
  <c r="C26" i="1" l="1"/>
  <c r="C28" i="1" s="1"/>
  <c r="C38" i="1"/>
  <c r="C40" i="1" s="1"/>
  <c r="C34" i="1"/>
  <c r="C36" i="1" s="1"/>
  <c r="C22" i="1"/>
  <c r="C24" i="1" s="1"/>
  <c r="C30" i="1"/>
  <c r="C32" i="1" s="1"/>
  <c r="F71" i="3"/>
  <c r="C14" i="1" s="1"/>
  <c r="C16" i="1" s="1"/>
  <c r="C71" i="3"/>
  <c r="C2" i="1" s="1"/>
  <c r="C10" i="1"/>
  <c r="C12" i="1" s="1"/>
  <c r="C18" i="1"/>
  <c r="C20" i="1" s="1"/>
  <c r="C6" i="1"/>
  <c r="C8" i="1" s="1"/>
  <c r="C42" i="1" l="1"/>
  <c r="C46" i="1" s="1"/>
  <c r="C4" i="1"/>
</calcChain>
</file>

<file path=xl/sharedStrings.xml><?xml version="1.0" encoding="utf-8"?>
<sst xmlns="http://schemas.openxmlformats.org/spreadsheetml/2006/main" count="208" uniqueCount="141">
  <si>
    <t>1 měsíc</t>
  </si>
  <si>
    <t>Jednotkové množství</t>
  </si>
  <si>
    <t>t</t>
  </si>
  <si>
    <t>Výkaz výměr - stanovení nabídkové ceny</t>
  </si>
  <si>
    <t>Vývoz nádob - separace</t>
  </si>
  <si>
    <t>Výkaz Výměr</t>
  </si>
  <si>
    <t>Kat. číslo odpadu</t>
  </si>
  <si>
    <t>Název druhu odpadu</t>
  </si>
  <si>
    <t>Kategorie odpadu</t>
  </si>
  <si>
    <t>Množství odpadu  (t)</t>
  </si>
  <si>
    <t>Jednotková cena bez DPH (za 1 t)</t>
  </si>
  <si>
    <t>Cena celkem bez DPH</t>
  </si>
  <si>
    <t>O</t>
  </si>
  <si>
    <t>N</t>
  </si>
  <si>
    <t>ČINNOST</t>
  </si>
  <si>
    <t>Cena celkem</t>
  </si>
  <si>
    <t>Nabídková cena dle výkazu výměr - Stanovení nabídkové ceny</t>
  </si>
  <si>
    <t>* Za  správnost stanovené sazby DPH nese odpovědnost účastník zadávacího řízení.</t>
  </si>
  <si>
    <t>Účastník:</t>
  </si>
  <si>
    <t>Jednotková cena bez DPH (za 1 t)*</t>
  </si>
  <si>
    <t>Odpad – nakládání</t>
  </si>
  <si>
    <t>* účastník je oprávněn ocenit položku nulou, případně záporným číslem, záporně oceněná položka bude chápana jako platba zadavateli za převzaté odpady.</t>
  </si>
  <si>
    <t>Poplatek za uložení odpadu na skládku</t>
  </si>
  <si>
    <t>v zákonné výši</t>
  </si>
  <si>
    <t xml:space="preserve">Nakládání s odpady </t>
  </si>
  <si>
    <t>Výkaz výměr - Odpad - nakládání</t>
  </si>
  <si>
    <t xml:space="preserve">Pesticidy </t>
  </si>
  <si>
    <t xml:space="preserve">Barvy, tiskařské barvy, lepidla, pryskyřice obsahující nebezpečné látky </t>
  </si>
  <si>
    <t>Poplatek za skládkování</t>
  </si>
  <si>
    <t>ROK:</t>
  </si>
  <si>
    <t>Poplatek za skládkování celkem</t>
  </si>
  <si>
    <t>Nakládání s odpady</t>
  </si>
  <si>
    <t>Cena celkem za rok*</t>
  </si>
  <si>
    <t>** ceny jsou uvedeny bez poplatku za uložení odpadu na skládku, poplatek bude k ceně připočten v aktuální výši dle zákona.</t>
  </si>
  <si>
    <r>
      <rPr>
        <b/>
        <u/>
        <sz val="18"/>
        <color theme="1"/>
        <rFont val="Times New Roman"/>
        <family val="1"/>
        <charset val="238"/>
      </rPr>
      <t>Návod pro vyplnění:</t>
    </r>
    <r>
      <rPr>
        <b/>
        <sz val="18"/>
        <color theme="1"/>
        <rFont val="Times New Roman"/>
        <family val="1"/>
        <charset val="238"/>
      </rPr>
      <t xml:space="preserve"> účastník vyplní pouze vyznačená, tzn. odemčená a podbarvená pole - žlutě, na všech záložkách  </t>
    </r>
  </si>
  <si>
    <t>Papír a lepenka (kat. č. 200101)</t>
  </si>
  <si>
    <t>Sklo (kat. č. 200102)</t>
  </si>
  <si>
    <t>Plasty (kat. č. 200139)</t>
  </si>
  <si>
    <t>Kovy (kat. č. 200140)</t>
  </si>
  <si>
    <t>Rozpouštědla (kat. č. 200113)</t>
  </si>
  <si>
    <t>Olej a tuk neuvedený pod číslem 200125 (kat. č. 200126)</t>
  </si>
  <si>
    <t>Barvy, tiskařské barvy, lepidla, pryskyřice obsahující nebezpečné látky (kat. č. 200127)</t>
  </si>
  <si>
    <t>Objemný odpad (kat. č. 20 03 07) - jiné nakládání než skládkování</t>
  </si>
  <si>
    <t>Objemný odpad (kat. č. 20 03 07) - skládkování**</t>
  </si>
  <si>
    <t xml:space="preserve">Plasty </t>
  </si>
  <si>
    <t xml:space="preserve">Množství skládkovného odpadu </t>
  </si>
  <si>
    <t>Cena za nakládání</t>
  </si>
  <si>
    <t>Jednotková cena za 1 t</t>
  </si>
  <si>
    <t>Provoz sběrného dvora</t>
  </si>
  <si>
    <t>Výkaz výměr - provoz sběrného dvora</t>
  </si>
  <si>
    <t>Jednotková cena bez DPH (za jeden měsíc provozu sběrného dvora)*</t>
  </si>
  <si>
    <t>Náklady na provoz Sběrného dvora (na  technické a administrativní vybavení, obsluhu a případné další náklady)</t>
  </si>
  <si>
    <t>Délka provozování</t>
  </si>
  <si>
    <t>Biologicky rozložitelný odpad (kat. č. 200201)</t>
  </si>
  <si>
    <t>Dřevo neuvedené pod číslem 200137 (kat. č. 200138)</t>
  </si>
  <si>
    <t>Počet měsíců</t>
  </si>
  <si>
    <t>Délka provozování - měsíc</t>
  </si>
  <si>
    <t>Cena za provoz Sběrného dvora za rok bez DPH</t>
  </si>
  <si>
    <t>Pneumatiky</t>
  </si>
  <si>
    <t>Papír a lepenka</t>
  </si>
  <si>
    <t>Sklo</t>
  </si>
  <si>
    <t>Textil</t>
  </si>
  <si>
    <t>Rozpouštědla</t>
  </si>
  <si>
    <t>Olej a tuk neuvedený pod číslem 200125</t>
  </si>
  <si>
    <t xml:space="preserve">Dřevo neuvedené pod číslem 200137 </t>
  </si>
  <si>
    <t>Biologicky rozložitelný odpad</t>
  </si>
  <si>
    <t>Celkem nakládání s odpady  (bez odpadu 200307)</t>
  </si>
  <si>
    <t>Pneumatiky (kat. č. 160103)</t>
  </si>
  <si>
    <t>Textil (kat. č. 200111)</t>
  </si>
  <si>
    <t>Pesticidy (kat. č. 200119)</t>
  </si>
  <si>
    <t>Příspěvek na provoz Sběrného dvora (na  technické a administrativní vybavení, obsluhu a případné další náklady)</t>
  </si>
  <si>
    <t>Objemný odpad (kat. č. 20 03 07) - skládkování</t>
  </si>
  <si>
    <t xml:space="preserve">Kyseliny (kat. č. 20 01 14) </t>
  </si>
  <si>
    <t xml:space="preserve">Zemina a kameny (kat. č. 20 02 02) </t>
  </si>
  <si>
    <t>Uliční smetky (kat. č. 20 03 03)</t>
  </si>
  <si>
    <t>Nabídková cena bez DPH v Kč za 10 let</t>
  </si>
  <si>
    <t>Výše DPH v Kč za 10 let</t>
  </si>
  <si>
    <t>Nabídková cena včetně DPH v Kč za 10 let</t>
  </si>
  <si>
    <t>Kyseliny</t>
  </si>
  <si>
    <t>Zemina a kamení</t>
  </si>
  <si>
    <t>Uliční smetky</t>
  </si>
  <si>
    <t>rok 2026</t>
  </si>
  <si>
    <t>rok 2027</t>
  </si>
  <si>
    <t>rok 2028</t>
  </si>
  <si>
    <t>rok 2029</t>
  </si>
  <si>
    <t>rok 2030 a další</t>
  </si>
  <si>
    <t>-</t>
  </si>
  <si>
    <t>rok 2030 a dálší</t>
  </si>
  <si>
    <t>Cena celkem za rok 2026 bez DPH (Kč)</t>
  </si>
  <si>
    <t>Výše DPH za rok 2026 (Kč)</t>
  </si>
  <si>
    <t>Cena celkem za rok 2026 včetně DPH (Kč)</t>
  </si>
  <si>
    <t>Cena celkem za rok 2027 bez DPH (Kč)</t>
  </si>
  <si>
    <t>Výše DPH za rok 2027 (Kč)</t>
  </si>
  <si>
    <t>Cena celkem za rok 2027 včetně DPH (Kč)</t>
  </si>
  <si>
    <t>Cena celkem za rok 2028 bez DPH (Kč)</t>
  </si>
  <si>
    <t>Výše DPH za rok 2028 (Kč)</t>
  </si>
  <si>
    <t>Cena celkem za rok 2028 včetně DPH (Kč)</t>
  </si>
  <si>
    <t>Cena celkem za rok 2029 bez DPH (Kč)</t>
  </si>
  <si>
    <t>Výše DPH za rok 2029 (Kč)</t>
  </si>
  <si>
    <t>Cena celkem za rok 2029 včetně DPH (Kč)</t>
  </si>
  <si>
    <t>Cena celkem za rok 2030 bez DPH (Kč)</t>
  </si>
  <si>
    <t>Výše DPH za rok 2030 (Kč)</t>
  </si>
  <si>
    <t>Cena celkem za rok 2030 včetně DPH (Kč)</t>
  </si>
  <si>
    <t>Cena celkem za rok 2031 bez DPH (Kč)</t>
  </si>
  <si>
    <t>Výše DPH za rok 2031 (Kč)</t>
  </si>
  <si>
    <t>Cena celkem za rok 2031 včetně DPH (Kč)</t>
  </si>
  <si>
    <t>Cena celkem za rok 2032 bez DPH (Kč)</t>
  </si>
  <si>
    <t>Výše DPH za rok 2032 (Kč)</t>
  </si>
  <si>
    <t>Cena celkem za rok 2032 včetně DPH (Kč)</t>
  </si>
  <si>
    <t>Cena celkem za rok 2033 bez DPH (Kč)</t>
  </si>
  <si>
    <t>Výše DPH za rok 2033 (Kč)</t>
  </si>
  <si>
    <t>Cena celkem za rok 2033 včetně DPH (Kč)</t>
  </si>
  <si>
    <t>Cena celkem za rok 2034 bez DPH (Kč)</t>
  </si>
  <si>
    <t>Výše DPH za rok 2034 (Kč)</t>
  </si>
  <si>
    <t>Cena celkem za rok 2034  včetně DPH (Kč)</t>
  </si>
  <si>
    <t>Cena celkem za rok 2035 bez DPH (Kč)</t>
  </si>
  <si>
    <t>Výše DPH za rok 2035  (Kč)</t>
  </si>
  <si>
    <t>Cena celkem za rok 2035 včetně DPH (Kč)</t>
  </si>
  <si>
    <t>Lze uvést 0 až 2500 t</t>
  </si>
  <si>
    <t xml:space="preserve">Návod k vyplnění: Účastník je oprávněn upravovat pouze žlutě podbravené buňky. </t>
  </si>
  <si>
    <t>Zásady (kat. č. 20 01 15)</t>
  </si>
  <si>
    <t>Fotochemikálie (kat. č. 20 01 17)</t>
  </si>
  <si>
    <t>Jiná nepoužitelná léčiva neuvedená pod číslem 20 01 31 (kat. č. 20 01 32)</t>
  </si>
  <si>
    <t>Jedlý olej a tuk (kat. č. 200125)</t>
  </si>
  <si>
    <t>Zásady</t>
  </si>
  <si>
    <t>Fotochemikálie</t>
  </si>
  <si>
    <t xml:space="preserve">* cena zahrnuje veškeré činnosti stanovené v bodě 3 zadávací dokumentace </t>
  </si>
  <si>
    <t>Směsný komunální odpad (kat. č. 20 03 01) - jiné nakládání než skládkování</t>
  </si>
  <si>
    <t>Směsný komunální odpad (kat. č. 200301)** - skládkování</t>
  </si>
  <si>
    <t xml:space="preserve">Pozn. 1 : U ostatních odpadů (mimo výše uvedených Směsného komunálního odpadu a Objemných odpadů), pokud budou uloženy na skládku se předpokládá, že budou uloženy jako zbytkový odpad (případně nebezpečný), a tudíž se nepředpokládá, že by v průběhu trvání smlouvy docházelo k výrzné změně výše poplatku (příloha č.9 k zákonu 541/2020 Sb., o odpadech). V případě, že takovéto odpady plánuje uchazeč ukládat na skládku, pak zákonný poplatek (za zbytkový odpad) bude již součástí nabídkové ceny za 1 tunu. V případě změny výše poplatku, nebo jiného důvodu znemožňujícího ukládat odpad na skládku jako zbytkový odpad, bude každý takový případ posouzen v průběhu smlouvy individuálně a poplatek upraven dle zákonné výše. </t>
  </si>
  <si>
    <t>Směsný komunální odpad (kat. č. 20 03 01) - skládkování</t>
  </si>
  <si>
    <t>Směsný komunální odpad (kat. č. 20 03 01) jiné nakládání než skládkování</t>
  </si>
  <si>
    <t>Lze uvést 0 až 100 t</t>
  </si>
  <si>
    <t>Množství produkovaného SKO *</t>
  </si>
  <si>
    <t>Množství produkovaného objemného odpadu *</t>
  </si>
  <si>
    <t>Cena za nakládání s SKO a  objemným odpadem celkem</t>
  </si>
  <si>
    <t>Poplatek se slevou za 1 t</t>
  </si>
  <si>
    <r>
      <t xml:space="preserve">*jedná se o předpokládané (pro stanovení nabídkové ceny závazné) množství odpadu </t>
    </r>
    <r>
      <rPr>
        <b/>
        <i/>
        <sz val="12"/>
        <color rgb="FFFF0000"/>
        <rFont val="Times New Roman"/>
        <family val="1"/>
        <charset val="238"/>
      </rPr>
      <t xml:space="preserve">2600 </t>
    </r>
    <r>
      <rPr>
        <b/>
        <i/>
        <sz val="12"/>
        <color theme="1"/>
        <rFont val="Times New Roman"/>
        <family val="1"/>
        <charset val="238"/>
      </rPr>
      <t xml:space="preserve">t (kódy 200301 a 200307), jehož produkce se předpokládá a které by mohlo být uloženo na skládce. V případě, že uchazeč bude s převzatým odpadem nakládat jiným konečným způsobem než skládkováním, (např. energetické využití), pak je oprávněn o toto množství výše uvednou hodnotu ponížit, (doplní ho do podžluceného pole) což se promítne do řádku Poplatek za skládkování. Uchazeč současně do nabídky uvede jakým jiným způsobem bude s odpadem (kódy 202301 a 200307) nakládat a toto sdělení (zejména množství odpadů 200301 a 200307, které nebude skládkováno) bude pro uchazeče závazné a bude zapracováno do smlouvy o dílo před jejím podpisem. Předpokládá se, že na veškerý SKO a Objemný odpad uložený na skládku bude uplatněna sleva na poplatek za skládkování a poplatek bude 500 Kč. Od roku 2030 nebude v souladu se zákonem žádný SKO a objemný odpad skládkován.    </t>
    </r>
  </si>
  <si>
    <t>Nakládání s SKO a objemnými odpady</t>
  </si>
  <si>
    <t xml:space="preserve">Jedlý olej a tuk </t>
  </si>
  <si>
    <t xml:space="preserve">Nakládání s SKO a objemnými odpady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</si>
</sst>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0\ &quot;Kč&quot;"/>
    <numFmt numFmtId="166" formatCode="#,##0.00\ _K_č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8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2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51">
    <xf numFmtId="0" fontId="0" fillId="0" borderId="0" xfId="0"/>
    <xf numFmtId="165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11" fillId="8" borderId="5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0" borderId="1" xfId="0" applyFont="1" applyBorder="1"/>
    <xf numFmtId="0" fontId="11" fillId="8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6" fillId="8" borderId="0" xfId="0" applyFont="1" applyFill="1" applyAlignment="1">
      <alignment horizontal="center" vertical="center"/>
    </xf>
    <xf numFmtId="165" fontId="16" fillId="8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11" fillId="5" borderId="7" xfId="0" applyFont="1" applyFill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166" fontId="11" fillId="0" borderId="7" xfId="0" applyNumberFormat="1" applyFont="1" applyBorder="1" applyAlignment="1">
      <alignment horizontal="center" vertical="center" wrapText="1"/>
    </xf>
    <xf numFmtId="0" fontId="5" fillId="0" borderId="0" xfId="0" applyFont="1"/>
    <xf numFmtId="0" fontId="7" fillId="2" borderId="2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11" fillId="5" borderId="10" xfId="0" applyFont="1" applyFill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166" fontId="6" fillId="5" borderId="11" xfId="0" applyNumberFormat="1" applyFont="1" applyFill="1" applyBorder="1" applyAlignment="1">
      <alignment horizontal="center" vertical="center" wrapText="1"/>
    </xf>
    <xf numFmtId="166" fontId="6" fillId="2" borderId="15" xfId="0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8" borderId="0" xfId="0" applyFont="1" applyFill="1" applyAlignment="1">
      <alignment horizontal="center" vertical="center" wrapText="1"/>
    </xf>
    <xf numFmtId="166" fontId="6" fillId="5" borderId="0" xfId="0" applyNumberFormat="1" applyFont="1" applyFill="1" applyAlignment="1">
      <alignment horizontal="center" vertical="center" wrapText="1"/>
    </xf>
    <xf numFmtId="0" fontId="6" fillId="0" borderId="0" xfId="0" applyFont="1"/>
    <xf numFmtId="0" fontId="3" fillId="2" borderId="1" xfId="0" applyFont="1" applyFill="1" applyBorder="1" applyAlignment="1">
      <alignment wrapText="1"/>
    </xf>
    <xf numFmtId="164" fontId="3" fillId="6" borderId="4" xfId="1" applyFont="1" applyFill="1" applyBorder="1" applyAlignment="1" applyProtection="1">
      <alignment horizontal="center" vertical="center"/>
    </xf>
    <xf numFmtId="164" fontId="3" fillId="6" borderId="1" xfId="1" applyFont="1" applyFill="1" applyBorder="1" applyAlignment="1" applyProtection="1">
      <alignment horizontal="center" vertical="center"/>
    </xf>
    <xf numFmtId="0" fontId="3" fillId="8" borderId="21" xfId="0" applyFont="1" applyFill="1" applyBorder="1" applyAlignment="1">
      <alignment wrapText="1"/>
    </xf>
    <xf numFmtId="0" fontId="6" fillId="8" borderId="21" xfId="0" applyFont="1" applyFill="1" applyBorder="1"/>
    <xf numFmtId="0" fontId="13" fillId="8" borderId="2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8" borderId="20" xfId="0" applyFont="1" applyFill="1" applyBorder="1" applyAlignment="1">
      <alignment wrapText="1"/>
    </xf>
    <xf numFmtId="0" fontId="6" fillId="8" borderId="35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6" fillId="6" borderId="6" xfId="0" applyFont="1" applyFill="1" applyBorder="1" applyAlignment="1">
      <alignment horizontal="center"/>
    </xf>
    <xf numFmtId="4" fontId="6" fillId="6" borderId="32" xfId="0" applyNumberFormat="1" applyFont="1" applyFill="1" applyBorder="1" applyAlignment="1">
      <alignment horizontal="center" vertical="center"/>
    </xf>
    <xf numFmtId="4" fontId="6" fillId="6" borderId="23" xfId="0" applyNumberFormat="1" applyFont="1" applyFill="1" applyBorder="1" applyAlignment="1">
      <alignment horizontal="center" vertical="center"/>
    </xf>
    <xf numFmtId="4" fontId="6" fillId="6" borderId="24" xfId="0" applyNumberFormat="1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11" fillId="8" borderId="38" xfId="0" applyFont="1" applyFill="1" applyBorder="1" applyAlignment="1">
      <alignment horizontal="left" vertical="center" wrapText="1"/>
    </xf>
    <xf numFmtId="4" fontId="6" fillId="0" borderId="33" xfId="0" applyNumberFormat="1" applyFont="1" applyBorder="1" applyAlignment="1">
      <alignment horizontal="center" vertical="center"/>
    </xf>
    <xf numFmtId="4" fontId="6" fillId="0" borderId="30" xfId="0" applyNumberFormat="1" applyFont="1" applyBorder="1" applyAlignment="1">
      <alignment horizontal="center" vertical="center"/>
    </xf>
    <xf numFmtId="4" fontId="6" fillId="0" borderId="31" xfId="0" applyNumberFormat="1" applyFont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11" fillId="8" borderId="39" xfId="0" applyFont="1" applyFill="1" applyBorder="1" applyAlignment="1">
      <alignment horizontal="left" vertical="center" wrapText="1"/>
    </xf>
    <xf numFmtId="4" fontId="6" fillId="0" borderId="3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0" fontId="11" fillId="10" borderId="40" xfId="0" applyFont="1" applyFill="1" applyBorder="1" applyAlignment="1">
      <alignment horizontal="left" vertical="center" wrapText="1"/>
    </xf>
    <xf numFmtId="4" fontId="6" fillId="10" borderId="34" xfId="0" applyNumberFormat="1" applyFont="1" applyFill="1" applyBorder="1" applyAlignment="1">
      <alignment horizontal="center" vertical="center"/>
    </xf>
    <xf numFmtId="4" fontId="6" fillId="10" borderId="25" xfId="0" applyNumberFormat="1" applyFont="1" applyFill="1" applyBorder="1" applyAlignment="1">
      <alignment horizontal="center" vertical="center"/>
    </xf>
    <xf numFmtId="4" fontId="6" fillId="10" borderId="26" xfId="0" applyNumberFormat="1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4" fontId="6" fillId="8" borderId="34" xfId="0" applyNumberFormat="1" applyFont="1" applyFill="1" applyBorder="1" applyAlignment="1">
      <alignment horizontal="center" vertical="center"/>
    </xf>
    <xf numFmtId="4" fontId="6" fillId="8" borderId="25" xfId="0" applyNumberFormat="1" applyFont="1" applyFill="1" applyBorder="1" applyAlignment="1">
      <alignment horizontal="center" vertical="center"/>
    </xf>
    <xf numFmtId="4" fontId="6" fillId="8" borderId="26" xfId="0" applyNumberFormat="1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16" fillId="10" borderId="40" xfId="0" applyFont="1" applyFill="1" applyBorder="1" applyAlignment="1">
      <alignment horizontal="left" vertical="center" wrapText="1"/>
    </xf>
    <xf numFmtId="4" fontId="3" fillId="10" borderId="33" xfId="0" applyNumberFormat="1" applyFont="1" applyFill="1" applyBorder="1" applyAlignment="1">
      <alignment horizontal="center" vertical="center"/>
    </xf>
    <xf numFmtId="4" fontId="3" fillId="10" borderId="25" xfId="0" applyNumberFormat="1" applyFont="1" applyFill="1" applyBorder="1" applyAlignment="1">
      <alignment horizontal="center" vertical="center"/>
    </xf>
    <xf numFmtId="4" fontId="3" fillId="10" borderId="26" xfId="0" applyNumberFormat="1" applyFont="1" applyFill="1" applyBorder="1" applyAlignment="1">
      <alignment horizontal="center" vertical="center"/>
    </xf>
    <xf numFmtId="4" fontId="6" fillId="8" borderId="3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vertical="center"/>
    </xf>
    <xf numFmtId="0" fontId="1" fillId="0" borderId="0" xfId="0" applyFont="1"/>
    <xf numFmtId="0" fontId="20" fillId="4" borderId="1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6" fillId="10" borderId="5" xfId="0" applyFont="1" applyFill="1" applyBorder="1" applyAlignment="1">
      <alignment horizontal="left" vertical="center" wrapText="1"/>
    </xf>
    <xf numFmtId="0" fontId="3" fillId="8" borderId="16" xfId="0" applyFont="1" applyFill="1" applyBorder="1" applyAlignment="1">
      <alignment wrapText="1"/>
    </xf>
    <xf numFmtId="0" fontId="6" fillId="0" borderId="37" xfId="0" applyFont="1" applyBorder="1" applyAlignment="1">
      <alignment horizontal="left"/>
    </xf>
    <xf numFmtId="4" fontId="6" fillId="6" borderId="27" xfId="0" applyNumberFormat="1" applyFont="1" applyFill="1" applyBorder="1" applyAlignment="1">
      <alignment horizontal="center" vertical="center"/>
    </xf>
    <xf numFmtId="4" fontId="6" fillId="6" borderId="21" xfId="0" applyNumberFormat="1" applyFont="1" applyFill="1" applyBorder="1" applyAlignment="1">
      <alignment horizontal="center" vertical="center"/>
    </xf>
    <xf numFmtId="4" fontId="6" fillId="6" borderId="28" xfId="0" applyNumberFormat="1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left" wrapText="1"/>
    </xf>
    <xf numFmtId="4" fontId="6" fillId="2" borderId="29" xfId="0" applyNumberFormat="1" applyFont="1" applyFill="1" applyBorder="1" applyAlignment="1">
      <alignment horizontal="center" vertical="center"/>
    </xf>
    <xf numFmtId="4" fontId="6" fillId="2" borderId="30" xfId="0" applyNumberFormat="1" applyFont="1" applyFill="1" applyBorder="1" applyAlignment="1">
      <alignment horizontal="center" vertical="center"/>
    </xf>
    <xf numFmtId="4" fontId="6" fillId="2" borderId="31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wrapText="1"/>
    </xf>
    <xf numFmtId="0" fontId="3" fillId="2" borderId="4" xfId="0" applyFont="1" applyFill="1" applyBorder="1" applyAlignment="1">
      <alignment horizontal="center"/>
    </xf>
    <xf numFmtId="4" fontId="6" fillId="2" borderId="5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 wrapText="1"/>
    </xf>
    <xf numFmtId="165" fontId="6" fillId="8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left" vertical="center" wrapText="1"/>
    </xf>
    <xf numFmtId="165" fontId="6" fillId="9" borderId="1" xfId="0" applyNumberFormat="1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9" xfId="0" applyFont="1" applyBorder="1" applyAlignment="1">
      <alignment vertical="center" wrapText="1"/>
    </xf>
    <xf numFmtId="4" fontId="6" fillId="3" borderId="33" xfId="0" applyNumberFormat="1" applyFont="1" applyFill="1" applyBorder="1" applyAlignment="1" applyProtection="1">
      <alignment horizontal="center" vertical="center"/>
      <protection locked="0"/>
    </xf>
    <xf numFmtId="4" fontId="6" fillId="3" borderId="30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top"/>
      <protection locked="0"/>
    </xf>
    <xf numFmtId="0" fontId="9" fillId="0" borderId="0" xfId="0" applyFont="1" applyAlignment="1">
      <alignment horizontal="justify" vertical="center" wrapText="1"/>
    </xf>
    <xf numFmtId="0" fontId="19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8" fillId="0" borderId="0" xfId="0" applyFont="1" applyAlignment="1">
      <alignment horizontal="left" wrapText="1"/>
    </xf>
    <xf numFmtId="0" fontId="18" fillId="7" borderId="0" xfId="0" applyFont="1" applyFill="1" applyAlignment="1">
      <alignment horizontal="left" wrapText="1"/>
    </xf>
    <xf numFmtId="0" fontId="16" fillId="7" borderId="18" xfId="0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/>
    </xf>
    <xf numFmtId="165" fontId="16" fillId="7" borderId="18" xfId="0" applyNumberFormat="1" applyFont="1" applyFill="1" applyBorder="1" applyAlignment="1">
      <alignment horizontal="center" vertical="center"/>
    </xf>
    <xf numFmtId="165" fontId="16" fillId="7" borderId="19" xfId="0" applyNumberFormat="1" applyFont="1" applyFill="1" applyBorder="1" applyAlignment="1">
      <alignment horizontal="center" vertical="center"/>
    </xf>
    <xf numFmtId="165" fontId="16" fillId="3" borderId="18" xfId="0" applyNumberFormat="1" applyFont="1" applyFill="1" applyBorder="1" applyAlignment="1" applyProtection="1">
      <alignment horizontal="center" vertical="center"/>
      <protection locked="0"/>
    </xf>
    <xf numFmtId="165" fontId="16" fillId="3" borderId="19" xfId="0" applyNumberFormat="1" applyFont="1" applyFill="1" applyBorder="1" applyAlignment="1" applyProtection="1">
      <alignment horizontal="center" vertical="center"/>
      <protection locked="0"/>
    </xf>
    <xf numFmtId="0" fontId="16" fillId="7" borderId="16" xfId="0" applyFont="1" applyFill="1" applyBorder="1" applyAlignment="1">
      <alignment horizontal="center" vertical="center"/>
    </xf>
    <xf numFmtId="165" fontId="16" fillId="3" borderId="16" xfId="0" applyNumberFormat="1" applyFont="1" applyFill="1" applyBorder="1" applyAlignment="1" applyProtection="1">
      <alignment horizontal="center" vertical="center"/>
      <protection locked="0"/>
    </xf>
    <xf numFmtId="165" fontId="16" fillId="7" borderId="16" xfId="0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16" fillId="0" borderId="0" xfId="0" applyFont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 applyProtection="1">
      <alignment horizontal="center" vertical="center"/>
      <protection locked="0"/>
    </xf>
    <xf numFmtId="165" fontId="3" fillId="3" borderId="19" xfId="0" applyNumberFormat="1" applyFont="1" applyFill="1" applyBorder="1" applyAlignment="1" applyProtection="1">
      <alignment horizontal="center" vertical="center"/>
      <protection locked="0"/>
    </xf>
    <xf numFmtId="165" fontId="3" fillId="2" borderId="1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wrapText="1"/>
    </xf>
    <xf numFmtId="0" fontId="13" fillId="8" borderId="3" xfId="0" applyFont="1" applyFill="1" applyBorder="1" applyAlignment="1">
      <alignment wrapText="1"/>
    </xf>
    <xf numFmtId="0" fontId="13" fillId="8" borderId="4" xfId="0" applyFont="1" applyFill="1" applyBorder="1" applyAlignment="1">
      <alignment wrapText="1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94"/>
  <sheetViews>
    <sheetView tabSelected="1" topLeftCell="A5" zoomScaleNormal="100" workbookViewId="0">
      <selection activeCell="C17" sqref="C17"/>
    </sheetView>
  </sheetViews>
  <sheetFormatPr defaultRowHeight="15" x14ac:dyDescent="0.25"/>
  <cols>
    <col min="1" max="1" width="41.5703125" customWidth="1"/>
    <col min="2" max="2" width="24.5703125" customWidth="1"/>
    <col min="3" max="3" width="27.7109375" customWidth="1"/>
  </cols>
  <sheetData>
    <row r="1" spans="1:5" x14ac:dyDescent="0.25">
      <c r="A1" s="3"/>
      <c r="B1" s="3"/>
      <c r="C1" s="3"/>
    </row>
    <row r="2" spans="1:5" ht="22.5" x14ac:dyDescent="0.3">
      <c r="A2" s="111" t="s">
        <v>5</v>
      </c>
      <c r="B2" s="112"/>
      <c r="C2" s="112"/>
    </row>
    <row r="3" spans="1:5" ht="16.5" thickBot="1" x14ac:dyDescent="0.3">
      <c r="A3" s="110" t="s">
        <v>49</v>
      </c>
      <c r="B3" s="110"/>
      <c r="C3" s="110"/>
    </row>
    <row r="4" spans="1:5" ht="48" thickBot="1" x14ac:dyDescent="0.3">
      <c r="A4" s="5" t="s">
        <v>48</v>
      </c>
      <c r="B4" s="5" t="s">
        <v>52</v>
      </c>
      <c r="C4" s="6" t="s">
        <v>50</v>
      </c>
    </row>
    <row r="5" spans="1:5" ht="48" thickBot="1" x14ac:dyDescent="0.3">
      <c r="A5" s="7" t="s">
        <v>70</v>
      </c>
      <c r="B5" s="8" t="s">
        <v>0</v>
      </c>
      <c r="C5" s="2"/>
    </row>
    <row r="6" spans="1:5" x14ac:dyDescent="0.25">
      <c r="A6" s="3"/>
      <c r="B6" s="3"/>
      <c r="C6" s="3"/>
    </row>
    <row r="7" spans="1:5" ht="17.25" customHeight="1" thickBot="1" x14ac:dyDescent="0.3">
      <c r="A7" s="110" t="s">
        <v>25</v>
      </c>
      <c r="B7" s="110"/>
      <c r="C7" s="110"/>
      <c r="D7" s="3"/>
      <c r="E7" s="3"/>
    </row>
    <row r="8" spans="1:5" ht="32.25" thickBot="1" x14ac:dyDescent="0.3">
      <c r="A8" s="9" t="s">
        <v>20</v>
      </c>
      <c r="B8" s="10" t="s">
        <v>1</v>
      </c>
      <c r="C8" s="10" t="s">
        <v>19</v>
      </c>
      <c r="D8" s="3"/>
      <c r="E8" s="3"/>
    </row>
    <row r="9" spans="1:5" ht="16.5" thickBot="1" x14ac:dyDescent="0.3">
      <c r="A9" s="11" t="s">
        <v>67</v>
      </c>
      <c r="B9" s="12" t="s">
        <v>2</v>
      </c>
      <c r="C9" s="1"/>
      <c r="D9" s="3"/>
      <c r="E9" s="3"/>
    </row>
    <row r="10" spans="1:5" ht="16.5" thickBot="1" x14ac:dyDescent="0.3">
      <c r="A10" s="11" t="s">
        <v>35</v>
      </c>
      <c r="B10" s="12" t="s">
        <v>2</v>
      </c>
      <c r="C10" s="1"/>
      <c r="D10" s="3"/>
      <c r="E10" s="3"/>
    </row>
    <row r="11" spans="1:5" ht="16.5" thickBot="1" x14ac:dyDescent="0.3">
      <c r="A11" s="11" t="s">
        <v>36</v>
      </c>
      <c r="B11" s="12" t="s">
        <v>2</v>
      </c>
      <c r="C11" s="1"/>
      <c r="D11" s="3"/>
      <c r="E11" s="3"/>
    </row>
    <row r="12" spans="1:5" ht="16.5" thickBot="1" x14ac:dyDescent="0.3">
      <c r="A12" s="11" t="s">
        <v>68</v>
      </c>
      <c r="B12" s="12" t="s">
        <v>2</v>
      </c>
      <c r="C12" s="1"/>
      <c r="D12" s="3"/>
      <c r="E12" s="3"/>
    </row>
    <row r="13" spans="1:5" ht="16.5" thickBot="1" x14ac:dyDescent="0.3">
      <c r="A13" s="11" t="s">
        <v>39</v>
      </c>
      <c r="B13" s="12" t="s">
        <v>2</v>
      </c>
      <c r="C13" s="1"/>
      <c r="D13" s="3"/>
      <c r="E13" s="3"/>
    </row>
    <row r="14" spans="1:5" ht="16.5" thickBot="1" x14ac:dyDescent="0.3">
      <c r="A14" s="11" t="s">
        <v>72</v>
      </c>
      <c r="B14" s="12" t="s">
        <v>2</v>
      </c>
      <c r="C14" s="1"/>
      <c r="D14" s="3"/>
      <c r="E14" s="3"/>
    </row>
    <row r="15" spans="1:5" ht="16.5" thickBot="1" x14ac:dyDescent="0.3">
      <c r="A15" s="11" t="s">
        <v>120</v>
      </c>
      <c r="B15" s="12" t="s">
        <v>2</v>
      </c>
      <c r="C15" s="1"/>
      <c r="D15" s="3"/>
      <c r="E15" s="3"/>
    </row>
    <row r="16" spans="1:5" ht="16.5" thickBot="1" x14ac:dyDescent="0.3">
      <c r="A16" s="11" t="s">
        <v>121</v>
      </c>
      <c r="B16" s="12" t="s">
        <v>2</v>
      </c>
      <c r="C16" s="1"/>
      <c r="D16" s="3"/>
      <c r="E16" s="3"/>
    </row>
    <row r="17" spans="1:5" ht="16.5" thickBot="1" x14ac:dyDescent="0.3">
      <c r="A17" s="11" t="s">
        <v>69</v>
      </c>
      <c r="B17" s="12" t="s">
        <v>2</v>
      </c>
      <c r="C17" s="1"/>
      <c r="D17" s="3"/>
      <c r="E17" s="3"/>
    </row>
    <row r="18" spans="1:5" ht="16.5" thickBot="1" x14ac:dyDescent="0.3">
      <c r="A18" s="11" t="s">
        <v>123</v>
      </c>
      <c r="B18" s="12" t="s">
        <v>2</v>
      </c>
      <c r="C18" s="1"/>
      <c r="D18" s="3"/>
      <c r="E18" s="3"/>
    </row>
    <row r="19" spans="1:5" ht="32.25" thickBot="1" x14ac:dyDescent="0.3">
      <c r="A19" s="11" t="s">
        <v>40</v>
      </c>
      <c r="B19" s="12" t="s">
        <v>2</v>
      </c>
      <c r="C19" s="1"/>
      <c r="D19" s="3"/>
      <c r="E19" s="3"/>
    </row>
    <row r="20" spans="1:5" ht="32.25" thickBot="1" x14ac:dyDescent="0.3">
      <c r="A20" s="11" t="s">
        <v>41</v>
      </c>
      <c r="B20" s="12" t="s">
        <v>2</v>
      </c>
      <c r="C20" s="1"/>
      <c r="D20" s="3"/>
      <c r="E20" s="3"/>
    </row>
    <row r="21" spans="1:5" ht="30" customHeight="1" thickBot="1" x14ac:dyDescent="0.3">
      <c r="A21" s="11" t="s">
        <v>122</v>
      </c>
      <c r="B21" s="12" t="s">
        <v>2</v>
      </c>
      <c r="C21" s="1"/>
      <c r="D21" s="3"/>
      <c r="E21" s="3"/>
    </row>
    <row r="22" spans="1:5" ht="32.25" thickBot="1" x14ac:dyDescent="0.3">
      <c r="A22" s="11" t="s">
        <v>54</v>
      </c>
      <c r="B22" s="12" t="s">
        <v>2</v>
      </c>
      <c r="C22" s="1"/>
      <c r="D22" s="3"/>
      <c r="E22" s="3"/>
    </row>
    <row r="23" spans="1:5" ht="16.5" thickBot="1" x14ac:dyDescent="0.3">
      <c r="A23" s="11" t="s">
        <v>37</v>
      </c>
      <c r="B23" s="12" t="s">
        <v>2</v>
      </c>
      <c r="C23" s="1"/>
      <c r="D23" s="3"/>
      <c r="E23" s="3"/>
    </row>
    <row r="24" spans="1:5" ht="16.5" thickBot="1" x14ac:dyDescent="0.3">
      <c r="A24" s="11" t="s">
        <v>38</v>
      </c>
      <c r="B24" s="12" t="s">
        <v>2</v>
      </c>
      <c r="C24" s="1"/>
      <c r="D24" s="3"/>
      <c r="E24" s="3"/>
    </row>
    <row r="25" spans="1:5" ht="21" customHeight="1" thickBot="1" x14ac:dyDescent="0.3">
      <c r="A25" s="11" t="s">
        <v>53</v>
      </c>
      <c r="B25" s="12" t="s">
        <v>2</v>
      </c>
      <c r="C25" s="1"/>
      <c r="D25" s="3"/>
      <c r="E25" s="3"/>
    </row>
    <row r="26" spans="1:5" ht="21" customHeight="1" thickBot="1" x14ac:dyDescent="0.3">
      <c r="A26" s="11" t="s">
        <v>73</v>
      </c>
      <c r="B26" s="12" t="s">
        <v>2</v>
      </c>
      <c r="C26" s="1"/>
      <c r="D26" s="3"/>
      <c r="E26" s="3"/>
    </row>
    <row r="27" spans="1:5" ht="21" customHeight="1" thickBot="1" x14ac:dyDescent="0.3">
      <c r="A27" s="11" t="s">
        <v>74</v>
      </c>
      <c r="B27" s="12" t="s">
        <v>2</v>
      </c>
      <c r="C27" s="1"/>
      <c r="D27" s="3"/>
      <c r="E27" s="3"/>
    </row>
    <row r="28" spans="1:5" ht="35.25" customHeight="1" thickBot="1" x14ac:dyDescent="0.3">
      <c r="A28" s="13" t="s">
        <v>128</v>
      </c>
      <c r="B28" s="12" t="s">
        <v>2</v>
      </c>
      <c r="C28" s="1"/>
      <c r="D28" s="3"/>
      <c r="E28" s="3"/>
    </row>
    <row r="29" spans="1:5" ht="32.25" thickBot="1" x14ac:dyDescent="0.3">
      <c r="A29" s="13" t="s">
        <v>43</v>
      </c>
      <c r="B29" s="12" t="s">
        <v>2</v>
      </c>
      <c r="C29" s="1"/>
      <c r="D29" s="3"/>
      <c r="E29" s="3"/>
    </row>
    <row r="30" spans="1:5" ht="32.25" thickBot="1" x14ac:dyDescent="0.3">
      <c r="A30" s="14" t="s">
        <v>127</v>
      </c>
      <c r="B30" s="12" t="s">
        <v>2</v>
      </c>
      <c r="C30" s="1"/>
      <c r="D30" s="3"/>
      <c r="E30" s="3"/>
    </row>
    <row r="31" spans="1:5" ht="32.25" thickBot="1" x14ac:dyDescent="0.3">
      <c r="A31" s="11" t="s">
        <v>42</v>
      </c>
      <c r="B31" s="15" t="s">
        <v>2</v>
      </c>
      <c r="C31" s="1"/>
      <c r="D31" s="3"/>
      <c r="E31" s="3"/>
    </row>
    <row r="32" spans="1:5" ht="16.5" thickBot="1" x14ac:dyDescent="0.3">
      <c r="A32" s="16" t="s">
        <v>22</v>
      </c>
      <c r="B32" s="17" t="s">
        <v>2</v>
      </c>
      <c r="C32" s="18" t="s">
        <v>23</v>
      </c>
      <c r="D32" s="3"/>
      <c r="E32" s="3"/>
    </row>
    <row r="33" spans="1:5" ht="30" customHeight="1" x14ac:dyDescent="0.25">
      <c r="A33" s="113" t="s">
        <v>21</v>
      </c>
      <c r="B33" s="113"/>
      <c r="C33" s="113"/>
      <c r="D33" s="3"/>
      <c r="E33" s="3"/>
    </row>
    <row r="34" spans="1:5" ht="33" customHeight="1" x14ac:dyDescent="0.25">
      <c r="A34" s="114" t="s">
        <v>33</v>
      </c>
      <c r="B34" s="114"/>
      <c r="C34" s="114"/>
      <c r="D34" s="3"/>
      <c r="E34" s="3"/>
    </row>
    <row r="35" spans="1:5" x14ac:dyDescent="0.25">
      <c r="A35" s="19"/>
      <c r="B35" s="19"/>
      <c r="C35" s="19"/>
      <c r="D35" s="3"/>
      <c r="E35" s="3"/>
    </row>
    <row r="36" spans="1:5" ht="147" customHeight="1" x14ac:dyDescent="0.25">
      <c r="A36" s="108" t="s">
        <v>129</v>
      </c>
      <c r="B36" s="109"/>
      <c r="C36" s="109"/>
      <c r="D36" s="3"/>
      <c r="E36" s="3"/>
    </row>
    <row r="37" spans="1:5" x14ac:dyDescent="0.25">
      <c r="A37" s="20"/>
      <c r="B37" s="20"/>
      <c r="C37" s="20"/>
      <c r="D37" s="3"/>
      <c r="E37" s="3"/>
    </row>
    <row r="38" spans="1:5" x14ac:dyDescent="0.25">
      <c r="A38" s="107" t="s">
        <v>119</v>
      </c>
      <c r="B38" s="107"/>
      <c r="C38" s="107"/>
      <c r="D38" s="3"/>
      <c r="E38" s="3"/>
    </row>
    <row r="39" spans="1:5" x14ac:dyDescent="0.25">
      <c r="A39" s="107"/>
      <c r="B39" s="107"/>
      <c r="C39" s="107"/>
      <c r="D39" s="3"/>
      <c r="E39" s="3"/>
    </row>
    <row r="40" spans="1:5" x14ac:dyDescent="0.25">
      <c r="A40" s="107"/>
      <c r="B40" s="107"/>
      <c r="C40" s="107"/>
      <c r="D40" s="3"/>
      <c r="E40" s="3"/>
    </row>
    <row r="41" spans="1:5" x14ac:dyDescent="0.25">
      <c r="A41" s="107"/>
      <c r="B41" s="107"/>
      <c r="C41" s="107"/>
      <c r="D41" s="3"/>
      <c r="E41" s="3"/>
    </row>
    <row r="42" spans="1:5" x14ac:dyDescent="0.25">
      <c r="A42" s="107"/>
      <c r="B42" s="107"/>
      <c r="C42" s="107"/>
      <c r="D42" s="3"/>
      <c r="E42" s="3"/>
    </row>
    <row r="43" spans="1:5" x14ac:dyDescent="0.25">
      <c r="A43" s="3"/>
      <c r="B43" s="3"/>
      <c r="C43" s="3"/>
      <c r="D43" s="3"/>
      <c r="E43" s="3"/>
    </row>
    <row r="44" spans="1:5" x14ac:dyDescent="0.25">
      <c r="A44" s="3"/>
      <c r="B44" s="3"/>
      <c r="C44" s="3"/>
      <c r="D44" s="3"/>
      <c r="E44" s="3"/>
    </row>
    <row r="45" spans="1:5" x14ac:dyDescent="0.25">
      <c r="A45" s="3"/>
      <c r="B45" s="3"/>
      <c r="C45" s="3"/>
      <c r="D45" s="3"/>
      <c r="E45" s="3"/>
    </row>
    <row r="46" spans="1:5" x14ac:dyDescent="0.25">
      <c r="A46" s="3"/>
      <c r="B46" s="3"/>
      <c r="C46" s="3"/>
      <c r="D46" s="3"/>
      <c r="E46" s="3"/>
    </row>
    <row r="47" spans="1:5" x14ac:dyDescent="0.25">
      <c r="A47" s="3"/>
      <c r="B47" s="3"/>
      <c r="C47" s="3"/>
      <c r="D47" s="3"/>
      <c r="E47" s="3"/>
    </row>
    <row r="48" spans="1:5" x14ac:dyDescent="0.25">
      <c r="A48" s="3"/>
      <c r="B48" s="3"/>
      <c r="C48" s="3"/>
      <c r="D48" s="3"/>
      <c r="E48" s="3"/>
    </row>
    <row r="49" spans="1:5" x14ac:dyDescent="0.25">
      <c r="A49" s="3"/>
      <c r="B49" s="3"/>
      <c r="C49" s="3"/>
      <c r="D49" s="3"/>
      <c r="E49" s="3"/>
    </row>
    <row r="50" spans="1:5" x14ac:dyDescent="0.25">
      <c r="A50" s="3"/>
      <c r="B50" s="3"/>
      <c r="C50" s="3"/>
      <c r="D50" s="3"/>
      <c r="E50" s="3"/>
    </row>
    <row r="51" spans="1:5" x14ac:dyDescent="0.25">
      <c r="A51" s="3"/>
      <c r="B51" s="3"/>
      <c r="C51" s="3"/>
      <c r="D51" s="3"/>
      <c r="E51" s="3"/>
    </row>
    <row r="52" spans="1:5" x14ac:dyDescent="0.25">
      <c r="A52" s="3"/>
      <c r="B52" s="3"/>
      <c r="C52" s="3"/>
      <c r="D52" s="3"/>
      <c r="E52" s="3"/>
    </row>
    <row r="53" spans="1:5" x14ac:dyDescent="0.25">
      <c r="A53" s="3"/>
      <c r="B53" s="3"/>
      <c r="C53" s="3"/>
      <c r="D53" s="3"/>
      <c r="E53" s="3"/>
    </row>
    <row r="54" spans="1:5" x14ac:dyDescent="0.25">
      <c r="A54" s="3"/>
      <c r="B54" s="3"/>
      <c r="C54" s="3"/>
      <c r="D54" s="3"/>
      <c r="E54" s="3"/>
    </row>
    <row r="55" spans="1:5" x14ac:dyDescent="0.25">
      <c r="A55" s="3"/>
      <c r="B55" s="3"/>
      <c r="C55" s="3"/>
      <c r="D55" s="3"/>
      <c r="E55" s="3"/>
    </row>
    <row r="56" spans="1:5" x14ac:dyDescent="0.25">
      <c r="A56" s="3"/>
      <c r="B56" s="3"/>
      <c r="C56" s="3"/>
      <c r="D56" s="3"/>
      <c r="E56" s="3"/>
    </row>
    <row r="57" spans="1:5" x14ac:dyDescent="0.25">
      <c r="A57" s="3"/>
      <c r="B57" s="3"/>
      <c r="C57" s="3"/>
      <c r="D57" s="3"/>
      <c r="E57" s="3"/>
    </row>
    <row r="58" spans="1:5" x14ac:dyDescent="0.25">
      <c r="A58" s="3"/>
      <c r="B58" s="3"/>
      <c r="C58" s="3"/>
      <c r="D58" s="3"/>
      <c r="E58" s="3"/>
    </row>
    <row r="59" spans="1:5" x14ac:dyDescent="0.25">
      <c r="A59" s="3"/>
      <c r="B59" s="3"/>
      <c r="C59" s="3"/>
      <c r="D59" s="3"/>
      <c r="E59" s="3"/>
    </row>
    <row r="60" spans="1:5" x14ac:dyDescent="0.25">
      <c r="A60" s="3"/>
      <c r="B60" s="3"/>
      <c r="C60" s="3"/>
      <c r="D60" s="3"/>
      <c r="E60" s="3"/>
    </row>
    <row r="61" spans="1:5" x14ac:dyDescent="0.25">
      <c r="A61" s="3"/>
      <c r="B61" s="3"/>
      <c r="C61" s="3"/>
      <c r="D61" s="3"/>
      <c r="E61" s="3"/>
    </row>
    <row r="62" spans="1:5" x14ac:dyDescent="0.25">
      <c r="A62" s="3"/>
      <c r="B62" s="3"/>
      <c r="C62" s="3"/>
      <c r="D62" s="3"/>
      <c r="E62" s="3"/>
    </row>
    <row r="63" spans="1:5" x14ac:dyDescent="0.25">
      <c r="A63" s="3"/>
      <c r="B63" s="3"/>
      <c r="C63" s="3"/>
      <c r="D63" s="3"/>
      <c r="E63" s="3"/>
    </row>
    <row r="64" spans="1:5" x14ac:dyDescent="0.25">
      <c r="A64" s="3"/>
      <c r="B64" s="3"/>
      <c r="C64" s="3"/>
      <c r="D64" s="3"/>
      <c r="E64" s="3"/>
    </row>
    <row r="65" spans="1:5" x14ac:dyDescent="0.25">
      <c r="A65" s="3"/>
      <c r="B65" s="3"/>
      <c r="C65" s="3"/>
      <c r="D65" s="3"/>
      <c r="E65" s="3"/>
    </row>
    <row r="66" spans="1:5" x14ac:dyDescent="0.25">
      <c r="A66" s="3"/>
      <c r="B66" s="3"/>
      <c r="C66" s="3"/>
      <c r="D66" s="3"/>
      <c r="E66" s="3"/>
    </row>
    <row r="67" spans="1:5" x14ac:dyDescent="0.25">
      <c r="A67" s="3"/>
      <c r="B67" s="3"/>
      <c r="C67" s="3"/>
      <c r="D67" s="3"/>
      <c r="E67" s="3"/>
    </row>
    <row r="68" spans="1:5" x14ac:dyDescent="0.25">
      <c r="A68" s="3"/>
      <c r="B68" s="3"/>
      <c r="C68" s="3"/>
      <c r="D68" s="3"/>
      <c r="E68" s="3"/>
    </row>
    <row r="69" spans="1:5" x14ac:dyDescent="0.25">
      <c r="A69" s="3"/>
      <c r="B69" s="3"/>
      <c r="C69" s="3"/>
      <c r="D69" s="3"/>
      <c r="E69" s="3"/>
    </row>
    <row r="70" spans="1:5" x14ac:dyDescent="0.25">
      <c r="A70" s="3"/>
      <c r="B70" s="3"/>
      <c r="C70" s="3"/>
      <c r="D70" s="3"/>
      <c r="E70" s="3"/>
    </row>
    <row r="71" spans="1:5" x14ac:dyDescent="0.25">
      <c r="A71" s="3"/>
      <c r="B71" s="3"/>
      <c r="C71" s="3"/>
      <c r="D71" s="3"/>
      <c r="E71" s="3"/>
    </row>
    <row r="72" spans="1:5" x14ac:dyDescent="0.25">
      <c r="A72" s="3"/>
      <c r="B72" s="3"/>
      <c r="C72" s="3"/>
      <c r="D72" s="3"/>
      <c r="E72" s="3"/>
    </row>
    <row r="73" spans="1:5" x14ac:dyDescent="0.25">
      <c r="A73" s="3"/>
      <c r="B73" s="3"/>
      <c r="C73" s="3"/>
      <c r="D73" s="3"/>
      <c r="E73" s="3"/>
    </row>
    <row r="74" spans="1:5" x14ac:dyDescent="0.25">
      <c r="A74" s="3"/>
      <c r="B74" s="3"/>
      <c r="C74" s="3"/>
      <c r="D74" s="3"/>
      <c r="E74" s="3"/>
    </row>
    <row r="75" spans="1:5" x14ac:dyDescent="0.25">
      <c r="A75" s="3"/>
      <c r="B75" s="3"/>
      <c r="C75" s="3"/>
      <c r="D75" s="3"/>
      <c r="E75" s="3"/>
    </row>
    <row r="76" spans="1:5" x14ac:dyDescent="0.25">
      <c r="A76" s="3"/>
      <c r="B76" s="3"/>
      <c r="C76" s="3"/>
      <c r="D76" s="3"/>
      <c r="E76" s="3"/>
    </row>
    <row r="77" spans="1:5" x14ac:dyDescent="0.25">
      <c r="A77" s="3"/>
      <c r="B77" s="3"/>
      <c r="C77" s="3"/>
      <c r="D77" s="3"/>
      <c r="E77" s="3"/>
    </row>
    <row r="78" spans="1:5" x14ac:dyDescent="0.25">
      <c r="A78" s="3"/>
      <c r="B78" s="3"/>
      <c r="C78" s="3"/>
      <c r="D78" s="3"/>
      <c r="E78" s="3"/>
    </row>
    <row r="79" spans="1:5" x14ac:dyDescent="0.25">
      <c r="A79" s="3"/>
      <c r="B79" s="3"/>
      <c r="C79" s="3"/>
      <c r="D79" s="3"/>
      <c r="E79" s="3"/>
    </row>
    <row r="80" spans="1:5" x14ac:dyDescent="0.25">
      <c r="A80" s="3"/>
      <c r="B80" s="3"/>
      <c r="C80" s="3"/>
      <c r="D80" s="3"/>
      <c r="E80" s="3"/>
    </row>
    <row r="81" spans="1:5" x14ac:dyDescent="0.25">
      <c r="A81" s="3"/>
      <c r="B81" s="3"/>
      <c r="C81" s="3"/>
      <c r="D81" s="3"/>
      <c r="E81" s="3"/>
    </row>
    <row r="82" spans="1:5" x14ac:dyDescent="0.25">
      <c r="A82" s="3"/>
      <c r="B82" s="3"/>
      <c r="C82" s="3"/>
      <c r="D82" s="3"/>
      <c r="E82" s="3"/>
    </row>
    <row r="83" spans="1:5" x14ac:dyDescent="0.25">
      <c r="A83" s="3"/>
      <c r="B83" s="3"/>
      <c r="C83" s="3"/>
      <c r="D83" s="3"/>
      <c r="E83" s="3"/>
    </row>
    <row r="84" spans="1:5" x14ac:dyDescent="0.25">
      <c r="A84" s="3"/>
      <c r="B84" s="3"/>
      <c r="C84" s="3"/>
      <c r="D84" s="3"/>
      <c r="E84" s="3"/>
    </row>
    <row r="85" spans="1:5" x14ac:dyDescent="0.25">
      <c r="A85" s="3"/>
      <c r="B85" s="3"/>
      <c r="C85" s="3"/>
      <c r="D85" s="3"/>
      <c r="E85" s="3"/>
    </row>
    <row r="86" spans="1:5" x14ac:dyDescent="0.25">
      <c r="A86" s="3"/>
      <c r="B86" s="3"/>
      <c r="C86" s="3"/>
      <c r="D86" s="3"/>
      <c r="E86" s="3"/>
    </row>
    <row r="87" spans="1:5" x14ac:dyDescent="0.25">
      <c r="A87" s="3"/>
      <c r="B87" s="3"/>
      <c r="C87" s="3"/>
      <c r="D87" s="3"/>
      <c r="E87" s="3"/>
    </row>
    <row r="88" spans="1:5" x14ac:dyDescent="0.25">
      <c r="A88" s="3"/>
      <c r="B88" s="3"/>
      <c r="C88" s="3"/>
      <c r="D88" s="3"/>
      <c r="E88" s="3"/>
    </row>
    <row r="89" spans="1:5" x14ac:dyDescent="0.25">
      <c r="A89" s="3"/>
      <c r="B89" s="3"/>
      <c r="C89" s="3"/>
      <c r="D89" s="3"/>
      <c r="E89" s="3"/>
    </row>
    <row r="90" spans="1:5" x14ac:dyDescent="0.25">
      <c r="A90" s="3"/>
      <c r="B90" s="3"/>
      <c r="C90" s="3"/>
      <c r="D90" s="3"/>
      <c r="E90" s="3"/>
    </row>
    <row r="91" spans="1:5" x14ac:dyDescent="0.25">
      <c r="A91" s="3"/>
      <c r="B91" s="3"/>
      <c r="C91" s="3"/>
      <c r="D91" s="3"/>
      <c r="E91" s="3"/>
    </row>
    <row r="92" spans="1:5" x14ac:dyDescent="0.25">
      <c r="A92" s="3"/>
      <c r="B92" s="3"/>
      <c r="C92" s="3"/>
      <c r="D92" s="3"/>
      <c r="E92" s="3"/>
    </row>
    <row r="93" spans="1:5" x14ac:dyDescent="0.25">
      <c r="A93" s="3"/>
      <c r="B93" s="3"/>
      <c r="C93" s="3"/>
      <c r="D93" s="3"/>
      <c r="E93" s="3"/>
    </row>
    <row r="94" spans="1:5" x14ac:dyDescent="0.25">
      <c r="A94" s="3"/>
      <c r="B94" s="3"/>
      <c r="C94" s="3"/>
      <c r="D94" s="3"/>
      <c r="E94" s="3"/>
    </row>
  </sheetData>
  <sheetProtection algorithmName="SHA-512" hashValue="nyxBsH64bfGOsbl4ppqt/z0UqoFh1ACPdN+dcIV4H4vfXMs7QuO0vgha+/9u4NKoAQufy+HsAx3uNPLmCsL5zw==" saltValue="/5+YyWcd5iIo1Wtw2JviRw==" spinCount="100000" sheet="1" formatCells="0" formatColumns="0" formatRows="0" selectLockedCells="1"/>
  <mergeCells count="7">
    <mergeCell ref="A38:C42"/>
    <mergeCell ref="A36:C36"/>
    <mergeCell ref="A3:C3"/>
    <mergeCell ref="A2:C2"/>
    <mergeCell ref="A33:C33"/>
    <mergeCell ref="A7:C7"/>
    <mergeCell ref="A34:C34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&amp;R"Sběrný dvůr pro statutární město Liberec - opakované zadání"
Příloha č.6_Výkaz výměr, Výkaz výměr - Stanovení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63"/>
  <sheetViews>
    <sheetView topLeftCell="A3" workbookViewId="0">
      <selection activeCell="C3" sqref="C3:D3"/>
    </sheetView>
  </sheetViews>
  <sheetFormatPr defaultRowHeight="15" x14ac:dyDescent="0.25"/>
  <cols>
    <col min="2" max="2" width="42.42578125" customWidth="1"/>
    <col min="4" max="4" width="24.7109375" customWidth="1"/>
  </cols>
  <sheetData>
    <row r="1" spans="1:4" ht="45.75" customHeight="1" thickBot="1" x14ac:dyDescent="0.3">
      <c r="A1" s="124" t="s">
        <v>16</v>
      </c>
      <c r="B1" s="124"/>
      <c r="C1" s="124"/>
      <c r="D1" s="124"/>
    </row>
    <row r="2" spans="1:4" ht="16.5" thickTop="1" x14ac:dyDescent="0.25">
      <c r="A2" s="121" t="s">
        <v>88</v>
      </c>
      <c r="B2" s="121"/>
      <c r="C2" s="123">
        <f>'Stanovení nabídkové ceny'!C71</f>
        <v>1300000</v>
      </c>
      <c r="D2" s="123"/>
    </row>
    <row r="3" spans="1:4" ht="15.75" x14ac:dyDescent="0.25">
      <c r="A3" s="121" t="s">
        <v>89</v>
      </c>
      <c r="B3" s="121"/>
      <c r="C3" s="122"/>
      <c r="D3" s="122"/>
    </row>
    <row r="4" spans="1:4" ht="15.75" x14ac:dyDescent="0.25">
      <c r="A4" s="121" t="s">
        <v>90</v>
      </c>
      <c r="B4" s="121"/>
      <c r="C4" s="123">
        <f>C2+C3</f>
        <v>1300000</v>
      </c>
      <c r="D4" s="123"/>
    </row>
    <row r="5" spans="1:4" ht="15.75" x14ac:dyDescent="0.25">
      <c r="A5" s="128"/>
      <c r="B5" s="128"/>
      <c r="C5" s="128"/>
      <c r="D5" s="128"/>
    </row>
    <row r="6" spans="1:4" ht="15.75" x14ac:dyDescent="0.25">
      <c r="A6" s="121" t="s">
        <v>91</v>
      </c>
      <c r="B6" s="121"/>
      <c r="C6" s="117">
        <f>'Stanovení nabídkové ceny'!D71</f>
        <v>1300000</v>
      </c>
      <c r="D6" s="118"/>
    </row>
    <row r="7" spans="1:4" ht="15.75" x14ac:dyDescent="0.25">
      <c r="A7" s="121" t="s">
        <v>92</v>
      </c>
      <c r="B7" s="121"/>
      <c r="C7" s="122"/>
      <c r="D7" s="122"/>
    </row>
    <row r="8" spans="1:4" ht="15.75" x14ac:dyDescent="0.25">
      <c r="A8" s="121" t="s">
        <v>93</v>
      </c>
      <c r="B8" s="121"/>
      <c r="C8" s="123">
        <f>C6+C7</f>
        <v>1300000</v>
      </c>
      <c r="D8" s="123"/>
    </row>
    <row r="9" spans="1:4" ht="15.75" x14ac:dyDescent="0.25">
      <c r="A9" s="21"/>
      <c r="B9" s="21"/>
      <c r="C9" s="21"/>
      <c r="D9" s="21"/>
    </row>
    <row r="10" spans="1:4" ht="15.75" x14ac:dyDescent="0.25">
      <c r="A10" s="121" t="s">
        <v>94</v>
      </c>
      <c r="B10" s="121"/>
      <c r="C10" s="117">
        <f>'Stanovení nabídkové ceny'!E71</f>
        <v>1300000</v>
      </c>
      <c r="D10" s="118"/>
    </row>
    <row r="11" spans="1:4" ht="15.75" x14ac:dyDescent="0.25">
      <c r="A11" s="121" t="s">
        <v>95</v>
      </c>
      <c r="B11" s="121"/>
      <c r="C11" s="122"/>
      <c r="D11" s="122"/>
    </row>
    <row r="12" spans="1:4" ht="15.75" x14ac:dyDescent="0.25">
      <c r="A12" s="121" t="s">
        <v>96</v>
      </c>
      <c r="B12" s="121"/>
      <c r="C12" s="123">
        <f>C10+C11</f>
        <v>1300000</v>
      </c>
      <c r="D12" s="123"/>
    </row>
    <row r="13" spans="1:4" ht="15.75" x14ac:dyDescent="0.25">
      <c r="A13" s="21"/>
      <c r="B13" s="21"/>
      <c r="C13" s="21"/>
      <c r="D13" s="21"/>
    </row>
    <row r="14" spans="1:4" ht="15.75" x14ac:dyDescent="0.25">
      <c r="A14" s="121" t="s">
        <v>97</v>
      </c>
      <c r="B14" s="121"/>
      <c r="C14" s="117">
        <f>'Stanovení nabídkové ceny'!F71</f>
        <v>1300000</v>
      </c>
      <c r="D14" s="118"/>
    </row>
    <row r="15" spans="1:4" ht="15.75" x14ac:dyDescent="0.25">
      <c r="A15" s="121" t="s">
        <v>98</v>
      </c>
      <c r="B15" s="121"/>
      <c r="C15" s="122"/>
      <c r="D15" s="122"/>
    </row>
    <row r="16" spans="1:4" ht="15.75" x14ac:dyDescent="0.25">
      <c r="A16" s="121" t="s">
        <v>99</v>
      </c>
      <c r="B16" s="121"/>
      <c r="C16" s="123">
        <f>C14+C15</f>
        <v>1300000</v>
      </c>
      <c r="D16" s="123"/>
    </row>
    <row r="17" spans="1:4" ht="15.75" x14ac:dyDescent="0.25">
      <c r="A17" s="21"/>
      <c r="B17" s="21"/>
      <c r="C17" s="21"/>
      <c r="D17" s="21"/>
    </row>
    <row r="18" spans="1:4" ht="15.75" x14ac:dyDescent="0.25">
      <c r="A18" s="121" t="s">
        <v>100</v>
      </c>
      <c r="B18" s="121"/>
      <c r="C18" s="117">
        <f>'Stanovení nabídkové ceny'!G71</f>
        <v>0</v>
      </c>
      <c r="D18" s="118"/>
    </row>
    <row r="19" spans="1:4" ht="15.75" x14ac:dyDescent="0.25">
      <c r="A19" s="121" t="s">
        <v>101</v>
      </c>
      <c r="B19" s="121"/>
      <c r="C19" s="122"/>
      <c r="D19" s="122"/>
    </row>
    <row r="20" spans="1:4" ht="15.75" x14ac:dyDescent="0.25">
      <c r="A20" s="121" t="s">
        <v>102</v>
      </c>
      <c r="B20" s="121"/>
      <c r="C20" s="123">
        <f>C18+C19</f>
        <v>0</v>
      </c>
      <c r="D20" s="123"/>
    </row>
    <row r="21" spans="1:4" ht="15.75" x14ac:dyDescent="0.25">
      <c r="A21" s="22"/>
      <c r="B21" s="22"/>
      <c r="C21" s="23"/>
      <c r="D21" s="23"/>
    </row>
    <row r="22" spans="1:4" ht="15.75" x14ac:dyDescent="0.25">
      <c r="A22" s="115" t="s">
        <v>103</v>
      </c>
      <c r="B22" s="116"/>
      <c r="C22" s="117">
        <f>'Stanovení nabídkové ceny'!G71</f>
        <v>0</v>
      </c>
      <c r="D22" s="118"/>
    </row>
    <row r="23" spans="1:4" ht="15.75" x14ac:dyDescent="0.25">
      <c r="A23" s="115" t="s">
        <v>104</v>
      </c>
      <c r="B23" s="116"/>
      <c r="C23" s="119"/>
      <c r="D23" s="120"/>
    </row>
    <row r="24" spans="1:4" ht="15.75" x14ac:dyDescent="0.25">
      <c r="A24" s="115" t="s">
        <v>105</v>
      </c>
      <c r="B24" s="116"/>
      <c r="C24" s="117">
        <f>C22+C23</f>
        <v>0</v>
      </c>
      <c r="D24" s="118"/>
    </row>
    <row r="25" spans="1:4" ht="15.75" x14ac:dyDescent="0.25">
      <c r="A25" s="22"/>
      <c r="B25" s="22"/>
      <c r="C25" s="23"/>
      <c r="D25" s="23"/>
    </row>
    <row r="26" spans="1:4" ht="15.75" x14ac:dyDescent="0.25">
      <c r="A26" s="115" t="s">
        <v>106</v>
      </c>
      <c r="B26" s="116"/>
      <c r="C26" s="117">
        <f>'Stanovení nabídkové ceny'!G71</f>
        <v>0</v>
      </c>
      <c r="D26" s="118"/>
    </row>
    <row r="27" spans="1:4" ht="15.75" x14ac:dyDescent="0.25">
      <c r="A27" s="115" t="s">
        <v>107</v>
      </c>
      <c r="B27" s="116"/>
      <c r="C27" s="119"/>
      <c r="D27" s="120"/>
    </row>
    <row r="28" spans="1:4" ht="15.75" x14ac:dyDescent="0.25">
      <c r="A28" s="115" t="s">
        <v>108</v>
      </c>
      <c r="B28" s="116"/>
      <c r="C28" s="117">
        <f>C26+C27</f>
        <v>0</v>
      </c>
      <c r="D28" s="118"/>
    </row>
    <row r="29" spans="1:4" ht="15.75" x14ac:dyDescent="0.25">
      <c r="A29" s="22"/>
      <c r="B29" s="22"/>
      <c r="C29" s="23"/>
      <c r="D29" s="23"/>
    </row>
    <row r="30" spans="1:4" ht="15.75" x14ac:dyDescent="0.25">
      <c r="A30" s="115" t="s">
        <v>109</v>
      </c>
      <c r="B30" s="116"/>
      <c r="C30" s="117">
        <f>'Stanovení nabídkové ceny'!G71</f>
        <v>0</v>
      </c>
      <c r="D30" s="118"/>
    </row>
    <row r="31" spans="1:4" ht="15.75" x14ac:dyDescent="0.25">
      <c r="A31" s="115" t="s">
        <v>110</v>
      </c>
      <c r="B31" s="116"/>
      <c r="C31" s="119"/>
      <c r="D31" s="120"/>
    </row>
    <row r="32" spans="1:4" ht="15.75" x14ac:dyDescent="0.25">
      <c r="A32" s="115" t="s">
        <v>111</v>
      </c>
      <c r="B32" s="116"/>
      <c r="C32" s="117">
        <f>C30+C31</f>
        <v>0</v>
      </c>
      <c r="D32" s="118"/>
    </row>
    <row r="33" spans="1:4" ht="15.75" x14ac:dyDescent="0.25">
      <c r="A33" s="22"/>
      <c r="B33" s="22"/>
      <c r="C33" s="23"/>
      <c r="D33" s="23"/>
    </row>
    <row r="34" spans="1:4" ht="15.75" x14ac:dyDescent="0.25">
      <c r="A34" s="115" t="s">
        <v>112</v>
      </c>
      <c r="B34" s="116"/>
      <c r="C34" s="117">
        <f>'Stanovení nabídkové ceny'!G71</f>
        <v>0</v>
      </c>
      <c r="D34" s="118"/>
    </row>
    <row r="35" spans="1:4" ht="15.75" x14ac:dyDescent="0.25">
      <c r="A35" s="115" t="s">
        <v>113</v>
      </c>
      <c r="B35" s="116"/>
      <c r="C35" s="119"/>
      <c r="D35" s="120"/>
    </row>
    <row r="36" spans="1:4" ht="15.75" x14ac:dyDescent="0.25">
      <c r="A36" s="115" t="s">
        <v>114</v>
      </c>
      <c r="B36" s="116"/>
      <c r="C36" s="117">
        <f>C34+C35</f>
        <v>0</v>
      </c>
      <c r="D36" s="118"/>
    </row>
    <row r="37" spans="1:4" ht="15.75" x14ac:dyDescent="0.25">
      <c r="A37" s="22"/>
      <c r="B37" s="22"/>
      <c r="C37" s="23"/>
      <c r="D37" s="23"/>
    </row>
    <row r="38" spans="1:4" ht="15.75" x14ac:dyDescent="0.25">
      <c r="A38" s="115" t="s">
        <v>115</v>
      </c>
      <c r="B38" s="116"/>
      <c r="C38" s="117">
        <f>'Stanovení nabídkové ceny'!G71</f>
        <v>0</v>
      </c>
      <c r="D38" s="118"/>
    </row>
    <row r="39" spans="1:4" ht="15.75" x14ac:dyDescent="0.25">
      <c r="A39" s="115" t="s">
        <v>116</v>
      </c>
      <c r="B39" s="116"/>
      <c r="C39" s="119"/>
      <c r="D39" s="120"/>
    </row>
    <row r="40" spans="1:4" ht="15.75" x14ac:dyDescent="0.25">
      <c r="A40" s="115" t="s">
        <v>117</v>
      </c>
      <c r="B40" s="116"/>
      <c r="C40" s="117">
        <f>C38+C39</f>
        <v>0</v>
      </c>
      <c r="D40" s="118"/>
    </row>
    <row r="41" spans="1:4" ht="15.75" x14ac:dyDescent="0.25">
      <c r="A41" s="4"/>
      <c r="B41" s="4"/>
      <c r="C41" s="4"/>
      <c r="D41" s="4"/>
    </row>
    <row r="42" spans="1:4" ht="30" customHeight="1" x14ac:dyDescent="0.25">
      <c r="A42" s="129" t="s">
        <v>75</v>
      </c>
      <c r="B42" s="130"/>
      <c r="C42" s="132">
        <f>C2+C6+C10+C14+C18+C22+C26+C30+C34+C38</f>
        <v>5200000</v>
      </c>
      <c r="D42" s="133"/>
    </row>
    <row r="43" spans="1:4" ht="9" customHeight="1" x14ac:dyDescent="0.25">
      <c r="A43" s="24"/>
      <c r="B43" s="24"/>
      <c r="C43" s="24"/>
      <c r="D43" s="24"/>
    </row>
    <row r="44" spans="1:4" ht="30" customHeight="1" x14ac:dyDescent="0.25">
      <c r="A44" s="131" t="s">
        <v>76</v>
      </c>
      <c r="B44" s="131"/>
      <c r="C44" s="134"/>
      <c r="D44" s="135"/>
    </row>
    <row r="45" spans="1:4" ht="9" customHeight="1" x14ac:dyDescent="0.25">
      <c r="A45" s="24"/>
      <c r="B45" s="24"/>
      <c r="C45" s="24"/>
      <c r="D45" s="24"/>
    </row>
    <row r="46" spans="1:4" ht="30" customHeight="1" x14ac:dyDescent="0.25">
      <c r="A46" s="131" t="s">
        <v>77</v>
      </c>
      <c r="B46" s="131"/>
      <c r="C46" s="136">
        <f>C42+C44</f>
        <v>5200000</v>
      </c>
      <c r="D46" s="136"/>
    </row>
    <row r="47" spans="1:4" x14ac:dyDescent="0.25">
      <c r="A47" s="3"/>
      <c r="B47" s="3"/>
      <c r="C47" s="3"/>
      <c r="D47" s="3"/>
    </row>
    <row r="48" spans="1:4" x14ac:dyDescent="0.25">
      <c r="A48" s="137" t="s">
        <v>17</v>
      </c>
      <c r="B48" s="137"/>
      <c r="C48" s="137"/>
      <c r="D48" s="137"/>
    </row>
    <row r="50" spans="1:4" x14ac:dyDescent="0.25">
      <c r="A50" s="125" t="s">
        <v>34</v>
      </c>
      <c r="B50" s="125"/>
      <c r="C50" s="125"/>
      <c r="D50" s="125"/>
    </row>
    <row r="51" spans="1:4" x14ac:dyDescent="0.25">
      <c r="A51" s="125"/>
      <c r="B51" s="125"/>
      <c r="C51" s="125"/>
      <c r="D51" s="125"/>
    </row>
    <row r="52" spans="1:4" x14ac:dyDescent="0.25">
      <c r="A52" s="125"/>
      <c r="B52" s="125"/>
      <c r="C52" s="125"/>
      <c r="D52" s="125"/>
    </row>
    <row r="53" spans="1:4" x14ac:dyDescent="0.25">
      <c r="A53" s="125"/>
      <c r="B53" s="125"/>
      <c r="C53" s="125"/>
      <c r="D53" s="125"/>
    </row>
    <row r="54" spans="1:4" x14ac:dyDescent="0.25">
      <c r="A54" s="125"/>
      <c r="B54" s="125"/>
      <c r="C54" s="125"/>
      <c r="D54" s="125"/>
    </row>
    <row r="55" spans="1:4" x14ac:dyDescent="0.25">
      <c r="A55" s="125"/>
      <c r="B55" s="125"/>
      <c r="C55" s="125"/>
      <c r="D55" s="125"/>
    </row>
    <row r="57" spans="1:4" x14ac:dyDescent="0.25">
      <c r="A57" s="126" t="s">
        <v>18</v>
      </c>
      <c r="B57" s="127"/>
      <c r="C57" s="127"/>
      <c r="D57" s="127"/>
    </row>
    <row r="58" spans="1:4" x14ac:dyDescent="0.25">
      <c r="A58" s="127"/>
      <c r="B58" s="127"/>
      <c r="C58" s="127"/>
      <c r="D58" s="127"/>
    </row>
    <row r="59" spans="1:4" x14ac:dyDescent="0.25">
      <c r="A59" s="127"/>
      <c r="B59" s="127"/>
      <c r="C59" s="127"/>
      <c r="D59" s="127"/>
    </row>
    <row r="60" spans="1:4" x14ac:dyDescent="0.25">
      <c r="A60" s="127"/>
      <c r="B60" s="127"/>
      <c r="C60" s="127"/>
      <c r="D60" s="127"/>
    </row>
    <row r="61" spans="1:4" x14ac:dyDescent="0.25">
      <c r="A61" s="127"/>
      <c r="B61" s="127"/>
      <c r="C61" s="127"/>
      <c r="D61" s="127"/>
    </row>
    <row r="62" spans="1:4" x14ac:dyDescent="0.25">
      <c r="A62" s="127"/>
      <c r="B62" s="127"/>
      <c r="C62" s="127"/>
      <c r="D62" s="127"/>
    </row>
    <row r="63" spans="1:4" x14ac:dyDescent="0.25">
      <c r="A63" s="127"/>
      <c r="B63" s="127"/>
      <c r="C63" s="127"/>
      <c r="D63" s="127"/>
    </row>
  </sheetData>
  <sheetProtection algorithmName="SHA-512" hashValue="DkUJhUdprchjd88KkuMuQtwrSWeMDi4p7dHWlRwcvDZbFA8nG4YF3kPM3vDiUmMw/EcR3Egn0Ai9JoVGCyobdQ==" saltValue="PDA4wTccOq3v6risqppK6A==" spinCount="100000" sheet="1" formatCells="0" formatColumns="0" formatRows="0" selectLockedCells="1"/>
  <mergeCells count="71">
    <mergeCell ref="A36:B36"/>
    <mergeCell ref="C36:D36"/>
    <mergeCell ref="A38:B38"/>
    <mergeCell ref="C38:D38"/>
    <mergeCell ref="C28:D28"/>
    <mergeCell ref="A30:B30"/>
    <mergeCell ref="C30:D30"/>
    <mergeCell ref="A32:B32"/>
    <mergeCell ref="A35:B35"/>
    <mergeCell ref="C35:D35"/>
    <mergeCell ref="C32:D32"/>
    <mergeCell ref="A34:B34"/>
    <mergeCell ref="C34:D34"/>
    <mergeCell ref="A48:D48"/>
    <mergeCell ref="A39:B39"/>
    <mergeCell ref="C39:D39"/>
    <mergeCell ref="A40:B40"/>
    <mergeCell ref="C40:D40"/>
    <mergeCell ref="A50:D55"/>
    <mergeCell ref="A57:D63"/>
    <mergeCell ref="C2:D2"/>
    <mergeCell ref="A5:D5"/>
    <mergeCell ref="A42:B42"/>
    <mergeCell ref="A44:B44"/>
    <mergeCell ref="A46:B46"/>
    <mergeCell ref="C42:D42"/>
    <mergeCell ref="C44:D44"/>
    <mergeCell ref="C46:D46"/>
    <mergeCell ref="A6:B6"/>
    <mergeCell ref="C6:D6"/>
    <mergeCell ref="A7:B7"/>
    <mergeCell ref="C7:D7"/>
    <mergeCell ref="A8:B8"/>
    <mergeCell ref="C8:D8"/>
    <mergeCell ref="A1:D1"/>
    <mergeCell ref="A2:B2"/>
    <mergeCell ref="A3:B3"/>
    <mergeCell ref="A4:B4"/>
    <mergeCell ref="C3:D3"/>
    <mergeCell ref="C4:D4"/>
    <mergeCell ref="A10:B10"/>
    <mergeCell ref="C10:D10"/>
    <mergeCell ref="A11:B11"/>
    <mergeCell ref="C11:D11"/>
    <mergeCell ref="A12:B12"/>
    <mergeCell ref="C12:D12"/>
    <mergeCell ref="A14:B14"/>
    <mergeCell ref="C14:D14"/>
    <mergeCell ref="A15:B15"/>
    <mergeCell ref="C15:D15"/>
    <mergeCell ref="A20:B20"/>
    <mergeCell ref="C20:D20"/>
    <mergeCell ref="A16:B16"/>
    <mergeCell ref="C16:D16"/>
    <mergeCell ref="A18:B18"/>
    <mergeCell ref="C18:D18"/>
    <mergeCell ref="A19:B19"/>
    <mergeCell ref="C19:D19"/>
    <mergeCell ref="C22:D22"/>
    <mergeCell ref="C24:D24"/>
    <mergeCell ref="A22:B22"/>
    <mergeCell ref="A23:B23"/>
    <mergeCell ref="A24:B24"/>
    <mergeCell ref="C23:D23"/>
    <mergeCell ref="A26:B26"/>
    <mergeCell ref="C26:D26"/>
    <mergeCell ref="A31:B31"/>
    <mergeCell ref="C31:D31"/>
    <mergeCell ref="A27:B27"/>
    <mergeCell ref="C27:D27"/>
    <mergeCell ref="A28:B28"/>
  </mergeCell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3"/>
  <sheetViews>
    <sheetView topLeftCell="A46" zoomScaleNormal="100" workbookViewId="0">
      <selection activeCell="C54" sqref="C54"/>
    </sheetView>
  </sheetViews>
  <sheetFormatPr defaultRowHeight="15" x14ac:dyDescent="0.25"/>
  <cols>
    <col min="1" max="1" width="24.5703125" customWidth="1"/>
    <col min="2" max="2" width="38.7109375" customWidth="1"/>
    <col min="3" max="3" width="16" customWidth="1"/>
    <col min="4" max="4" width="17.7109375" customWidth="1"/>
    <col min="5" max="5" width="16.140625" customWidth="1"/>
    <col min="6" max="6" width="16.28515625" customWidth="1"/>
    <col min="7" max="7" width="19.42578125" customWidth="1"/>
    <col min="8" max="8" width="19.140625" customWidth="1"/>
  </cols>
  <sheetData>
    <row r="1" spans="1:6" x14ac:dyDescent="0.25">
      <c r="A1" s="3"/>
      <c r="B1" s="3"/>
      <c r="C1" s="3"/>
      <c r="D1" s="3"/>
      <c r="E1" s="3"/>
      <c r="F1" s="3"/>
    </row>
    <row r="2" spans="1:6" ht="39.75" customHeight="1" x14ac:dyDescent="0.25">
      <c r="A2" s="139" t="s">
        <v>3</v>
      </c>
      <c r="B2" s="139"/>
      <c r="C2" s="139"/>
      <c r="D2" s="139"/>
      <c r="E2" s="139"/>
      <c r="F2" s="3"/>
    </row>
    <row r="3" spans="1:6" x14ac:dyDescent="0.25">
      <c r="A3" s="3"/>
      <c r="B3" s="3"/>
      <c r="C3" s="3"/>
      <c r="D3" s="3"/>
      <c r="E3" s="3"/>
      <c r="F3" s="3"/>
    </row>
    <row r="4" spans="1:6" x14ac:dyDescent="0.25">
      <c r="A4" s="3"/>
      <c r="B4" s="3"/>
      <c r="C4" s="3"/>
      <c r="D4" s="3"/>
      <c r="E4" s="3"/>
      <c r="F4" s="3"/>
    </row>
    <row r="5" spans="1:6" ht="15.75" x14ac:dyDescent="0.25">
      <c r="A5" s="110" t="s">
        <v>4</v>
      </c>
      <c r="B5" s="110"/>
      <c r="C5" s="110"/>
      <c r="D5" s="110"/>
      <c r="E5" s="110"/>
      <c r="F5" s="3"/>
    </row>
    <row r="6" spans="1:6" ht="15.75" thickBot="1" x14ac:dyDescent="0.3">
      <c r="A6" s="3"/>
      <c r="B6" s="3"/>
      <c r="C6" s="3"/>
      <c r="D6" s="3"/>
      <c r="E6" s="3"/>
      <c r="F6" s="3"/>
    </row>
    <row r="7" spans="1:6" ht="81.75" customHeight="1" thickBot="1" x14ac:dyDescent="0.3">
      <c r="A7" s="5" t="s">
        <v>48</v>
      </c>
      <c r="B7" s="5" t="s">
        <v>56</v>
      </c>
      <c r="C7" s="6" t="s">
        <v>55</v>
      </c>
      <c r="D7" s="6" t="s">
        <v>50</v>
      </c>
      <c r="E7" s="10" t="s">
        <v>57</v>
      </c>
      <c r="F7" s="3"/>
    </row>
    <row r="8" spans="1:6" ht="91.5" customHeight="1" thickBot="1" x14ac:dyDescent="0.3">
      <c r="A8" s="25" t="s">
        <v>51</v>
      </c>
      <c r="B8" s="15">
        <v>1</v>
      </c>
      <c r="C8" s="26">
        <v>12</v>
      </c>
      <c r="D8" s="27">
        <f>'Výkaz výměr'!C5</f>
        <v>0</v>
      </c>
      <c r="E8" s="28">
        <f t="shared" ref="E8" si="0">B8*C8*D8</f>
        <v>0</v>
      </c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29"/>
      <c r="B10" s="29"/>
      <c r="C10" s="3"/>
      <c r="D10" s="3"/>
      <c r="E10" s="3"/>
      <c r="F10" s="3"/>
    </row>
    <row r="11" spans="1:6" x14ac:dyDescent="0.25">
      <c r="A11" s="3"/>
      <c r="B11" s="3"/>
      <c r="C11" s="3"/>
      <c r="D11" s="3"/>
      <c r="E11" s="3"/>
      <c r="F11" s="3"/>
    </row>
    <row r="12" spans="1:6" ht="15.75" x14ac:dyDescent="0.25">
      <c r="A12" s="140" t="s">
        <v>24</v>
      </c>
      <c r="B12" s="140"/>
      <c r="C12" s="140"/>
      <c r="D12" s="140"/>
      <c r="E12" s="140"/>
      <c r="F12" s="140"/>
    </row>
    <row r="13" spans="1:6" ht="15.75" thickBot="1" x14ac:dyDescent="0.3">
      <c r="A13" s="3"/>
      <c r="B13" s="3"/>
      <c r="C13" s="3"/>
      <c r="D13" s="3"/>
      <c r="E13" s="3"/>
      <c r="F13" s="3"/>
    </row>
    <row r="14" spans="1:6" ht="53.25" thickBot="1" x14ac:dyDescent="0.3">
      <c r="A14" s="30" t="s">
        <v>6</v>
      </c>
      <c r="B14" s="9" t="s">
        <v>7</v>
      </c>
      <c r="C14" s="31" t="s">
        <v>8</v>
      </c>
      <c r="D14" s="10" t="s">
        <v>9</v>
      </c>
      <c r="E14" s="10" t="s">
        <v>10</v>
      </c>
      <c r="F14" s="10" t="s">
        <v>11</v>
      </c>
    </row>
    <row r="15" spans="1:6" ht="16.5" thickBot="1" x14ac:dyDescent="0.3">
      <c r="A15" s="32">
        <v>160103</v>
      </c>
      <c r="B15" s="11" t="s">
        <v>58</v>
      </c>
      <c r="C15" s="26" t="s">
        <v>12</v>
      </c>
      <c r="D15" s="33">
        <v>1</v>
      </c>
      <c r="E15" s="34">
        <f>'Výkaz výměr'!C9</f>
        <v>0</v>
      </c>
      <c r="F15" s="35">
        <f t="shared" ref="F15:F31" si="1">D15*E15</f>
        <v>0</v>
      </c>
    </row>
    <row r="16" spans="1:6" ht="16.5" thickBot="1" x14ac:dyDescent="0.3">
      <c r="A16" s="32">
        <v>200101</v>
      </c>
      <c r="B16" s="11" t="s">
        <v>59</v>
      </c>
      <c r="C16" s="26" t="s">
        <v>12</v>
      </c>
      <c r="D16" s="33">
        <v>10</v>
      </c>
      <c r="E16" s="34">
        <f>'Výkaz výměr'!C10</f>
        <v>0</v>
      </c>
      <c r="F16" s="35">
        <f t="shared" si="1"/>
        <v>0</v>
      </c>
    </row>
    <row r="17" spans="1:6" ht="16.5" thickBot="1" x14ac:dyDescent="0.3">
      <c r="A17" s="32">
        <v>200102</v>
      </c>
      <c r="B17" s="11" t="s">
        <v>60</v>
      </c>
      <c r="C17" s="26" t="s">
        <v>12</v>
      </c>
      <c r="D17" s="33">
        <v>1</v>
      </c>
      <c r="E17" s="34">
        <f>'Výkaz výměr'!C11</f>
        <v>0</v>
      </c>
      <c r="F17" s="35">
        <f t="shared" si="1"/>
        <v>0</v>
      </c>
    </row>
    <row r="18" spans="1:6" ht="16.5" thickBot="1" x14ac:dyDescent="0.3">
      <c r="A18" s="32">
        <v>200111</v>
      </c>
      <c r="B18" s="11" t="s">
        <v>61</v>
      </c>
      <c r="C18" s="26" t="s">
        <v>12</v>
      </c>
      <c r="D18" s="33">
        <v>1</v>
      </c>
      <c r="E18" s="34">
        <f>'Výkaz výměr'!C12</f>
        <v>0</v>
      </c>
      <c r="F18" s="35">
        <f t="shared" si="1"/>
        <v>0</v>
      </c>
    </row>
    <row r="19" spans="1:6" ht="16.5" thickBot="1" x14ac:dyDescent="0.3">
      <c r="A19" s="32">
        <v>200113</v>
      </c>
      <c r="B19" s="11" t="s">
        <v>62</v>
      </c>
      <c r="C19" s="26" t="s">
        <v>13</v>
      </c>
      <c r="D19" s="33">
        <v>0.1</v>
      </c>
      <c r="E19" s="34">
        <f>'Výkaz výměr'!C13</f>
        <v>0</v>
      </c>
      <c r="F19" s="35">
        <f t="shared" si="1"/>
        <v>0</v>
      </c>
    </row>
    <row r="20" spans="1:6" ht="16.5" thickBot="1" x14ac:dyDescent="0.3">
      <c r="A20" s="32">
        <v>200114</v>
      </c>
      <c r="B20" s="11" t="s">
        <v>78</v>
      </c>
      <c r="C20" s="26" t="s">
        <v>13</v>
      </c>
      <c r="D20" s="33">
        <v>0.1</v>
      </c>
      <c r="E20" s="34">
        <f>'Výkaz výměr'!C14</f>
        <v>0</v>
      </c>
      <c r="F20" s="35">
        <f t="shared" ref="F20:F28" si="2">D20*E20</f>
        <v>0</v>
      </c>
    </row>
    <row r="21" spans="1:6" ht="16.5" thickBot="1" x14ac:dyDescent="0.3">
      <c r="A21" s="32">
        <v>200115</v>
      </c>
      <c r="B21" s="11" t="s">
        <v>124</v>
      </c>
      <c r="C21" s="26" t="s">
        <v>13</v>
      </c>
      <c r="D21" s="33">
        <v>0.1</v>
      </c>
      <c r="E21" s="34">
        <f>'Výkaz výměr'!C15</f>
        <v>0</v>
      </c>
      <c r="F21" s="35">
        <f t="shared" si="2"/>
        <v>0</v>
      </c>
    </row>
    <row r="22" spans="1:6" ht="16.5" thickBot="1" x14ac:dyDescent="0.3">
      <c r="A22" s="32">
        <v>200117</v>
      </c>
      <c r="B22" s="11" t="s">
        <v>125</v>
      </c>
      <c r="C22" s="26" t="s">
        <v>13</v>
      </c>
      <c r="D22" s="33">
        <v>0.1</v>
      </c>
      <c r="E22" s="34">
        <f>'Výkaz výměr'!C16</f>
        <v>0</v>
      </c>
      <c r="F22" s="35">
        <f t="shared" si="2"/>
        <v>0</v>
      </c>
    </row>
    <row r="23" spans="1:6" ht="16.5" thickBot="1" x14ac:dyDescent="0.3">
      <c r="A23" s="32">
        <v>200119</v>
      </c>
      <c r="B23" s="11" t="s">
        <v>26</v>
      </c>
      <c r="C23" s="26" t="s">
        <v>13</v>
      </c>
      <c r="D23" s="33">
        <v>0.1</v>
      </c>
      <c r="E23" s="34">
        <f>'Výkaz výměr'!C17</f>
        <v>0</v>
      </c>
      <c r="F23" s="35">
        <f t="shared" si="2"/>
        <v>0</v>
      </c>
    </row>
    <row r="24" spans="1:6" ht="16.5" thickBot="1" x14ac:dyDescent="0.3">
      <c r="A24" s="32">
        <v>200125</v>
      </c>
      <c r="B24" s="11" t="s">
        <v>139</v>
      </c>
      <c r="C24" s="26" t="s">
        <v>12</v>
      </c>
      <c r="D24" s="33">
        <v>1</v>
      </c>
      <c r="E24" s="34">
        <f>'Výkaz výměr'!C18</f>
        <v>0</v>
      </c>
      <c r="F24" s="35">
        <f t="shared" si="2"/>
        <v>0</v>
      </c>
    </row>
    <row r="25" spans="1:6" ht="16.5" thickBot="1" x14ac:dyDescent="0.3">
      <c r="A25" s="32">
        <v>200126</v>
      </c>
      <c r="B25" s="11" t="s">
        <v>63</v>
      </c>
      <c r="C25" s="26" t="s">
        <v>13</v>
      </c>
      <c r="D25" s="33">
        <v>0.1</v>
      </c>
      <c r="E25" s="34">
        <f>'Výkaz výměr'!C19</f>
        <v>0</v>
      </c>
      <c r="F25" s="35">
        <f t="shared" si="2"/>
        <v>0</v>
      </c>
    </row>
    <row r="26" spans="1:6" ht="32.25" thickBot="1" x14ac:dyDescent="0.3">
      <c r="A26" s="32">
        <v>200127</v>
      </c>
      <c r="B26" s="11" t="s">
        <v>27</v>
      </c>
      <c r="C26" s="26" t="s">
        <v>13</v>
      </c>
      <c r="D26" s="33">
        <v>7</v>
      </c>
      <c r="E26" s="34">
        <f>'Výkaz výměr'!C20</f>
        <v>0</v>
      </c>
      <c r="F26" s="35">
        <f t="shared" si="2"/>
        <v>0</v>
      </c>
    </row>
    <row r="27" spans="1:6" ht="32.25" thickBot="1" x14ac:dyDescent="0.3">
      <c r="A27" s="32">
        <v>200132</v>
      </c>
      <c r="B27" s="11" t="s">
        <v>122</v>
      </c>
      <c r="C27" s="26" t="s">
        <v>13</v>
      </c>
      <c r="D27" s="33">
        <v>0.1</v>
      </c>
      <c r="E27" s="34">
        <f>'Výkaz výměr'!C21</f>
        <v>0</v>
      </c>
      <c r="F27" s="35">
        <f t="shared" si="2"/>
        <v>0</v>
      </c>
    </row>
    <row r="28" spans="1:6" ht="16.5" thickBot="1" x14ac:dyDescent="0.3">
      <c r="A28" s="32">
        <v>200138</v>
      </c>
      <c r="B28" s="11" t="s">
        <v>64</v>
      </c>
      <c r="C28" s="26" t="s">
        <v>12</v>
      </c>
      <c r="D28" s="33">
        <v>5</v>
      </c>
      <c r="E28" s="34">
        <f>'Výkaz výměr'!C22</f>
        <v>0</v>
      </c>
      <c r="F28" s="35">
        <f t="shared" si="2"/>
        <v>0</v>
      </c>
    </row>
    <row r="29" spans="1:6" ht="16.5" thickBot="1" x14ac:dyDescent="0.3">
      <c r="A29" s="32">
        <v>200139</v>
      </c>
      <c r="B29" s="11" t="s">
        <v>44</v>
      </c>
      <c r="C29" s="26" t="s">
        <v>12</v>
      </c>
      <c r="D29" s="33">
        <v>10</v>
      </c>
      <c r="E29" s="34">
        <f>'Výkaz výměr'!C23</f>
        <v>0</v>
      </c>
      <c r="F29" s="35">
        <f t="shared" si="1"/>
        <v>0</v>
      </c>
    </row>
    <row r="30" spans="1:6" ht="16.5" thickBot="1" x14ac:dyDescent="0.3">
      <c r="A30" s="32">
        <v>200140</v>
      </c>
      <c r="B30" s="11" t="s">
        <v>38</v>
      </c>
      <c r="C30" s="26" t="s">
        <v>12</v>
      </c>
      <c r="D30" s="33">
        <v>20</v>
      </c>
      <c r="E30" s="34">
        <f>'Výkaz výměr'!C24</f>
        <v>0</v>
      </c>
      <c r="F30" s="35">
        <f t="shared" si="1"/>
        <v>0</v>
      </c>
    </row>
    <row r="31" spans="1:6" ht="16.5" thickBot="1" x14ac:dyDescent="0.3">
      <c r="A31" s="32">
        <v>200201</v>
      </c>
      <c r="B31" s="11" t="s">
        <v>65</v>
      </c>
      <c r="C31" s="26" t="s">
        <v>12</v>
      </c>
      <c r="D31" s="33">
        <v>950</v>
      </c>
      <c r="E31" s="34">
        <f>'Výkaz výměr'!C25</f>
        <v>0</v>
      </c>
      <c r="F31" s="35">
        <f t="shared" si="1"/>
        <v>0</v>
      </c>
    </row>
    <row r="32" spans="1:6" ht="16.5" thickBot="1" x14ac:dyDescent="0.3">
      <c r="A32" s="32">
        <v>200202</v>
      </c>
      <c r="B32" s="11" t="s">
        <v>79</v>
      </c>
      <c r="C32" s="26" t="s">
        <v>12</v>
      </c>
      <c r="D32" s="33">
        <v>5</v>
      </c>
      <c r="E32" s="34">
        <f>'Výkaz výměr'!C26</f>
        <v>0</v>
      </c>
      <c r="F32" s="35">
        <f t="shared" ref="F32:F33" si="3">D32*E32</f>
        <v>0</v>
      </c>
    </row>
    <row r="33" spans="1:7" ht="16.5" thickBot="1" x14ac:dyDescent="0.3">
      <c r="A33" s="32">
        <v>200303</v>
      </c>
      <c r="B33" s="11" t="s">
        <v>80</v>
      </c>
      <c r="C33" s="26" t="s">
        <v>12</v>
      </c>
      <c r="D33" s="33">
        <v>0.5</v>
      </c>
      <c r="E33" s="34">
        <f>'Výkaz výměr'!C27</f>
        <v>0</v>
      </c>
      <c r="F33" s="35">
        <f t="shared" si="3"/>
        <v>0</v>
      </c>
    </row>
    <row r="34" spans="1:7" ht="16.5" thickBot="1" x14ac:dyDescent="0.3">
      <c r="A34" s="145" t="s">
        <v>66</v>
      </c>
      <c r="B34" s="146"/>
      <c r="C34" s="146"/>
      <c r="D34" s="146"/>
      <c r="E34" s="147"/>
      <c r="F34" s="36">
        <f>SUM(F15:F33)</f>
        <v>0</v>
      </c>
    </row>
    <row r="35" spans="1:7" ht="16.5" thickTop="1" x14ac:dyDescent="0.25">
      <c r="A35" s="37"/>
      <c r="B35" s="38"/>
      <c r="C35" s="37"/>
      <c r="D35" s="39"/>
      <c r="E35" s="37"/>
      <c r="F35" s="40"/>
    </row>
    <row r="36" spans="1:7" ht="16.5" thickBot="1" x14ac:dyDescent="0.3">
      <c r="A36" s="37"/>
      <c r="B36" s="38"/>
      <c r="C36" s="37"/>
      <c r="D36" s="39"/>
      <c r="E36" s="37"/>
      <c r="F36" s="40"/>
    </row>
    <row r="37" spans="1:7" ht="16.5" thickBot="1" x14ac:dyDescent="0.3">
      <c r="A37" s="148" t="s">
        <v>140</v>
      </c>
      <c r="B37" s="149"/>
      <c r="C37" s="149"/>
      <c r="D37" s="149"/>
      <c r="E37" s="149"/>
      <c r="F37" s="150"/>
    </row>
    <row r="38" spans="1:7" ht="10.5" customHeight="1" thickBot="1" x14ac:dyDescent="0.3">
      <c r="A38" s="41"/>
      <c r="B38" s="41"/>
      <c r="C38" s="41"/>
      <c r="D38" s="41"/>
      <c r="E38" s="41"/>
      <c r="F38" s="41"/>
    </row>
    <row r="39" spans="1:7" ht="35.25" customHeight="1" thickBot="1" x14ac:dyDescent="0.3">
      <c r="A39" s="42" t="s">
        <v>133</v>
      </c>
      <c r="B39" s="43">
        <v>100</v>
      </c>
      <c r="C39" s="41"/>
      <c r="D39" s="41"/>
      <c r="E39" s="41"/>
      <c r="F39" s="41"/>
    </row>
    <row r="40" spans="1:7" ht="53.25" customHeight="1" thickBot="1" x14ac:dyDescent="0.3">
      <c r="A40" s="42" t="s">
        <v>134</v>
      </c>
      <c r="B40" s="44">
        <v>2500</v>
      </c>
      <c r="C40" s="41"/>
      <c r="D40" s="41"/>
      <c r="E40" s="41"/>
      <c r="F40" s="41"/>
    </row>
    <row r="41" spans="1:7" ht="15.75" customHeight="1" thickBot="1" x14ac:dyDescent="0.3">
      <c r="A41" s="45"/>
      <c r="B41" s="46"/>
      <c r="C41" s="41"/>
      <c r="D41" s="41"/>
      <c r="E41" s="41"/>
      <c r="F41" s="41"/>
    </row>
    <row r="42" spans="1:7" ht="122.25" customHeight="1" thickBot="1" x14ac:dyDescent="0.3">
      <c r="A42" s="142" t="s">
        <v>137</v>
      </c>
      <c r="B42" s="143"/>
      <c r="C42" s="143"/>
      <c r="D42" s="143"/>
      <c r="E42" s="143"/>
      <c r="F42" s="143"/>
      <c r="G42" s="144"/>
    </row>
    <row r="43" spans="1:7" ht="15.75" customHeight="1" x14ac:dyDescent="0.25">
      <c r="A43" s="47"/>
      <c r="B43" s="48"/>
      <c r="C43" s="48"/>
      <c r="D43" s="48"/>
      <c r="E43" s="48"/>
      <c r="F43" s="48"/>
      <c r="G43" s="48"/>
    </row>
    <row r="44" spans="1:7" ht="15.75" customHeight="1" x14ac:dyDescent="0.25">
      <c r="A44" s="47"/>
      <c r="B44" s="48"/>
      <c r="C44" s="48"/>
      <c r="D44" s="48"/>
      <c r="E44" s="48"/>
      <c r="F44" s="48"/>
      <c r="G44" s="48"/>
    </row>
    <row r="45" spans="1:7" ht="15.75" customHeight="1" thickBot="1" x14ac:dyDescent="0.3">
      <c r="A45" s="47"/>
      <c r="B45" s="48"/>
      <c r="C45" s="48"/>
      <c r="D45" s="48"/>
      <c r="E45" s="48"/>
      <c r="F45" s="48"/>
      <c r="G45" s="48"/>
    </row>
    <row r="46" spans="1:7" ht="16.5" thickBot="1" x14ac:dyDescent="0.3">
      <c r="A46" s="49" t="s">
        <v>29</v>
      </c>
      <c r="B46" s="50"/>
      <c r="C46" s="51" t="s">
        <v>81</v>
      </c>
      <c r="D46" s="51" t="s">
        <v>82</v>
      </c>
      <c r="E46" s="51" t="s">
        <v>83</v>
      </c>
      <c r="F46" s="51" t="s">
        <v>84</v>
      </c>
      <c r="G46" s="51" t="s">
        <v>87</v>
      </c>
    </row>
    <row r="47" spans="1:7" ht="16.5" thickBot="1" x14ac:dyDescent="0.3">
      <c r="A47" s="52" t="s">
        <v>28</v>
      </c>
      <c r="B47" s="53" t="s">
        <v>45</v>
      </c>
      <c r="C47" s="54">
        <f>C48+C51</f>
        <v>2600</v>
      </c>
      <c r="D47" s="55">
        <f t="shared" ref="D47:F47" si="4">D48+D51</f>
        <v>2600</v>
      </c>
      <c r="E47" s="55">
        <f t="shared" si="4"/>
        <v>2600</v>
      </c>
      <c r="F47" s="55">
        <f t="shared" si="4"/>
        <v>2600</v>
      </c>
      <c r="G47" s="56" t="str">
        <f t="shared" ref="G47" si="5">G48</f>
        <v>-</v>
      </c>
    </row>
    <row r="48" spans="1:7" ht="34.5" customHeight="1" thickBot="1" x14ac:dyDescent="0.3">
      <c r="A48" s="57"/>
      <c r="B48" s="58" t="s">
        <v>130</v>
      </c>
      <c r="C48" s="59">
        <f>B39-C54</f>
        <v>100</v>
      </c>
      <c r="D48" s="60">
        <f>B39-D54</f>
        <v>100</v>
      </c>
      <c r="E48" s="60">
        <f>B39-E54</f>
        <v>100</v>
      </c>
      <c r="F48" s="60">
        <f>B39-F54</f>
        <v>100</v>
      </c>
      <c r="G48" s="61" t="s">
        <v>86</v>
      </c>
    </row>
    <row r="49" spans="1:8" ht="16.5" thickBot="1" x14ac:dyDescent="0.3">
      <c r="A49" s="62"/>
      <c r="B49" s="63" t="s">
        <v>47</v>
      </c>
      <c r="C49" s="64">
        <f>('Výkaz výměr'!C28)</f>
        <v>0</v>
      </c>
      <c r="D49" s="65">
        <f>('Výkaz výměr'!C28)</f>
        <v>0</v>
      </c>
      <c r="E49" s="65">
        <f>('Výkaz výměr'!C28)</f>
        <v>0</v>
      </c>
      <c r="F49" s="65">
        <f>('Výkaz výměr'!C28)</f>
        <v>0</v>
      </c>
      <c r="G49" s="66" t="s">
        <v>86</v>
      </c>
    </row>
    <row r="50" spans="1:8" ht="16.5" thickBot="1" x14ac:dyDescent="0.3">
      <c r="A50" s="62"/>
      <c r="B50" s="67" t="s">
        <v>46</v>
      </c>
      <c r="C50" s="68">
        <f>C49*C48</f>
        <v>0</v>
      </c>
      <c r="D50" s="69">
        <f t="shared" ref="D50:F50" si="6">D49*D48</f>
        <v>0</v>
      </c>
      <c r="E50" s="69">
        <f t="shared" si="6"/>
        <v>0</v>
      </c>
      <c r="F50" s="69">
        <f t="shared" si="6"/>
        <v>0</v>
      </c>
      <c r="G50" s="70" t="s">
        <v>86</v>
      </c>
    </row>
    <row r="51" spans="1:8" ht="32.25" thickBot="1" x14ac:dyDescent="0.3">
      <c r="A51" s="62"/>
      <c r="B51" s="58" t="s">
        <v>71</v>
      </c>
      <c r="C51" s="59">
        <f>B40-C57</f>
        <v>2500</v>
      </c>
      <c r="D51" s="60">
        <f>B40-D57</f>
        <v>2500</v>
      </c>
      <c r="E51" s="60">
        <f>B40-E57</f>
        <v>2500</v>
      </c>
      <c r="F51" s="60">
        <f>B40-F57</f>
        <v>2500</v>
      </c>
      <c r="G51" s="61" t="s">
        <v>86</v>
      </c>
    </row>
    <row r="52" spans="1:8" ht="16.5" thickBot="1" x14ac:dyDescent="0.3">
      <c r="A52" s="71"/>
      <c r="B52" s="63" t="s">
        <v>47</v>
      </c>
      <c r="C52" s="72">
        <f>('Výkaz výměr'!C29)</f>
        <v>0</v>
      </c>
      <c r="D52" s="73">
        <f>('Výkaz výměr'!C29)</f>
        <v>0</v>
      </c>
      <c r="E52" s="73">
        <f>('Výkaz výměr'!C29)</f>
        <v>0</v>
      </c>
      <c r="F52" s="73">
        <f>('Výkaz výměr'!C29)</f>
        <v>0</v>
      </c>
      <c r="G52" s="74" t="s">
        <v>86</v>
      </c>
    </row>
    <row r="53" spans="1:8" ht="16.5" thickBot="1" x14ac:dyDescent="0.3">
      <c r="A53" s="75"/>
      <c r="B53" s="76" t="s">
        <v>46</v>
      </c>
      <c r="C53" s="77">
        <f>C51*C52</f>
        <v>0</v>
      </c>
      <c r="D53" s="78">
        <f t="shared" ref="D53:F53" si="7">D51*D52</f>
        <v>0</v>
      </c>
      <c r="E53" s="78">
        <f t="shared" si="7"/>
        <v>0</v>
      </c>
      <c r="F53" s="78">
        <f t="shared" si="7"/>
        <v>0</v>
      </c>
      <c r="G53" s="79" t="s">
        <v>86</v>
      </c>
    </row>
    <row r="54" spans="1:8" ht="32.25" thickBot="1" x14ac:dyDescent="0.3">
      <c r="A54" s="62"/>
      <c r="B54" s="58" t="s">
        <v>131</v>
      </c>
      <c r="C54" s="105">
        <v>0</v>
      </c>
      <c r="D54" s="106">
        <v>0</v>
      </c>
      <c r="E54" s="106">
        <v>0</v>
      </c>
      <c r="F54" s="106">
        <v>0</v>
      </c>
      <c r="G54" s="80">
        <v>100</v>
      </c>
      <c r="H54" s="81" t="s">
        <v>132</v>
      </c>
    </row>
    <row r="55" spans="1:8" ht="16.5" thickBot="1" x14ac:dyDescent="0.3">
      <c r="A55" s="62"/>
      <c r="B55" s="63" t="s">
        <v>47</v>
      </c>
      <c r="C55" s="72">
        <f>('Výkaz výměr'!C30)</f>
        <v>0</v>
      </c>
      <c r="D55" s="73">
        <f>('Výkaz výměr'!C30)</f>
        <v>0</v>
      </c>
      <c r="E55" s="73">
        <f>('Výkaz výměr'!C30)</f>
        <v>0</v>
      </c>
      <c r="F55" s="73">
        <f>('Výkaz výměr'!C30)</f>
        <v>0</v>
      </c>
      <c r="G55" s="74">
        <f>('Výkaz výměr'!C28)</f>
        <v>0</v>
      </c>
      <c r="H55" s="82"/>
    </row>
    <row r="56" spans="1:8" ht="16.5" thickBot="1" x14ac:dyDescent="0.3">
      <c r="A56" s="62"/>
      <c r="B56" s="67" t="s">
        <v>46</v>
      </c>
      <c r="C56" s="68">
        <f t="shared" ref="C56:G56" si="8">C55*C54</f>
        <v>0</v>
      </c>
      <c r="D56" s="69">
        <f t="shared" si="8"/>
        <v>0</v>
      </c>
      <c r="E56" s="69">
        <f t="shared" si="8"/>
        <v>0</v>
      </c>
      <c r="F56" s="69">
        <f t="shared" si="8"/>
        <v>0</v>
      </c>
      <c r="G56" s="70">
        <f t="shared" si="8"/>
        <v>0</v>
      </c>
      <c r="H56" s="82"/>
    </row>
    <row r="57" spans="1:8" ht="32.25" thickBot="1" x14ac:dyDescent="0.3">
      <c r="A57" s="71"/>
      <c r="B57" s="7" t="s">
        <v>42</v>
      </c>
      <c r="C57" s="105">
        <v>0</v>
      </c>
      <c r="D57" s="106">
        <v>0</v>
      </c>
      <c r="E57" s="106">
        <v>0</v>
      </c>
      <c r="F57" s="106">
        <v>0</v>
      </c>
      <c r="G57" s="80">
        <v>2500</v>
      </c>
      <c r="H57" s="83" t="s">
        <v>118</v>
      </c>
    </row>
    <row r="58" spans="1:8" ht="16.5" thickBot="1" x14ac:dyDescent="0.3">
      <c r="A58" s="84"/>
      <c r="B58" s="85" t="s">
        <v>47</v>
      </c>
      <c r="C58" s="72">
        <f>('Výkaz výměr'!C31)</f>
        <v>0</v>
      </c>
      <c r="D58" s="73">
        <f>('Výkaz výměr'!C31)</f>
        <v>0</v>
      </c>
      <c r="E58" s="73">
        <f>('Výkaz výměr'!C31)</f>
        <v>0</v>
      </c>
      <c r="F58" s="73">
        <f>('Výkaz výměr'!C31)</f>
        <v>0</v>
      </c>
      <c r="G58" s="74">
        <f>('Výkaz výměr'!C31)</f>
        <v>0</v>
      </c>
    </row>
    <row r="59" spans="1:8" ht="16.5" thickBot="1" x14ac:dyDescent="0.3">
      <c r="A59" s="84"/>
      <c r="B59" s="86" t="s">
        <v>46</v>
      </c>
      <c r="C59" s="68">
        <f t="shared" ref="C59" si="9">C58*C57</f>
        <v>0</v>
      </c>
      <c r="D59" s="69">
        <f t="shared" ref="D59" si="10">D58*D57</f>
        <v>0</v>
      </c>
      <c r="E59" s="69">
        <f t="shared" ref="E59" si="11">E58*E57</f>
        <v>0</v>
      </c>
      <c r="F59" s="69">
        <f t="shared" ref="F59" si="12">F58*F57</f>
        <v>0</v>
      </c>
      <c r="G59" s="70">
        <f t="shared" ref="G59" si="13">G58*G57</f>
        <v>0</v>
      </c>
    </row>
    <row r="60" spans="1:8" ht="16.5" thickBot="1" x14ac:dyDescent="0.3">
      <c r="A60" s="87"/>
      <c r="B60" s="88" t="s">
        <v>136</v>
      </c>
      <c r="C60" s="89">
        <v>500</v>
      </c>
      <c r="D60" s="90">
        <v>500</v>
      </c>
      <c r="E60" s="90">
        <v>500</v>
      </c>
      <c r="F60" s="90">
        <v>500</v>
      </c>
      <c r="G60" s="91" t="s">
        <v>86</v>
      </c>
    </row>
    <row r="61" spans="1:8" ht="32.25" thickBot="1" x14ac:dyDescent="0.3">
      <c r="A61" s="87"/>
      <c r="B61" s="92" t="s">
        <v>135</v>
      </c>
      <c r="C61" s="93">
        <f>C50+C53+C56+C59</f>
        <v>0</v>
      </c>
      <c r="D61" s="94">
        <f t="shared" ref="D61:F61" si="14">D50+D53+D56+D59</f>
        <v>0</v>
      </c>
      <c r="E61" s="94">
        <f t="shared" si="14"/>
        <v>0</v>
      </c>
      <c r="F61" s="94">
        <f t="shared" si="14"/>
        <v>0</v>
      </c>
      <c r="G61" s="95">
        <f>G56+G59</f>
        <v>0</v>
      </c>
    </row>
    <row r="62" spans="1:8" ht="16.5" thickBot="1" x14ac:dyDescent="0.3">
      <c r="A62" s="96"/>
      <c r="B62" s="97" t="s">
        <v>30</v>
      </c>
      <c r="C62" s="98">
        <f>C47*C60</f>
        <v>1300000</v>
      </c>
      <c r="D62" s="98">
        <f>D47*D60</f>
        <v>1300000</v>
      </c>
      <c r="E62" s="98">
        <f>E47*E60</f>
        <v>1300000</v>
      </c>
      <c r="F62" s="98">
        <f>F47*F60</f>
        <v>1300000</v>
      </c>
      <c r="G62" s="98">
        <v>0</v>
      </c>
    </row>
    <row r="63" spans="1:8" ht="15.75" x14ac:dyDescent="0.25">
      <c r="A63" s="41"/>
      <c r="B63" s="41"/>
      <c r="C63" s="41"/>
      <c r="D63" s="41"/>
      <c r="E63" s="41"/>
      <c r="F63" s="41"/>
    </row>
    <row r="64" spans="1:8" ht="16.5" thickBot="1" x14ac:dyDescent="0.3">
      <c r="A64" s="41"/>
      <c r="B64" s="41"/>
      <c r="C64" s="41"/>
      <c r="D64" s="41"/>
      <c r="E64" s="41"/>
      <c r="F64" s="41"/>
    </row>
    <row r="65" spans="1:7" ht="15.75" customHeight="1" thickBot="1" x14ac:dyDescent="0.3">
      <c r="A65" s="41"/>
      <c r="B65" s="141" t="s">
        <v>14</v>
      </c>
      <c r="C65" s="9" t="s">
        <v>15</v>
      </c>
      <c r="D65" s="9" t="s">
        <v>15</v>
      </c>
      <c r="E65" s="9" t="s">
        <v>15</v>
      </c>
      <c r="F65" s="9" t="s">
        <v>15</v>
      </c>
      <c r="G65" s="9" t="s">
        <v>15</v>
      </c>
    </row>
    <row r="66" spans="1:7" ht="16.5" customHeight="1" thickBot="1" x14ac:dyDescent="0.3">
      <c r="A66" s="41"/>
      <c r="B66" s="141"/>
      <c r="C66" s="9" t="s">
        <v>81</v>
      </c>
      <c r="D66" s="9" t="s">
        <v>82</v>
      </c>
      <c r="E66" s="9" t="s">
        <v>83</v>
      </c>
      <c r="F66" s="9" t="s">
        <v>84</v>
      </c>
      <c r="G66" s="9" t="s">
        <v>85</v>
      </c>
    </row>
    <row r="67" spans="1:7" ht="16.5" thickBot="1" x14ac:dyDescent="0.3">
      <c r="A67" s="41"/>
      <c r="B67" s="99" t="s">
        <v>48</v>
      </c>
      <c r="C67" s="100">
        <f>E8</f>
        <v>0</v>
      </c>
      <c r="D67" s="100">
        <f>E8</f>
        <v>0</v>
      </c>
      <c r="E67" s="100">
        <f>E8</f>
        <v>0</v>
      </c>
      <c r="F67" s="100">
        <f>E8</f>
        <v>0</v>
      </c>
      <c r="G67" s="100">
        <f>E8</f>
        <v>0</v>
      </c>
    </row>
    <row r="68" spans="1:7" ht="16.5" thickBot="1" x14ac:dyDescent="0.3">
      <c r="A68" s="41"/>
      <c r="B68" s="99" t="s">
        <v>31</v>
      </c>
      <c r="C68" s="100">
        <f>F34</f>
        <v>0</v>
      </c>
      <c r="D68" s="100">
        <f>F34</f>
        <v>0</v>
      </c>
      <c r="E68" s="100">
        <f>F34</f>
        <v>0</v>
      </c>
      <c r="F68" s="100">
        <f>F34</f>
        <v>0</v>
      </c>
      <c r="G68" s="100">
        <f>F34</f>
        <v>0</v>
      </c>
    </row>
    <row r="69" spans="1:7" ht="16.5" thickBot="1" x14ac:dyDescent="0.3">
      <c r="A69" s="41"/>
      <c r="B69" s="99" t="s">
        <v>138</v>
      </c>
      <c r="C69" s="100">
        <f t="shared" ref="C69:G70" si="15">C61</f>
        <v>0</v>
      </c>
      <c r="D69" s="100">
        <f t="shared" si="15"/>
        <v>0</v>
      </c>
      <c r="E69" s="100">
        <f t="shared" si="15"/>
        <v>0</v>
      </c>
      <c r="F69" s="100">
        <f t="shared" si="15"/>
        <v>0</v>
      </c>
      <c r="G69" s="100">
        <f t="shared" si="15"/>
        <v>0</v>
      </c>
    </row>
    <row r="70" spans="1:7" ht="16.5" thickBot="1" x14ac:dyDescent="0.3">
      <c r="A70" s="41"/>
      <c r="B70" s="99" t="s">
        <v>28</v>
      </c>
      <c r="C70" s="100">
        <f t="shared" si="15"/>
        <v>1300000</v>
      </c>
      <c r="D70" s="100">
        <f t="shared" si="15"/>
        <v>1300000</v>
      </c>
      <c r="E70" s="100">
        <f t="shared" si="15"/>
        <v>1300000</v>
      </c>
      <c r="F70" s="100">
        <f t="shared" si="15"/>
        <v>1300000</v>
      </c>
      <c r="G70" s="100">
        <f t="shared" si="15"/>
        <v>0</v>
      </c>
    </row>
    <row r="71" spans="1:7" ht="16.5" customHeight="1" thickBot="1" x14ac:dyDescent="0.3">
      <c r="A71" s="41"/>
      <c r="B71" s="101" t="s">
        <v>32</v>
      </c>
      <c r="C71" s="102">
        <f>SUM(C67:C70)</f>
        <v>1300000</v>
      </c>
      <c r="D71" s="102">
        <f>SUM(D67:D70)</f>
        <v>1300000</v>
      </c>
      <c r="E71" s="102">
        <f>SUM(E67:E70)</f>
        <v>1300000</v>
      </c>
      <c r="F71" s="102">
        <f>SUM(F67:F70)</f>
        <v>1300000</v>
      </c>
      <c r="G71" s="102">
        <f>SUM(G67:G70)</f>
        <v>0</v>
      </c>
    </row>
    <row r="72" spans="1:7" ht="15.75" x14ac:dyDescent="0.25">
      <c r="A72" s="41"/>
      <c r="B72" s="103"/>
      <c r="C72" s="104"/>
      <c r="D72" s="104"/>
      <c r="E72" s="41"/>
      <c r="F72" s="41"/>
    </row>
    <row r="73" spans="1:7" ht="15.75" x14ac:dyDescent="0.25">
      <c r="A73" s="138" t="s">
        <v>126</v>
      </c>
      <c r="B73" s="138"/>
      <c r="C73" s="138"/>
      <c r="D73" s="138"/>
      <c r="E73" s="41"/>
      <c r="F73" s="41"/>
    </row>
  </sheetData>
  <sheetProtection algorithmName="SHA-512" hashValue="gVRL104d9fYtrBNoWMHimGjUA9GoCj5B0AfRIotJ+ghk5wCHkaicnN1sTtIblrBrM9YV1JfPQiwGWhYtH6OUJA==" saltValue="0os2U47NNQ5398YTcXXTUw==" spinCount="100000" sheet="1" formatCells="0" formatColumns="0" formatRows="0" selectLockedCells="1"/>
  <mergeCells count="8">
    <mergeCell ref="A73:D73"/>
    <mergeCell ref="A2:E2"/>
    <mergeCell ref="A5:E5"/>
    <mergeCell ref="A12:F12"/>
    <mergeCell ref="B65:B66"/>
    <mergeCell ref="A42:G42"/>
    <mergeCell ref="A34:E34"/>
    <mergeCell ref="A37:F37"/>
  </mergeCells>
  <dataValidations count="9">
    <dataValidation type="whole" allowBlank="1" showInputMessage="1" showErrorMessage="1" sqref="C57" xr:uid="{00000000-0002-0000-0200-000000000000}">
      <formula1>0</formula1>
      <formula2>B40</formula2>
    </dataValidation>
    <dataValidation type="whole" allowBlank="1" showInputMessage="1" showErrorMessage="1" sqref="D57" xr:uid="{00000000-0002-0000-0200-000001000000}">
      <formula1>0</formula1>
      <formula2>B40</formula2>
    </dataValidation>
    <dataValidation type="whole" allowBlank="1" showInputMessage="1" showErrorMessage="1" sqref="E57" xr:uid="{00000000-0002-0000-0200-000002000000}">
      <formula1>0</formula1>
      <formula2>B40</formula2>
    </dataValidation>
    <dataValidation type="whole" allowBlank="1" showInputMessage="1" showErrorMessage="1" sqref="F57" xr:uid="{00000000-0002-0000-0200-000003000000}">
      <formula1>0</formula1>
      <formula2>B40</formula2>
    </dataValidation>
    <dataValidation type="whole" allowBlank="1" showInputMessage="1" showErrorMessage="1" sqref="G57" xr:uid="{00000000-0002-0000-0200-000004000000}">
      <formula1>0</formula1>
      <formula2>B39</formula2>
    </dataValidation>
    <dataValidation type="whole" allowBlank="1" showInputMessage="1" showErrorMessage="1" sqref="F54" xr:uid="{3231FE5A-93BC-41DD-9E44-44EB3D16931B}">
      <formula1>0</formula1>
      <formula2>B39</formula2>
    </dataValidation>
    <dataValidation type="whole" allowBlank="1" showInputMessage="1" showErrorMessage="1" sqref="C54" xr:uid="{118F80A1-C67F-4A31-9224-B63456A2A00B}">
      <formula1>0</formula1>
      <formula2>B39</formula2>
    </dataValidation>
    <dataValidation type="whole" allowBlank="1" showInputMessage="1" showErrorMessage="1" sqref="D54" xr:uid="{5273448C-67CF-44C5-9BDA-EDB3B8EFBDD4}">
      <formula1>0</formula1>
      <formula2>B39</formula2>
    </dataValidation>
    <dataValidation type="decimal" allowBlank="1" showInputMessage="1" showErrorMessage="1" sqref="E54" xr:uid="{17542E73-1F6A-4B83-BD4F-C81C6D6587A4}">
      <formula1>0</formula1>
      <formula2>B39</formula2>
    </dataValidation>
  </dataValidations>
  <pageMargins left="0.7" right="0.7" top="0.78740157499999996" bottom="0.78740157499999996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Výkaz výměr</vt:lpstr>
      <vt:lpstr>Nabídková cena</vt:lpstr>
      <vt:lpstr>Stanovení nabídkové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horky</dc:creator>
  <cp:lastModifiedBy>Jana Trachtová</cp:lastModifiedBy>
  <cp:lastPrinted>2024-10-07T11:56:51Z</cp:lastPrinted>
  <dcterms:created xsi:type="dcterms:W3CDTF">2015-06-05T18:19:34Z</dcterms:created>
  <dcterms:modified xsi:type="dcterms:W3CDTF">2024-10-07T11:56:53Z</dcterms:modified>
</cp:coreProperties>
</file>