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P:\Liberec\Vrchlického zastávky\DPS\DPS Pare 1\F  Zadávací rozpočet  bez cen    výkaz výměr\"/>
    </mc:Choice>
  </mc:AlternateContent>
  <bookViews>
    <workbookView xWindow="0" yWindow="0" windowWidth="0" windowHeight="0"/>
  </bookViews>
  <sheets>
    <sheet name="Rekapitulace" sheetId="8" r:id="rId1"/>
    <sheet name="000" sheetId="2" r:id="rId2"/>
    <sheet name="101" sheetId="3" r:id="rId3"/>
    <sheet name="121" sheetId="4" r:id="rId4"/>
    <sheet name="190" sheetId="5" r:id="rId5"/>
    <sheet name="421" sheetId="6" r:id="rId6"/>
    <sheet name="451" sheetId="7" r:id="rId7"/>
  </sheets>
  <calcPr/>
</workbook>
</file>

<file path=xl/calcChain.xml><?xml version="1.0" encoding="utf-8"?>
<calcChain xmlns="http://schemas.openxmlformats.org/spreadsheetml/2006/main">
  <c i="8" l="1"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7" r="I3"/>
  <c r="I34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I25"/>
  <c r="O30"/>
  <c r="I30"/>
  <c r="O26"/>
  <c r="I26"/>
  <c r="I8"/>
  <c r="O21"/>
  <c r="I21"/>
  <c r="O17"/>
  <c r="I17"/>
  <c r="O13"/>
  <c r="I13"/>
  <c r="O9"/>
  <c r="I9"/>
  <c i="6" r="I3"/>
  <c r="I99"/>
  <c r="O100"/>
  <c r="I100"/>
  <c r="I34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I21"/>
  <c r="O30"/>
  <c r="I30"/>
  <c r="O26"/>
  <c r="I26"/>
  <c r="O22"/>
  <c r="I22"/>
  <c r="I8"/>
  <c r="O17"/>
  <c r="I17"/>
  <c r="O13"/>
  <c r="I13"/>
  <c r="O9"/>
  <c r="I9"/>
  <c i="5" r="I3"/>
  <c r="I56"/>
  <c r="O101"/>
  <c r="I101"/>
  <c r="O97"/>
  <c r="I97"/>
  <c r="O93"/>
  <c r="I93"/>
  <c r="O89"/>
  <c r="I89"/>
  <c r="O85"/>
  <c r="I85"/>
  <c r="O81"/>
  <c r="I81"/>
  <c r="O77"/>
  <c r="I77"/>
  <c r="O73"/>
  <c r="I73"/>
  <c r="O69"/>
  <c r="I69"/>
  <c r="O65"/>
  <c r="I65"/>
  <c r="O61"/>
  <c r="I61"/>
  <c r="O57"/>
  <c r="I57"/>
  <c r="I51"/>
  <c r="O52"/>
  <c r="I52"/>
  <c r="I26"/>
  <c r="O47"/>
  <c r="I47"/>
  <c r="O43"/>
  <c r="I43"/>
  <c r="O39"/>
  <c r="I39"/>
  <c r="O35"/>
  <c r="I35"/>
  <c r="O31"/>
  <c r="I31"/>
  <c r="O27"/>
  <c r="I27"/>
  <c r="I17"/>
  <c r="O22"/>
  <c r="I22"/>
  <c r="O18"/>
  <c r="I18"/>
  <c r="I8"/>
  <c r="O13"/>
  <c r="I13"/>
  <c r="O9"/>
  <c r="I9"/>
  <c i="4" r="I3"/>
  <c r="I118"/>
  <c r="O143"/>
  <c r="I143"/>
  <c r="O139"/>
  <c r="I139"/>
  <c r="O135"/>
  <c r="I135"/>
  <c r="O131"/>
  <c r="I131"/>
  <c r="O127"/>
  <c r="I127"/>
  <c r="O123"/>
  <c r="I123"/>
  <c r="O119"/>
  <c r="I119"/>
  <c r="I113"/>
  <c r="O114"/>
  <c r="I114"/>
  <c r="I84"/>
  <c r="O109"/>
  <c r="I109"/>
  <c r="O105"/>
  <c r="I105"/>
  <c r="O101"/>
  <c r="I101"/>
  <c r="O97"/>
  <c r="I97"/>
  <c r="O93"/>
  <c r="I93"/>
  <c r="O89"/>
  <c r="I89"/>
  <c r="O85"/>
  <c r="I85"/>
  <c r="I79"/>
  <c r="O80"/>
  <c r="I80"/>
  <c r="I70"/>
  <c r="O75"/>
  <c r="I75"/>
  <c r="O71"/>
  <c r="I71"/>
  <c r="I25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I8"/>
  <c r="O21"/>
  <c r="I21"/>
  <c r="O17"/>
  <c r="I17"/>
  <c r="O13"/>
  <c r="I13"/>
  <c r="O9"/>
  <c r="I9"/>
  <c i="3" r="I3"/>
  <c r="I114"/>
  <c r="O147"/>
  <c r="I147"/>
  <c r="O143"/>
  <c r="I143"/>
  <c r="O139"/>
  <c r="I139"/>
  <c r="O135"/>
  <c r="I135"/>
  <c r="O131"/>
  <c r="I131"/>
  <c r="O127"/>
  <c r="I127"/>
  <c r="O123"/>
  <c r="I123"/>
  <c r="O119"/>
  <c r="I119"/>
  <c r="O115"/>
  <c r="I115"/>
  <c r="I109"/>
  <c r="O110"/>
  <c r="I110"/>
  <c r="I68"/>
  <c r="O105"/>
  <c r="I105"/>
  <c r="O101"/>
  <c r="I101"/>
  <c r="O97"/>
  <c r="I97"/>
  <c r="O93"/>
  <c r="I93"/>
  <c r="O89"/>
  <c r="I89"/>
  <c r="O85"/>
  <c r="I85"/>
  <c r="O81"/>
  <c r="I81"/>
  <c r="O77"/>
  <c r="I77"/>
  <c r="O73"/>
  <c r="I73"/>
  <c r="O69"/>
  <c r="I69"/>
  <c r="I63"/>
  <c r="O64"/>
  <c r="I64"/>
  <c r="I58"/>
  <c r="O59"/>
  <c r="I59"/>
  <c r="I21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2" r="I3"/>
  <c r="I8"/>
  <c r="O40"/>
  <c r="I40"/>
  <c r="O36"/>
  <c r="I36"/>
  <c r="O32"/>
  <c r="I32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<sst xmlns="http://schemas.openxmlformats.org/spreadsheetml/2006/main">
  <si>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</si>
  <si>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</si>
  <si>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</si>
  <si>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03112023 - AUTOBUSOVÉ ZASTÁVKY VRCHLICKÉHO UL a ÚPRAVA KŘIŽOVATEK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</si>
  <si>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</si>
  <si>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</si>
  <si>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</si>
  <si>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</si>
  <si>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</si>
  <si>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</si>
  <si>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</si>
  <si>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</si>
  <si>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VEDLEJŠÍ A OSTATNÍ NÁKLADY (VON)</t>
  </si>
  <si>
    <t>101</t>
  </si>
  <si>
    <t>KOMUNIKACE</t>
  </si>
  <si>
    <t>121</t>
  </si>
  <si>
    <t>CHODNÍKY</t>
  </si>
  <si>
    <t>190</t>
  </si>
  <si>
    <t>DOPRAVNÍ ZNAČENÍ - KŘIŽOVATKY</t>
  </si>
  <si>
    <t>421</t>
  </si>
  <si>
    <t>PŘELOŽKA OSVĚTNENÍ POZEMNÍ KOMUNIKACE</t>
  </si>
  <si>
    <t>451</t>
  </si>
  <si>
    <t>OCHRANA (PŘELOŽKA) SÍTÍ</t>
  </si>
  <si>
    <t>Soupis prací objektu</t>
  </si>
  <si>
    <t>S</t>
  </si>
  <si>
    <t>Stavba:</t>
  </si>
  <si>
    <t>03112023</t>
  </si>
  <si>
    <t>AUTOBUSOVÉ ZASTÁVKY VRCHLICKÉHO UL a ÚPRAVA KŘIŽOVATEK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</si>
  <si>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</si>
  <si>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</si>
  <si>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</si>
  <si>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</si>
  <si>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</si>
  <si>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</si>
  <si>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</si>
  <si>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</si>
  <si>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</si>
  <si>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</si>
  <si>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</si>
  <si>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</si>
  <si>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</si>
  <si>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</si>
  <si>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</si>
  <si>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</si>
  <si>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</si>
  <si>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</si>
  <si>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</si>
  <si>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</si>
  <si>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</si>
  <si>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OTSKP ~ 2024</t>
  </si>
  <si>
    <t>PP</t>
  </si>
  <si>
    <t xml:space="preserve">zajištění vstupů do nemovitostí   - stavební ,      _x000d_zvýšené náklady na oplocení ,  zábrany a přesuny zábran</t>
  </si>
  <si>
    <t>VV</t>
  </si>
  <si>
    <t>1 = 1,000 [A]</t>
  </si>
  <si>
    <t>TS</t>
  </si>
  <si>
    <t>Položka zahrnuje:
- veškeré náklady spojené se zřízením nebo zajištěním objížďky a přístupové cesty</t>
  </si>
  <si>
    <t>02720</t>
  </si>
  <si>
    <t>POMOC PRÁCE ZŘÍZ NEBO ZAJIŠŤ REGULACI A OCHRANU DOPRAVY</t>
  </si>
  <si>
    <t xml:space="preserve">Dopravně inženýrská opatření v průběhu celé stavby (dle TZ 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 Součástí položky je i údržba a péče o dopravně inženýrská opatření v průběhu celé stavby a zajištění a projednání DIO." údržba k zajištění_x000d_
bezpečného provozu komunikací po dobu stavby._x000d_
_x000d_
Nejdříve bude realizováno dopravní opatření ( DIO ) :_x000d_
   Realizace této stavby je uvažována za částečné  uzavírky .    _x000d_
DIO – bude zhotoveno dodavatelem stavby a bude odsouhlaseno DI Pčr  a před zahájením stavby bude zhotovitelem OD požádán o Stanovení dočasné úpravy provozu._x000d_
_x000d_
Návrh DIO  pro daný úsek : _x000d_
Na začátek stavby z obou směrů osadit snížení rychlosti na 30km/hod  2*B20a s dodatkovou tabulkou E13 ( projíždíte stavbou )_x000d_
 Samotnou stavbu dále provádět v taktu s maximálně 1 - 2 AZ  najednou , vždy dle schematu B/5.1</t>
  </si>
  <si>
    <t>Položka zahrnuje:
- veškeré náklady spojené s objednatelem požadovanými zařízeními</t>
  </si>
  <si>
    <t>02910</t>
  </si>
  <si>
    <t>OSTATNÍ POŽADAVKY - ZEMĚMĚŘIČSKÁ MĚŘENÍ</t>
  </si>
  <si>
    <t>Geodetická činnost v průběhu provádění stavebních prací (geodet zhotovitele stavby) včetně vytyčení_x000d_
stavby a skutečného zjištění průběhu inženýrských sítí. Součástí je vybudování potřebné vytyčovací sítě.</t>
  </si>
  <si>
    <t>Položka zahrnuje:
- veškeré náklady spojené s objednatelem požadovanými pracemi
- pro stanovení orientační investorské ceny určete jednotkovou cenu jako 1% odhadované ceny stavby</t>
  </si>
  <si>
    <t>02911</t>
  </si>
  <si>
    <t>OSTATNÍ POŽADAVKY - GEODETICKÉ ZAMĚŘENÍ</t>
  </si>
  <si>
    <t>Po skončení stavby, bude celá stavba zaměřena oprávněným geodetem a rozdělení úpravy ploch po_x000d_
jednotlivých površích a SO._x000d_
Geodetické zaměření zkutečného provedení stavby vložené na podkladu katastrální mapy,_x000d_
Zaměření bude dodáno jeko celek a dále po jednotlivých SO , vždy v množství 4 kusy + 4* na CD</t>
  </si>
  <si>
    <t>02943</t>
  </si>
  <si>
    <t>OSTATNÍ POŽADAVKY - VYPRACOVÁNÍ RDS</t>
  </si>
  <si>
    <t xml:space="preserve">Realizační dokumentace stavby (dále jen „RDS“) V rozsahu dle Technických kvalitativních podmínek pro dokumentaci staveb pozemních komunikací (TKP-D). Součástí je předání dokumentace v tištěné podobě (2 paré) a předání 1 x v elektronické podobě (rozsah a uspořádání odpovídající podobě tištěné) v uzavřeném (PDF) a otevřeném formátu (DWG, XLS, DOC, apod.)._x000d_
_x000d_
RDS bude obsahovat :_x000d_-Obchodní názvy navržených a odsouhlasených materiálů._x000d_-Aktuiální vyjádření oexistenci sítí vynesenou do situace a řezů, jako podklad pro vytyčení._x000d_-Rozpis rádiusů kamenných obrub_x000d_-Zahuštění geobodů a bodů napojení rádiusů obrub_x000d_-Výšky Z u rozhodujících geobodů_x000d_-V rámci zpracování RDS, bude proveden návrh definitivního Dopravního značení , projednáno s DI PČR  a požádáno OD MML o stanovení místní úpravy provozu, případně o souhlas s předčasným užíváním.</t>
  </si>
  <si>
    <t>Položka zahrnuje:
- zahrnuje veškeré náklady spojené s objednatelem požadovanými pracemi_x000d_
- pro stanovení orientační investorské ceny určete jednotkovou cenu jako 1,5% odhadované ceny stavby</t>
  </si>
  <si>
    <t>02944</t>
  </si>
  <si>
    <t>OSTAT POŽADAVKY - DOKUMENTACE SKUTEČ PROVEDENÍ V DIGIT FORMĚ</t>
  </si>
  <si>
    <t>Dokumentace skutečného provedení stavby dle přílohy č.14 k vyhlášce č.499/2006Sb. Součástí je předání dokumentace v tištěné podobě (3 paré) a předání 1 x v digitální podobě (rozsah a uspořádání odpovídající podobě tištěné) v uzavřeném (PDF) a otevřeném formátu (DWG, XLS, DOC, apod.).</t>
  </si>
  <si>
    <t>Položka zahrnuje:
- veškeré náklady spojené s objednatelem požadovanými pracemi
- pro stanovení orientační investorské ceny určete jednotkovou cenu jako 1,5% odhadované ceny stavby</t>
  </si>
  <si>
    <t>02950</t>
  </si>
  <si>
    <t>OSTATNÍ POŽADAVKY - POSUDKY, KONTROLY, REVIZNÍ ZPRÁVY</t>
  </si>
  <si>
    <t xml:space="preserve">Veškerý materiál, který zhotovitel hodlá zabudovat do stavby, bude před zahájením předložen Investorovi ke schválení a to včetně vzorků  a jejich certifikátů._x000d_Investor nemusí předložený návrh přijmout a může požadovat materiál jiný . _x000d_Pohledové materiály musejí být vyskládány do reprezentační plochy min 2,0m2 (ne přinesení 10 kostek) ._x000d__x000d_
Položka obsahuje i rozbory AC na PAU ._x000d_
_x000d_
Položka obsahuje i podklady nutné pro změnu zatřídění MK</t>
  </si>
  <si>
    <t>Položka zahrnuje:
- veškeré náklady spojené s objednatelem požadovanými pracemi</t>
  </si>
  <si>
    <t>03170</t>
  </si>
  <si>
    <t>ZAŘÍZENÍ STAVENIŠTĚ - KOMUNIKACE A ZPEV PLOCHY</t>
  </si>
  <si>
    <t xml:space="preserve">Kompletní zařízení staveniště pro celou stavby a ODSTRANĚNÍ do 1 týdne po ukončení stavby . Položka zahrnuje např. náklady spojené se staveništními komunikacemi, oplocením  staveniště, vstupem a vjezdem na zařízení staveniště, staveništní přípojky vody, kanalizace, elektrické energie, zajištění dodávky elektrické energie,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doprava, ).  POPLATKY A NÁKLADY SPOJENÉ SE ZÁBOREM VEŘEJNÉHO PROSTRANSTVÍ A ZABEZPEČENÍ PRACOVIŠTĚ.  Poplatky a náklady za spotřebované energie, plyn a vodu atd. v době výstavby až do předání díla.  Zajištění údržby veřejných komunikací a komunikací pro pěší v průběhu celé stavby ZAJIŠTĚNÍ ČISTOTY OKOLNÍCH KOMUNIKACÍ BĚHEM STAVBY</t>
  </si>
  <si>
    <t>Položka zahrnuje:
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</si>
  <si>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</si>
  <si>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</si>
  <si>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 xml:space="preserve">Ochrana a vytyčení stávajících IS  a to včetně veškerých poplatků             _x000d_Náklady na ztížené výkopy  - RUČNÍ    !  !  ! a manipulace v ochranných pásmech těchto sítí   ( VO, CETIN, ČEZ, SČVaK, Inogi)     _x000d__x000d_
pol dále obsahuje zajištění souhlasu se stavbou  jednotlivých správců ke kolaudaci         _x000d__x000d_ Zhotovitel se bude řídit podmínkami správců sítí uvedenými v příloze E.</t>
  </si>
  <si>
    <t>Položka zahrnuje:
- objednatelem povolené náklady na požadovaná zařízení zhotovitele</t>
  </si>
  <si>
    <t>015130</t>
  </si>
  <si>
    <t xml:space="preserve">POPLATKY ZA LIKVIDACI ODPADŮ NEKONTAMINOVANÝCH - 17 03 02  VYBOURANÝ ASFALTOVÝ BETON BEZ DEHTU</t>
  </si>
  <si>
    <t>T</t>
  </si>
  <si>
    <t xml:space="preserve">popl z pol   113728 _x000d__x000d__x000d__x000d_
hmotnost 2,45t/m3</t>
  </si>
  <si>
    <t>2,45*(40) = 98,000 [A]</t>
  </si>
  <si>
    <t>1. Položka obsahuje:
 – veškeré poplatky provozovateli skládky, recyklační linky nebo jiného zařízení na zpracování nebo likvidaci odpadů související s převzetím, uložením, zpracováním nebo likvidací odpadu</t>
  </si>
  <si>
    <t>015140</t>
  </si>
  <si>
    <t xml:space="preserve">POPLATKY ZA LIKVIDACI ODPADŮ NEKONTAMINOVANÝCH - 17 01 01  BETON Z DEMOLIC OBJEKTŮ, ZÁKLADŮ TV</t>
  </si>
  <si>
    <t>Poplatek za recyklaci, nebo skládku z pol 113524 +113358_x000d__x000d__x000d_
_x000d__x000d__x000d_
hmotnost 2,5t/m3</t>
  </si>
  <si>
    <t>2,5*(11+120) = 327,500 [A]</t>
  </si>
  <si>
    <t>015150</t>
  </si>
  <si>
    <t xml:space="preserve">POPLATKY ZA LIKVIDACI ODPADŮ NEKONTAMINOVANÝCH - 17 05 08  ŠTĚRK Z KOLEJIŠTĚ (ODPAD PO RECYKLACI)</t>
  </si>
  <si>
    <t xml:space="preserve">Po provedení ochran a přeložky VO, bude dotěžena konstrukce z ŠD na zemní pláň 120*0,3m + 30*0,2m (36+6 = 42,0m3)    s odvozem na řízenou skládku, nebo k recyklaci  .</t>
  </si>
  <si>
    <t>2,1*(42) = 88,200 [A]</t>
  </si>
  <si>
    <t>1</t>
  </si>
  <si>
    <t>Zemní práce</t>
  </si>
  <si>
    <t>113358</t>
  </si>
  <si>
    <t>ODSTRAN PODKLADU ZPEVNĚNÝCH PLOCH Z BETONU, ODVOZ DO 20KM</t>
  </si>
  <si>
    <t>M3</t>
  </si>
  <si>
    <t xml:space="preserve">Po odstranění AC,  budou  odstraněny betonové  podkladní vrstvy  (předpoklad beton odpovídající C30/37)   v počtu 400,0m2 a tl 0,3m  s odvozem na řízenou skládku, nebo k recyklaci  ( 120,0m3).  _x000d_
_x000d_
poplatek za recyklaci v pol 015130</t>
  </si>
  <si>
    <t>400*0,3 = 120,000 [A]</t>
  </si>
  <si>
    <t>Položka zahrnuje:
- veškerou manipulaci s vybouranou sutí a s vybouranými hmotami vč. uložení na skládku.</t>
  </si>
  <si>
    <t>113524</t>
  </si>
  <si>
    <t>ODSTRANĚNÍ CHODNÍKOVÝCH A SILNIČNÍCH OBRUBNÍKŮ BETONOVÝCH, ODVOZ DO 5KM</t>
  </si>
  <si>
    <t>M</t>
  </si>
  <si>
    <t xml:space="preserve">Dále budou  odstraněny stávající betonové  obruby  v počtu 108,0m s odvozem na řízenou skládku, nebo k recyklaci  ( 11,0m3)</t>
  </si>
  <si>
    <t>108 = 108,000 [A]</t>
  </si>
  <si>
    <t>113534</t>
  </si>
  <si>
    <t>ODSTRANĚNÍ CHODNÍKOVÝCH KAMENNÝCH OBRUBNÍKŮ, ODVOZ DO 5KM</t>
  </si>
  <si>
    <t xml:space="preserve">Dále budou  odstraněny stávající kamenné obruby (25,0m) s odvozem dle pokynů investora , podkladní beton bude odvezen k recyklaci. .</t>
  </si>
  <si>
    <t>25 = 25,000 [A]</t>
  </si>
  <si>
    <t>113728</t>
  </si>
  <si>
    <t>FRÉZOVÁNÍ ZPEVNĚNÝCH PLOCH ASFALTOVÝCH, ODVOZ DO 20KM</t>
  </si>
  <si>
    <t xml:space="preserve">Zemní práce _x000d_
      Nejdříve bude provedeno frézování vozovek asfaltových v tl. 100mm  a ploše 400,0m2 a odvezen na skládku, nebo k recyklaci  (zatříděno jako ZAS-T1 v komunikaci a neznámé v otočce) zhotovitel provede rozbor a v případě zatřídění ZAS T3-4 bude materiál vrácen bez odvozu do stavby k sanaci zemní pláně.  _x000d_
_x000d_
POPLATEK ZA SKLÁDKU, NEBO RECYKLACI V POL 015130 ( nebude hrazen v případě navrácení do stavby)</t>
  </si>
  <si>
    <t>400*0,1 = 40,000 [A]</t>
  </si>
  <si>
    <t>123838</t>
  </si>
  <si>
    <t>ODKOP PRO SPOD STAVBU SILNIC A ŽELEZNIC TŘ. II, ODVOZ DO 20KM</t>
  </si>
  <si>
    <t xml:space="preserve">Po provedení ochran a přeložky VO, bude dotěžena konstrukce z ŠD na zemní pláň 120*0,3m + 30*0,2m (36+6 = 42,0m3)    s odvozem na řízenou skládku, nebo k recyklaci  ._x000d_
_x000d_
poplatek v pol 015150</t>
  </si>
  <si>
    <t>(120*0,3)+(30*0,2) = 42,000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</si>
  <si>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</t>
  </si>
  <si>
    <t>18010</t>
  </si>
  <si>
    <t>VŠEOBECNÉ ÚPRAVY ZASTAVĚNÉHO ÚZEMÍ</t>
  </si>
  <si>
    <t>M2</t>
  </si>
  <si>
    <t xml:space="preserve">Úprava za obrubou _x000d_
     zeleň  za obrubou bude v rámci SO101  upraven terén v místě bývalého obratiště v předpokládané ploše 250,0m2  a sadovnicky upraven . Celá plocha  bude oseta travním semenem ._x000d_
_x000d_
    Plocha 250,0m2 , bude urovnána  bez zhutnění z nakoupené ornice ( předpoklad 50,0m3 - samostatná pol)  .Poté bude plocha vertikutátorována s rozrovnáním, zkypřením a uvláčením ( sadovnické obdělání půdy ). Po 20 denní pauze bude plocha  ošetřena Herbicidním přípravkem , který se nechá 10 dní působit. Dále bude provedeno opětovné sadovnické obdělání plochy ornice ._x000d_
A dále  provedeno osetí travním semenem . Po ujmutí trávy bude trávník 1x posečen a ošetřen selektivním chemickým přípravkem proti dvouděložním plevelům. Dle vzrůstu trávy bude poté provedeno  2 sečení ._x000d_
_x000d_
Následná péče : zajistí investor_x000d_
Péči je nutno zajistit k založeným  trávníkovým plochám a to minimálně 2 – 3 seče ročně a aplikaci hnojiva a selektivního herbicidu – na dvouděložné plevele ( chemické odplevelení) 1 x ročně.</t>
  </si>
  <si>
    <t>250 = 250,000 [A]</t>
  </si>
  <si>
    <t>Položka zahrnuje:
- úpravu území po uskutečnění stavby, tak jak je požadováno v zadávací dokumentaci 
 jsou uvedeny samostatné položky</t>
  </si>
  <si>
    <t>18110</t>
  </si>
  <si>
    <t>ÚPRAVA PLÁNĚ SE ZHUTNĚNÍM V HORNINĚ TŘ. I</t>
  </si>
  <si>
    <t xml:space="preserve">Po odkopu bude upravena zemní pláň v ploše 220,0m2  .</t>
  </si>
  <si>
    <t>220 = 220,000 [A]</t>
  </si>
  <si>
    <t>Položka zahrnuje:
- úpravu pláně včetně vyrovnání výškových rozdílů. Míru zhutnění určuje projekt.</t>
  </si>
  <si>
    <t>18231</t>
  </si>
  <si>
    <t>NÁKUP, DOPRAVA A ROZPROSTŘENÍ ORNICE V ROVINĚ</t>
  </si>
  <si>
    <t>m3</t>
  </si>
  <si>
    <t xml:space="preserve">Plocha  , bude urovnána  bez zhutnění z nakoupené ornice ( předpoklad 50,0m3)</t>
  </si>
  <si>
    <t>50 = 50,000 [A]</t>
  </si>
  <si>
    <t>Položka zahrnuje:
- nutné přemístění ornice z dočasných skládek vzdálených do 50m
- rozprostření ornice v předepsané tloušťce v rovině a ve svahu do 1:5</t>
  </si>
  <si>
    <t>184B15</t>
  </si>
  <si>
    <t>VYSAZOVÁNÍ STROMŮ LISTNATÝCH S BALEM OBVOD KMENE DO 16CM, PODCHOZÍ VÝŠ MIN 2,4M</t>
  </si>
  <si>
    <t>KUS</t>
  </si>
  <si>
    <t xml:space="preserve">Stromy  - náhradní výsadba    :        Tilia - Lípa                            2 ks_x000d_
_x000d_
Stromy  , budou vysázeny ve  vzdálenosti 7,0 m, předpokládaný vzrůst do 30m, dle situace , stromy budou vysazeny do nižších poloh „ do ďolíčků“, voda tak bude stékat přímo do jam k vysázeným stromům . _x000d_
_x000d_
Výsadbová velikost  a kvalita materiálu :_x000d_
Stromy ( kmen rovný ),  budou vysazovány v kategorii stromy o obvodu min.14 – 16 cm s balem_x000d_
_x000d_
Způsob výsadby: _x000d_
Stromy budou vysázeny do předem připravených jam o velikosti 0,75m x 0,75m s 50% výměnou půdy a  připevněny  3 kůly ( min průměr kůlů 7 cm )  s pružným  ( jutovým ) úvazkem,   kmeny obaleny  rákosovou rohoží, s přihnojením, zalitím a namulčováním  kůrou na ploše 1m2 ve vrstvě cca 10 cm .  Výsadby budou provedeny v souladu s normou ČSN 83 9021._x000d_
Ke zvážení je instalace 2 x 1 m plastové trubky s víčkem ke kmeni při výsadbě, pro usnadnění zalévání přímo ke kořenům._x000d_
Následná péče : _x000d_
Péče po výsadbě je nedílnou součásti ujmutí stromů a keřů a k jejich uspokojivému růstu._x000d_
Dle klimatických podmínek je nutné minimálně půl roku po výsadbě doplnit zalití, a to 1 x týdně v letním období, dále po dobu min. 3 let je nutné zajistit péči -  přihnojení, kontrola úvazku, odplevelení a případné další zalití.</t>
  </si>
  <si>
    <t>2 = 2,000 [A]</t>
  </si>
  <si>
    <t xml:space="preserve">Položka zahrnuje:
-  dodávku projektem předepsaných  stromů , VČETNĚ CELÉHO POPISU VÝŠE
- hloubení jamek (min. rozměry pro stromy min. 1,5 násobek balu výpěstku) s event. výměnou půdy, s hnojením anorganickým hnojivem a přídavkem organického hnojiva min. 5kg pro stromy
- zálivku, kůly, chráničky ke stromům nebo ochrana stromů nátěrem a pod.
- položka zahrnuje veškerý materiál, výrobky a polotovary, včetně mimostaveništní a vnitrostaveništní dopravy (rovněž přesuny), včetně naložení a složení, případně s uložením</t>
  </si>
  <si>
    <t>3</t>
  </si>
  <si>
    <t>Svislé konstrukce</t>
  </si>
  <si>
    <t>311366</t>
  </si>
  <si>
    <t xml:space="preserve">VÝZTUŽ  Z KARI-SÍTÍ</t>
  </si>
  <si>
    <t xml:space="preserve">výztuží z 2* KARI sítí 8*100*100m ( 46 sítí 2*3m + distanční a spoj mat  , celkem 3,25t ),</t>
  </si>
  <si>
    <t>3,25 = 3,250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</si>
  <si>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</t>
  </si>
  <si>
    <t>4</t>
  </si>
  <si>
    <t>Vodorovné konstrukce</t>
  </si>
  <si>
    <t>451385</t>
  </si>
  <si>
    <t xml:space="preserve">PODKL VRSTVY ZE ŽELEZOBET DO C30/37  BEZ VÝZTUŽE</t>
  </si>
  <si>
    <t xml:space="preserve">Druhá  konstrukční vrstva v místě AZ  z Železobetonu C30/37 XF4 v tl. 200mm  (190*0,20m),</t>
  </si>
  <si>
    <t>190*0,2 = 38,000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</si>
  <si>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
- zhotovení nepropustného, mrazuvzdorného betonu a betonu požadované trvanlivosti a vlastností
- užití potřebných přísad a technologií výroby betonu
- zřízení pracovních a dilatačních spar, včetně potřebných úprav, výplně, vložek, opracování, očištění a ošetření
- bednění  požadovaných  konstr. (i ztracené) s úpravou  dle požadované  kvality povrchu betonu
- vytvoření kotevních čel, kapes, nálitků, a sedel
- zřízení  všech  požadovaných  otvorů, kapes, výklenků, prostupů, dutin, drážek a pod., vč. ztížení práce a úprav  kolem nich
- úpravy pro osazení výztuže, doplňkových konstrukcí a vybavení</t>
  </si>
  <si>
    <t>5</t>
  </si>
  <si>
    <t>Komunikace</t>
  </si>
  <si>
    <t>56310</t>
  </si>
  <si>
    <t>VOZOVKOVÉ VRSTVY Z MECHANICKY ZPEVNĚNÉHO KAMENIVA</t>
  </si>
  <si>
    <t xml:space="preserve">Druhá  konstrukční vrstva z stabilizace cementem  SC C8/10  v  130mm  (30*0,13m)</t>
  </si>
  <si>
    <t>30*0,13 = 3,900 [A]</t>
  </si>
  <si>
    <t>Položka zahrnuje:
- dodání kameniva předepsané kvality a zrnitosti
- rozprostření a zhutnění vrstvy v předepsané tloušťce</t>
  </si>
  <si>
    <t>56330</t>
  </si>
  <si>
    <t>VOZOVKOVÉ VRSTVY ZE ŠTĚRKODRTI</t>
  </si>
  <si>
    <t xml:space="preserve">Konstrukční vrstvy z ŠD_x000d_
       Po odkopech a úpravě zemní pláně , bude položena první konstrukční vrstva ze štěrkodrtě ŠDA fr 0/63 v  220mm  (30*0,22m)  a v místě AZ  ze štěrkodrtě ŠDA fr 32/63 v tl. 250mm  (190*0,25m) .</t>
  </si>
  <si>
    <t>(30*0,22)+(190*0,25) = 54,100 [A]</t>
  </si>
  <si>
    <t>Položka zahrnuje:
- dodání kameniva předepsané kvality a zrnitosti
- rozprostření a zhutnění vrstvy v předepsané tloušťce
- zřízení vrstvy bez rozlišení šířky, pokládání vrstvy po etapách</t>
  </si>
  <si>
    <t>572121</t>
  </si>
  <si>
    <t>INFILTRAČNÍ POSTŘIK ASFALTOVÝ DO 1,0KG/M2</t>
  </si>
  <si>
    <t xml:space="preserve">Po provedení konstrukčních vrstev a obrub , bude  na CS a ŽB proveden postřik infiltrační  PS-I 1,0kg/m (169,0m2).</t>
  </si>
  <si>
    <t>169 = 169,000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</si>
  <si>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</si>
  <si>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</si>
  <si>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</t>
  </si>
  <si>
    <t xml:space="preserve">a proveden postřik spojovací PS-E 0,5kg/m (169,0m2) _x000d_
Na ACL , bude proveden  postřik spojovací PS-E 0,5kg/m (120,0m2)</t>
  </si>
  <si>
    <t>169+120 = 289,000 [A]</t>
  </si>
  <si>
    <t>574B04</t>
  </si>
  <si>
    <t>ASFALTOVÝ BETON PRO OBRUSNÉ VRSTVY MODIFIK ACO 11+</t>
  </si>
  <si>
    <t xml:space="preserve">položen asfaltový beton obrusný  ACO 11S PMB 45/80-55 v tl 40mm ( 175*0,04m) .</t>
  </si>
  <si>
    <t>175*0,04 = 7,000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</si>
  <si>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</t>
  </si>
  <si>
    <t>574C06</t>
  </si>
  <si>
    <t>ASFALTOVÝ BETON PRO LOŽNÍ VRSTVY ACL 16+, 16S</t>
  </si>
  <si>
    <t xml:space="preserve">Na CS bude položen asfaltový beton podkladní ACP 16+ 70/100  v tl 50mm ( 30*0,05=1,5m3)</t>
  </si>
  <si>
    <t>30*0,05 = 1,500 [A]</t>
  </si>
  <si>
    <t>asfaltový beton ložný ACL 16+ 50/70 v tl 60mm (30*0,06=1,8m3)</t>
  </si>
  <si>
    <t>30*0,06 = 1,800 [A]</t>
  </si>
  <si>
    <t>574D06</t>
  </si>
  <si>
    <t>ASFALTOVÝ BETON PRO LOŽNÍ VRSTVY MODIFIK ACL 16+, 16S</t>
  </si>
  <si>
    <t xml:space="preserve">asfaltový beton ložný ACL 16S  PMB 25/55-60 v tl 60mm  (139*0,06m</t>
  </si>
  <si>
    <t>139*0,06 = 8,340 [A]</t>
  </si>
  <si>
    <t>574F06</t>
  </si>
  <si>
    <t>ASFALTOVÝ BETON PRO PODKLADNÍ VRSTVY MODIFIK ACP 16+, 16S</t>
  </si>
  <si>
    <t xml:space="preserve">na ŽB  asfaltový beton podkladní ACP 16S PMB 25/55-60  v tl 50mm ( 139*0,05m) .</t>
  </si>
  <si>
    <t>139*0,05 = 6,950 [A]</t>
  </si>
  <si>
    <t>577A2</t>
  </si>
  <si>
    <t>VÝSPRAVA TRHLIN ASFALTOVOU ZÁLIVKOU MODIFIK</t>
  </si>
  <si>
    <t>Napojovací a podélná spára ACO bude ošetřena proříznutím a modifikovanou zálivkou (90,0m).</t>
  </si>
  <si>
    <t>90 = 90,000 [A]</t>
  </si>
  <si>
    <t>Položka zahrnuje:
- vyfrézování drážky šířky do 20mm hloubky do 40mm
- vyčištění
- nátěr
- výplň předepsanou zálivkovou hmotou</t>
  </si>
  <si>
    <t>7</t>
  </si>
  <si>
    <t>Přidružená stavební výroba</t>
  </si>
  <si>
    <t>742P17</t>
  </si>
  <si>
    <t>VYHLEDÁNÍ STÁVAJÍCÍHO KABELU (MĚŘENÍ, SONDA)</t>
  </si>
  <si>
    <t xml:space="preserve">Před zahájením stavby bude provedeno vytyčení sítí a v kolizních místech provedeno 22 kusů ručně  kopaných sond k ověření polohy – pozor RUČNĚ  - 4 ks součást SO101</t>
  </si>
  <si>
    <t>4 = 4,000 [A]</t>
  </si>
  <si>
    <t>1. Položka obsahuje:
 – vyhledání stávajícího kabelu vn/nn v obvodu žel. stanice, na trati vč. výkopu sondy a veškerého příslušenství</t>
  </si>
  <si>
    <t>9</t>
  </si>
  <si>
    <t>Ostatní konstrukce a práce</t>
  </si>
  <si>
    <t>914113</t>
  </si>
  <si>
    <t>DOPRAVNÍ ZNAČKY ZÁKLADNÍ VELIKOSTI OCELOVÉ NEREFLEXNÍ - DEMONTÁŽ</t>
  </si>
  <si>
    <t xml:space="preserve">stávající vyměněné za nové s přesunem    - 1*A 12b, 2*IP 6, 1*P 2,_x000d_
                            rušené   - 1*IJ 4a</t>
  </si>
  <si>
    <t>1+2+1+1 = 5,000 [A]</t>
  </si>
  <si>
    <t>Položka zahrnuje:
- odstranění, demontáž a odklizení materiálu s odvozem na předepsané místo</t>
  </si>
  <si>
    <t>914131</t>
  </si>
  <si>
    <t>DOPRAVNÍ ZNAČKY ZÁKLADNÍ VELIKOSTI OCELOVÉ FÓLIE TŘ 2 - DODÁVKA A MONTÁŽ</t>
  </si>
  <si>
    <t xml:space="preserve">SDZ - SO101  –   nové   - 6*IJ 4a, 1*IJ 4c, 1*IP 13e,  1*B 20a_x000d_
                            stávající vyměněné za nové s přesunem    - 1*A 12b, 2*IP 6, 1*P 2,</t>
  </si>
  <si>
    <t>6+1+1+1+1+2+1 = 13,000 [A]</t>
  </si>
  <si>
    <t>Položka zahrnuje:
- dodávku a montáž značek v požadovaném provedení</t>
  </si>
  <si>
    <t>915111</t>
  </si>
  <si>
    <t>VODOROVNÉ DOPRAVNÍ ZNAČENÍ BARVOU HLADKÉ - DODÁVKA A POKLÁDKA</t>
  </si>
  <si>
    <t xml:space="preserve">VDZ   –  SO101    Nové           -  V4     (0,25)                              =   29,0m            (7,25m2)_x000d_
                                                 -  V4     (0,25/0,5/0,5)                  =   31,0m            (3,9m2)_x000d_
                                                 -  V10a (0,125)                            =   10,0m            (1,25m2)_x000d_
_x000d_
Bude provedeno v barvě a po 3 měsících v plastu</t>
  </si>
  <si>
    <t>7,25+3,9+1,25 = 12,400 [A]</t>
  </si>
  <si>
    <t>Položka zahrnuje:
- dodání a pokládku nátěrového materiálu
- předznačení a reflexní úpravu</t>
  </si>
  <si>
    <t>915211</t>
  </si>
  <si>
    <t>VODOROVNÉ DOPRAVNÍ ZNAČENÍ PLASTEM HLADKÉ - DODÁVKA A POKLÁDKA</t>
  </si>
  <si>
    <t xml:space="preserve">Nové           -  V4     (0,25)                =   29,0m            (7,25m2)_x000d_
                    -  V4     (0,25/0,5/0,5)     =   31,0m            (3,9m2)_x000d_
                    -  V10a (0,125)              =   10,0m            (1,25m2)_x000d_
_x000d_
Bude provedeno v barvě a po 3 měsících v plastu</t>
  </si>
  <si>
    <t>915214</t>
  </si>
  <si>
    <t>VODOR DOPRAV ZNAČ PLASTEM HLADKÉ - ODSTRANĚNÍ BROUŠENÍM</t>
  </si>
  <si>
    <t xml:space="preserve">Rušené        -   V2b                                         12,00 m2</t>
  </si>
  <si>
    <t>12 = 12,000 [A]</t>
  </si>
  <si>
    <t>Položka zahrnuje:
- odstranění značení předepsaným způsobem provedení
- odklizení vzniklé suti</t>
  </si>
  <si>
    <t>919112</t>
  </si>
  <si>
    <t>ŘEZÁNÍ ASFALTOVÉHO KRYTU VOZOVEK TL DO 100MM</t>
  </si>
  <si>
    <t xml:space="preserve">Stávající AC  bude v napojení zaříznut 90,0m, dobourán a ošetřen spojovacím můstkem.</t>
  </si>
  <si>
    <t>Položka zahrnuje:
- řezání vozovkové vrstvy v předepsané tloušťce
- spotřeba vody</t>
  </si>
  <si>
    <t>919122</t>
  </si>
  <si>
    <t>ŘEZÁNÍ BETONOVÉHO KRYTU VOZOVEK TL DO 100MM</t>
  </si>
  <si>
    <t>Po vyzrání bude deska nařezána po 3,0m = 80,0m do hl 60mm .</t>
  </si>
  <si>
    <t>80 = 80,000 [A]</t>
  </si>
  <si>
    <t>93808</t>
  </si>
  <si>
    <t>OČIŠTĚNÍ VOZOVEK ZAMETENÍM</t>
  </si>
  <si>
    <t>93811</t>
  </si>
  <si>
    <t>OČIŠTĚNÍ ASFALTOVÝCH VOZOVEK UMYTÍM VODOU</t>
  </si>
  <si>
    <t>poplatek za skládku, nebo recyklaci z pol 113138_x000d_
_x000d_
2,45t=1,0m3</t>
  </si>
  <si>
    <t>2,45*(28,8) = 70,560 [A]</t>
  </si>
  <si>
    <t xml:space="preserve">poplatek  za recyklaci nebo skládku z pol 113358 + 113534 +113524_x000d_
_x000d_
2,5t=1,0m3</t>
  </si>
  <si>
    <t>2,5*(72+6+4+4+3) = 222,500 [A]</t>
  </si>
  <si>
    <t>poplatek za skládku, nebo recyklaci z pol 132838_x000d_
_x000d_
2,1t=1,0m3</t>
  </si>
  <si>
    <t>2,1*(102,3) = 214,830 [A]</t>
  </si>
  <si>
    <t>1. Položka obsahuje:
 – veškeré poplatky provozovateli skládky, recyklační linky nebo jiného zařízení na zpracování nebo likvidaci odpadů související s převzetím, uložením, zpracováním nebo likvidací odpadu v souladu se zákonem č. 541/2020 Sb., o nakládání s odpady, v platném znění.</t>
  </si>
  <si>
    <t>02920</t>
  </si>
  <si>
    <t>OSTATNÍ POŽADAVKY - OCHRANA ŽIVOTNÍHO PROSTŘEDÍ</t>
  </si>
  <si>
    <t xml:space="preserve">Stávající  stromy v okolí chodníku budou zachovány , výška  chodníku u stromů  nebude navýšena  –  práce v okolí stromů budou prováděny s maximální pečlivostí, aby nedošlo k jejich poškození. Ve vzdálenosti 1,0m od stromu výkopy ručně a ctít kořeny – nepoškodit !! _x000d_
      Bude provedena  ochrana stávajících 2 kusů stromů a to dřevěným bedněním do výšky 2,0m  (8,0m2 /strom = 2*8=16,0m2*0,025=0,4m3), tak aby nedošlo k poškození. Pod bednění se jako tlumič nárazů vloží 3* drenážní tr DN 80         ( 3*2,5=7,5m*2stromy=15,0m).</t>
  </si>
  <si>
    <t>111208</t>
  </si>
  <si>
    <t>ODSTRANĚNÍ KŘOVIN S ODVOZEM DO 20KM</t>
  </si>
  <si>
    <t xml:space="preserve">Nejdříve bude provedeno drobné mýcení keřů  _x000d_
-  mýcení křoví v  ploše do 12,0m2  na p.p.č 176/12._x000d_
-  mýcení křoví v ploše do   8,0m2  na p.p.č 1443/68_x000d_
_x000d_
Mýcení keřů na p.p.č 176/12 a 1443/68   nevyžaduje povolení_x000d_
_x000d_
položka včetně likvidace dřevní hmoty</t>
  </si>
  <si>
    <t>12+8 = 20,000 [A]</t>
  </si>
  <si>
    <t xml:space="preserve">Položka zahrnuje:
- odstranění křovin a stromů do průměru 100 mm
- dopravu dřevin  na předepsanou vzdálenost
- likvidace nebo štěpkování</t>
  </si>
  <si>
    <t>112218</t>
  </si>
  <si>
    <t>ODSTRANĚNÍ PAŘEZŮ D DO 0,5M, ODVOZ DO 20KM</t>
  </si>
  <si>
    <t xml:space="preserve">Stavba  vyžaduje kácení stromů na p.p.č 1443/86  -  1) Javor 0,25/8m v  AZ č.4  vpravo ,obvod 90cm_x000d_
Kácení stromů  na p.p.č 1443/86  vyžaduje povolení – pokáceno v 03/2024 – zbývá vytržení pařezu _x000d_
_x000d_
_x000d_
pol včetně likvidace pařezu</t>
  </si>
  <si>
    <t>Položka zahrnuje zejména:
- vytrhání nebo vykopání pařezů
- veškeré zemní práce spojené s odstraněním pařezů
- dopravu a uložení pařezů, případně další práce s nimi dle pokynů zadávací dokumentace
- zásyp jam po pařezech.</t>
  </si>
  <si>
    <t>113138</t>
  </si>
  <si>
    <t>ODSTRANĚNÍ KRYTU ZPEVNĚNÝCH PLOCH S ASFALT POJIVEM, ODVOZ DO 20KM</t>
  </si>
  <si>
    <t>Budou odstraněny Asfaltové betony z chodníků v ploše 360,0m2 s odvozem na řízenou skládku, nebo k recyklaci . _x000d_
_x000d_
poplatek v pol 015130</t>
  </si>
  <si>
    <t>360*0,08 = 28,800 [A]</t>
  </si>
  <si>
    <t xml:space="preserve">Budou odstraněny  podkladní betony v tl. 0,2m (360*0,2=72,0m3) s odvozem na řízenou skládku, nebo k recyklaci . _x000d_
_x000d_
poplatek v pol 015140</t>
  </si>
  <si>
    <t>360*0,2 = 72,000 [A]</t>
  </si>
  <si>
    <t xml:space="preserve">Dále budou  odstraněny stávající silniční betonové  obruby  (150/250/1000) v počtu 58,0m s odvozem na řízenou skládku, nebo k recyklaci  ( 4,0m3) , stávající zahradní betonové  obruby  (50/250/1000) v počtu 80,0m s odvozem na řízenou skládku, nebo k recyklaci  ( 3,0m3)_x000d_
_x000d_
poplatek za skládku nebo recyklaci v pol 015140</t>
  </si>
  <si>
    <t>58+80 = 138,000 [A]</t>
  </si>
  <si>
    <t xml:space="preserve">Dále budou  odstraněny stávající silniční kamenné  obruby  (200-300/250/1000) v počtu 108,0m s odvozem na deponii investora, nebo k recyklaci  (bez poplatku )  a to vč podkl betonu( 6,0m3) a stávající záhonové kamenné  obruby  (60-150/250/1000) v počtu 78,0m s odvozem na deponii investora, nebo k recyklaci  (obruby bez poplatku )  a to vč podkl betonu( 4,0m3) ._x000d_
_x000d_
popl za bet v pol 015140</t>
  </si>
  <si>
    <t>108+72 = 180,000 [A]</t>
  </si>
  <si>
    <t>132838</t>
  </si>
  <si>
    <t>HLOUBENÍ RÝH ŠÍŘ DO 2M PAŽ I NEPAŽ TŘ. II, ODVOZ DO 20KM</t>
  </si>
  <si>
    <t xml:space="preserve">Dále bude  proveden odkop zbylých ploch (předpoklad kombinace ŠD a zeminy) v různé tl  do 250mm  a ploše 150,0m2 (37,5m3) s odvozem na řízenou skládku, nebo k recyklaci_x000d_
_x000d_
Po odstranění bet. a  SO421 a SO451 bude proveden odkop zbylých stávajících konstrukčních vrstev (předpoklad kombinace ŠD a zeminy) v různé tl  do 150mm  a ploše 360,0m2 (54,0m3) s odvozem na řízenou skládku, nebo k recyklaci_x000d_
_x000d_
      Po odstranění bet. , provedení SO421 a SO451 a dokopávkách , bude proveden odkop pro základy čekáren a to v množství 1,8m3 / 1 základ ( 6 čekáren = 10,8m3) ._x000d_
  _x000d_
Poplatek v pol 015150</t>
  </si>
  <si>
    <t>(250*0,15)+(360*0,15)+(6*1,8) = 102,300 [A]</t>
  </si>
  <si>
    <t xml:space="preserve">- zeleň  za obrubou bude v rámci SO121  upraven terén v předpokládané ploše 30,0m2 a  sadovnicky upraven . Celá plocha  bude oseta travním semenem ._x000d_
_x000d_
    Plocha 30,0m2 , bude urovnána  bez zhutnění z nakoupené ornice ( předpoklad 3,0m3 v samost pol.)  .Poté bude plocha vertikutátorována s rozrovnáním, zkypřením a uvláčením ( sadovnické obdělání půdy ). Po 20 denní pauze bude plocha  ošetřena Herbicidním přípravkem , který se nechá 10 dní působit. Dále bude provedeno opětovné sadovnické obdělání plochy ornice ._x000d_
A dále  provedeno osetí travním semenem . Po ujmutí trávy bude trávník 1x posečen a ošetřen selektivním chemickým přípravkem proti dvouděložním plevelům. Dle vzrůstu trávy bude poté provedeno  2 sečení ._x000d_
_x000d_
Následná péče : zajistí investor_x000d_
Péči je nutno zajistit k založeným  trávníkovým plochám a to minimálně 2 – 3 seče ročně a aplikaci hnojiva a selektivního herbicidu – na dvouděložné plevele ( chemické odplevelení) 1 x ročně.</t>
  </si>
  <si>
    <t>30 = 30,000 [A]</t>
  </si>
  <si>
    <t>Položka zahrnuje:
- úpravu území po uskutečnění stavby, tak jak je požadováno v zadávací dokumentaci 
vedeny samostatné položky</t>
  </si>
  <si>
    <t xml:space="preserve">Po odkopu bude upravena zemní pláň v ploše 510,0m2   .</t>
  </si>
  <si>
    <t>510 = 510,000 [A]</t>
  </si>
  <si>
    <t>3 = 3,000 [A]</t>
  </si>
  <si>
    <t>184A1</t>
  </si>
  <si>
    <t>VYSAZOVÁNÍ KEŘŮ LISTNATÝCH S BALEM VČETNĚ VÝKOPU JAMKY</t>
  </si>
  <si>
    <t xml:space="preserve">Keře – náhradní výsadba_x000d_
_x000d_
       Do takto upravené plochy budou vysázeny keře do řady .  Výsadba bude provedena do řady a bude nahrazovat stávající odstraněný živý plot . _x000d_
      Po finálním výsadbě, bude na plochu navezena 10-15cm vrstva štěpky  (3,5m3)._x000d_
_x000d_
Přehled použitých keřů:    _x000d_
Carpinus betulas – habr obecný     -     celková délka živého plotu    20,0 m  =   60 kusů keřů_x000d_
_x000d_
Výsadbová velikost  a kvalita materiálu :_x000d_
      Keře  ve velikostních kategoriích  20/ 30 a 30/40  v kontejnerech QP 40_x000d_
_x000d_
Způsob výsadby: _x000d_
Při výsadbě živého plotu z habru vytvořte brázdu jednou tak širokou jako pěstební květináč. Pro brzké zapěstování živého plotu vysázejte 3 rostliny na 1 běžný metr. Přidejte kompost, nebo granulovaný hnůj a přihnojte hnojivem pro okrasné rostliny ( doplněním 5,0kg substrátu / sazenice ). Po výsadbě vydatně zalijte a zamulčujte štěpkou ve vrstvě cca 10 cm ._x000d_
_x000d_
Následná péče : _x000d_
Péče po výsadbě je nedílnou součásti ujmutí  keřů a k jejich uspokojivému růstu._x000d_
Dle klimatických podmínek je nutné minimálně půl roku po výsadbě doplnit zalití, a to 1 x týdně v letním období, dále po dobu min. 3 let je nutné zajistit péči -  přihnojení ( pozvolna se uvolńujícím hnojivem ),  odplevelení a případné další zalití. Péči je nutno zajistit k založeným trávníkovým plochám a to minimálně 2 – 3 seče ročně a aplikaci hnojiva a selektivního herbicidu – na dvouděložné plevele (chemické odplevelení) 1 x ročně._x000d_
_x000d_
položka obsahuje celý výše popsaný postup a dodávku</t>
  </si>
  <si>
    <t>60 = 60,000 [A]</t>
  </si>
  <si>
    <t xml:space="preserve">Položka zahrnuje:
- dodávku projektem předepsaných  keřů
- hloubení jamek (min. rozměry pro keře 30/30/30cm) s event. výměnou půdy, s hnojením anorganickým hnojivem a přídavkem organického hnojiva dle PD, zálivku,  a pod.
- veškerý materiál, výrobky a polotovary, včetně mimostaveništní a vnitrostaveništní dopravy (rovněž přesuny), včetně naložení a složení, případně s uložením</t>
  </si>
  <si>
    <t>2</t>
  </si>
  <si>
    <t>Základy</t>
  </si>
  <si>
    <t>272324</t>
  </si>
  <si>
    <t>ZÁKLADY ZE ŽELEZOBETONU DO C25/30</t>
  </si>
  <si>
    <t xml:space="preserve">Základy čekáren_x000d_
       Po výkopu základů a upravě pláně bude do výkopu položena vrstva štěrkodrtě ŠDB  na kterou bude zřízen ŽB základ z C25/30 XF3 (6*1,8m3= 10,8m3)_x000d_
POZOR , základy čekáren budou uzpůsobeny skutečnému průběhy sítí  (např. mikropilotou pod stojkou čekárny).</t>
  </si>
  <si>
    <t>6*1,8 = 10,800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</si>
  <si>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</t>
  </si>
  <si>
    <t>272366</t>
  </si>
  <si>
    <t>VÝZTUŽ ZÁKLADŮ Z KARI SÍTÍ</t>
  </si>
  <si>
    <t xml:space="preserve">Základy čekáren_x000d_
 s výztuží z 2* KARI sítí 8*100*100m ( 8 sítí 2*3m + distanční a spoj mat  , celkem 0,56t ) .</t>
  </si>
  <si>
    <t>0,56 = 0,560 [A]</t>
  </si>
  <si>
    <t>Položka:
-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povrchovou antikorozní úpravu výztuže,
- separaci výztuže,</t>
  </si>
  <si>
    <t>43119</t>
  </si>
  <si>
    <t>SCHODIŠŤ KONSTR Z DÍLCŮ KAMENNÝCH</t>
  </si>
  <si>
    <t xml:space="preserve">Kamenné  schody _x000d_
    Na stávající schodiště v AZ č.4 bude osazen 1 kamenný schod (nutné pro dodržení podélného sklonu) o rozměru 0,16*0,33*2,4m . _x000d_
      Schod bude osazen do betonu C20/25n XF3 a do výšek dle výkresové části.</t>
  </si>
  <si>
    <t>0,16*0,33*2,4 = 0,127 [A]</t>
  </si>
  <si>
    <t>Položka zahrnuje:
- veškerý materiál, výrobky a polotovary
- včetně mimostaveništní a vnitrostaveništní dopravy (rovněž přesuny)
- včetně naložení a složení, případně s uložením.</t>
  </si>
  <si>
    <t xml:space="preserve">Konstrukční vrstvy z ŠD_x000d_
       Po odkopech a upravě zemní pláně , bude položena první konstrukční vrstva ze štěrkodrtě ŠDB fr 0/32 v  200mm  (500*0,20=100,0m3)  a v místě vjezdů ze štěrkodrtě ŠDA fr 0/63 v tl. 250mm(10*0,25=2,5m3)  _x000d_
       Po výkopu základů a upravě pláně bude do výkopu položena vrstva štěrkodrtě ŠDB fr 0/32 v tl 100mm (6*3,0m2 = 18m2=1,8m3)</t>
  </si>
  <si>
    <t>(500*0,2)+(10*0,25)+(6*3*0,1) = 104,300 [A]</t>
  </si>
  <si>
    <t>582311</t>
  </si>
  <si>
    <t>DLÁŽDĚNÉ KRYTY Z MOZAIK KOSTEK JEDNOBAREVNÝCH DO LOŽE Z KAMENIVA</t>
  </si>
  <si>
    <t xml:space="preserve">Kontrastní pás zastávky z kamenné kostky řezano/štípané – mozaika – tmavý syenit_x000d_
Po provedení konstrukčních vrstev a obrub , bude  na ŠD , za obrubu osazena Dlažba mozaiková řezano/štípaná  tmavá  60/60/40mm (syenit tmavý – pochozí plocha štípaná ) v ploše 31,0m2 (5 řádků = 300mm)  . _x000d_
_x000d_
_x000d_
Kontrastní pás zastávky bude zhotoven z  dlažby mozaikové řezano/štípaná  tmavé  60/60/40mm (syenit tmavý – pochozí plocha štípaná ) v šíři 5 řádků = 300mm  . _x000d_
      Dlažba mozaiková bude položena do lože z DK fr 4/8 v tl 40mm s výplní spar  z DK fr 0/4. _x000d_
Skladba kostek bude řádková – pokládka na sraz _x000d_
Ideálně – lom Šluknov</t>
  </si>
  <si>
    <t>31 = 31,000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</si>
  <si>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</t>
  </si>
  <si>
    <t>A</t>
  </si>
  <si>
    <t>DLÁŽDĚNÉ KRYTY Z MOZAIK KOSTEK JEDNOBAREVNÝCH DO LOŽE Z KAMENIVA ŘEZANO/ŠTÍPANÉ - ŽULA</t>
  </si>
  <si>
    <t xml:space="preserve">Dlážděná plocha z kamenné kostky řezano/štípané – mozaika - světlá žula_x000d_
Po provedení konstrukčních vrstev a obrub , bude  na ŠD , do obrub osazena Dlažba mozaiková řezano/štípaná  světlá  60/60/40mm (žulová světlá – pochozí plocha štípaná ) v ploše 322,0m2 .  Sjezd k Doctrina z kostek 60/60/60 - 10,0m2_x000d_
_x000d_
-specifikace ploch  z kamenné kostky Mozaikové  řezano/štípané _x000d_
Bude použitá kostka Mozaiková  řezano/štípaná  světlá  60/60/40mm z materiálu světlá žula _x000d_
Pochozí plocha bude  štípaná .   Dlažba mozaiková bude položena do lože z DK fr 4/8 v tl 40mm s výplní spar  z DK fr 0/4 (spáry minimální) . _x000d_
Skladba kostek bude řádková – pokládka na sraz</t>
  </si>
  <si>
    <t>322 = 322,000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</si>
  <si>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</t>
  </si>
  <si>
    <t>C</t>
  </si>
  <si>
    <t xml:space="preserve">Dlážděná plocha z kamenné kostky řezano/štípané – mozaika - světlá žula_x000d_
Po provedení konstrukčních vrstev a obrub , bude  na ŠD , do obrub osazena Dlažba mozaiková řezano/štípaná  světlá  60/60/60mm (žulová světlá – pochozí plocha štípaná )  Sjezd k Doctrina z kostek 60/60/60mm - v ploše10,0m2_x000d_
_x000d_
  Dlažba mozaiková bude položena do lože z DK fr 4/8 v tl 40mm s výplní spar  z DK fr 0/4 (spáry minimální) . _x000d_
Skladba kostek bude řádková – pokládka na sraz</t>
  </si>
  <si>
    <t>10 = 10,000 [A]</t>
  </si>
  <si>
    <t>58241</t>
  </si>
  <si>
    <t xml:space="preserve">DLÁŽDĚNÉ KRYTY Z KAMEN DESEK DO LOŽE Z KAMENIVA  - SYENIT HLADKÝ</t>
  </si>
  <si>
    <t xml:space="preserve">Po provedení konstrukčních vrstev a obrub , bude  na ŠD osazen do bet dlažby Hmatný kontrast z  kamenné rovinné dlažby (tmavý Syenit) o rozměrech 80/250/400 mm v ploše 15,0m2 . _x000d_
_x000d_
Hmatný kontrast reliéfní dlažby bude zhotoven z  kamenné rovinné dlažby (tmavý Syenit) o rozměrech 80/250/400mm  (alt.80/250/250) – Ideálně – lom Šluknov _x000d_
Pochozí plocha bude řezaná a  bude zdrsněna  (pískováním) splňuje nařízení vlády NV 163/2002 Sb a TN TZÚS 12.03.04-06._x000d_
Dlažba kamenná, bude položena do lože z DK fr 4/8 v tl 40mm s výplní spar z DK fr.0/4  . _x000d_
Spára šíře min 4mm , max 6mm.</t>
  </si>
  <si>
    <t>15 = 15,000 [A]</t>
  </si>
  <si>
    <t>B</t>
  </si>
  <si>
    <t>DLÁŽDĚNÉ KRYTY Z KAMEN DESEK DO LOŽE Z KAMENIVA - SYENIT RELIÉFNÍ</t>
  </si>
  <si>
    <t xml:space="preserve">Signální a varovné pásy  z kamenných desek – tmavý syenit _x000d_
Do hmatného kontrastu bude osazena  kamenná Reliéfní dlažba   (tmavý Syenit) o rozměrech 80/400/400mm  ) v ploše 24,0m2 ._x000d_
_x000d_
Reliéfní dlažba , bude osazena do hmatného kontrastu kamenná o rozměrech 80/400/400mm  - alt.80/200/200mm , (tmavý Syenit) – Ideálně – lom Šluknov _x000d_
      Pochozí plocha bude řezaná a  bude zdrsněna  (pískováním) splňuje nařízení vlády NV 163/2002 Sb a TN TZÚS 12.03.04-06._x000d_
Dlažba kamenná, bude položena do lože z DK fr 4/8 v tl 40mm s výplní spar z DK fr.0/4  . _x000d_
Spára šíře min 4mm , max 6mm.</t>
  </si>
  <si>
    <t>24 = 24,000 [A]</t>
  </si>
  <si>
    <t>587206</t>
  </si>
  <si>
    <t>PŘEDLÁŽDĚNÍ KRYTU Z BETONOVÝCH DLAŽDIC SE ZÁMKEM</t>
  </si>
  <si>
    <t xml:space="preserve">Návazné plochy _x000d_
Zpevněné návazné plochy ostatních vlastníků (betonové dlažby, kamenné dlažby a AC) , zejména u AZ č.5 budou opraveny  (přeloženy) v shodných materiálech jako původní v souhrnné ploše do 30,0m2.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</si>
  <si>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</t>
  </si>
  <si>
    <t xml:space="preserve">Před zahájením stavby bude provedeno vytyčení sítí a v kolizních místech provedeno 22 kusů ručně  kopaných sond k ověření polohy – pozor RUČNĚ  - 18 ks součást SO121</t>
  </si>
  <si>
    <t>18 = 18,000 [A]</t>
  </si>
  <si>
    <t>9112A1</t>
  </si>
  <si>
    <t xml:space="preserve">ZÁBRADLÍ  S VODOR MADLY - DODÁVKA A MONTÁŽ</t>
  </si>
  <si>
    <t xml:space="preserve">Zábradlí _x000d_
V AZ č. 4 bude osazeno ocelové  2-madlové zábradlí délky 2,0m a výšky 1,1m .  Zábradlí bude ocelové pr 50-55mm se stěnou min3,0mm . _x000d_
PKO bude žárovým zinkováním s 2* epoxidovým práškovým nátěrem v barvě DB 703 . _x000d_
Zábradlí bude osazeno do bet patek z C 25/30 XF3 ( 2*0,3m3)._x000d_
_x000d_
pol včetně základu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</si>
  <si>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</t>
  </si>
  <si>
    <t>91725</t>
  </si>
  <si>
    <t>NÁSTUPIŠTNÍ OBRUBNÍKY KAMENNÉ</t>
  </si>
  <si>
    <t xml:space="preserve">Kamenné  obruby zastávkové _x000d_
  Na ŠD vrstvy  budou osazeny kasselské zastávkové kamenné  obruby v množství 106,0m  ._x000d_
Obruby budou s navýšením 160mm – podmínka DPML_x000d_
_x000d_
- specifikace obrub silničních   autobusové zastávky _x000d_
V AZ  budou použity nové kamenné zastávkové obruby 400/290/1000mm  řezané v délce 121,0m _x000d_
( vzor 104* HK400/290/1000-P , 6*HK 400/290-H25/1000-PP, 6* HK 400/H25-290/1000-PL) , na které budou navazovat silniční kamenné obruby 200/250/1000.     _x000d_
Materiál světlá  žula   _x000d_
Obruby  budou osazeny do betonu C20/25n XF3 S1 tl. min 100mm a do výšek dle výkresové části. _x000d_
Spára  mezi obrubami bude min 5mm , max 10mm.</t>
  </si>
  <si>
    <t>104+6+6 = 116,000 [A]</t>
  </si>
  <si>
    <t>Položka zahrnuje:
- dodání a pokládku betonových obrubníků o rozměrech předepsaných zadávací dokumentací
- betonové lože i boční betonovou opěrku</t>
  </si>
  <si>
    <t>917424</t>
  </si>
  <si>
    <t>CHODNÍKOVÉ OBRUBY Z KAMENNÝCH OBRUBNÍKŮ ŠÍŘ 80MM</t>
  </si>
  <si>
    <t xml:space="preserve">Záhonové  obruby kamenné_x000d_
    Na ŠD vrstvy  budou osazeny kamenné  obruby 80/250/1000 v množství 225,0m._x000d_
   Obruby budou s navýšením nad AC 70mm a 00mm . _x000d_
_x000d_
- specifikace obrub kamenných záhonových 80/250/1000_x000d_
        Budou použity nové kamenné obruby 80/250/1000mm  řezané.  Obě horní hrany budou zkoseny ( 10/10mm)  ,  horní a pohledová strana bude zdrsněna  (pískováním) splňuje nařízení vlády NV 163/2002 Sb a TN TZÚS 12.03.04-06.          _x000d_
Materiál světlá  žula  _x000d_
Obruby  budou osazeny do betonu C20/25n XF3 S1 tl. min 100mm a do výšek dle výkresové části. _x000d_
Spára  mezi obrubami bude min 5mm , max 10mm.</t>
  </si>
  <si>
    <t>225 = 225,000 [A]</t>
  </si>
  <si>
    <t>917426</t>
  </si>
  <si>
    <t>CHODNÍKOVÉ OBRUBY Z KAMENNÝCH OBRUBNÍKŮ ŠÍŘ 250MM</t>
  </si>
  <si>
    <t xml:space="preserve">Kamenné  obruby silniční _x000d_
    Na ŠD vrstvy  budou osazeny kamenné obruby 200/250/1000 v množství 74,0m ._x000d_
Obruby budou s navýšením nad AC 120mm a 20mm . _x000d_
_x000d_
- specifikace obrub silničních kamenných 200/250/1000_x000d_
        Budou použity nové kamenné obruby 200/250/1000mm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_x000d_
Obruby  budou osazeny do betonu C20/25n XF3 S1 tl. min 100mm a do výšek dle výkresové části. _x000d_
Spára  mezi obrubami bude min 5mm , max 10mm.</t>
  </si>
  <si>
    <t>74 = 74,000 [A]</t>
  </si>
  <si>
    <t>93753</t>
  </si>
  <si>
    <t>MOBILIÁŘ - KOVOVÉ KOŠE NA ODPADKY</t>
  </si>
  <si>
    <t xml:space="preserve">Odpadkové koše – na autobusových zastávkách budou  osazeny koše - mobiliář.  Koše budou dle výběru KAM od spol mmCité._x000d_
_x000d_
Odpadkový koš :  mmcité - Crystal CS210 : rozměry:  dl/š/v = 430/260/985mm , barevnost: ocelová konstrukce - RAL7022,  logo města - RAL 9002, materiál:  ocelová konstrukce s ochrannou vrstvou zinku a práškovým vypalovacím lakem , specifické požadavky:  Výrobek dle požadavků Kanceláře architektury města Liberec - odpadkový koš celoocelový - objem nádoby 55l - ochranná vrstvou zinku a práškový vypalovací lak - s popelníkem o objemu 0,3 l - bez víka vhazovacího otvoru - kotveno pomocí závitových tyčí</t>
  </si>
  <si>
    <t>6 = 6,000 [A]</t>
  </si>
  <si>
    <t>Položka zahrnuje:
- montáž, osazení a dodávku kompletního zařízení, předepsaného zadávací dokumentací (materiál uvedený v textu představuje rozhodující podíl ve výrobku)
- mimostavništní a vnitrostaveništní dopravu
- nezbytné zemní práce a základové konstrukce
- předepsanou povrchovou úpravu (nátěry a pod.)</t>
  </si>
  <si>
    <t>93767</t>
  </si>
  <si>
    <t>MOBILIÁŘ - PŘÍSTŘEŠKY PRO ZASTÁVKY VEŘEJNÉ DOPRAVY</t>
  </si>
  <si>
    <t xml:space="preserve">Čekárny – na autobusových zastávkách budou  osazeny čekárny ._x000d_
V AZ č.3 a č.6 s bočnicemi , v AZ č.1. s poloviční bočnicí _x000d_
_x000d_
Čekárny – na autobusových zastávkách budou  osazeny čekárny , vzhledem k tomu, že SML má danou koncepci čekáren – viz vyjádření KAM , budou použity čekárny  mmCité Aureo s designem Liberec._x000d_
Včetně osazení - čekárny budou osazeny na připravený základ (v samost pol)_x000d_
_x000d_
AE310a-GS, Autobusový přístřešek, Aureo _x000d_
Krytá plocha 7 m2, 4,2 x 1,7m, zelená extenzivní střecha (sukulenty, netřesky, rozchodníky na absorpční desce aquadesk), dřevěný podhled, zadní a boční stěny kalené bezpečnostní sklo s implementací městské grafiky sítotiskem a řezenou grafikou, bez CLV, odvodnění vedené sloupem s vyústěním nad dlažbu za zadní stěnou přístřešku, lavička z tropického dřeva bez povrchové úpravy._x000d_
Barevnost ocelové konstrukce-RAL7022, barevnost loga města sítotisku RAL9003, řezaná grafika-název zastávky řezanou grafikou v RAL9003_x000d_
Materiál ocelové konstrukce s ochranou vrstvou zinku a práškovým vypalovacím lakem barvy RAL7022. Zadní a boční stěny z bezpečnostního skla se sítotiskem a potiskem. Dřevěný podhled._x000d_
_x000d_
POZOR - Nutno řešit statiku/ sněhové zatížení v dané lokalitě .</t>
  </si>
  <si>
    <t xml:space="preserve">Čekárny – na autobusových zastávkách budou  osazeny čekárny ._x000d_
v AZ č.2, č,4 a č.5 průchozí bez bočnic. _x000d_
_x000d_
Čekárny – na autobusových zastávkách budou  osazeny čekárny , vzhledem k tomu, že SML má danou koncepci čekáren – viz vyjádření KAM , budou použity čekárny  mmCité Aureo s designem Liberec._x000d_
Včetně osazení - čekárny budou osazeny na připravený základ (v samost pol)_x000d_
_x000d_
AE310a-GS, Autobusový přístřešek, Aureo _x000d_
Krytá plocha 7 m2, 4,2 x 1,7m, zelená extenzivní střecha (sukulenty, netřesky, rozchodníky na absorpční desce aquadesk), dřevěný podhled, zadní stěny kalené bezpečnostní sklo s implementací městské grafiky sítotiskem a řezenou grafikou, bez CLV, odvodnění vedené sloupem s vyústěním nad dlažbu za zadní stěnou přístřešku, lavička z tropického dřeva bez povrchové úpravy._x000d_
Barevnost ocelové konstrukce-RAL7022, barevnost loga města sítotisku RAL9003, řezaná grafika-název zastávky řezanou grafikou v RAL9003_x000d_
Materiál ocelové konstrukce s ochranou vrstvou zinku a práškovým vypalovacím lakem barvy RAL7022. Zadní  stěna z bezpečnostního skla se sítotiskem a potiskem. Dřevěný podhled._x000d_
_x000d_
POZOR - Nutno řešit statiku/ sněhové zatížení v dané lokalitě .</t>
  </si>
  <si>
    <t>poplatek z pol 113138_x000d_
_x000d_
2,45t/m3</t>
  </si>
  <si>
    <t>2,45*(8+1,9) = 24,255 [A]</t>
  </si>
  <si>
    <t>poplatek z pol 113178</t>
  </si>
  <si>
    <t>2,5*(4,0) = 10,000 [A]</t>
  </si>
  <si>
    <t xml:space="preserve">odstranění AC v tl 0,2m a ploše 40,0m2 (8,0m3) ._x000d_
      Po provedení výspravy podkladních vrstev , bude v křižovatce provedeno frézování  vozovek v ploše 38,0m2 a tl 50mm (1,9m3) s odvozem k recyklaci. _x000d_
_x000d_
poplatek v pol 015130</t>
  </si>
  <si>
    <t>(40*0,2)+(38*0,05) = 9,900 [A]</t>
  </si>
  <si>
    <t>113178</t>
  </si>
  <si>
    <t>ODSTRAN KRYTU ZPEVNĚNÝCH PLOCH Z DLAŽEB KOSTEK, ODVOZ DO 20KM</t>
  </si>
  <si>
    <t>Bude vybouráno 18,0m2 dlažby z kostek vč podkladu s odvozem na skládku (podkl bet 4,0m3). _x000d_
_x000d_
poplatelk v pol 015140</t>
  </si>
  <si>
    <t>18*0,3 = 5,400 [A]</t>
  </si>
  <si>
    <t>12+12+50 = 74,000 [A]</t>
  </si>
  <si>
    <t>57790A</t>
  </si>
  <si>
    <t>VÝSPRAVA VÝTLUKŮ SMĚSÍ ACO (KUBATURA)</t>
  </si>
  <si>
    <t xml:space="preserve">výsprava z ACO11 tl 50mm (2,5m3)  .</t>
  </si>
  <si>
    <t>50*0,05 = 2,500 [A]</t>
  </si>
  <si>
    <t>Položka zahrnuje:
- odfrézování nebo jiné odstranění poškozených vozovkových vrstev
- zaříznutí hran
- vyčištění
- nátěr
- dodání a výplň předepsanou zhutněnou balenou asfaltovou směsí</t>
  </si>
  <si>
    <t>57790C</t>
  </si>
  <si>
    <t>VÝSPRAVA VÝTLUKŮ SMĚSÍ ACL (KUBATURA)</t>
  </si>
  <si>
    <t xml:space="preserve">vyrovnávky z ACL16+ tl 70mm (0,9m3)  .</t>
  </si>
  <si>
    <t>12*0,07 = 0,840 [A]</t>
  </si>
  <si>
    <t>57790E</t>
  </si>
  <si>
    <t>VÝSPRAVA VÝTLUKŮ SMĚSÍ ACP (KUBATURA)</t>
  </si>
  <si>
    <t>vyrovnávka z ACP16+ tl 90mm (1,1m3)</t>
  </si>
  <si>
    <t>12*0,09 = 1,080 [A]</t>
  </si>
  <si>
    <t>Položka zahrnuje:
- odfrézování nebo jiné odstranění poškozených vozovkových vrstev
- zaříznutí hran
- vyčištění
- nátěr
- dodání a výplň předepsanou zhutněnou balenou asfaltovou směsí
- asfaltová zálivka</t>
  </si>
  <si>
    <t>Spára dlažby v místě přilehlém k silnici, bude zafrézována a opatřena modifikovanou zálivkou ( 48,0m) .</t>
  </si>
  <si>
    <t>48 = 48,000 [A]</t>
  </si>
  <si>
    <t>Položka zahrnuje:
- vyfrézování drážky šířky do 20mm hloubky do 40mm
- vyčištění
- nátěr</t>
  </si>
  <si>
    <t>58212</t>
  </si>
  <si>
    <t>DLÁŽDĚNÉ KRYTY Z VELKÝCH KOSTEK DO LOŽE Z MC</t>
  </si>
  <si>
    <t xml:space="preserve">Do obrub bude provedena dlažba z kostek velkých (16/16) do betonu C20/25n XF3 tl. 150mm v proměnné  šíři  se sklonem dle AC  v ploše 15,0m2.  _x000d_
         Do vybouraných ploch v křižovatkách  Generála Svobody * Vrchlického a  Ruprechtická * Hlávkova ,   bude provedena dlažba z kostek velkých (16/16) do betonu C20/25n XF3 tl. 150mm v proměnné  šíři  se sklonem dle AC  v ploše 10,0 + 8,0m2.  _x000d_
_x000d_
Spárování v samostatné pol</t>
  </si>
  <si>
    <t>15+10+8 = 33,000 [A]</t>
  </si>
  <si>
    <t>6</t>
  </si>
  <si>
    <t>Úpravy povrchů, podlahy, výplně otvorů</t>
  </si>
  <si>
    <t>62845</t>
  </si>
  <si>
    <t>SPÁROVÁNÍ DLAŽEB CEMENT MALTOU</t>
  </si>
  <si>
    <t xml:space="preserve">Spárování dlažby,bude provedeno čerstvým potěrovým betonem ( pískovým ) třídy odpovídající M25  XF4 S2 a po zatvrdnutí bude DŮKLADNĚ z dlažby odstraněno zametením a omytím . _x000d_
      V žádném případě nebude provedeno spárování  podkladním betonem na konci směny.</t>
  </si>
  <si>
    <t>Položka zahrnuje:
- dodávku veškerého materiálu potřebného pro předepsanou úpravu v předepsané kvalitě
- vyčištění spar (vyškrábání), vypláchnutí spar vodou, očištění povrchu
- spárování</t>
  </si>
  <si>
    <t>912A8</t>
  </si>
  <si>
    <t>BALISETY Z PLASTICKÝCH HMOT - demontáž</t>
  </si>
  <si>
    <t>Budou odstraněny stávající balisety (15 ks ) s odvozem dle pokynů správce komunikace v rámci Města Liberec.</t>
  </si>
  <si>
    <t xml:space="preserve">rušené        -    4*P4, 2*Z3, 1*C4c, 1*Z4c, 1*Z4b, 1*C4a</t>
  </si>
  <si>
    <t>4+2+1+1+1+1 = 10,000 [A]</t>
  </si>
  <si>
    <t xml:space="preserve">SDZ -  SO190 -   nové            -   4*P6 ,  2*C4a, 2*E2b</t>
  </si>
  <si>
    <t>4+2+2 = 8,000 [A]</t>
  </si>
  <si>
    <t>Položka zahrnuje:</t>
  </si>
  <si>
    <t xml:space="preserve">VDZ -  SO190      Nové    -       V4        bílá 0, 25/ 53,0 m                    13,25 m2_x000d_
                                               V5        bílá 0,5/ 6,0 m                                  3,00 m2 _x000d_
                                               V6b      bílá 0,5/ 25,0 m                         12,50 m2 _x000d_
                                               V10d    bílá 0,125/0,5/0,5/ 15,0 m                 1,00 m2     _x000d_
                                               V1a      bílá 0,125/160,0 m                        19,25 m2                                    _x000d_
                                               V2b      bílá 0,25/1,5/1,5 / 68,0 m             17,0 m2_x000d_
                                               V13      bílá                                               2,0 m2_x000d_
_x000d_
_x000d_
Bude provedeno v barvě a po 3 měsících v plastu</t>
  </si>
  <si>
    <t>13,25+3+12,5+1+19,25+17+2 = 68,000 [A]</t>
  </si>
  <si>
    <t xml:space="preserve">VDZ -  SO190      Nové    -       V4        bílá 0, 25/ 53,0 m                13,25 m2_x000d_
                                               V5        bílá 0,5/ 6,0 m                        3,00 m2 _x000d_
                                               V6b      bílá 0,5/ 25,0 m                    12,50 m2 _x000d_
                                               V10d    bílá 0,125/0,5/0,5/ 15,0 m         1,00 m2     _x000d_
                                               V1a      bílá 0,125/160,0 m              19,25 m2                                    _x000d_
                                               V2b      bílá 0,25/1,5/1,5 / 68,0 m     17,0 m2_x000d_
                                               V13      bílá                                         2,0 m2_x000d_
_x000d_
_x000d_
Bude provedeno v barvě a po 3 měsících v plastu</t>
  </si>
  <si>
    <t xml:space="preserve">Rušené    -       V4       bílá 0, 25                                           15,00 m2_x000d_
                                               V2b     bílá 0,25                                            10,00 m2_x000d_
                                                Symbol P4 (1 kus)                                         2,00 m2</t>
  </si>
  <si>
    <t>15+10+2 = 27,000 [A]</t>
  </si>
  <si>
    <t>91552</t>
  </si>
  <si>
    <t>VODOR DOPRAV ZNAČ - PÍSMENA - BARVOU</t>
  </si>
  <si>
    <t xml:space="preserve">Písmena  bílá 2,0 m     (3* nápis STOP)                   12,0  kusů</t>
  </si>
  <si>
    <t>3*4 = 12,000 [A]</t>
  </si>
  <si>
    <t>VODOR DOPRAV ZNAČ - PÍSMENA - PLASTEM</t>
  </si>
  <si>
    <t xml:space="preserve">Do vybourané plochy u Ofset Valeš,  budou osazeny kamenné obruby 200/250/1000 v množství 14,0m .  Obruby budou s navýšením nad AC 80-120mm.  _x000d_
_x000d_
- specifikace obrub silničních kamenných 200/250/1000_x000d_
        Budou použity nové kamenné obruby 200/250/1000mm  řezané. Jedna horní hrana bude zkosená ( 10/10mm)  ,  horní a pohledová strana bude zdrsněna  ( např. opalováním, pískováním, pemrlováním) musí splňovat nařízení vlády NV 163/2002 Sb a TN TZÚS 12.03.04-06.          _x000d_
Materiál světlá  žula  tzv. „Liberecká“  _x000d_
Obruby  budou osazeny do betonu C20/25n XF3 S1 tl. min 100mm a do výšek dle výkresové části. _x000d_
Spára  mezi obrubami bude min 5mm , max 10mm.</t>
  </si>
  <si>
    <t>14 = 14,000 [A]</t>
  </si>
  <si>
    <t xml:space="preserve">Dále bude proveden přesný řez pro nové bezpečnostní ostrůvky v délce 48,0m_x000d_
provedeno  zaříznutí plochy s dobouráním 30,0m</t>
  </si>
  <si>
    <t>48+30 = 78,000 [A]</t>
  </si>
  <si>
    <t>Celá plocha bude zametena a omyta 50,0m2</t>
  </si>
  <si>
    <t>015111</t>
  </si>
  <si>
    <t xml:space="preserve">POPLATKY ZA LIKVIDACI ODPADŮ NEKONTAMINOVANÝCH - 17 05 04  VYTĚŽENÉ ZEMINY A HORNINY -  I. TŘÍDA TĚŽITELNOSTI</t>
  </si>
  <si>
    <t>poplatek z pol 132838_x000d_
_x000d_
zemina 1,8t/m3</t>
  </si>
  <si>
    <t>1,8*(15,5) = 27,900 [A]</t>
  </si>
  <si>
    <t>poplatek za skládku nebo recyklaci z pol 132838_x000d_
_x000d_
hmotnost 2,5t/m3</t>
  </si>
  <si>
    <t>2,5*(22+2) = 60,000 [A]</t>
  </si>
  <si>
    <t>poplatek za skládku nebo recyklaci z pol 132838_x000d_
_x000d_
hmotnost 2,1t/m3</t>
  </si>
  <si>
    <t>2,1*(15) = 31,500 [A]</t>
  </si>
  <si>
    <t xml:space="preserve">Rozvod  VO a zemní práce _x000d_
           Výkop pro trasu, bude proveden výkop rýhy,  délky 125,0m , šířky 0,6m  s hloubkou O 0,8m     (125*0,6*0,8) a proveden výkop pro stožáry (5,0*0,5) (celkem =62,5m3 - zemina 15,5m3 , konstrukce 15,0m3     , beton 22,0m3  ) s odvozem na řízenou skládku, nebo k recyklaci. _x000d_
_x000d_
_x000d_
poplatek za skládku nebo recyklaci v pol _x000d_
015111 , 015140 a 015150</t>
  </si>
  <si>
    <t>(125*0,6*0,8)+(5*0,5) = 62,500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</si>
  <si>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příplatek za lepivost</t>
  </si>
  <si>
    <t>17680</t>
  </si>
  <si>
    <t>VÝPLNĚ Z NAKUPOVANÝCH MATERIÁLŮ</t>
  </si>
  <si>
    <t xml:space="preserve">Konstrukce výkopu_x000d_
Do lože z ŠP tl 0,2m (15,0m3 ) ,  budou položenychráničky . Na ŠP budou položeny krycí desky  s folií ( 125,0m )  a výkop v překopech, bude až po pláň zhutněn z nakupovaného materiálu ŠDB fr 0/32 (ŠD  =(výkop  60,0- ŠP 15 ) = 45,0m3) , po vrstvách max 200mm.</t>
  </si>
  <si>
    <t>15+45 = 60,000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</si>
  <si>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</t>
  </si>
  <si>
    <t>Po výkopu rýhy, bude upravena zemní pláň (75,0m2)</t>
  </si>
  <si>
    <t>75 = 75,000 [A]</t>
  </si>
  <si>
    <t>702211</t>
  </si>
  <si>
    <t>KABELOVÁ CHRÁNIČKA ZEMNÍ DN DO 100 MM</t>
  </si>
  <si>
    <t xml:space="preserve">Budou položeny 3 chráničky v souhrnné délce vč smyček 340,0m  ._x000d_
V celé délce trasy VO bude položen kabel v chráničce HDPE/LDPE  DN63          =    140,0m_x000d_
V celé délce trasy VO budou přiloženy rezervní chráničky HDPE/LDPE  DN63     =    200,0m_x000d_
_x000d_
_x000d_
      Budou použity bezhalogenové ohebné  -  dvouplášťová (HDPE/LDPE – DN63/50) korugovaná chránička určená pro mechanickou ochranu všech druhů energetických a telekomunikačních vedení. _x000d_
     Chráničky jsou vyráběny dle ČSN EN 61 386-24. V každém svitku je zaveden zatahovací drát nebo provázek a nasazena spojka. V případě použití těsnicího kroužku (bude použit)  je stupeň krytí IP 67. _x000d_
     Při mechanickém zhutňování vrstev nad chráničkou je třeba dbát na to, aby nebyly překročeny hodnoty dovoleného zatížení chráničky (450 N/20 cm)._x000d_
         Na koncích bude zavíčkována (4ks) . Pro budoucí jednoduché nalezení, budou konce chráničky geodeticky zaměřeny a opatřeny železnou deskou min 200*200*5mm.</t>
  </si>
  <si>
    <t>340 = 340,000 [A]</t>
  </si>
  <si>
    <t>1. Položka obsahuje:
 – přípravu podkladu pro osazení</t>
  </si>
  <si>
    <t>702312</t>
  </si>
  <si>
    <t>ZAKRYTÍ KABELŮ VÝSTRAŽNOU FÓLIÍ ŠÍŘKY PŘES 20 DO 40 CM</t>
  </si>
  <si>
    <t xml:space="preserve">Plastová zákrytová folie          -      125,0m</t>
  </si>
  <si>
    <t>125 = 125,000 [A]</t>
  </si>
  <si>
    <t>1. Položka obsahuje:
 – dodávku a montáž fólie
 – přípravu podkladu pro osazení</t>
  </si>
  <si>
    <t>702332</t>
  </si>
  <si>
    <t>ZAKRYTÍ KABELŮ PLASTOVOU DESKOU/PÁSEM ŠÍŘKY PŘES 20 DO 40 CM</t>
  </si>
  <si>
    <t xml:space="preserve">Plastové zákrytové desky        -      125,0m</t>
  </si>
  <si>
    <t>1. Položka obsahuje:
 – dodávku a montáž desky</t>
  </si>
  <si>
    <t>741A11</t>
  </si>
  <si>
    <t>UZEMŇOVACÍ VODIČ V ZÁKLADECH FEZN DO 120 MM2</t>
  </si>
  <si>
    <t xml:space="preserve">V celé délce trasy VO bude položen zemnící drát FeZn 10mm                                =    140,0m</t>
  </si>
  <si>
    <t>140 = 140,000 [A]</t>
  </si>
  <si>
    <t>1. Položka obsahuje:
 – přípravu podkladu pro osazení
 – měření, dělení, spojování, tvarování
 – ochranný nátěr spojů a při průchodu vodiče nad terén apod. dle příslušných norem</t>
  </si>
  <si>
    <t>742H11</t>
  </si>
  <si>
    <t>KABEL NN ČTYŘ- A PĚTIŽÍLOVÝ CU S PLASTOVOU IZOLACÍ DO 2,5 MM2</t>
  </si>
  <si>
    <t>Ze stožárových rozvodnic budou svítidla připojena kabelem CYKY 3Jx1,5 uloženým ve stožáru ( 5*12,0m).</t>
  </si>
  <si>
    <t>5*12 = 60,000 [A]</t>
  </si>
  <si>
    <t>1. Položka obsahuje:
 – manipulace a uložení kabelu (do země, chráničky, kanálu, na rošty, na TV a pod.)</t>
  </si>
  <si>
    <t>742H32</t>
  </si>
  <si>
    <t>KABEL NN ČTYŘ- A PĚTIŽÍLOVÝ CU S PLASTOVOU IZOLACÍ STÍNĚNÝ OD 4 DO 16 MM2</t>
  </si>
  <si>
    <t xml:space="preserve">CYKY-J  4x10mm2 – napájení nových stožárů VO   délka 140,0m vč smyček )</t>
  </si>
  <si>
    <t>742P13</t>
  </si>
  <si>
    <t>ZATAŽENÍ KABELU DO CHRÁNIČKY - KABEL DO 4 KG/M</t>
  </si>
  <si>
    <t>1. Položka obsahuje:
 – montáž kabelu o váze do 4 kg/m do chráničky/ kolektoru</t>
  </si>
  <si>
    <t xml:space="preserve">Dále  budou provedeny  sondy (10 kusů) hl 0,8 až 1,0m  k zjištění skutečného průběhu sítí v okolí vytyčeného kabelu VO  .</t>
  </si>
  <si>
    <t>743122</t>
  </si>
  <si>
    <t xml:space="preserve">OSVĚTLOVACÍ STOŽÁR  PEVNÝ ŽÁROVĚ ZINKOVANÝ DÉLKY PŘES 6,5 DO 12 M</t>
  </si>
  <si>
    <t xml:space="preserve">5        ks    bezpaticových uličních konických (kuželových) stožárů zinkovaných barvených výšky 8,0m–    100/76   -například typ  FLERET STK  76/80/3</t>
  </si>
  <si>
    <t>5 = 5,000 [A]</t>
  </si>
  <si>
    <t>1. Položka obsahuje:
 – základovou konstrukci , Zn a veškeré příslušenství</t>
  </si>
  <si>
    <t>743151</t>
  </si>
  <si>
    <t xml:space="preserve">OSVĚTLOVACÍ STOŽÁR  - STOŽÁROVÁ ROZVODNICE S 1-2 JISTÍCÍMI PRVKY</t>
  </si>
  <si>
    <t>1. Položka obsahuje:
 – veškeré příslušenství, technický popis viz. projektová dokumentace</t>
  </si>
  <si>
    <t>743167</t>
  </si>
  <si>
    <t xml:space="preserve">OSVĚTLOVACÍ STOŽÁR  - PŘÍPLATEK ZA DEKORATIVNÍ PROVEDENÍ</t>
  </si>
  <si>
    <t xml:space="preserve">Povrchová úprava stožárů a výložníku_x000d_
- příplatek za nátěr 5* ststožárů a 1* výložníku  _x000d_
_x000d_
Na Zn bude proveden  2* práškový (epoxidový ) nátěr v RAL 7022 . _x000d_
Tech předpis nátěru předloží zhotovitel v rámci RDS.</t>
  </si>
  <si>
    <t>5+1 = 6,000 [A]</t>
  </si>
  <si>
    <t>1. Položka obsahuje:
 – cenový rozdíl mezi běžným stožárem a stožárem lakovaným, technický popis viz. projektová dokumentace</t>
  </si>
  <si>
    <t>743312</t>
  </si>
  <si>
    <t>VÝLOŽNÍK PRO MONTÁŽ SVÍTIDLA NA STOŽÁR JEDNORAMENNÝ DÉLKA VYLOŽENÍ PŘES 1 DO 2 M</t>
  </si>
  <si>
    <t xml:space="preserve">1        ks   jednoduchého výložníku  (vyložení 1,5m)   typ  GD 1 - 1500  (w 1,5)</t>
  </si>
  <si>
    <t>1. Položka obsahuje:
 – veškeré příslušenství a Zn , technický popis viz. projektová dokumentace</t>
  </si>
  <si>
    <t>743553</t>
  </si>
  <si>
    <t>SVÍTIDLO VENKOVNÍ VŠEOBECNÉ LED, MIN. IP 44, PŘES 25 DO 45 W</t>
  </si>
  <si>
    <t xml:space="preserve">4      ks   silničních svítidel  typ Street EQ22  29,6 W, s regulací se snížením výkonu v noční době a s konektorem  Zhaga_x000d_
_x000d_
1      ks   silničního svítidla  typ Street EQ58  36,2 W, s regulací se snížením výkonu v noční době a s konektorem  Zhaga</t>
  </si>
  <si>
    <t>4+1 = 5,000 [A]</t>
  </si>
  <si>
    <t>1. Položka obsahuje:
 – zdroj a veškeré příslušenství
 – technický popis viz. projektová dokumentace</t>
  </si>
  <si>
    <t>743Z11</t>
  </si>
  <si>
    <t>DEMONTÁŽ OSVĚTLOVACÍHO STOŽÁRU ULIČNÍHO VÝŠKY DO 15 M</t>
  </si>
  <si>
    <t>Dále budou odstraněny 4,0 kusy stávajících stožárů vč bet základů . Svítidla budou nabídnuty správci VO a případně odvezeny do sběru, stožáry budou odvezeny do sběrny a betony (2,0m3) budou odvezeny k recyklaci._x000d_
_x000d_
poplatek v pol 015140</t>
  </si>
  <si>
    <t>1. Položka obsahuje:
 – všechny náklady na demontáž stávajícího zařízení se všemi pomocnými doplňujícími úpravami pro jeho likvidaci
 – naložení vybouraného materiálu na dopravní prostředek</t>
  </si>
  <si>
    <t>743Z35</t>
  </si>
  <si>
    <t>DEMONTÁŽ SVÍTIDLA Z OSVĚTLOVACÍHO STOŽÁRU VÝŠKY DO 15 M</t>
  </si>
  <si>
    <t>Dále budou odstraněny svítidla . Svítidla budou nabídnuty správci VO a případně odvezeny do sběru,</t>
  </si>
  <si>
    <t>74F322</t>
  </si>
  <si>
    <t>REVIZNÍ ZPRÁVA</t>
  </si>
  <si>
    <t>Před uvedením elektr. zařízení do provozu, musí být provedena výchozí revize.</t>
  </si>
  <si>
    <t>1. Položka obsahuje:
 – revizi autorizovaným revizním technikem na zařízeních trakčního vedení podle požadavku ČSN, včetně hodnocení</t>
  </si>
  <si>
    <t>8</t>
  </si>
  <si>
    <t>Potrubí</t>
  </si>
  <si>
    <t>87445</t>
  </si>
  <si>
    <t>POTRUBÍ Z TRUB PLASTOVÝCH ODPADNÍCH DN DO 300MM</t>
  </si>
  <si>
    <t xml:space="preserve">Stožáry budou osazeny do betonového základu a  pouzdra z PVC DN300 ( 5*0,8m)</t>
  </si>
  <si>
    <t>5*0,8 = 4,000 [A]</t>
  </si>
  <si>
    <t>poplatek za skládku nebo zecyklaci z pol 132838_x000d_
_x000d_
hmotnost 2,1t/m3_x000d_
_x000d_
Položka bude čerpána dle skutečnosti</t>
  </si>
  <si>
    <t>029113</t>
  </si>
  <si>
    <t>OSTATNÍ POŽADAVKY - GEODETICKÉ ZAMĚŘENÍ - CELKY</t>
  </si>
  <si>
    <t>Bude provedeno přesné zaměření kabelů a chrániček ._x000d_
_x000d_
Položka bude čerpána dle skutečnosti</t>
  </si>
  <si>
    <t>Protokolární předání ochrany a chrániček spol CETIN a SML . _x000d_
Doložení certifikátů</t>
  </si>
  <si>
    <t>02960</t>
  </si>
  <si>
    <t>OSTATNÍ POŽADAVKY - KOORDINACE S DODAVATELEM SML A ZABEZPEČENÍ STAVBY</t>
  </si>
  <si>
    <t xml:space="preserve">Rozdělení zemních prací    _x000d_
          SML v rámci SO101 provede odstranění asfaltobetonového krytu (AC) a podkladních betonů nad kabely. _x000d_
        Dále bude výkop provizorně zabezpečen a do stavby vpuštěn smluvní dodavatel CETIN k provedení  ručních výkopů v štěrku a zemině a  bude provedeno ochránění vedení CETIN a to včetně hutněného zásypu do původní výše z nakupovaných materiálů (ŠDB fr 0/32) . _x000d_
Po provedení ochrany předá smluvní dodavatel CETIN , stavbu  SML._x000d_
_x000d_
Na ochranu vedení uzavře CETIM a SML smlouvu .</t>
  </si>
  <si>
    <t>ční odkopaní a uvolnění kabelů _x000d_
_x000d_
poplatek za skládku nebo recyklaci_x000d_
_x000d_
Položka bude čerpána dle skutečnosti</t>
  </si>
  <si>
    <t>Položka zahrnuje:
- vodorovnou a svislou dopravu, přemístění, přeložení, manipulace s výkopkem
- kompletní provedení vykopávky nezapažené i zapažené
- ztížení vykopávek v blízkosti podzemního vedení, konstrukcí a objektů vč. jejich dočasného zajištění
- příplatek za lepivost
- těžení po vrstvách, pásech a po jiných nutných částech (figurách)</t>
  </si>
  <si>
    <t>17581</t>
  </si>
  <si>
    <t>OBSYP POTRUBÍ A OBJEKTŮ Z NAKUPOVANÝCH MATERIÁLŮ</t>
  </si>
  <si>
    <t>hutněný zásyp do původní výše z nakupovaných materiálů (ŠP +ŠDB fr 0/32 ) ._x000d_
_x000d_
Položka bude čerpána dle skutečnosti</t>
  </si>
  <si>
    <t>uložit stávající kabely do půlených chrániček _x000d_
_x000d_
položka je včetně spojek_x000d_
_x000d_
Položka bude čerpána dle skutečnosti</t>
  </si>
  <si>
    <t>702212</t>
  </si>
  <si>
    <t>KABELOVÁ CHRÁNIČKA ZEMNÍ DN PŘES 100 DO 200 MM</t>
  </si>
  <si>
    <t xml:space="preserve">budou založeny rez. Chráničky   KOPOFLEX 150_x000d_
nebo  rez. Chránička 1x KOPOFLEX 110 ._x000d_
_x000d_
Položka bude čerpána dle skutečnosti</t>
  </si>
  <si>
    <t>702232</t>
  </si>
  <si>
    <t>KABELOVÁ CHRÁNIČKA ZEMNÍ DĚLENÁ DN PŘES 100 DO 200 MM</t>
  </si>
  <si>
    <t>Kabely budou uloženy do půlených chrániček DN110_x000d_
_x000d_
Položka bude čerpána dle skutečnosti</t>
  </si>
  <si>
    <t>Položka bude čerpána dle skutečnosti</t>
  </si>
  <si>
    <t>Plastové desky pod folii_x000d_
_x000d_
Položka bude čerpána dle skutečnosti</t>
  </si>
  <si>
    <t>1. Položka obsahuje:
 – dodávku a montáž desky
 – přípravu podkladu pro osazení</t>
  </si>
  <si>
    <t xml:space="preserve">Ochrana ČEZ - Na kabelové trase VN bude provedeno 5 ks ručně kopaných sond k ověření polohy a hloubky. _x000d_
_x000d_
Ochrana Teplárna - Na předpokládané trase sítě,  bude provedeno 5 ks ručně kopaných sond k ověření polohy a hloubky.</t>
  </si>
  <si>
    <t>5+5 = 10,000 [A]</t>
  </si>
  <si>
    <t>742Y11</t>
  </si>
  <si>
    <t xml:space="preserve">PŘELOŽENÍ  (OCHRANA) KABELU ČEZ</t>
  </si>
  <si>
    <t xml:space="preserve">ČEZ - Na kabelové trase VN bude provedeno 5 ks ručně kopaných sond k ověření polohy a hloubky. V případě, že bude hl dostatečná  (dnes je vedení většinově v komunikaci -otočce) , bude přizván odpovědný pracovník k zhodnocení stavu. _x000d_
V případě, že hl bude nedostatečná, nebo bude vedení pod obrubou, bude vedení VN přeloženo do hl. 1,2m , případně do 0,8m do chodníku .   Kabely budou popuštěny co nejníže a budou uloženy do půlených chrániček DN110 a v případě potřeby obetonovány._x000d_
_x000d_
ČEZ se nevyjádřil k ochraně v rámci svého vyjádření k PD – bude řešeno po odkrytí CETIN. Případná vícepráce –  položky v rámci SO budou v jednotkových cenách a budou naceněny dle skutečnosti . _x000d_
Pro účely rozpočtu je třeba počítat s částkou 30.000,-bez DPH , která bude rozpočítána do jednotlivých položek – položka kompletu bude v rámci ZL odečtena .</t>
  </si>
  <si>
    <t xml:space="preserve">1. Položka obsahuje:  – všechny práce spojené s úpravou kabelů pro montáž včetně veškerého příslušentsví, demontáž, přesun a opětovná montáž</t>
  </si>
  <si>
    <t>PŘELOŽENÍ (OCHRANA) KABELU A POTRUBÍ TEPLÁRNY</t>
  </si>
  <si>
    <t xml:space="preserve">Ochrana Teplárna - Na předpokládané trase sítě,  bude provedeno 5 ks ručně kopaných sond k ověření polohy a hloubky. Odpovědný pracovník Teplárny,  bude vyzván k kontrole těchto sond a v případě , že dojde k kolizi tak bude zařízení  Teplárny ochráněno. Ochrana bude navržena podle skutečné hloubky a polohy ._x000d_
         Samotná čekárna nemůže mít základ nad zařízením Teplárny, proto v případě kolize bude základ  změněn tak , aby byly min 1,0m od vnějšího líce zařízení (např. mikropilotou pod stojkou čekárny) Teplárny_x000d_
_x000d_
_x000d_
Případná ochrana vedení Teplárny bude navržena po provedení sond .  _x000d_
Případná vícepráce –  položky v rámci SO budou v jednotkových cenách a budou naceněny dle skutečnosti . _x000d_
Pro účely rozpočtu je třeba počítat s částkou 30.000,-bez DPH , která bude rozpočítána do jednotlivých položek – položka kompletu bude v rámci ZL odečtena .</t>
  </si>
  <si>
    <t>PŘELOŽENÍ KABELU (OCHRANA) CETIN</t>
  </si>
  <si>
    <t>Na ochranu vedení uzavřel oprávněný dodavatel CETINu a SML smlouvu ._x000d_
_x000d_
Práce spojené s přeložením a ochranou zařízení nejsou součástí tohoto rozpočtu .</t>
  </si>
  <si>
    <t>0 = 0,000 [A]</t>
  </si>
  <si>
    <t>742Y91</t>
  </si>
  <si>
    <t>OBETONOVÁNÍ CHRÁNIČEK DO FÍ 200mm V RÝZE DO Š.100cm</t>
  </si>
  <si>
    <t>DN110 a v případě potřeby obetonovány C20/25n ._x000d_
_x000d_
Položka bude čerpána dle skutečnosti</t>
  </si>
  <si>
    <t xml:space="preserve">1. Položka obsahuje:  – všechny náklady na obetonování chrániček v rýze , dodávku prostého betonu  – přepravní náklady a přesun hmot</t>
  </si>
  <si>
    <t>747705</t>
  </si>
  <si>
    <t>MANIPULACE NA ZAŘÍZENÍCH PROVÁDĚNÉ PROVOZOVATELEM</t>
  </si>
  <si>
    <t>HOD</t>
  </si>
  <si>
    <t>Kabely budou popuštěny co nejníže a budou uloženy do půlených chrániček DN110_x000d_
_x000d_
Položka bude čerpána dle skutečnosti</t>
  </si>
  <si>
    <t>1. Položka obsahuje:
 – cenu za manipulace na zařízeních prováděné provozovatelem nutných pro další práce zhotovitele na technologickém souboru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</si>
</sst>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2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6375" cy="2063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6"/>
  <cols>
    <col min="1" max="1" width="30.53516" customWidth="1"/>
    <col min="2" max="2" width="30.53516" customWidth="1"/>
    <col min="3" max="3" width="18.30469" customWidth="1"/>
    <col min="4" max="4" width="18.30469" customWidth="1"/>
    <col min="5" max="5" width="18.30469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SUM(C10:C15)</f>
        <v>0</v>
      </c>
      <c r="D6" s="3"/>
      <c r="E6" s="3"/>
    </row>
    <row r="7">
      <c r="A7" s="3"/>
      <c r="B7" s="5" t="s">
        <v>5</v>
      </c>
      <c r="C7" s="6">
        <f>SUM(E10:E15)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4.9">
      <c r="A10" s="8" t="s">
        <v>11</v>
      </c>
      <c r="B10" s="8" t="s">
        <v>12</v>
      </c>
      <c r="C10" s="9">
        <f>'000'!I3</f>
        <v>0</v>
      </c>
      <c r="D10" s="9">
        <f>SUMIFS('000'!O:O,'000'!A:A,"P")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'101'!I3</f>
        <v>0</v>
      </c>
      <c r="D11" s="9">
        <f>SUMIFS('101'!O:O,'101'!A:A,"P")</f>
        <v>0</v>
      </c>
      <c r="E11" s="9">
        <f>C11+D11</f>
        <v>0</v>
      </c>
    </row>
    <row r="12">
      <c r="A12" s="8" t="s">
        <v>15</v>
      </c>
      <c r="B12" s="8" t="s">
        <v>16</v>
      </c>
      <c r="C12" s="9">
        <f>'121'!I3</f>
        <v>0</v>
      </c>
      <c r="D12" s="9">
        <f>SUMIFS('121'!O:O,'121'!A:A,"P")</f>
        <v>0</v>
      </c>
      <c r="E12" s="9">
        <f>C12+D12</f>
        <v>0</v>
      </c>
    </row>
    <row r="13" ht="24.9">
      <c r="A13" s="8" t="s">
        <v>17</v>
      </c>
      <c r="B13" s="8" t="s">
        <v>18</v>
      </c>
      <c r="C13" s="9">
        <f>'190'!I3</f>
        <v>0</v>
      </c>
      <c r="D13" s="9">
        <f>SUMIFS('190'!O:O,'190'!A:A,"P")</f>
        <v>0</v>
      </c>
      <c r="E13" s="9">
        <f>C13+D13</f>
        <v>0</v>
      </c>
    </row>
    <row r="14" ht="24.9">
      <c r="A14" s="8" t="s">
        <v>19</v>
      </c>
      <c r="B14" s="8" t="s">
        <v>20</v>
      </c>
      <c r="C14" s="9">
        <f>'421'!I3</f>
        <v>0</v>
      </c>
      <c r="D14" s="9">
        <f>SUMIFS('421'!O:O,'421'!A:A,"P")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'451'!I3</f>
        <v>0</v>
      </c>
      <c r="D15" s="9">
        <f>SUMIFS('451'!O:O,'451'!A:A,"P")</f>
        <v>0</v>
      </c>
      <c r="E15" s="9">
        <f>C15+D15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 ht="28.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11</v>
      </c>
      <c r="I3" s="23">
        <f>SUMIFS(I8:I43,A8:A43,"SD")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SUMIFS(I9:I43,A9:A43,"P")</f>
        <v>0</v>
      </c>
      <c r="J8" s="34"/>
    </row>
    <row r="9">
      <c r="A9" s="35" t="s">
        <v>44</v>
      </c>
      <c r="B9" s="35">
        <v>1</v>
      </c>
      <c r="C9" s="36" t="s">
        <v>45</v>
      </c>
      <c r="D9" s="35" t="s">
        <v>46</v>
      </c>
      <c r="E9" s="37" t="s">
        <v>47</v>
      </c>
      <c r="F9" s="38" t="s">
        <v>48</v>
      </c>
      <c r="G9" s="39">
        <v>1</v>
      </c>
      <c r="H9" s="40">
        <v>0</v>
      </c>
      <c r="I9" s="41">
        <f>ROUND(G9*H9,P4)</f>
        <v>0</v>
      </c>
      <c r="J9" s="38" t="s">
        <v>49</v>
      </c>
      <c r="O9" s="42">
        <f>I9*0.21</f>
        <v>0</v>
      </c>
      <c r="P9">
        <v>3</v>
      </c>
    </row>
    <row r="10" ht="29.2">
      <c r="A10" s="35" t="s">
        <v>50</v>
      </c>
      <c r="B10" s="43"/>
      <c r="C10" s="44"/>
      <c r="D10" s="44"/>
      <c r="E10" s="37" t="s">
        <v>51</v>
      </c>
      <c r="F10" s="44"/>
      <c r="G10" s="44"/>
      <c r="H10" s="44"/>
      <c r="I10" s="44"/>
      <c r="J10" s="45"/>
    </row>
    <row r="11">
      <c r="A11" s="35" t="s">
        <v>52</v>
      </c>
      <c r="B11" s="43"/>
      <c r="C11" s="44"/>
      <c r="D11" s="44"/>
      <c r="E11" s="46" t="s">
        <v>53</v>
      </c>
      <c r="F11" s="44"/>
      <c r="G11" s="44"/>
      <c r="H11" s="44"/>
      <c r="I11" s="44"/>
      <c r="J11" s="45"/>
    </row>
    <row r="12" ht="43.8">
      <c r="A12" s="35" t="s">
        <v>54</v>
      </c>
      <c r="B12" s="43"/>
      <c r="C12" s="44"/>
      <c r="D12" s="44"/>
      <c r="E12" s="37" t="s">
        <v>55</v>
      </c>
      <c r="F12" s="44"/>
      <c r="G12" s="44"/>
      <c r="H12" s="44"/>
      <c r="I12" s="44"/>
      <c r="J12" s="45"/>
    </row>
    <row r="13">
      <c r="A13" s="35" t="s">
        <v>44</v>
      </c>
      <c r="B13" s="35">
        <v>2</v>
      </c>
      <c r="C13" s="36" t="s">
        <v>56</v>
      </c>
      <c r="D13" s="35" t="s">
        <v>46</v>
      </c>
      <c r="E13" s="37" t="s">
        <v>57</v>
      </c>
      <c r="F13" s="38" t="s">
        <v>48</v>
      </c>
      <c r="G13" s="39">
        <v>1</v>
      </c>
      <c r="H13" s="40">
        <v>0</v>
      </c>
      <c r="I13" s="41">
        <f>ROUND(G13*H13,P4)</f>
        <v>0</v>
      </c>
      <c r="J13" s="38" t="s">
        <v>49</v>
      </c>
      <c r="O13" s="42">
        <f>I13*0.21</f>
        <v>0</v>
      </c>
      <c r="P13">
        <v>3</v>
      </c>
    </row>
    <row r="14" ht="306">
      <c r="A14" s="35" t="s">
        <v>50</v>
      </c>
      <c r="B14" s="43"/>
      <c r="C14" s="44"/>
      <c r="D14" s="44"/>
      <c r="E14" s="37" t="s">
        <v>58</v>
      </c>
      <c r="F14" s="44"/>
      <c r="G14" s="44"/>
      <c r="H14" s="44"/>
      <c r="I14" s="44"/>
      <c r="J14" s="45"/>
    </row>
    <row r="15">
      <c r="A15" s="35" t="s">
        <v>52</v>
      </c>
      <c r="B15" s="43"/>
      <c r="C15" s="44"/>
      <c r="D15" s="44"/>
      <c r="E15" s="46" t="s">
        <v>53</v>
      </c>
      <c r="F15" s="44"/>
      <c r="G15" s="44"/>
      <c r="H15" s="44"/>
      <c r="I15" s="44"/>
      <c r="J15" s="45"/>
    </row>
    <row r="16" ht="29.2">
      <c r="A16" s="35" t="s">
        <v>54</v>
      </c>
      <c r="B16" s="43"/>
      <c r="C16" s="44"/>
      <c r="D16" s="44"/>
      <c r="E16" s="37" t="s">
        <v>59</v>
      </c>
      <c r="F16" s="44"/>
      <c r="G16" s="44"/>
      <c r="H16" s="44"/>
      <c r="I16" s="44"/>
      <c r="J16" s="45"/>
    </row>
    <row r="17">
      <c r="A17" s="35" t="s">
        <v>44</v>
      </c>
      <c r="B17" s="35">
        <v>3</v>
      </c>
      <c r="C17" s="36" t="s">
        <v>60</v>
      </c>
      <c r="D17" s="35" t="s">
        <v>46</v>
      </c>
      <c r="E17" s="37" t="s">
        <v>61</v>
      </c>
      <c r="F17" s="38" t="s">
        <v>48</v>
      </c>
      <c r="G17" s="39">
        <v>1</v>
      </c>
      <c r="H17" s="40">
        <v>0</v>
      </c>
      <c r="I17" s="41">
        <f>ROUND(G17*H17,P4)</f>
        <v>0</v>
      </c>
      <c r="J17" s="38" t="s">
        <v>49</v>
      </c>
      <c r="O17" s="42">
        <f>I17*0.21</f>
        <v>0</v>
      </c>
      <c r="P17">
        <v>3</v>
      </c>
    </row>
    <row r="18" ht="58.3">
      <c r="A18" s="35" t="s">
        <v>50</v>
      </c>
      <c r="B18" s="43"/>
      <c r="C18" s="44"/>
      <c r="D18" s="44"/>
      <c r="E18" s="37" t="s">
        <v>62</v>
      </c>
      <c r="F18" s="44"/>
      <c r="G18" s="44"/>
      <c r="H18" s="44"/>
      <c r="I18" s="44"/>
      <c r="J18" s="45"/>
    </row>
    <row r="19">
      <c r="A19" s="35" t="s">
        <v>52</v>
      </c>
      <c r="B19" s="43"/>
      <c r="C19" s="44"/>
      <c r="D19" s="44"/>
      <c r="E19" s="46" t="s">
        <v>53</v>
      </c>
      <c r="F19" s="44"/>
      <c r="G19" s="44"/>
      <c r="H19" s="44"/>
      <c r="I19" s="44"/>
      <c r="J19" s="45"/>
    </row>
    <row r="20" ht="58.3">
      <c r="A20" s="35" t="s">
        <v>54</v>
      </c>
      <c r="B20" s="43"/>
      <c r="C20" s="44"/>
      <c r="D20" s="44"/>
      <c r="E20" s="37" t="s">
        <v>63</v>
      </c>
      <c r="F20" s="44"/>
      <c r="G20" s="44"/>
      <c r="H20" s="44"/>
      <c r="I20" s="44"/>
      <c r="J20" s="45"/>
    </row>
    <row r="21">
      <c r="A21" s="35" t="s">
        <v>44</v>
      </c>
      <c r="B21" s="35">
        <v>4</v>
      </c>
      <c r="C21" s="36" t="s">
        <v>64</v>
      </c>
      <c r="D21" s="35" t="s">
        <v>46</v>
      </c>
      <c r="E21" s="37" t="s">
        <v>65</v>
      </c>
      <c r="F21" s="38" t="s">
        <v>48</v>
      </c>
      <c r="G21" s="39">
        <v>1</v>
      </c>
      <c r="H21" s="40">
        <v>0</v>
      </c>
      <c r="I21" s="41">
        <f>ROUND(G21*H21,P4)</f>
        <v>0</v>
      </c>
      <c r="J21" s="38" t="s">
        <v>49</v>
      </c>
      <c r="O21" s="42">
        <f>I21*0.21</f>
        <v>0</v>
      </c>
      <c r="P21">
        <v>3</v>
      </c>
    </row>
    <row r="22" ht="102">
      <c r="A22" s="35" t="s">
        <v>50</v>
      </c>
      <c r="B22" s="43"/>
      <c r="C22" s="44"/>
      <c r="D22" s="44"/>
      <c r="E22" s="37" t="s">
        <v>66</v>
      </c>
      <c r="F22" s="44"/>
      <c r="G22" s="44"/>
      <c r="H22" s="44"/>
      <c r="I22" s="44"/>
      <c r="J22" s="45"/>
    </row>
    <row r="23">
      <c r="A23" s="35" t="s">
        <v>52</v>
      </c>
      <c r="B23" s="43"/>
      <c r="C23" s="44"/>
      <c r="D23" s="44"/>
      <c r="E23" s="46" t="s">
        <v>53</v>
      </c>
      <c r="F23" s="44"/>
      <c r="G23" s="44"/>
      <c r="H23" s="44"/>
      <c r="I23" s="44"/>
      <c r="J23" s="45"/>
    </row>
    <row r="24" ht="58.3">
      <c r="A24" s="35" t="s">
        <v>54</v>
      </c>
      <c r="B24" s="43"/>
      <c r="C24" s="44"/>
      <c r="D24" s="44"/>
      <c r="E24" s="37" t="s">
        <v>63</v>
      </c>
      <c r="F24" s="44"/>
      <c r="G24" s="44"/>
      <c r="H24" s="44"/>
      <c r="I24" s="44"/>
      <c r="J24" s="45"/>
    </row>
    <row r="25">
      <c r="A25" s="35" t="s">
        <v>44</v>
      </c>
      <c r="B25" s="35">
        <v>5</v>
      </c>
      <c r="C25" s="36" t="s">
        <v>67</v>
      </c>
      <c r="D25" s="35" t="s">
        <v>46</v>
      </c>
      <c r="E25" s="37" t="s">
        <v>68</v>
      </c>
      <c r="F25" s="38" t="s">
        <v>48</v>
      </c>
      <c r="G25" s="39">
        <v>1</v>
      </c>
      <c r="H25" s="40">
        <v>0</v>
      </c>
      <c r="I25" s="41">
        <f>ROUND(G25*H25,P4)</f>
        <v>0</v>
      </c>
      <c r="J25" s="38" t="s">
        <v>49</v>
      </c>
      <c r="O25" s="42">
        <f>I25*0.21</f>
        <v>0</v>
      </c>
      <c r="P25">
        <v>3</v>
      </c>
    </row>
    <row r="26" ht="218.6">
      <c r="A26" s="35" t="s">
        <v>50</v>
      </c>
      <c r="B26" s="43"/>
      <c r="C26" s="44"/>
      <c r="D26" s="44"/>
      <c r="E26" s="37" t="s">
        <v>69</v>
      </c>
      <c r="F26" s="44"/>
      <c r="G26" s="44"/>
      <c r="H26" s="44"/>
      <c r="I26" s="44"/>
      <c r="J26" s="45"/>
    </row>
    <row r="27">
      <c r="A27" s="35" t="s">
        <v>52</v>
      </c>
      <c r="B27" s="43"/>
      <c r="C27" s="44"/>
      <c r="D27" s="44"/>
      <c r="E27" s="46" t="s">
        <v>53</v>
      </c>
      <c r="F27" s="44"/>
      <c r="G27" s="44"/>
      <c r="H27" s="44"/>
      <c r="I27" s="44"/>
      <c r="J27" s="45"/>
    </row>
    <row r="28" ht="72.9">
      <c r="A28" s="35" t="s">
        <v>54</v>
      </c>
      <c r="B28" s="43"/>
      <c r="C28" s="44"/>
      <c r="D28" s="44"/>
      <c r="E28" s="37" t="s">
        <v>70</v>
      </c>
      <c r="F28" s="44"/>
      <c r="G28" s="44"/>
      <c r="H28" s="44"/>
      <c r="I28" s="44"/>
      <c r="J28" s="45"/>
    </row>
    <row r="29" ht="29.2">
      <c r="A29" s="35" t="s">
        <v>44</v>
      </c>
      <c r="B29" s="35">
        <v>6</v>
      </c>
      <c r="C29" s="36" t="s">
        <v>71</v>
      </c>
      <c r="D29" s="35" t="s">
        <v>46</v>
      </c>
      <c r="E29" s="37" t="s">
        <v>72</v>
      </c>
      <c r="F29" s="38" t="s">
        <v>48</v>
      </c>
      <c r="G29" s="39">
        <v>1</v>
      </c>
      <c r="H29" s="40">
        <v>0</v>
      </c>
      <c r="I29" s="41">
        <f>ROUND(G29*H29,P4)</f>
        <v>0</v>
      </c>
      <c r="J29" s="38" t="s">
        <v>49</v>
      </c>
      <c r="O29" s="42">
        <f>I29*0.21</f>
        <v>0</v>
      </c>
      <c r="P29">
        <v>3</v>
      </c>
    </row>
    <row r="30" ht="72.9">
      <c r="A30" s="35" t="s">
        <v>50</v>
      </c>
      <c r="B30" s="43"/>
      <c r="C30" s="44"/>
      <c r="D30" s="44"/>
      <c r="E30" s="37" t="s">
        <v>73</v>
      </c>
      <c r="F30" s="44"/>
      <c r="G30" s="44"/>
      <c r="H30" s="44"/>
      <c r="I30" s="44"/>
      <c r="J30" s="45"/>
    </row>
    <row r="31" ht="58.3">
      <c r="A31" s="35" t="s">
        <v>54</v>
      </c>
      <c r="B31" s="43"/>
      <c r="C31" s="44"/>
      <c r="D31" s="44"/>
      <c r="E31" s="37" t="s">
        <v>74</v>
      </c>
      <c r="F31" s="44"/>
      <c r="G31" s="44"/>
      <c r="H31" s="44"/>
      <c r="I31" s="44"/>
      <c r="J31" s="45"/>
    </row>
    <row r="32">
      <c r="A32" s="35" t="s">
        <v>44</v>
      </c>
      <c r="B32" s="35">
        <v>7</v>
      </c>
      <c r="C32" s="36" t="s">
        <v>75</v>
      </c>
      <c r="D32" s="35" t="s">
        <v>46</v>
      </c>
      <c r="E32" s="37" t="s">
        <v>76</v>
      </c>
      <c r="F32" s="38" t="s">
        <v>48</v>
      </c>
      <c r="G32" s="39">
        <v>1</v>
      </c>
      <c r="H32" s="40">
        <v>0</v>
      </c>
      <c r="I32" s="41">
        <f>ROUND(G32*H32,P4)</f>
        <v>0</v>
      </c>
      <c r="J32" s="38" t="s">
        <v>49</v>
      </c>
      <c r="O32" s="42">
        <f>I32*0.21</f>
        <v>0</v>
      </c>
      <c r="P32">
        <v>3</v>
      </c>
    </row>
    <row r="33" ht="116.6">
      <c r="A33" s="35" t="s">
        <v>50</v>
      </c>
      <c r="B33" s="43"/>
      <c r="C33" s="44"/>
      <c r="D33" s="44"/>
      <c r="E33" s="37" t="s">
        <v>77</v>
      </c>
      <c r="F33" s="44"/>
      <c r="G33" s="44"/>
      <c r="H33" s="44"/>
      <c r="I33" s="44"/>
      <c r="J33" s="45"/>
    </row>
    <row r="34">
      <c r="A34" s="35" t="s">
        <v>52</v>
      </c>
      <c r="B34" s="43"/>
      <c r="C34" s="44"/>
      <c r="D34" s="44"/>
      <c r="E34" s="46" t="s">
        <v>53</v>
      </c>
      <c r="F34" s="44"/>
      <c r="G34" s="44"/>
      <c r="H34" s="44"/>
      <c r="I34" s="44"/>
      <c r="J34" s="45"/>
    </row>
    <row r="35" ht="29.2">
      <c r="A35" s="35" t="s">
        <v>54</v>
      </c>
      <c r="B35" s="43"/>
      <c r="C35" s="44"/>
      <c r="D35" s="44"/>
      <c r="E35" s="37" t="s">
        <v>78</v>
      </c>
      <c r="F35" s="44"/>
      <c r="G35" s="44"/>
      <c r="H35" s="44"/>
      <c r="I35" s="44"/>
      <c r="J35" s="45"/>
    </row>
    <row r="36">
      <c r="A36" s="35" t="s">
        <v>44</v>
      </c>
      <c r="B36" s="35">
        <v>8</v>
      </c>
      <c r="C36" s="36" t="s">
        <v>79</v>
      </c>
      <c r="D36" s="35" t="s">
        <v>46</v>
      </c>
      <c r="E36" s="37" t="s">
        <v>80</v>
      </c>
      <c r="F36" s="38" t="s">
        <v>48</v>
      </c>
      <c r="G36" s="39">
        <v>1</v>
      </c>
      <c r="H36" s="40">
        <v>0</v>
      </c>
      <c r="I36" s="41">
        <f>ROUND(G36*H36,P4)</f>
        <v>0</v>
      </c>
      <c r="J36" s="38" t="s">
        <v>49</v>
      </c>
      <c r="O36" s="42">
        <f>I36*0.21</f>
        <v>0</v>
      </c>
      <c r="P36">
        <v>3</v>
      </c>
    </row>
    <row r="37" ht="204">
      <c r="A37" s="35" t="s">
        <v>50</v>
      </c>
      <c r="B37" s="43"/>
      <c r="C37" s="44"/>
      <c r="D37" s="44"/>
      <c r="E37" s="37" t="s">
        <v>81</v>
      </c>
      <c r="F37" s="44"/>
      <c r="G37" s="44"/>
      <c r="H37" s="44"/>
      <c r="I37" s="44"/>
      <c r="J37" s="45"/>
    </row>
    <row r="38">
      <c r="A38" s="35" t="s">
        <v>52</v>
      </c>
      <c r="B38" s="43"/>
      <c r="C38" s="44"/>
      <c r="D38" s="44"/>
      <c r="E38" s="46" t="s">
        <v>53</v>
      </c>
      <c r="F38" s="44"/>
      <c r="G38" s="44"/>
      <c r="H38" s="44"/>
      <c r="I38" s="44"/>
      <c r="J38" s="45"/>
    </row>
    <row r="39" ht="43.8">
      <c r="A39" s="35" t="s">
        <v>54</v>
      </c>
      <c r="B39" s="43"/>
      <c r="C39" s="44"/>
      <c r="D39" s="44"/>
      <c r="E39" s="37" t="s">
        <v>82</v>
      </c>
      <c r="F39" s="44"/>
      <c r="G39" s="44"/>
      <c r="H39" s="44"/>
      <c r="I39" s="44"/>
      <c r="J39" s="45"/>
    </row>
    <row r="40">
      <c r="A40" s="35" t="s">
        <v>44</v>
      </c>
      <c r="B40" s="35">
        <v>9</v>
      </c>
      <c r="C40" s="36" t="s">
        <v>83</v>
      </c>
      <c r="D40" s="35" t="s">
        <v>46</v>
      </c>
      <c r="E40" s="37" t="s">
        <v>84</v>
      </c>
      <c r="F40" s="38" t="s">
        <v>48</v>
      </c>
      <c r="G40" s="39">
        <v>1</v>
      </c>
      <c r="H40" s="40">
        <v>0</v>
      </c>
      <c r="I40" s="41">
        <f>ROUND(G40*H40,P4)</f>
        <v>0</v>
      </c>
      <c r="J40" s="38" t="s">
        <v>49</v>
      </c>
      <c r="O40" s="42">
        <f>I40*0.21</f>
        <v>0</v>
      </c>
      <c r="P40">
        <v>3</v>
      </c>
    </row>
    <row r="41" ht="87.5">
      <c r="A41" s="35" t="s">
        <v>50</v>
      </c>
      <c r="B41" s="43"/>
      <c r="C41" s="44"/>
      <c r="D41" s="44"/>
      <c r="E41" s="37" t="s">
        <v>85</v>
      </c>
      <c r="F41" s="44"/>
      <c r="G41" s="44"/>
      <c r="H41" s="44"/>
      <c r="I41" s="44"/>
      <c r="J41" s="45"/>
    </row>
    <row r="42">
      <c r="A42" s="35" t="s">
        <v>52</v>
      </c>
      <c r="B42" s="43"/>
      <c r="C42" s="44"/>
      <c r="D42" s="44"/>
      <c r="E42" s="46" t="s">
        <v>53</v>
      </c>
      <c r="F42" s="44"/>
      <c r="G42" s="44"/>
      <c r="H42" s="44"/>
      <c r="I42" s="44"/>
      <c r="J42" s="45"/>
    </row>
    <row r="43" ht="29.2">
      <c r="A43" s="35" t="s">
        <v>54</v>
      </c>
      <c r="B43" s="47"/>
      <c r="C43" s="48"/>
      <c r="D43" s="48"/>
      <c r="E43" s="37" t="s">
        <v>86</v>
      </c>
      <c r="F43" s="48"/>
      <c r="G43" s="48"/>
      <c r="H43" s="48"/>
      <c r="I43" s="48"/>
      <c r="J43" s="49"/>
    </row>
  </sheetData>
  <sheetProtection sheet="1" objects="1" scenarios="1" spinCount="100000" saltValue="32+NaGTM4njluU8xZo8eUyKkgVK8dzMQfZMtKx/cNsRNope109fo4yUOWZAvuyfmbO/adep1pe5zySvhRVt4Gw==" hashValue="4+NhyuERq3bl3cyy6GNiGlnz2RAvOz4zJwfn7Srs/W72PiwDeeOElbS1fSBBvk7iIwjcMo0oK0On+1nCWmAgAg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 ht="28.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13</v>
      </c>
      <c r="I3" s="23">
        <f>SUMIFS(I8:I150,A8:A150,"SD")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SUMIFS(I9:I20,A9:A20,"P")</f>
        <v>0</v>
      </c>
      <c r="J8" s="34"/>
    </row>
    <row r="9" ht="29.2">
      <c r="A9" s="35" t="s">
        <v>44</v>
      </c>
      <c r="B9" s="35">
        <v>1</v>
      </c>
      <c r="C9" s="36" t="s">
        <v>87</v>
      </c>
      <c r="D9" s="35" t="s">
        <v>46</v>
      </c>
      <c r="E9" s="37" t="s">
        <v>88</v>
      </c>
      <c r="F9" s="38" t="s">
        <v>89</v>
      </c>
      <c r="G9" s="39">
        <v>98</v>
      </c>
      <c r="H9" s="40">
        <v>0</v>
      </c>
      <c r="I9" s="41">
        <f>ROUND(G9*H9,P4)</f>
        <v>0</v>
      </c>
      <c r="J9" s="38" t="s">
        <v>49</v>
      </c>
      <c r="O9" s="42">
        <f>I9*0.21</f>
        <v>0</v>
      </c>
      <c r="P9">
        <v>3</v>
      </c>
    </row>
    <row r="10" ht="29.2">
      <c r="A10" s="35" t="s">
        <v>50</v>
      </c>
      <c r="B10" s="43"/>
      <c r="C10" s="44"/>
      <c r="D10" s="44"/>
      <c r="E10" s="37" t="s">
        <v>90</v>
      </c>
      <c r="F10" s="44"/>
      <c r="G10" s="44"/>
      <c r="H10" s="44"/>
      <c r="I10" s="44"/>
      <c r="J10" s="45"/>
    </row>
    <row r="11">
      <c r="A11" s="35" t="s">
        <v>52</v>
      </c>
      <c r="B11" s="43"/>
      <c r="C11" s="44"/>
      <c r="D11" s="44"/>
      <c r="E11" s="46" t="s">
        <v>91</v>
      </c>
      <c r="F11" s="44"/>
      <c r="G11" s="44"/>
      <c r="H11" s="44"/>
      <c r="I11" s="44"/>
      <c r="J11" s="45"/>
    </row>
    <row r="12" ht="58.3">
      <c r="A12" s="35" t="s">
        <v>54</v>
      </c>
      <c r="B12" s="43"/>
      <c r="C12" s="44"/>
      <c r="D12" s="44"/>
      <c r="E12" s="37" t="s">
        <v>92</v>
      </c>
      <c r="F12" s="44"/>
      <c r="G12" s="44"/>
      <c r="H12" s="44"/>
      <c r="I12" s="44"/>
      <c r="J12" s="45"/>
    </row>
    <row r="13" ht="29.2">
      <c r="A13" s="35" t="s">
        <v>44</v>
      </c>
      <c r="B13" s="35">
        <v>2</v>
      </c>
      <c r="C13" s="36" t="s">
        <v>93</v>
      </c>
      <c r="D13" s="35" t="s">
        <v>46</v>
      </c>
      <c r="E13" s="37" t="s">
        <v>94</v>
      </c>
      <c r="F13" s="38" t="s">
        <v>89</v>
      </c>
      <c r="G13" s="39">
        <v>327.5</v>
      </c>
      <c r="H13" s="40">
        <v>0</v>
      </c>
      <c r="I13" s="41">
        <f>ROUND(G13*H13,P4)</f>
        <v>0</v>
      </c>
      <c r="J13" s="38" t="s">
        <v>49</v>
      </c>
      <c r="O13" s="42">
        <f>I13*0.21</f>
        <v>0</v>
      </c>
      <c r="P13">
        <v>3</v>
      </c>
    </row>
    <row r="14" ht="43.8">
      <c r="A14" s="35" t="s">
        <v>50</v>
      </c>
      <c r="B14" s="43"/>
      <c r="C14" s="44"/>
      <c r="D14" s="44"/>
      <c r="E14" s="37" t="s">
        <v>95</v>
      </c>
      <c r="F14" s="44"/>
      <c r="G14" s="44"/>
      <c r="H14" s="44"/>
      <c r="I14" s="44"/>
      <c r="J14" s="45"/>
    </row>
    <row r="15">
      <c r="A15" s="35" t="s">
        <v>52</v>
      </c>
      <c r="B15" s="43"/>
      <c r="C15" s="44"/>
      <c r="D15" s="44"/>
      <c r="E15" s="46" t="s">
        <v>96</v>
      </c>
      <c r="F15" s="44"/>
      <c r="G15" s="44"/>
      <c r="H15" s="44"/>
      <c r="I15" s="44"/>
      <c r="J15" s="45"/>
    </row>
    <row r="16" ht="58.3">
      <c r="A16" s="35" t="s">
        <v>54</v>
      </c>
      <c r="B16" s="43"/>
      <c r="C16" s="44"/>
      <c r="D16" s="44"/>
      <c r="E16" s="37" t="s">
        <v>92</v>
      </c>
      <c r="F16" s="44"/>
      <c r="G16" s="44"/>
      <c r="H16" s="44"/>
      <c r="I16" s="44"/>
      <c r="J16" s="45"/>
    </row>
    <row r="17" ht="29.2">
      <c r="A17" s="35" t="s">
        <v>44</v>
      </c>
      <c r="B17" s="35">
        <v>3</v>
      </c>
      <c r="C17" s="36" t="s">
        <v>97</v>
      </c>
      <c r="D17" s="35" t="s">
        <v>46</v>
      </c>
      <c r="E17" s="37" t="s">
        <v>98</v>
      </c>
      <c r="F17" s="38" t="s">
        <v>89</v>
      </c>
      <c r="G17" s="39">
        <v>88.200000000000003</v>
      </c>
      <c r="H17" s="40">
        <v>0</v>
      </c>
      <c r="I17" s="41">
        <f>ROUND(G17*H17,P4)</f>
        <v>0</v>
      </c>
      <c r="J17" s="38" t="s">
        <v>49</v>
      </c>
      <c r="O17" s="42">
        <f>I17*0.21</f>
        <v>0</v>
      </c>
      <c r="P17">
        <v>3</v>
      </c>
    </row>
    <row r="18" ht="43.8">
      <c r="A18" s="35" t="s">
        <v>50</v>
      </c>
      <c r="B18" s="43"/>
      <c r="C18" s="44"/>
      <c r="D18" s="44"/>
      <c r="E18" s="37" t="s">
        <v>99</v>
      </c>
      <c r="F18" s="44"/>
      <c r="G18" s="44"/>
      <c r="H18" s="44"/>
      <c r="I18" s="44"/>
      <c r="J18" s="45"/>
    </row>
    <row r="19">
      <c r="A19" s="35" t="s">
        <v>52</v>
      </c>
      <c r="B19" s="43"/>
      <c r="C19" s="44"/>
      <c r="D19" s="44"/>
      <c r="E19" s="46" t="s">
        <v>100</v>
      </c>
      <c r="F19" s="44"/>
      <c r="G19" s="44"/>
      <c r="H19" s="44"/>
      <c r="I19" s="44"/>
      <c r="J19" s="45"/>
    </row>
    <row r="20" ht="58.3">
      <c r="A20" s="35" t="s">
        <v>54</v>
      </c>
      <c r="B20" s="43"/>
      <c r="C20" s="44"/>
      <c r="D20" s="44"/>
      <c r="E20" s="37" t="s">
        <v>92</v>
      </c>
      <c r="F20" s="44"/>
      <c r="G20" s="44"/>
      <c r="H20" s="44"/>
      <c r="I20" s="44"/>
      <c r="J20" s="45"/>
    </row>
    <row r="21">
      <c r="A21" s="29" t="s">
        <v>41</v>
      </c>
      <c r="B21" s="30"/>
      <c r="C21" s="31" t="s">
        <v>101</v>
      </c>
      <c r="D21" s="32"/>
      <c r="E21" s="29" t="s">
        <v>102</v>
      </c>
      <c r="F21" s="32"/>
      <c r="G21" s="32"/>
      <c r="H21" s="32"/>
      <c r="I21" s="33">
        <f>SUMIFS(I22:I57,A22:A57,"P")</f>
        <v>0</v>
      </c>
      <c r="J21" s="34"/>
    </row>
    <row r="22">
      <c r="A22" s="35" t="s">
        <v>44</v>
      </c>
      <c r="B22" s="35">
        <v>4</v>
      </c>
      <c r="C22" s="36" t="s">
        <v>103</v>
      </c>
      <c r="D22" s="35" t="s">
        <v>46</v>
      </c>
      <c r="E22" s="37" t="s">
        <v>104</v>
      </c>
      <c r="F22" s="38" t="s">
        <v>105</v>
      </c>
      <c r="G22" s="39">
        <v>120</v>
      </c>
      <c r="H22" s="40">
        <v>0</v>
      </c>
      <c r="I22" s="41">
        <f>ROUND(G22*H22,P4)</f>
        <v>0</v>
      </c>
      <c r="J22" s="38" t="s">
        <v>49</v>
      </c>
      <c r="O22" s="42">
        <f>I22*0.21</f>
        <v>0</v>
      </c>
      <c r="P22">
        <v>3</v>
      </c>
    </row>
    <row r="23" ht="72.9">
      <c r="A23" s="35" t="s">
        <v>50</v>
      </c>
      <c r="B23" s="43"/>
      <c r="C23" s="44"/>
      <c r="D23" s="44"/>
      <c r="E23" s="37" t="s">
        <v>106</v>
      </c>
      <c r="F23" s="44"/>
      <c r="G23" s="44"/>
      <c r="H23" s="44"/>
      <c r="I23" s="44"/>
      <c r="J23" s="45"/>
    </row>
    <row r="24">
      <c r="A24" s="35" t="s">
        <v>52</v>
      </c>
      <c r="B24" s="43"/>
      <c r="C24" s="44"/>
      <c r="D24" s="44"/>
      <c r="E24" s="46" t="s">
        <v>107</v>
      </c>
      <c r="F24" s="44"/>
      <c r="G24" s="44"/>
      <c r="H24" s="44"/>
      <c r="I24" s="44"/>
      <c r="J24" s="45"/>
    </row>
    <row r="25" ht="43.8">
      <c r="A25" s="35" t="s">
        <v>54</v>
      </c>
      <c r="B25" s="43"/>
      <c r="C25" s="44"/>
      <c r="D25" s="44"/>
      <c r="E25" s="37" t="s">
        <v>108</v>
      </c>
      <c r="F25" s="44"/>
      <c r="G25" s="44"/>
      <c r="H25" s="44"/>
      <c r="I25" s="44"/>
      <c r="J25" s="45"/>
    </row>
    <row r="26" ht="29.2">
      <c r="A26" s="35" t="s">
        <v>44</v>
      </c>
      <c r="B26" s="35">
        <v>5</v>
      </c>
      <c r="C26" s="36" t="s">
        <v>109</v>
      </c>
      <c r="D26" s="35" t="s">
        <v>46</v>
      </c>
      <c r="E26" s="37" t="s">
        <v>110</v>
      </c>
      <c r="F26" s="38" t="s">
        <v>111</v>
      </c>
      <c r="G26" s="39">
        <v>108</v>
      </c>
      <c r="H26" s="40">
        <v>0</v>
      </c>
      <c r="I26" s="41">
        <f>ROUND(G26*H26,P4)</f>
        <v>0</v>
      </c>
      <c r="J26" s="38" t="s">
        <v>49</v>
      </c>
      <c r="O26" s="42">
        <f>I26*0.21</f>
        <v>0</v>
      </c>
      <c r="P26">
        <v>3</v>
      </c>
    </row>
    <row r="27" ht="29.2">
      <c r="A27" s="35" t="s">
        <v>50</v>
      </c>
      <c r="B27" s="43"/>
      <c r="C27" s="44"/>
      <c r="D27" s="44"/>
      <c r="E27" s="37" t="s">
        <v>112</v>
      </c>
      <c r="F27" s="44"/>
      <c r="G27" s="44"/>
      <c r="H27" s="44"/>
      <c r="I27" s="44"/>
      <c r="J27" s="45"/>
    </row>
    <row r="28">
      <c r="A28" s="35" t="s">
        <v>52</v>
      </c>
      <c r="B28" s="43"/>
      <c r="C28" s="44"/>
      <c r="D28" s="44"/>
      <c r="E28" s="46" t="s">
        <v>113</v>
      </c>
      <c r="F28" s="44"/>
      <c r="G28" s="44"/>
      <c r="H28" s="44"/>
      <c r="I28" s="44"/>
      <c r="J28" s="45"/>
    </row>
    <row r="29" ht="43.8">
      <c r="A29" s="35" t="s">
        <v>54</v>
      </c>
      <c r="B29" s="43"/>
      <c r="C29" s="44"/>
      <c r="D29" s="44"/>
      <c r="E29" s="37" t="s">
        <v>108</v>
      </c>
      <c r="F29" s="44"/>
      <c r="G29" s="44"/>
      <c r="H29" s="44"/>
      <c r="I29" s="44"/>
      <c r="J29" s="45"/>
    </row>
    <row r="30" ht="29.2">
      <c r="A30" s="35" t="s">
        <v>44</v>
      </c>
      <c r="B30" s="35">
        <v>6</v>
      </c>
      <c r="C30" s="36" t="s">
        <v>114</v>
      </c>
      <c r="D30" s="35" t="s">
        <v>46</v>
      </c>
      <c r="E30" s="37" t="s">
        <v>115</v>
      </c>
      <c r="F30" s="38" t="s">
        <v>111</v>
      </c>
      <c r="G30" s="39">
        <v>25</v>
      </c>
      <c r="H30" s="40">
        <v>0</v>
      </c>
      <c r="I30" s="41">
        <f>ROUND(G30*H30,P4)</f>
        <v>0</v>
      </c>
      <c r="J30" s="38" t="s">
        <v>49</v>
      </c>
      <c r="O30" s="42">
        <f>I30*0.21</f>
        <v>0</v>
      </c>
      <c r="P30">
        <v>3</v>
      </c>
    </row>
    <row r="31" ht="29.2">
      <c r="A31" s="35" t="s">
        <v>50</v>
      </c>
      <c r="B31" s="43"/>
      <c r="C31" s="44"/>
      <c r="D31" s="44"/>
      <c r="E31" s="37" t="s">
        <v>116</v>
      </c>
      <c r="F31" s="44"/>
      <c r="G31" s="44"/>
      <c r="H31" s="44"/>
      <c r="I31" s="44"/>
      <c r="J31" s="45"/>
    </row>
    <row r="32">
      <c r="A32" s="35" t="s">
        <v>52</v>
      </c>
      <c r="B32" s="43"/>
      <c r="C32" s="44"/>
      <c r="D32" s="44"/>
      <c r="E32" s="46" t="s">
        <v>117</v>
      </c>
      <c r="F32" s="44"/>
      <c r="G32" s="44"/>
      <c r="H32" s="44"/>
      <c r="I32" s="44"/>
      <c r="J32" s="45"/>
    </row>
    <row r="33" ht="43.8">
      <c r="A33" s="35" t="s">
        <v>54</v>
      </c>
      <c r="B33" s="43"/>
      <c r="C33" s="44"/>
      <c r="D33" s="44"/>
      <c r="E33" s="37" t="s">
        <v>108</v>
      </c>
      <c r="F33" s="44"/>
      <c r="G33" s="44"/>
      <c r="H33" s="44"/>
      <c r="I33" s="44"/>
      <c r="J33" s="45"/>
    </row>
    <row r="34">
      <c r="A34" s="35" t="s">
        <v>44</v>
      </c>
      <c r="B34" s="35">
        <v>7</v>
      </c>
      <c r="C34" s="36" t="s">
        <v>118</v>
      </c>
      <c r="D34" s="35" t="s">
        <v>46</v>
      </c>
      <c r="E34" s="37" t="s">
        <v>119</v>
      </c>
      <c r="F34" s="38" t="s">
        <v>105</v>
      </c>
      <c r="G34" s="39">
        <v>40</v>
      </c>
      <c r="H34" s="40">
        <v>0</v>
      </c>
      <c r="I34" s="41">
        <f>ROUND(G34*H34,P4)</f>
        <v>0</v>
      </c>
      <c r="J34" s="38" t="s">
        <v>49</v>
      </c>
      <c r="O34" s="42">
        <f>I34*0.21</f>
        <v>0</v>
      </c>
      <c r="P34">
        <v>3</v>
      </c>
    </row>
    <row r="35" ht="131.2">
      <c r="A35" s="35" t="s">
        <v>50</v>
      </c>
      <c r="B35" s="43"/>
      <c r="C35" s="44"/>
      <c r="D35" s="44"/>
      <c r="E35" s="37" t="s">
        <v>120</v>
      </c>
      <c r="F35" s="44"/>
      <c r="G35" s="44"/>
      <c r="H35" s="44"/>
      <c r="I35" s="44"/>
      <c r="J35" s="45"/>
    </row>
    <row r="36">
      <c r="A36" s="35" t="s">
        <v>52</v>
      </c>
      <c r="B36" s="43"/>
      <c r="C36" s="44"/>
      <c r="D36" s="44"/>
      <c r="E36" s="46" t="s">
        <v>121</v>
      </c>
      <c r="F36" s="44"/>
      <c r="G36" s="44"/>
      <c r="H36" s="44"/>
      <c r="I36" s="44"/>
      <c r="J36" s="45"/>
    </row>
    <row r="37" ht="43.8">
      <c r="A37" s="35" t="s">
        <v>54</v>
      </c>
      <c r="B37" s="43"/>
      <c r="C37" s="44"/>
      <c r="D37" s="44"/>
      <c r="E37" s="37" t="s">
        <v>108</v>
      </c>
      <c r="F37" s="44"/>
      <c r="G37" s="44"/>
      <c r="H37" s="44"/>
      <c r="I37" s="44"/>
      <c r="J37" s="45"/>
    </row>
    <row r="38">
      <c r="A38" s="35" t="s">
        <v>44</v>
      </c>
      <c r="B38" s="35">
        <v>8</v>
      </c>
      <c r="C38" s="36" t="s">
        <v>122</v>
      </c>
      <c r="D38" s="35" t="s">
        <v>46</v>
      </c>
      <c r="E38" s="37" t="s">
        <v>123</v>
      </c>
      <c r="F38" s="38" t="s">
        <v>105</v>
      </c>
      <c r="G38" s="39">
        <v>42</v>
      </c>
      <c r="H38" s="40">
        <v>0</v>
      </c>
      <c r="I38" s="41">
        <f>ROUND(G38*H38,P4)</f>
        <v>0</v>
      </c>
      <c r="J38" s="38" t="s">
        <v>49</v>
      </c>
      <c r="O38" s="42">
        <f>I38*0.21</f>
        <v>0</v>
      </c>
      <c r="P38">
        <v>3</v>
      </c>
    </row>
    <row r="39" ht="72.9">
      <c r="A39" s="35" t="s">
        <v>50</v>
      </c>
      <c r="B39" s="43"/>
      <c r="C39" s="44"/>
      <c r="D39" s="44"/>
      <c r="E39" s="37" t="s">
        <v>124</v>
      </c>
      <c r="F39" s="44"/>
      <c r="G39" s="44"/>
      <c r="H39" s="44"/>
      <c r="I39" s="44"/>
      <c r="J39" s="45"/>
    </row>
    <row r="40">
      <c r="A40" s="35" t="s">
        <v>52</v>
      </c>
      <c r="B40" s="43"/>
      <c r="C40" s="44"/>
      <c r="D40" s="44"/>
      <c r="E40" s="46" t="s">
        <v>125</v>
      </c>
      <c r="F40" s="44"/>
      <c r="G40" s="44"/>
      <c r="H40" s="44"/>
      <c r="I40" s="44"/>
      <c r="J40" s="45"/>
    </row>
    <row r="41" ht="102">
      <c r="A41" s="35" t="s">
        <v>54</v>
      </c>
      <c r="B41" s="43"/>
      <c r="C41" s="44"/>
      <c r="D41" s="44"/>
      <c r="E41" s="37" t="s">
        <v>126</v>
      </c>
      <c r="F41" s="44"/>
      <c r="G41" s="44"/>
      <c r="H41" s="44"/>
      <c r="I41" s="44"/>
      <c r="J41" s="45"/>
    </row>
    <row r="42">
      <c r="A42" s="35" t="s">
        <v>44</v>
      </c>
      <c r="B42" s="35">
        <v>9</v>
      </c>
      <c r="C42" s="36" t="s">
        <v>127</v>
      </c>
      <c r="D42" s="35" t="s">
        <v>46</v>
      </c>
      <c r="E42" s="37" t="s">
        <v>128</v>
      </c>
      <c r="F42" s="38" t="s">
        <v>129</v>
      </c>
      <c r="G42" s="39">
        <v>250</v>
      </c>
      <c r="H42" s="40">
        <v>0</v>
      </c>
      <c r="I42" s="41">
        <f>ROUND(G42*H42,P4)</f>
        <v>0</v>
      </c>
      <c r="J42" s="38" t="s">
        <v>49</v>
      </c>
      <c r="O42" s="42">
        <f>I42*0.21</f>
        <v>0</v>
      </c>
      <c r="P42">
        <v>3</v>
      </c>
    </row>
    <row r="43" ht="291.5">
      <c r="A43" s="35" t="s">
        <v>50</v>
      </c>
      <c r="B43" s="43"/>
      <c r="C43" s="44"/>
      <c r="D43" s="44"/>
      <c r="E43" s="37" t="s">
        <v>130</v>
      </c>
      <c r="F43" s="44"/>
      <c r="G43" s="44"/>
      <c r="H43" s="44"/>
      <c r="I43" s="44"/>
      <c r="J43" s="45"/>
    </row>
    <row r="44">
      <c r="A44" s="35" t="s">
        <v>52</v>
      </c>
      <c r="B44" s="43"/>
      <c r="C44" s="44"/>
      <c r="D44" s="44"/>
      <c r="E44" s="46" t="s">
        <v>131</v>
      </c>
      <c r="F44" s="44"/>
      <c r="G44" s="44"/>
      <c r="H44" s="44"/>
      <c r="I44" s="44"/>
      <c r="J44" s="45"/>
    </row>
    <row r="45" ht="58.3">
      <c r="A45" s="35" t="s">
        <v>54</v>
      </c>
      <c r="B45" s="43"/>
      <c r="C45" s="44"/>
      <c r="D45" s="44"/>
      <c r="E45" s="37" t="s">
        <v>132</v>
      </c>
      <c r="F45" s="44"/>
      <c r="G45" s="44"/>
      <c r="H45" s="44"/>
      <c r="I45" s="44"/>
      <c r="J45" s="45"/>
    </row>
    <row r="46">
      <c r="A46" s="35" t="s">
        <v>44</v>
      </c>
      <c r="B46" s="35">
        <v>10</v>
      </c>
      <c r="C46" s="36" t="s">
        <v>133</v>
      </c>
      <c r="D46" s="35" t="s">
        <v>46</v>
      </c>
      <c r="E46" s="37" t="s">
        <v>134</v>
      </c>
      <c r="F46" s="38" t="s">
        <v>129</v>
      </c>
      <c r="G46" s="39">
        <v>220</v>
      </c>
      <c r="H46" s="40">
        <v>0</v>
      </c>
      <c r="I46" s="41">
        <f>ROUND(G46*H46,P4)</f>
        <v>0</v>
      </c>
      <c r="J46" s="38" t="s">
        <v>49</v>
      </c>
      <c r="O46" s="42">
        <f>I46*0.21</f>
        <v>0</v>
      </c>
      <c r="P46">
        <v>3</v>
      </c>
    </row>
    <row r="47">
      <c r="A47" s="35" t="s">
        <v>50</v>
      </c>
      <c r="B47" s="43"/>
      <c r="C47" s="44"/>
      <c r="D47" s="44"/>
      <c r="E47" s="37" t="s">
        <v>135</v>
      </c>
      <c r="F47" s="44"/>
      <c r="G47" s="44"/>
      <c r="H47" s="44"/>
      <c r="I47" s="44"/>
      <c r="J47" s="45"/>
    </row>
    <row r="48">
      <c r="A48" s="35" t="s">
        <v>52</v>
      </c>
      <c r="B48" s="43"/>
      <c r="C48" s="44"/>
      <c r="D48" s="44"/>
      <c r="E48" s="46" t="s">
        <v>136</v>
      </c>
      <c r="F48" s="44"/>
      <c r="G48" s="44"/>
      <c r="H48" s="44"/>
      <c r="I48" s="44"/>
      <c r="J48" s="45"/>
    </row>
    <row r="49" ht="43.8">
      <c r="A49" s="35" t="s">
        <v>54</v>
      </c>
      <c r="B49" s="43"/>
      <c r="C49" s="44"/>
      <c r="D49" s="44"/>
      <c r="E49" s="37" t="s">
        <v>137</v>
      </c>
      <c r="F49" s="44"/>
      <c r="G49" s="44"/>
      <c r="H49" s="44"/>
      <c r="I49" s="44"/>
      <c r="J49" s="45"/>
    </row>
    <row r="50">
      <c r="A50" s="35" t="s">
        <v>44</v>
      </c>
      <c r="B50" s="35">
        <v>11</v>
      </c>
      <c r="C50" s="36" t="s">
        <v>138</v>
      </c>
      <c r="D50" s="35" t="s">
        <v>101</v>
      </c>
      <c r="E50" s="37" t="s">
        <v>139</v>
      </c>
      <c r="F50" s="38" t="s">
        <v>140</v>
      </c>
      <c r="G50" s="39">
        <v>50</v>
      </c>
      <c r="H50" s="40">
        <v>0</v>
      </c>
      <c r="I50" s="41">
        <f>ROUND(G50*H50,P4)</f>
        <v>0</v>
      </c>
      <c r="J50" s="38" t="s">
        <v>49</v>
      </c>
      <c r="O50" s="42">
        <f>I50*0.21</f>
        <v>0</v>
      </c>
      <c r="P50">
        <v>3</v>
      </c>
    </row>
    <row r="51" ht="29.2">
      <c r="A51" s="35" t="s">
        <v>50</v>
      </c>
      <c r="B51" s="43"/>
      <c r="C51" s="44"/>
      <c r="D51" s="44"/>
      <c r="E51" s="37" t="s">
        <v>141</v>
      </c>
      <c r="F51" s="44"/>
      <c r="G51" s="44"/>
      <c r="H51" s="44"/>
      <c r="I51" s="44"/>
      <c r="J51" s="45"/>
    </row>
    <row r="52">
      <c r="A52" s="35" t="s">
        <v>52</v>
      </c>
      <c r="B52" s="43"/>
      <c r="C52" s="44"/>
      <c r="D52" s="44"/>
      <c r="E52" s="46" t="s">
        <v>142</v>
      </c>
      <c r="F52" s="44"/>
      <c r="G52" s="44"/>
      <c r="H52" s="44"/>
      <c r="I52" s="44"/>
      <c r="J52" s="45"/>
    </row>
    <row r="53" ht="43.8">
      <c r="A53" s="35" t="s">
        <v>54</v>
      </c>
      <c r="B53" s="43"/>
      <c r="C53" s="44"/>
      <c r="D53" s="44"/>
      <c r="E53" s="37" t="s">
        <v>143</v>
      </c>
      <c r="F53" s="44"/>
      <c r="G53" s="44"/>
      <c r="H53" s="44"/>
      <c r="I53" s="44"/>
      <c r="J53" s="45"/>
    </row>
    <row r="54" ht="29.2">
      <c r="A54" s="35" t="s">
        <v>44</v>
      </c>
      <c r="B54" s="35">
        <v>12</v>
      </c>
      <c r="C54" s="36" t="s">
        <v>144</v>
      </c>
      <c r="D54" s="35" t="s">
        <v>46</v>
      </c>
      <c r="E54" s="37" t="s">
        <v>145</v>
      </c>
      <c r="F54" s="38" t="s">
        <v>146</v>
      </c>
      <c r="G54" s="39">
        <v>2</v>
      </c>
      <c r="H54" s="40">
        <v>0</v>
      </c>
      <c r="I54" s="41">
        <f>ROUND(G54*H54,P4)</f>
        <v>0</v>
      </c>
      <c r="J54" s="38" t="s">
        <v>49</v>
      </c>
      <c r="O54" s="42">
        <f>I54*0.21</f>
        <v>0</v>
      </c>
      <c r="P54">
        <v>3</v>
      </c>
    </row>
    <row r="55" ht="364.3">
      <c r="A55" s="35" t="s">
        <v>50</v>
      </c>
      <c r="B55" s="43"/>
      <c r="C55" s="44"/>
      <c r="D55" s="44"/>
      <c r="E55" s="37" t="s">
        <v>147</v>
      </c>
      <c r="F55" s="44"/>
      <c r="G55" s="44"/>
      <c r="H55" s="44"/>
      <c r="I55" s="44"/>
      <c r="J55" s="45"/>
    </row>
    <row r="56">
      <c r="A56" s="35" t="s">
        <v>52</v>
      </c>
      <c r="B56" s="43"/>
      <c r="C56" s="44"/>
      <c r="D56" s="44"/>
      <c r="E56" s="46" t="s">
        <v>148</v>
      </c>
      <c r="F56" s="44"/>
      <c r="G56" s="44"/>
      <c r="H56" s="44"/>
      <c r="I56" s="44"/>
      <c r="J56" s="45"/>
    </row>
    <row r="57" ht="160.3">
      <c r="A57" s="35" t="s">
        <v>54</v>
      </c>
      <c r="B57" s="43"/>
      <c r="C57" s="44"/>
      <c r="D57" s="44"/>
      <c r="E57" s="37" t="s">
        <v>149</v>
      </c>
      <c r="F57" s="44"/>
      <c r="G57" s="44"/>
      <c r="H57" s="44"/>
      <c r="I57" s="44"/>
      <c r="J57" s="45"/>
    </row>
    <row r="58">
      <c r="A58" s="29" t="s">
        <v>41</v>
      </c>
      <c r="B58" s="30"/>
      <c r="C58" s="31" t="s">
        <v>150</v>
      </c>
      <c r="D58" s="32"/>
      <c r="E58" s="29" t="s">
        <v>151</v>
      </c>
      <c r="F58" s="32"/>
      <c r="G58" s="32"/>
      <c r="H58" s="32"/>
      <c r="I58" s="33">
        <f>SUMIFS(I59:I62,A59:A62,"P")</f>
        <v>0</v>
      </c>
      <c r="J58" s="34"/>
    </row>
    <row r="59">
      <c r="A59" s="35" t="s">
        <v>44</v>
      </c>
      <c r="B59" s="35">
        <v>13</v>
      </c>
      <c r="C59" s="36" t="s">
        <v>152</v>
      </c>
      <c r="D59" s="35" t="s">
        <v>46</v>
      </c>
      <c r="E59" s="37" t="s">
        <v>153</v>
      </c>
      <c r="F59" s="38" t="s">
        <v>89</v>
      </c>
      <c r="G59" s="39">
        <v>3.25</v>
      </c>
      <c r="H59" s="40">
        <v>0</v>
      </c>
      <c r="I59" s="41">
        <f>ROUND(G59*H59,P4)</f>
        <v>0</v>
      </c>
      <c r="J59" s="38" t="s">
        <v>49</v>
      </c>
      <c r="O59" s="42">
        <f>I59*0.21</f>
        <v>0</v>
      </c>
      <c r="P59">
        <v>3</v>
      </c>
    </row>
    <row r="60" ht="29.2">
      <c r="A60" s="35" t="s">
        <v>50</v>
      </c>
      <c r="B60" s="43"/>
      <c r="C60" s="44"/>
      <c r="D60" s="44"/>
      <c r="E60" s="37" t="s">
        <v>154</v>
      </c>
      <c r="F60" s="44"/>
      <c r="G60" s="44"/>
      <c r="H60" s="44"/>
      <c r="I60" s="44"/>
      <c r="J60" s="45"/>
    </row>
    <row r="61">
      <c r="A61" s="35" t="s">
        <v>52</v>
      </c>
      <c r="B61" s="43"/>
      <c r="C61" s="44"/>
      <c r="D61" s="44"/>
      <c r="E61" s="46" t="s">
        <v>155</v>
      </c>
      <c r="F61" s="44"/>
      <c r="G61" s="44"/>
      <c r="H61" s="44"/>
      <c r="I61" s="44"/>
      <c r="J61" s="45"/>
    </row>
    <row r="62" ht="116.6">
      <c r="A62" s="35" t="s">
        <v>54</v>
      </c>
      <c r="B62" s="43"/>
      <c r="C62" s="44"/>
      <c r="D62" s="44"/>
      <c r="E62" s="37" t="s">
        <v>156</v>
      </c>
      <c r="F62" s="44"/>
      <c r="G62" s="44"/>
      <c r="H62" s="44"/>
      <c r="I62" s="44"/>
      <c r="J62" s="45"/>
    </row>
    <row r="63">
      <c r="A63" s="29" t="s">
        <v>41</v>
      </c>
      <c r="B63" s="30"/>
      <c r="C63" s="31" t="s">
        <v>157</v>
      </c>
      <c r="D63" s="32"/>
      <c r="E63" s="29" t="s">
        <v>158</v>
      </c>
      <c r="F63" s="32"/>
      <c r="G63" s="32"/>
      <c r="H63" s="32"/>
      <c r="I63" s="33">
        <f>SUMIFS(I64:I67,A64:A67,"P")</f>
        <v>0</v>
      </c>
      <c r="J63" s="34"/>
    </row>
    <row r="64">
      <c r="A64" s="35" t="s">
        <v>44</v>
      </c>
      <c r="B64" s="35">
        <v>14</v>
      </c>
      <c r="C64" s="36" t="s">
        <v>159</v>
      </c>
      <c r="D64" s="35" t="s">
        <v>46</v>
      </c>
      <c r="E64" s="37" t="s">
        <v>160</v>
      </c>
      <c r="F64" s="38" t="s">
        <v>105</v>
      </c>
      <c r="G64" s="39">
        <v>38</v>
      </c>
      <c r="H64" s="40">
        <v>0</v>
      </c>
      <c r="I64" s="41">
        <f>ROUND(G64*H64,P4)</f>
        <v>0</v>
      </c>
      <c r="J64" s="38" t="s">
        <v>49</v>
      </c>
      <c r="O64" s="42">
        <f>I64*0.21</f>
        <v>0</v>
      </c>
      <c r="P64">
        <v>3</v>
      </c>
    </row>
    <row r="65" ht="29.2">
      <c r="A65" s="35" t="s">
        <v>50</v>
      </c>
      <c r="B65" s="43"/>
      <c r="C65" s="44"/>
      <c r="D65" s="44"/>
      <c r="E65" s="37" t="s">
        <v>161</v>
      </c>
      <c r="F65" s="44"/>
      <c r="G65" s="44"/>
      <c r="H65" s="44"/>
      <c r="I65" s="44"/>
      <c r="J65" s="45"/>
    </row>
    <row r="66">
      <c r="A66" s="35" t="s">
        <v>52</v>
      </c>
      <c r="B66" s="43"/>
      <c r="C66" s="44"/>
      <c r="D66" s="44"/>
      <c r="E66" s="46" t="s">
        <v>162</v>
      </c>
      <c r="F66" s="44"/>
      <c r="G66" s="44"/>
      <c r="H66" s="44"/>
      <c r="I66" s="44"/>
      <c r="J66" s="45"/>
    </row>
    <row r="67" ht="233.2">
      <c r="A67" s="35" t="s">
        <v>54</v>
      </c>
      <c r="B67" s="43"/>
      <c r="C67" s="44"/>
      <c r="D67" s="44"/>
      <c r="E67" s="37" t="s">
        <v>163</v>
      </c>
      <c r="F67" s="44"/>
      <c r="G67" s="44"/>
      <c r="H67" s="44"/>
      <c r="I67" s="44"/>
      <c r="J67" s="45"/>
    </row>
    <row r="68">
      <c r="A68" s="29" t="s">
        <v>41</v>
      </c>
      <c r="B68" s="30"/>
      <c r="C68" s="31" t="s">
        <v>164</v>
      </c>
      <c r="D68" s="32"/>
      <c r="E68" s="29" t="s">
        <v>165</v>
      </c>
      <c r="F68" s="32"/>
      <c r="G68" s="32"/>
      <c r="H68" s="32"/>
      <c r="I68" s="33">
        <f>SUMIFS(I69:I108,A69:A108,"P")</f>
        <v>0</v>
      </c>
      <c r="J68" s="34"/>
    </row>
    <row r="69">
      <c r="A69" s="35" t="s">
        <v>44</v>
      </c>
      <c r="B69" s="35">
        <v>15</v>
      </c>
      <c r="C69" s="36" t="s">
        <v>166</v>
      </c>
      <c r="D69" s="35" t="s">
        <v>46</v>
      </c>
      <c r="E69" s="37" t="s">
        <v>167</v>
      </c>
      <c r="F69" s="38" t="s">
        <v>105</v>
      </c>
      <c r="G69" s="39">
        <v>3.8999999999999999</v>
      </c>
      <c r="H69" s="40">
        <v>0</v>
      </c>
      <c r="I69" s="41">
        <f>ROUND(G69*H69,P4)</f>
        <v>0</v>
      </c>
      <c r="J69" s="38" t="s">
        <v>49</v>
      </c>
      <c r="O69" s="42">
        <f>I69*0.21</f>
        <v>0</v>
      </c>
      <c r="P69">
        <v>3</v>
      </c>
    </row>
    <row r="70" ht="29.2">
      <c r="A70" s="35" t="s">
        <v>50</v>
      </c>
      <c r="B70" s="43"/>
      <c r="C70" s="44"/>
      <c r="D70" s="44"/>
      <c r="E70" s="37" t="s">
        <v>168</v>
      </c>
      <c r="F70" s="44"/>
      <c r="G70" s="44"/>
      <c r="H70" s="44"/>
      <c r="I70" s="44"/>
      <c r="J70" s="45"/>
    </row>
    <row r="71">
      <c r="A71" s="35" t="s">
        <v>52</v>
      </c>
      <c r="B71" s="43"/>
      <c r="C71" s="44"/>
      <c r="D71" s="44"/>
      <c r="E71" s="46" t="s">
        <v>169</v>
      </c>
      <c r="F71" s="44"/>
      <c r="G71" s="44"/>
      <c r="H71" s="44"/>
      <c r="I71" s="44"/>
      <c r="J71" s="45"/>
    </row>
    <row r="72" ht="43.8">
      <c r="A72" s="35" t="s">
        <v>54</v>
      </c>
      <c r="B72" s="43"/>
      <c r="C72" s="44"/>
      <c r="D72" s="44"/>
      <c r="E72" s="37" t="s">
        <v>170</v>
      </c>
      <c r="F72" s="44"/>
      <c r="G72" s="44"/>
      <c r="H72" s="44"/>
      <c r="I72" s="44"/>
      <c r="J72" s="45"/>
    </row>
    <row r="73">
      <c r="A73" s="35" t="s">
        <v>44</v>
      </c>
      <c r="B73" s="35">
        <v>16</v>
      </c>
      <c r="C73" s="36" t="s">
        <v>171</v>
      </c>
      <c r="D73" s="35" t="s">
        <v>46</v>
      </c>
      <c r="E73" s="37" t="s">
        <v>172</v>
      </c>
      <c r="F73" s="38" t="s">
        <v>105</v>
      </c>
      <c r="G73" s="39">
        <v>54.100000000000001</v>
      </c>
      <c r="H73" s="40">
        <v>0</v>
      </c>
      <c r="I73" s="41">
        <f>ROUND(G73*H73,P4)</f>
        <v>0</v>
      </c>
      <c r="J73" s="38" t="s">
        <v>49</v>
      </c>
      <c r="O73" s="42">
        <f>I73*0.21</f>
        <v>0</v>
      </c>
      <c r="P73">
        <v>3</v>
      </c>
    </row>
    <row r="74" ht="58.3">
      <c r="A74" s="35" t="s">
        <v>50</v>
      </c>
      <c r="B74" s="43"/>
      <c r="C74" s="44"/>
      <c r="D74" s="44"/>
      <c r="E74" s="37" t="s">
        <v>173</v>
      </c>
      <c r="F74" s="44"/>
      <c r="G74" s="44"/>
      <c r="H74" s="44"/>
      <c r="I74" s="44"/>
      <c r="J74" s="45"/>
    </row>
    <row r="75">
      <c r="A75" s="35" t="s">
        <v>52</v>
      </c>
      <c r="B75" s="43"/>
      <c r="C75" s="44"/>
      <c r="D75" s="44"/>
      <c r="E75" s="46" t="s">
        <v>174</v>
      </c>
      <c r="F75" s="44"/>
      <c r="G75" s="44"/>
      <c r="H75" s="44"/>
      <c r="I75" s="44"/>
      <c r="J75" s="45"/>
    </row>
    <row r="76" ht="58.3">
      <c r="A76" s="35" t="s">
        <v>54</v>
      </c>
      <c r="B76" s="43"/>
      <c r="C76" s="44"/>
      <c r="D76" s="44"/>
      <c r="E76" s="37" t="s">
        <v>175</v>
      </c>
      <c r="F76" s="44"/>
      <c r="G76" s="44"/>
      <c r="H76" s="44"/>
      <c r="I76" s="44"/>
      <c r="J76" s="45"/>
    </row>
    <row r="77">
      <c r="A77" s="35" t="s">
        <v>44</v>
      </c>
      <c r="B77" s="35">
        <v>17</v>
      </c>
      <c r="C77" s="36" t="s">
        <v>176</v>
      </c>
      <c r="D77" s="35" t="s">
        <v>46</v>
      </c>
      <c r="E77" s="37" t="s">
        <v>177</v>
      </c>
      <c r="F77" s="38" t="s">
        <v>129</v>
      </c>
      <c r="G77" s="39">
        <v>169</v>
      </c>
      <c r="H77" s="40">
        <v>0</v>
      </c>
      <c r="I77" s="41">
        <f>ROUND(G77*H77,P4)</f>
        <v>0</v>
      </c>
      <c r="J77" s="38" t="s">
        <v>49</v>
      </c>
      <c r="O77" s="42">
        <f>I77*0.21</f>
        <v>0</v>
      </c>
      <c r="P77">
        <v>3</v>
      </c>
    </row>
    <row r="78" ht="29.2">
      <c r="A78" s="35" t="s">
        <v>50</v>
      </c>
      <c r="B78" s="43"/>
      <c r="C78" s="44"/>
      <c r="D78" s="44"/>
      <c r="E78" s="37" t="s">
        <v>178</v>
      </c>
      <c r="F78" s="44"/>
      <c r="G78" s="44"/>
      <c r="H78" s="44"/>
      <c r="I78" s="44"/>
      <c r="J78" s="45"/>
    </row>
    <row r="79">
      <c r="A79" s="35" t="s">
        <v>52</v>
      </c>
      <c r="B79" s="43"/>
      <c r="C79" s="44"/>
      <c r="D79" s="44"/>
      <c r="E79" s="46" t="s">
        <v>179</v>
      </c>
      <c r="F79" s="44"/>
      <c r="G79" s="44"/>
      <c r="H79" s="44"/>
      <c r="I79" s="44"/>
      <c r="J79" s="45"/>
    </row>
    <row r="80" ht="87.5">
      <c r="A80" s="35" t="s">
        <v>54</v>
      </c>
      <c r="B80" s="43"/>
      <c r="C80" s="44"/>
      <c r="D80" s="44"/>
      <c r="E80" s="37" t="s">
        <v>180</v>
      </c>
      <c r="F80" s="44"/>
      <c r="G80" s="44"/>
      <c r="H80" s="44"/>
      <c r="I80" s="44"/>
      <c r="J80" s="45"/>
    </row>
    <row r="81">
      <c r="A81" s="35" t="s">
        <v>44</v>
      </c>
      <c r="B81" s="35">
        <v>18</v>
      </c>
      <c r="C81" s="36" t="s">
        <v>181</v>
      </c>
      <c r="D81" s="35" t="s">
        <v>46</v>
      </c>
      <c r="E81" s="37" t="s">
        <v>182</v>
      </c>
      <c r="F81" s="38" t="s">
        <v>129</v>
      </c>
      <c r="G81" s="39">
        <v>289</v>
      </c>
      <c r="H81" s="40">
        <v>0</v>
      </c>
      <c r="I81" s="41">
        <f>ROUND(G81*H81,P4)</f>
        <v>0</v>
      </c>
      <c r="J81" s="38" t="s">
        <v>49</v>
      </c>
      <c r="O81" s="42">
        <f>I81*0.21</f>
        <v>0</v>
      </c>
      <c r="P81">
        <v>3</v>
      </c>
    </row>
    <row r="82" ht="29.2">
      <c r="A82" s="35" t="s">
        <v>50</v>
      </c>
      <c r="B82" s="43"/>
      <c r="C82" s="44"/>
      <c r="D82" s="44"/>
      <c r="E82" s="37" t="s">
        <v>183</v>
      </c>
      <c r="F82" s="44"/>
      <c r="G82" s="44"/>
      <c r="H82" s="44"/>
      <c r="I82" s="44"/>
      <c r="J82" s="45"/>
    </row>
    <row r="83">
      <c r="A83" s="35" t="s">
        <v>52</v>
      </c>
      <c r="B83" s="43"/>
      <c r="C83" s="44"/>
      <c r="D83" s="44"/>
      <c r="E83" s="46" t="s">
        <v>184</v>
      </c>
      <c r="F83" s="44"/>
      <c r="G83" s="44"/>
      <c r="H83" s="44"/>
      <c r="I83" s="44"/>
      <c r="J83" s="45"/>
    </row>
    <row r="84" ht="87.5">
      <c r="A84" s="35" t="s">
        <v>54</v>
      </c>
      <c r="B84" s="43"/>
      <c r="C84" s="44"/>
      <c r="D84" s="44"/>
      <c r="E84" s="37" t="s">
        <v>180</v>
      </c>
      <c r="F84" s="44"/>
      <c r="G84" s="44"/>
      <c r="H84" s="44"/>
      <c r="I84" s="44"/>
      <c r="J84" s="45"/>
    </row>
    <row r="85">
      <c r="A85" s="35" t="s">
        <v>44</v>
      </c>
      <c r="B85" s="35">
        <v>19</v>
      </c>
      <c r="C85" s="36" t="s">
        <v>185</v>
      </c>
      <c r="D85" s="35" t="s">
        <v>46</v>
      </c>
      <c r="E85" s="37" t="s">
        <v>186</v>
      </c>
      <c r="F85" s="38" t="s">
        <v>105</v>
      </c>
      <c r="G85" s="39">
        <v>7</v>
      </c>
      <c r="H85" s="40">
        <v>0</v>
      </c>
      <c r="I85" s="41">
        <f>ROUND(G85*H85,P4)</f>
        <v>0</v>
      </c>
      <c r="J85" s="38" t="s">
        <v>49</v>
      </c>
      <c r="O85" s="42">
        <f>I85*0.21</f>
        <v>0</v>
      </c>
      <c r="P85">
        <v>3</v>
      </c>
    </row>
    <row r="86" ht="29.2">
      <c r="A86" s="35" t="s">
        <v>50</v>
      </c>
      <c r="B86" s="43"/>
      <c r="C86" s="44"/>
      <c r="D86" s="44"/>
      <c r="E86" s="37" t="s">
        <v>187</v>
      </c>
      <c r="F86" s="44"/>
      <c r="G86" s="44"/>
      <c r="H86" s="44"/>
      <c r="I86" s="44"/>
      <c r="J86" s="45"/>
    </row>
    <row r="87">
      <c r="A87" s="35" t="s">
        <v>52</v>
      </c>
      <c r="B87" s="43"/>
      <c r="C87" s="44"/>
      <c r="D87" s="44"/>
      <c r="E87" s="46" t="s">
        <v>188</v>
      </c>
      <c r="F87" s="44"/>
      <c r="G87" s="44"/>
      <c r="H87" s="44"/>
      <c r="I87" s="44"/>
      <c r="J87" s="45"/>
    </row>
    <row r="88" ht="131.2">
      <c r="A88" s="35" t="s">
        <v>54</v>
      </c>
      <c r="B88" s="43"/>
      <c r="C88" s="44"/>
      <c r="D88" s="44"/>
      <c r="E88" s="37" t="s">
        <v>189</v>
      </c>
      <c r="F88" s="44"/>
      <c r="G88" s="44"/>
      <c r="H88" s="44"/>
      <c r="I88" s="44"/>
      <c r="J88" s="45"/>
    </row>
    <row r="89">
      <c r="A89" s="35" t="s">
        <v>44</v>
      </c>
      <c r="B89" s="35">
        <v>20</v>
      </c>
      <c r="C89" s="36" t="s">
        <v>190</v>
      </c>
      <c r="D89" s="35" t="s">
        <v>46</v>
      </c>
      <c r="E89" s="37" t="s">
        <v>191</v>
      </c>
      <c r="F89" s="38" t="s">
        <v>105</v>
      </c>
      <c r="G89" s="39">
        <v>1.5</v>
      </c>
      <c r="H89" s="40">
        <v>0</v>
      </c>
      <c r="I89" s="41">
        <f>ROUND(G89*H89,P4)</f>
        <v>0</v>
      </c>
      <c r="J89" s="38" t="s">
        <v>49</v>
      </c>
      <c r="O89" s="42">
        <f>I89*0.21</f>
        <v>0</v>
      </c>
      <c r="P89">
        <v>3</v>
      </c>
    </row>
    <row r="90" ht="29.2">
      <c r="A90" s="35" t="s">
        <v>50</v>
      </c>
      <c r="B90" s="43"/>
      <c r="C90" s="44"/>
      <c r="D90" s="44"/>
      <c r="E90" s="37" t="s">
        <v>192</v>
      </c>
      <c r="F90" s="44"/>
      <c r="G90" s="44"/>
      <c r="H90" s="44"/>
      <c r="I90" s="44"/>
      <c r="J90" s="45"/>
    </row>
    <row r="91">
      <c r="A91" s="35" t="s">
        <v>52</v>
      </c>
      <c r="B91" s="43"/>
      <c r="C91" s="44"/>
      <c r="D91" s="44"/>
      <c r="E91" s="46" t="s">
        <v>193</v>
      </c>
      <c r="F91" s="44"/>
      <c r="G91" s="44"/>
      <c r="H91" s="44"/>
      <c r="I91" s="44"/>
      <c r="J91" s="45"/>
    </row>
    <row r="92" ht="131.2">
      <c r="A92" s="35" t="s">
        <v>54</v>
      </c>
      <c r="B92" s="43"/>
      <c r="C92" s="44"/>
      <c r="D92" s="44"/>
      <c r="E92" s="37" t="s">
        <v>189</v>
      </c>
      <c r="F92" s="44"/>
      <c r="G92" s="44"/>
      <c r="H92" s="44"/>
      <c r="I92" s="44"/>
      <c r="J92" s="45"/>
    </row>
    <row r="93">
      <c r="A93" s="35" t="s">
        <v>44</v>
      </c>
      <c r="B93" s="35">
        <v>21</v>
      </c>
      <c r="C93" s="36" t="s">
        <v>190</v>
      </c>
      <c r="D93" s="35" t="s">
        <v>101</v>
      </c>
      <c r="E93" s="37" t="s">
        <v>191</v>
      </c>
      <c r="F93" s="38" t="s">
        <v>105</v>
      </c>
      <c r="G93" s="39">
        <v>1.8</v>
      </c>
      <c r="H93" s="40">
        <v>0</v>
      </c>
      <c r="I93" s="41">
        <f>ROUND(G93*H93,P4)</f>
        <v>0</v>
      </c>
      <c r="J93" s="38" t="s">
        <v>49</v>
      </c>
      <c r="O93" s="42">
        <f>I93*0.21</f>
        <v>0</v>
      </c>
      <c r="P93">
        <v>3</v>
      </c>
    </row>
    <row r="94">
      <c r="A94" s="35" t="s">
        <v>50</v>
      </c>
      <c r="B94" s="43"/>
      <c r="C94" s="44"/>
      <c r="D94" s="44"/>
      <c r="E94" s="37" t="s">
        <v>194</v>
      </c>
      <c r="F94" s="44"/>
      <c r="G94" s="44"/>
      <c r="H94" s="44"/>
      <c r="I94" s="44"/>
      <c r="J94" s="45"/>
    </row>
    <row r="95">
      <c r="A95" s="35" t="s">
        <v>52</v>
      </c>
      <c r="B95" s="43"/>
      <c r="C95" s="44"/>
      <c r="D95" s="44"/>
      <c r="E95" s="46" t="s">
        <v>195</v>
      </c>
      <c r="F95" s="44"/>
      <c r="G95" s="44"/>
      <c r="H95" s="44"/>
      <c r="I95" s="44"/>
      <c r="J95" s="45"/>
    </row>
    <row r="96" ht="131.2">
      <c r="A96" s="35" t="s">
        <v>54</v>
      </c>
      <c r="B96" s="43"/>
      <c r="C96" s="44"/>
      <c r="D96" s="44"/>
      <c r="E96" s="37" t="s">
        <v>189</v>
      </c>
      <c r="F96" s="44"/>
      <c r="G96" s="44"/>
      <c r="H96" s="44"/>
      <c r="I96" s="44"/>
      <c r="J96" s="45"/>
    </row>
    <row r="97">
      <c r="A97" s="35" t="s">
        <v>44</v>
      </c>
      <c r="B97" s="35">
        <v>22</v>
      </c>
      <c r="C97" s="36" t="s">
        <v>196</v>
      </c>
      <c r="D97" s="35" t="s">
        <v>46</v>
      </c>
      <c r="E97" s="37" t="s">
        <v>197</v>
      </c>
      <c r="F97" s="38" t="s">
        <v>105</v>
      </c>
      <c r="G97" s="39">
        <v>8.3399999999999999</v>
      </c>
      <c r="H97" s="40">
        <v>0</v>
      </c>
      <c r="I97" s="41">
        <f>ROUND(G97*H97,P4)</f>
        <v>0</v>
      </c>
      <c r="J97" s="38" t="s">
        <v>49</v>
      </c>
      <c r="O97" s="42">
        <f>I97*0.21</f>
        <v>0</v>
      </c>
      <c r="P97">
        <v>3</v>
      </c>
    </row>
    <row r="98">
      <c r="A98" s="35" t="s">
        <v>50</v>
      </c>
      <c r="B98" s="43"/>
      <c r="C98" s="44"/>
      <c r="D98" s="44"/>
      <c r="E98" s="37" t="s">
        <v>198</v>
      </c>
      <c r="F98" s="44"/>
      <c r="G98" s="44"/>
      <c r="H98" s="44"/>
      <c r="I98" s="44"/>
      <c r="J98" s="45"/>
    </row>
    <row r="99">
      <c r="A99" s="35" t="s">
        <v>52</v>
      </c>
      <c r="B99" s="43"/>
      <c r="C99" s="44"/>
      <c r="D99" s="44"/>
      <c r="E99" s="46" t="s">
        <v>199</v>
      </c>
      <c r="F99" s="44"/>
      <c r="G99" s="44"/>
      <c r="H99" s="44"/>
      <c r="I99" s="44"/>
      <c r="J99" s="45"/>
    </row>
    <row r="100" ht="131.2">
      <c r="A100" s="35" t="s">
        <v>54</v>
      </c>
      <c r="B100" s="43"/>
      <c r="C100" s="44"/>
      <c r="D100" s="44"/>
      <c r="E100" s="37" t="s">
        <v>189</v>
      </c>
      <c r="F100" s="44"/>
      <c r="G100" s="44"/>
      <c r="H100" s="44"/>
      <c r="I100" s="44"/>
      <c r="J100" s="45"/>
    </row>
    <row r="101">
      <c r="A101" s="35" t="s">
        <v>44</v>
      </c>
      <c r="B101" s="35">
        <v>23</v>
      </c>
      <c r="C101" s="36" t="s">
        <v>200</v>
      </c>
      <c r="D101" s="35" t="s">
        <v>46</v>
      </c>
      <c r="E101" s="37" t="s">
        <v>201</v>
      </c>
      <c r="F101" s="38" t="s">
        <v>105</v>
      </c>
      <c r="G101" s="39">
        <v>6.9500000000000002</v>
      </c>
      <c r="H101" s="40">
        <v>0</v>
      </c>
      <c r="I101" s="41">
        <f>ROUND(G101*H101,P4)</f>
        <v>0</v>
      </c>
      <c r="J101" s="38" t="s">
        <v>49</v>
      </c>
      <c r="O101" s="42">
        <f>I101*0.21</f>
        <v>0</v>
      </c>
      <c r="P101">
        <v>3</v>
      </c>
    </row>
    <row r="102" ht="29.2">
      <c r="A102" s="35" t="s">
        <v>50</v>
      </c>
      <c r="B102" s="43"/>
      <c r="C102" s="44"/>
      <c r="D102" s="44"/>
      <c r="E102" s="37" t="s">
        <v>202</v>
      </c>
      <c r="F102" s="44"/>
      <c r="G102" s="44"/>
      <c r="H102" s="44"/>
      <c r="I102" s="44"/>
      <c r="J102" s="45"/>
    </row>
    <row r="103">
      <c r="A103" s="35" t="s">
        <v>52</v>
      </c>
      <c r="B103" s="43"/>
      <c r="C103" s="44"/>
      <c r="D103" s="44"/>
      <c r="E103" s="46" t="s">
        <v>203</v>
      </c>
      <c r="F103" s="44"/>
      <c r="G103" s="44"/>
      <c r="H103" s="44"/>
      <c r="I103" s="44"/>
      <c r="J103" s="45"/>
    </row>
    <row r="104" ht="131.2">
      <c r="A104" s="35" t="s">
        <v>54</v>
      </c>
      <c r="B104" s="43"/>
      <c r="C104" s="44"/>
      <c r="D104" s="44"/>
      <c r="E104" s="37" t="s">
        <v>189</v>
      </c>
      <c r="F104" s="44"/>
      <c r="G104" s="44"/>
      <c r="H104" s="44"/>
      <c r="I104" s="44"/>
      <c r="J104" s="45"/>
    </row>
    <row r="105">
      <c r="A105" s="35" t="s">
        <v>44</v>
      </c>
      <c r="B105" s="35">
        <v>24</v>
      </c>
      <c r="C105" s="36" t="s">
        <v>204</v>
      </c>
      <c r="D105" s="35" t="s">
        <v>46</v>
      </c>
      <c r="E105" s="37" t="s">
        <v>205</v>
      </c>
      <c r="F105" s="38" t="s">
        <v>111</v>
      </c>
      <c r="G105" s="39">
        <v>90</v>
      </c>
      <c r="H105" s="40">
        <v>0</v>
      </c>
      <c r="I105" s="41">
        <f>ROUND(G105*H105,P4)</f>
        <v>0</v>
      </c>
      <c r="J105" s="38" t="s">
        <v>49</v>
      </c>
      <c r="O105" s="42">
        <f>I105*0.21</f>
        <v>0</v>
      </c>
      <c r="P105">
        <v>3</v>
      </c>
    </row>
    <row r="106" ht="29.2">
      <c r="A106" s="35" t="s">
        <v>50</v>
      </c>
      <c r="B106" s="43"/>
      <c r="C106" s="44"/>
      <c r="D106" s="44"/>
      <c r="E106" s="37" t="s">
        <v>206</v>
      </c>
      <c r="F106" s="44"/>
      <c r="G106" s="44"/>
      <c r="H106" s="44"/>
      <c r="I106" s="44"/>
      <c r="J106" s="45"/>
    </row>
    <row r="107">
      <c r="A107" s="35" t="s">
        <v>52</v>
      </c>
      <c r="B107" s="43"/>
      <c r="C107" s="44"/>
      <c r="D107" s="44"/>
      <c r="E107" s="46" t="s">
        <v>207</v>
      </c>
      <c r="F107" s="44"/>
      <c r="G107" s="44"/>
      <c r="H107" s="44"/>
      <c r="I107" s="44"/>
      <c r="J107" s="45"/>
    </row>
    <row r="108" ht="72.9">
      <c r="A108" s="35" t="s">
        <v>54</v>
      </c>
      <c r="B108" s="43"/>
      <c r="C108" s="44"/>
      <c r="D108" s="44"/>
      <c r="E108" s="37" t="s">
        <v>208</v>
      </c>
      <c r="F108" s="44"/>
      <c r="G108" s="44"/>
      <c r="H108" s="44"/>
      <c r="I108" s="44"/>
      <c r="J108" s="45"/>
    </row>
    <row r="109">
      <c r="A109" s="29" t="s">
        <v>41</v>
      </c>
      <c r="B109" s="30"/>
      <c r="C109" s="31" t="s">
        <v>209</v>
      </c>
      <c r="D109" s="32"/>
      <c r="E109" s="29" t="s">
        <v>210</v>
      </c>
      <c r="F109" s="32"/>
      <c r="G109" s="32"/>
      <c r="H109" s="32"/>
      <c r="I109" s="33">
        <f>SUMIFS(I110:I113,A110:A113,"P")</f>
        <v>0</v>
      </c>
      <c r="J109" s="34"/>
    </row>
    <row r="110">
      <c r="A110" s="35" t="s">
        <v>44</v>
      </c>
      <c r="B110" s="35">
        <v>25</v>
      </c>
      <c r="C110" s="36" t="s">
        <v>211</v>
      </c>
      <c r="D110" s="35" t="s">
        <v>46</v>
      </c>
      <c r="E110" s="37" t="s">
        <v>212</v>
      </c>
      <c r="F110" s="38" t="s">
        <v>146</v>
      </c>
      <c r="G110" s="39">
        <v>4</v>
      </c>
      <c r="H110" s="40">
        <v>0</v>
      </c>
      <c r="I110" s="41">
        <f>ROUND(G110*H110,P4)</f>
        <v>0</v>
      </c>
      <c r="J110" s="38" t="s">
        <v>49</v>
      </c>
      <c r="O110" s="42">
        <f>I110*0.21</f>
        <v>0</v>
      </c>
      <c r="P110">
        <v>3</v>
      </c>
    </row>
    <row r="111" ht="43.8">
      <c r="A111" s="35" t="s">
        <v>50</v>
      </c>
      <c r="B111" s="43"/>
      <c r="C111" s="44"/>
      <c r="D111" s="44"/>
      <c r="E111" s="37" t="s">
        <v>213</v>
      </c>
      <c r="F111" s="44"/>
      <c r="G111" s="44"/>
      <c r="H111" s="44"/>
      <c r="I111" s="44"/>
      <c r="J111" s="45"/>
    </row>
    <row r="112">
      <c r="A112" s="35" t="s">
        <v>52</v>
      </c>
      <c r="B112" s="43"/>
      <c r="C112" s="44"/>
      <c r="D112" s="44"/>
      <c r="E112" s="46" t="s">
        <v>214</v>
      </c>
      <c r="F112" s="44"/>
      <c r="G112" s="44"/>
      <c r="H112" s="44"/>
      <c r="I112" s="44"/>
      <c r="J112" s="45"/>
    </row>
    <row r="113" ht="43.8">
      <c r="A113" s="35" t="s">
        <v>54</v>
      </c>
      <c r="B113" s="43"/>
      <c r="C113" s="44"/>
      <c r="D113" s="44"/>
      <c r="E113" s="37" t="s">
        <v>215</v>
      </c>
      <c r="F113" s="44"/>
      <c r="G113" s="44"/>
      <c r="H113" s="44"/>
      <c r="I113" s="44"/>
      <c r="J113" s="45"/>
    </row>
    <row r="114">
      <c r="A114" s="29" t="s">
        <v>41</v>
      </c>
      <c r="B114" s="30"/>
      <c r="C114" s="31" t="s">
        <v>216</v>
      </c>
      <c r="D114" s="32"/>
      <c r="E114" s="29" t="s">
        <v>217</v>
      </c>
      <c r="F114" s="32"/>
      <c r="G114" s="32"/>
      <c r="H114" s="32"/>
      <c r="I114" s="33">
        <f>SUMIFS(I115:I150,A115:A150,"P")</f>
        <v>0</v>
      </c>
      <c r="J114" s="34"/>
    </row>
    <row r="115" ht="29.2">
      <c r="A115" s="35" t="s">
        <v>44</v>
      </c>
      <c r="B115" s="35">
        <v>26</v>
      </c>
      <c r="C115" s="36" t="s">
        <v>218</v>
      </c>
      <c r="D115" s="35" t="s">
        <v>46</v>
      </c>
      <c r="E115" s="37" t="s">
        <v>219</v>
      </c>
      <c r="F115" s="38" t="s">
        <v>146</v>
      </c>
      <c r="G115" s="39">
        <v>5</v>
      </c>
      <c r="H115" s="40">
        <v>0</v>
      </c>
      <c r="I115" s="41">
        <f>ROUND(G115*H115,P4)</f>
        <v>0</v>
      </c>
      <c r="J115" s="38" t="s">
        <v>49</v>
      </c>
      <c r="O115" s="42">
        <f>I115*0.21</f>
        <v>0</v>
      </c>
      <c r="P115">
        <v>3</v>
      </c>
    </row>
    <row r="116" ht="29.2">
      <c r="A116" s="35" t="s">
        <v>50</v>
      </c>
      <c r="B116" s="43"/>
      <c r="C116" s="44"/>
      <c r="D116" s="44"/>
      <c r="E116" s="37" t="s">
        <v>220</v>
      </c>
      <c r="F116" s="44"/>
      <c r="G116" s="44"/>
      <c r="H116" s="44"/>
      <c r="I116" s="44"/>
      <c r="J116" s="45"/>
    </row>
    <row r="117">
      <c r="A117" s="35" t="s">
        <v>52</v>
      </c>
      <c r="B117" s="43"/>
      <c r="C117" s="44"/>
      <c r="D117" s="44"/>
      <c r="E117" s="46" t="s">
        <v>221</v>
      </c>
      <c r="F117" s="44"/>
      <c r="G117" s="44"/>
      <c r="H117" s="44"/>
      <c r="I117" s="44"/>
      <c r="J117" s="45"/>
    </row>
    <row r="118" ht="43.8">
      <c r="A118" s="35" t="s">
        <v>54</v>
      </c>
      <c r="B118" s="43"/>
      <c r="C118" s="44"/>
      <c r="D118" s="44"/>
      <c r="E118" s="37" t="s">
        <v>222</v>
      </c>
      <c r="F118" s="44"/>
      <c r="G118" s="44"/>
      <c r="H118" s="44"/>
      <c r="I118" s="44"/>
      <c r="J118" s="45"/>
    </row>
    <row r="119" ht="29.2">
      <c r="A119" s="35" t="s">
        <v>44</v>
      </c>
      <c r="B119" s="35">
        <v>27</v>
      </c>
      <c r="C119" s="36" t="s">
        <v>223</v>
      </c>
      <c r="D119" s="35" t="s">
        <v>46</v>
      </c>
      <c r="E119" s="37" t="s">
        <v>224</v>
      </c>
      <c r="F119" s="38" t="s">
        <v>146</v>
      </c>
      <c r="G119" s="39">
        <v>13</v>
      </c>
      <c r="H119" s="40">
        <v>0</v>
      </c>
      <c r="I119" s="41">
        <f>ROUND(G119*H119,P4)</f>
        <v>0</v>
      </c>
      <c r="J119" s="38" t="s">
        <v>49</v>
      </c>
      <c r="O119" s="42">
        <f>I119*0.21</f>
        <v>0</v>
      </c>
      <c r="P119">
        <v>3</v>
      </c>
    </row>
    <row r="120" ht="43.8">
      <c r="A120" s="35" t="s">
        <v>50</v>
      </c>
      <c r="B120" s="43"/>
      <c r="C120" s="44"/>
      <c r="D120" s="44"/>
      <c r="E120" s="37" t="s">
        <v>225</v>
      </c>
      <c r="F120" s="44"/>
      <c r="G120" s="44"/>
      <c r="H120" s="44"/>
      <c r="I120" s="44"/>
      <c r="J120" s="45"/>
    </row>
    <row r="121">
      <c r="A121" s="35" t="s">
        <v>52</v>
      </c>
      <c r="B121" s="43"/>
      <c r="C121" s="44"/>
      <c r="D121" s="44"/>
      <c r="E121" s="46" t="s">
        <v>226</v>
      </c>
      <c r="F121" s="44"/>
      <c r="G121" s="44"/>
      <c r="H121" s="44"/>
      <c r="I121" s="44"/>
      <c r="J121" s="45"/>
    </row>
    <row r="122" ht="29.2">
      <c r="A122" s="35" t="s">
        <v>54</v>
      </c>
      <c r="B122" s="43"/>
      <c r="C122" s="44"/>
      <c r="D122" s="44"/>
      <c r="E122" s="37" t="s">
        <v>227</v>
      </c>
      <c r="F122" s="44"/>
      <c r="G122" s="44"/>
      <c r="H122" s="44"/>
      <c r="I122" s="44"/>
      <c r="J122" s="45"/>
    </row>
    <row r="123" ht="29.2">
      <c r="A123" s="35" t="s">
        <v>44</v>
      </c>
      <c r="B123" s="35">
        <v>28</v>
      </c>
      <c r="C123" s="36" t="s">
        <v>228</v>
      </c>
      <c r="D123" s="35" t="s">
        <v>46</v>
      </c>
      <c r="E123" s="37" t="s">
        <v>229</v>
      </c>
      <c r="F123" s="38" t="s">
        <v>129</v>
      </c>
      <c r="G123" s="39">
        <v>12.4</v>
      </c>
      <c r="H123" s="40">
        <v>0</v>
      </c>
      <c r="I123" s="41">
        <f>ROUND(G123*H123,P4)</f>
        <v>0</v>
      </c>
      <c r="J123" s="38" t="s">
        <v>49</v>
      </c>
      <c r="O123" s="42">
        <f>I123*0.21</f>
        <v>0</v>
      </c>
      <c r="P123">
        <v>3</v>
      </c>
    </row>
    <row r="124" ht="116.6">
      <c r="A124" s="35" t="s">
        <v>50</v>
      </c>
      <c r="B124" s="43"/>
      <c r="C124" s="44"/>
      <c r="D124" s="44"/>
      <c r="E124" s="37" t="s">
        <v>230</v>
      </c>
      <c r="F124" s="44"/>
      <c r="G124" s="44"/>
      <c r="H124" s="44"/>
      <c r="I124" s="44"/>
      <c r="J124" s="45"/>
    </row>
    <row r="125">
      <c r="A125" s="35" t="s">
        <v>52</v>
      </c>
      <c r="B125" s="43"/>
      <c r="C125" s="44"/>
      <c r="D125" s="44"/>
      <c r="E125" s="46" t="s">
        <v>231</v>
      </c>
      <c r="F125" s="44"/>
      <c r="G125" s="44"/>
      <c r="H125" s="44"/>
      <c r="I125" s="44"/>
      <c r="J125" s="45"/>
    </row>
    <row r="126" ht="43.8">
      <c r="A126" s="35" t="s">
        <v>54</v>
      </c>
      <c r="B126" s="43"/>
      <c r="C126" s="44"/>
      <c r="D126" s="44"/>
      <c r="E126" s="37" t="s">
        <v>232</v>
      </c>
      <c r="F126" s="44"/>
      <c r="G126" s="44"/>
      <c r="H126" s="44"/>
      <c r="I126" s="44"/>
      <c r="J126" s="45"/>
    </row>
    <row r="127" ht="29.2">
      <c r="A127" s="35" t="s">
        <v>44</v>
      </c>
      <c r="B127" s="35">
        <v>29</v>
      </c>
      <c r="C127" s="36" t="s">
        <v>233</v>
      </c>
      <c r="D127" s="35" t="s">
        <v>46</v>
      </c>
      <c r="E127" s="37" t="s">
        <v>234</v>
      </c>
      <c r="F127" s="38" t="s">
        <v>129</v>
      </c>
      <c r="G127" s="39">
        <v>12.4</v>
      </c>
      <c r="H127" s="40">
        <v>0</v>
      </c>
      <c r="I127" s="41">
        <f>ROUND(G127*H127,P4)</f>
        <v>0</v>
      </c>
      <c r="J127" s="38" t="s">
        <v>49</v>
      </c>
      <c r="O127" s="42">
        <f>I127*0.21</f>
        <v>0</v>
      </c>
      <c r="P127">
        <v>3</v>
      </c>
    </row>
    <row r="128" ht="72.9">
      <c r="A128" s="35" t="s">
        <v>50</v>
      </c>
      <c r="B128" s="43"/>
      <c r="C128" s="44"/>
      <c r="D128" s="44"/>
      <c r="E128" s="37" t="s">
        <v>235</v>
      </c>
      <c r="F128" s="44"/>
      <c r="G128" s="44"/>
      <c r="H128" s="44"/>
      <c r="I128" s="44"/>
      <c r="J128" s="45"/>
    </row>
    <row r="129">
      <c r="A129" s="35" t="s">
        <v>52</v>
      </c>
      <c r="B129" s="43"/>
      <c r="C129" s="44"/>
      <c r="D129" s="44"/>
      <c r="E129" s="46" t="s">
        <v>231</v>
      </c>
      <c r="F129" s="44"/>
      <c r="G129" s="44"/>
      <c r="H129" s="44"/>
      <c r="I129" s="44"/>
      <c r="J129" s="45"/>
    </row>
    <row r="130" ht="43.8">
      <c r="A130" s="35" t="s">
        <v>54</v>
      </c>
      <c r="B130" s="43"/>
      <c r="C130" s="44"/>
      <c r="D130" s="44"/>
      <c r="E130" s="37" t="s">
        <v>232</v>
      </c>
      <c r="F130" s="44"/>
      <c r="G130" s="44"/>
      <c r="H130" s="44"/>
      <c r="I130" s="44"/>
      <c r="J130" s="45"/>
    </row>
    <row r="131">
      <c r="A131" s="35" t="s">
        <v>44</v>
      </c>
      <c r="B131" s="35">
        <v>30</v>
      </c>
      <c r="C131" s="36" t="s">
        <v>236</v>
      </c>
      <c r="D131" s="35" t="s">
        <v>46</v>
      </c>
      <c r="E131" s="37" t="s">
        <v>237</v>
      </c>
      <c r="F131" s="38" t="s">
        <v>129</v>
      </c>
      <c r="G131" s="39">
        <v>12</v>
      </c>
      <c r="H131" s="40">
        <v>0</v>
      </c>
      <c r="I131" s="41">
        <f>ROUND(G131*H131,P4)</f>
        <v>0</v>
      </c>
      <c r="J131" s="38" t="s">
        <v>49</v>
      </c>
      <c r="O131" s="42">
        <f>I131*0.21</f>
        <v>0</v>
      </c>
      <c r="P131">
        <v>3</v>
      </c>
    </row>
    <row r="132">
      <c r="A132" s="35" t="s">
        <v>50</v>
      </c>
      <c r="B132" s="43"/>
      <c r="C132" s="44"/>
      <c r="D132" s="44"/>
      <c r="E132" s="37" t="s">
        <v>238</v>
      </c>
      <c r="F132" s="44"/>
      <c r="G132" s="44"/>
      <c r="H132" s="44"/>
      <c r="I132" s="44"/>
      <c r="J132" s="45"/>
    </row>
    <row r="133">
      <c r="A133" s="35" t="s">
        <v>52</v>
      </c>
      <c r="B133" s="43"/>
      <c r="C133" s="44"/>
      <c r="D133" s="44"/>
      <c r="E133" s="46" t="s">
        <v>239</v>
      </c>
      <c r="F133" s="44"/>
      <c r="G133" s="44"/>
      <c r="H133" s="44"/>
      <c r="I133" s="44"/>
      <c r="J133" s="45"/>
    </row>
    <row r="134" ht="43.8">
      <c r="A134" s="35" t="s">
        <v>54</v>
      </c>
      <c r="B134" s="43"/>
      <c r="C134" s="44"/>
      <c r="D134" s="44"/>
      <c r="E134" s="37" t="s">
        <v>240</v>
      </c>
      <c r="F134" s="44"/>
      <c r="G134" s="44"/>
      <c r="H134" s="44"/>
      <c r="I134" s="44"/>
      <c r="J134" s="45"/>
    </row>
    <row r="135">
      <c r="A135" s="35" t="s">
        <v>44</v>
      </c>
      <c r="B135" s="35">
        <v>31</v>
      </c>
      <c r="C135" s="36" t="s">
        <v>241</v>
      </c>
      <c r="D135" s="35" t="s">
        <v>46</v>
      </c>
      <c r="E135" s="37" t="s">
        <v>242</v>
      </c>
      <c r="F135" s="38" t="s">
        <v>111</v>
      </c>
      <c r="G135" s="39">
        <v>90</v>
      </c>
      <c r="H135" s="40">
        <v>0</v>
      </c>
      <c r="I135" s="41">
        <f>ROUND(G135*H135,P4)</f>
        <v>0</v>
      </c>
      <c r="J135" s="38" t="s">
        <v>49</v>
      </c>
      <c r="O135" s="42">
        <f>I135*0.21</f>
        <v>0</v>
      </c>
      <c r="P135">
        <v>3</v>
      </c>
    </row>
    <row r="136" ht="29.2">
      <c r="A136" s="35" t="s">
        <v>50</v>
      </c>
      <c r="B136" s="43"/>
      <c r="C136" s="44"/>
      <c r="D136" s="44"/>
      <c r="E136" s="37" t="s">
        <v>243</v>
      </c>
      <c r="F136" s="44"/>
      <c r="G136" s="44"/>
      <c r="H136" s="44"/>
      <c r="I136" s="44"/>
      <c r="J136" s="45"/>
    </row>
    <row r="137">
      <c r="A137" s="35" t="s">
        <v>52</v>
      </c>
      <c r="B137" s="43"/>
      <c r="C137" s="44"/>
      <c r="D137" s="44"/>
      <c r="E137" s="46" t="s">
        <v>207</v>
      </c>
      <c r="F137" s="44"/>
      <c r="G137" s="44"/>
      <c r="H137" s="44"/>
      <c r="I137" s="44"/>
      <c r="J137" s="45"/>
    </row>
    <row r="138" ht="43.8">
      <c r="A138" s="35" t="s">
        <v>54</v>
      </c>
      <c r="B138" s="43"/>
      <c r="C138" s="44"/>
      <c r="D138" s="44"/>
      <c r="E138" s="37" t="s">
        <v>244</v>
      </c>
      <c r="F138" s="44"/>
      <c r="G138" s="44"/>
      <c r="H138" s="44"/>
      <c r="I138" s="44"/>
      <c r="J138" s="45"/>
    </row>
    <row r="139">
      <c r="A139" s="35" t="s">
        <v>44</v>
      </c>
      <c r="B139" s="35">
        <v>32</v>
      </c>
      <c r="C139" s="36" t="s">
        <v>245</v>
      </c>
      <c r="D139" s="35" t="s">
        <v>46</v>
      </c>
      <c r="E139" s="37" t="s">
        <v>246</v>
      </c>
      <c r="F139" s="38" t="s">
        <v>111</v>
      </c>
      <c r="G139" s="39">
        <v>80</v>
      </c>
      <c r="H139" s="40">
        <v>0</v>
      </c>
      <c r="I139" s="41">
        <f>ROUND(G139*H139,P4)</f>
        <v>0</v>
      </c>
      <c r="J139" s="38" t="s">
        <v>49</v>
      </c>
      <c r="O139" s="42">
        <f>I139*0.21</f>
        <v>0</v>
      </c>
      <c r="P139">
        <v>3</v>
      </c>
    </row>
    <row r="140">
      <c r="A140" s="35" t="s">
        <v>50</v>
      </c>
      <c r="B140" s="43"/>
      <c r="C140" s="44"/>
      <c r="D140" s="44"/>
      <c r="E140" s="37" t="s">
        <v>247</v>
      </c>
      <c r="F140" s="44"/>
      <c r="G140" s="44"/>
      <c r="H140" s="44"/>
      <c r="I140" s="44"/>
      <c r="J140" s="45"/>
    </row>
    <row r="141">
      <c r="A141" s="35" t="s">
        <v>52</v>
      </c>
      <c r="B141" s="43"/>
      <c r="C141" s="44"/>
      <c r="D141" s="44"/>
      <c r="E141" s="46" t="s">
        <v>248</v>
      </c>
      <c r="F141" s="44"/>
      <c r="G141" s="44"/>
      <c r="H141" s="44"/>
      <c r="I141" s="44"/>
      <c r="J141" s="45"/>
    </row>
    <row r="142" ht="43.8">
      <c r="A142" s="35" t="s">
        <v>54</v>
      </c>
      <c r="B142" s="43"/>
      <c r="C142" s="44"/>
      <c r="D142" s="44"/>
      <c r="E142" s="37" t="s">
        <v>244</v>
      </c>
      <c r="F142" s="44"/>
      <c r="G142" s="44"/>
      <c r="H142" s="44"/>
      <c r="I142" s="44"/>
      <c r="J142" s="45"/>
    </row>
    <row r="143">
      <c r="A143" s="35" t="s">
        <v>44</v>
      </c>
      <c r="B143" s="35">
        <v>33</v>
      </c>
      <c r="C143" s="36" t="s">
        <v>249</v>
      </c>
      <c r="D143" s="35" t="s">
        <v>46</v>
      </c>
      <c r="E143" s="37" t="s">
        <v>250</v>
      </c>
      <c r="F143" s="38" t="s">
        <v>129</v>
      </c>
      <c r="G143" s="39">
        <v>220</v>
      </c>
      <c r="H143" s="40">
        <v>0</v>
      </c>
      <c r="I143" s="41">
        <f>ROUND(G143*H143,P4)</f>
        <v>0</v>
      </c>
      <c r="J143" s="38" t="s">
        <v>49</v>
      </c>
      <c r="O143" s="42">
        <f>I143*0.21</f>
        <v>0</v>
      </c>
      <c r="P143">
        <v>3</v>
      </c>
    </row>
    <row r="144">
      <c r="A144" s="35" t="s">
        <v>50</v>
      </c>
      <c r="B144" s="43"/>
      <c r="C144" s="44"/>
      <c r="D144" s="44"/>
      <c r="E144" s="50" t="s">
        <v>46</v>
      </c>
      <c r="F144" s="44"/>
      <c r="G144" s="44"/>
      <c r="H144" s="44"/>
      <c r="I144" s="44"/>
      <c r="J144" s="45"/>
    </row>
    <row r="145">
      <c r="A145" s="35" t="s">
        <v>52</v>
      </c>
      <c r="B145" s="43"/>
      <c r="C145" s="44"/>
      <c r="D145" s="44"/>
      <c r="E145" s="46" t="s">
        <v>136</v>
      </c>
      <c r="F145" s="44"/>
      <c r="G145" s="44"/>
      <c r="H145" s="44"/>
      <c r="I145" s="44"/>
      <c r="J145" s="45"/>
    </row>
    <row r="146">
      <c r="A146" s="35" t="s">
        <v>54</v>
      </c>
      <c r="B146" s="43"/>
      <c r="C146" s="44"/>
      <c r="D146" s="44"/>
      <c r="E146" s="50"/>
      <c r="F146" s="44"/>
      <c r="G146" s="44"/>
      <c r="H146" s="44"/>
      <c r="I146" s="44"/>
      <c r="J146" s="45"/>
    </row>
    <row r="147">
      <c r="A147" s="35" t="s">
        <v>44</v>
      </c>
      <c r="B147" s="35">
        <v>34</v>
      </c>
      <c r="C147" s="36" t="s">
        <v>251</v>
      </c>
      <c r="D147" s="35" t="s">
        <v>46</v>
      </c>
      <c r="E147" s="37" t="s">
        <v>252</v>
      </c>
      <c r="F147" s="38" t="s">
        <v>129</v>
      </c>
      <c r="G147" s="39">
        <v>220</v>
      </c>
      <c r="H147" s="40">
        <v>0</v>
      </c>
      <c r="I147" s="41">
        <f>ROUND(G147*H147,P4)</f>
        <v>0</v>
      </c>
      <c r="J147" s="38" t="s">
        <v>49</v>
      </c>
      <c r="O147" s="42">
        <f>I147*0.21</f>
        <v>0</v>
      </c>
      <c r="P147">
        <v>3</v>
      </c>
    </row>
    <row r="148">
      <c r="A148" s="35" t="s">
        <v>50</v>
      </c>
      <c r="B148" s="43"/>
      <c r="C148" s="44"/>
      <c r="D148" s="44"/>
      <c r="E148" s="50" t="s">
        <v>46</v>
      </c>
      <c r="F148" s="44"/>
      <c r="G148" s="44"/>
      <c r="H148" s="44"/>
      <c r="I148" s="44"/>
      <c r="J148" s="45"/>
    </row>
    <row r="149">
      <c r="A149" s="35" t="s">
        <v>52</v>
      </c>
      <c r="B149" s="43"/>
      <c r="C149" s="44"/>
      <c r="D149" s="44"/>
      <c r="E149" s="46" t="s">
        <v>136</v>
      </c>
      <c r="F149" s="44"/>
      <c r="G149" s="44"/>
      <c r="H149" s="44"/>
      <c r="I149" s="44"/>
      <c r="J149" s="45"/>
    </row>
    <row r="150">
      <c r="A150" s="35" t="s">
        <v>54</v>
      </c>
      <c r="B150" s="47"/>
      <c r="C150" s="48"/>
      <c r="D150" s="48"/>
      <c r="E150" s="51"/>
      <c r="F150" s="48"/>
      <c r="G150" s="48"/>
      <c r="H150" s="48"/>
      <c r="I150" s="48"/>
      <c r="J150" s="49"/>
    </row>
  </sheetData>
  <sheetProtection sheet="1" objects="1" scenarios="1" spinCount="100000" saltValue="FHEtKK9XYoQ/fb5jsM3Fwe9OGnQpmmKnZId5SV96fnlMTPfqTRFxlD3xnFYyWC33K+c1S6yZrSpdv/6dYcYhEw==" hashValue="dw3r92BDw+o/jYvZp3W5oKTcXV9L5IPI0BLA/eIbgI7q4aLQupd2HmXJ07FbPv0IVfeXWGsuVPkiQP0FeWd2/g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 ht="28.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15</v>
      </c>
      <c r="I3" s="23">
        <f>SUMIFS(I8:I146,A8:A146,"SD")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SUMIFS(I9:I24,A9:A24,"P")</f>
        <v>0</v>
      </c>
      <c r="J8" s="34"/>
    </row>
    <row r="9" ht="29.2">
      <c r="A9" s="35" t="s">
        <v>44</v>
      </c>
      <c r="B9" s="35">
        <v>1</v>
      </c>
      <c r="C9" s="36" t="s">
        <v>87</v>
      </c>
      <c r="D9" s="35" t="s">
        <v>46</v>
      </c>
      <c r="E9" s="37" t="s">
        <v>88</v>
      </c>
      <c r="F9" s="38" t="s">
        <v>89</v>
      </c>
      <c r="G9" s="39">
        <v>70.560000000000002</v>
      </c>
      <c r="H9" s="40">
        <v>0</v>
      </c>
      <c r="I9" s="41">
        <f>ROUND(G9*H9,P4)</f>
        <v>0</v>
      </c>
      <c r="J9" s="38" t="s">
        <v>49</v>
      </c>
      <c r="O9" s="42">
        <f>I9*0.21</f>
        <v>0</v>
      </c>
      <c r="P9">
        <v>3</v>
      </c>
    </row>
    <row r="10" ht="43.8">
      <c r="A10" s="35" t="s">
        <v>50</v>
      </c>
      <c r="B10" s="43"/>
      <c r="C10" s="44"/>
      <c r="D10" s="44"/>
      <c r="E10" s="37" t="s">
        <v>253</v>
      </c>
      <c r="F10" s="44"/>
      <c r="G10" s="44"/>
      <c r="H10" s="44"/>
      <c r="I10" s="44"/>
      <c r="J10" s="45"/>
    </row>
    <row r="11">
      <c r="A11" s="35" t="s">
        <v>52</v>
      </c>
      <c r="B11" s="43"/>
      <c r="C11" s="44"/>
      <c r="D11" s="44"/>
      <c r="E11" s="46" t="s">
        <v>254</v>
      </c>
      <c r="F11" s="44"/>
      <c r="G11" s="44"/>
      <c r="H11" s="44"/>
      <c r="I11" s="44"/>
      <c r="J11" s="45"/>
    </row>
    <row r="12" ht="58.3">
      <c r="A12" s="35" t="s">
        <v>54</v>
      </c>
      <c r="B12" s="43"/>
      <c r="C12" s="44"/>
      <c r="D12" s="44"/>
      <c r="E12" s="37" t="s">
        <v>92</v>
      </c>
      <c r="F12" s="44"/>
      <c r="G12" s="44"/>
      <c r="H12" s="44"/>
      <c r="I12" s="44"/>
      <c r="J12" s="45"/>
    </row>
    <row r="13" ht="29.2">
      <c r="A13" s="35" t="s">
        <v>44</v>
      </c>
      <c r="B13" s="35">
        <v>2</v>
      </c>
      <c r="C13" s="36" t="s">
        <v>93</v>
      </c>
      <c r="D13" s="35" t="s">
        <v>46</v>
      </c>
      <c r="E13" s="37" t="s">
        <v>94</v>
      </c>
      <c r="F13" s="38" t="s">
        <v>89</v>
      </c>
      <c r="G13" s="39">
        <v>222.5</v>
      </c>
      <c r="H13" s="40">
        <v>0</v>
      </c>
      <c r="I13" s="41">
        <f>ROUND(G13*H13,P4)</f>
        <v>0</v>
      </c>
      <c r="J13" s="38" t="s">
        <v>49</v>
      </c>
      <c r="O13" s="42">
        <f>I13*0.21</f>
        <v>0</v>
      </c>
      <c r="P13">
        <v>3</v>
      </c>
    </row>
    <row r="14" ht="43.8">
      <c r="A14" s="35" t="s">
        <v>50</v>
      </c>
      <c r="B14" s="43"/>
      <c r="C14" s="44"/>
      <c r="D14" s="44"/>
      <c r="E14" s="37" t="s">
        <v>255</v>
      </c>
      <c r="F14" s="44"/>
      <c r="G14" s="44"/>
      <c r="H14" s="44"/>
      <c r="I14" s="44"/>
      <c r="J14" s="45"/>
    </row>
    <row r="15">
      <c r="A15" s="35" t="s">
        <v>52</v>
      </c>
      <c r="B15" s="43"/>
      <c r="C15" s="44"/>
      <c r="D15" s="44"/>
      <c r="E15" s="46" t="s">
        <v>256</v>
      </c>
      <c r="F15" s="44"/>
      <c r="G15" s="44"/>
      <c r="H15" s="44"/>
      <c r="I15" s="44"/>
      <c r="J15" s="45"/>
    </row>
    <row r="16" ht="58.3">
      <c r="A16" s="35" t="s">
        <v>54</v>
      </c>
      <c r="B16" s="43"/>
      <c r="C16" s="44"/>
      <c r="D16" s="44"/>
      <c r="E16" s="37" t="s">
        <v>92</v>
      </c>
      <c r="F16" s="44"/>
      <c r="G16" s="44"/>
      <c r="H16" s="44"/>
      <c r="I16" s="44"/>
      <c r="J16" s="45"/>
    </row>
    <row r="17" ht="29.2">
      <c r="A17" s="35" t="s">
        <v>44</v>
      </c>
      <c r="B17" s="35">
        <v>3</v>
      </c>
      <c r="C17" s="36" t="s">
        <v>97</v>
      </c>
      <c r="D17" s="35" t="s">
        <v>46</v>
      </c>
      <c r="E17" s="37" t="s">
        <v>98</v>
      </c>
      <c r="F17" s="38" t="s">
        <v>89</v>
      </c>
      <c r="G17" s="39">
        <v>214.83000000000001</v>
      </c>
      <c r="H17" s="40">
        <v>0</v>
      </c>
      <c r="I17" s="41">
        <f>ROUND(G17*H17,P4)</f>
        <v>0</v>
      </c>
      <c r="J17" s="38" t="s">
        <v>49</v>
      </c>
      <c r="O17" s="42">
        <f>I17*0.21</f>
        <v>0</v>
      </c>
      <c r="P17">
        <v>3</v>
      </c>
    </row>
    <row r="18" ht="43.8">
      <c r="A18" s="35" t="s">
        <v>50</v>
      </c>
      <c r="B18" s="43"/>
      <c r="C18" s="44"/>
      <c r="D18" s="44"/>
      <c r="E18" s="37" t="s">
        <v>257</v>
      </c>
      <c r="F18" s="44"/>
      <c r="G18" s="44"/>
      <c r="H18" s="44"/>
      <c r="I18" s="44"/>
      <c r="J18" s="45"/>
    </row>
    <row r="19">
      <c r="A19" s="35" t="s">
        <v>52</v>
      </c>
      <c r="B19" s="43"/>
      <c r="C19" s="44"/>
      <c r="D19" s="44"/>
      <c r="E19" s="46" t="s">
        <v>258</v>
      </c>
      <c r="F19" s="44"/>
      <c r="G19" s="44"/>
      <c r="H19" s="44"/>
      <c r="I19" s="44"/>
      <c r="J19" s="45"/>
    </row>
    <row r="20" ht="72.9">
      <c r="A20" s="35" t="s">
        <v>54</v>
      </c>
      <c r="B20" s="43"/>
      <c r="C20" s="44"/>
      <c r="D20" s="44"/>
      <c r="E20" s="37" t="s">
        <v>259</v>
      </c>
      <c r="F20" s="44"/>
      <c r="G20" s="44"/>
      <c r="H20" s="44"/>
      <c r="I20" s="44"/>
      <c r="J20" s="45"/>
    </row>
    <row r="21">
      <c r="A21" s="35" t="s">
        <v>44</v>
      </c>
      <c r="B21" s="35">
        <v>4</v>
      </c>
      <c r="C21" s="36" t="s">
        <v>260</v>
      </c>
      <c r="D21" s="35" t="s">
        <v>46</v>
      </c>
      <c r="E21" s="37" t="s">
        <v>261</v>
      </c>
      <c r="F21" s="38" t="s">
        <v>48</v>
      </c>
      <c r="G21" s="39">
        <v>1</v>
      </c>
      <c r="H21" s="40">
        <v>0</v>
      </c>
      <c r="I21" s="41">
        <f>ROUND(G21*H21,P4)</f>
        <v>0</v>
      </c>
      <c r="J21" s="38" t="s">
        <v>49</v>
      </c>
      <c r="O21" s="42">
        <f>I21*0.21</f>
        <v>0</v>
      </c>
      <c r="P21">
        <v>3</v>
      </c>
    </row>
    <row r="22" ht="116.6">
      <c r="A22" s="35" t="s">
        <v>50</v>
      </c>
      <c r="B22" s="43"/>
      <c r="C22" s="44"/>
      <c r="D22" s="44"/>
      <c r="E22" s="37" t="s">
        <v>262</v>
      </c>
      <c r="F22" s="44"/>
      <c r="G22" s="44"/>
      <c r="H22" s="44"/>
      <c r="I22" s="44"/>
      <c r="J22" s="45"/>
    </row>
    <row r="23">
      <c r="A23" s="35" t="s">
        <v>52</v>
      </c>
      <c r="B23" s="43"/>
      <c r="C23" s="44"/>
      <c r="D23" s="44"/>
      <c r="E23" s="46" t="s">
        <v>53</v>
      </c>
      <c r="F23" s="44"/>
      <c r="G23" s="44"/>
      <c r="H23" s="44"/>
      <c r="I23" s="44"/>
      <c r="J23" s="45"/>
    </row>
    <row r="24" ht="29.2">
      <c r="A24" s="35" t="s">
        <v>54</v>
      </c>
      <c r="B24" s="43"/>
      <c r="C24" s="44"/>
      <c r="D24" s="44"/>
      <c r="E24" s="37" t="s">
        <v>78</v>
      </c>
      <c r="F24" s="44"/>
      <c r="G24" s="44"/>
      <c r="H24" s="44"/>
      <c r="I24" s="44"/>
      <c r="J24" s="45"/>
    </row>
    <row r="25">
      <c r="A25" s="29" t="s">
        <v>41</v>
      </c>
      <c r="B25" s="30"/>
      <c r="C25" s="31" t="s">
        <v>101</v>
      </c>
      <c r="D25" s="32"/>
      <c r="E25" s="29" t="s">
        <v>102</v>
      </c>
      <c r="F25" s="32"/>
      <c r="G25" s="32"/>
      <c r="H25" s="32"/>
      <c r="I25" s="33">
        <f>SUMIFS(I26:I69,A26:A69,"P")</f>
        <v>0</v>
      </c>
      <c r="J25" s="34"/>
    </row>
    <row r="26">
      <c r="A26" s="35" t="s">
        <v>44</v>
      </c>
      <c r="B26" s="35">
        <v>5</v>
      </c>
      <c r="C26" s="36" t="s">
        <v>263</v>
      </c>
      <c r="D26" s="35" t="s">
        <v>46</v>
      </c>
      <c r="E26" s="37" t="s">
        <v>264</v>
      </c>
      <c r="F26" s="38" t="s">
        <v>129</v>
      </c>
      <c r="G26" s="39">
        <v>20</v>
      </c>
      <c r="H26" s="40">
        <v>0</v>
      </c>
      <c r="I26" s="41">
        <f>ROUND(G26*H26,P4)</f>
        <v>0</v>
      </c>
      <c r="J26" s="38" t="s">
        <v>49</v>
      </c>
      <c r="O26" s="42">
        <f>I26*0.21</f>
        <v>0</v>
      </c>
      <c r="P26">
        <v>3</v>
      </c>
    </row>
    <row r="27" ht="102">
      <c r="A27" s="35" t="s">
        <v>50</v>
      </c>
      <c r="B27" s="43"/>
      <c r="C27" s="44"/>
      <c r="D27" s="44"/>
      <c r="E27" s="37" t="s">
        <v>265</v>
      </c>
      <c r="F27" s="44"/>
      <c r="G27" s="44"/>
      <c r="H27" s="44"/>
      <c r="I27" s="44"/>
      <c r="J27" s="45"/>
    </row>
    <row r="28">
      <c r="A28" s="35" t="s">
        <v>52</v>
      </c>
      <c r="B28" s="43"/>
      <c r="C28" s="44"/>
      <c r="D28" s="44"/>
      <c r="E28" s="46" t="s">
        <v>266</v>
      </c>
      <c r="F28" s="44"/>
      <c r="G28" s="44"/>
      <c r="H28" s="44"/>
      <c r="I28" s="44"/>
      <c r="J28" s="45"/>
    </row>
    <row r="29" ht="58.3">
      <c r="A29" s="35" t="s">
        <v>54</v>
      </c>
      <c r="B29" s="43"/>
      <c r="C29" s="44"/>
      <c r="D29" s="44"/>
      <c r="E29" s="37" t="s">
        <v>267</v>
      </c>
      <c r="F29" s="44"/>
      <c r="G29" s="44"/>
      <c r="H29" s="44"/>
      <c r="I29" s="44"/>
      <c r="J29" s="45"/>
    </row>
    <row r="30">
      <c r="A30" s="35" t="s">
        <v>44</v>
      </c>
      <c r="B30" s="35">
        <v>6</v>
      </c>
      <c r="C30" s="36" t="s">
        <v>268</v>
      </c>
      <c r="D30" s="35" t="s">
        <v>46</v>
      </c>
      <c r="E30" s="37" t="s">
        <v>269</v>
      </c>
      <c r="F30" s="38" t="s">
        <v>146</v>
      </c>
      <c r="G30" s="39">
        <v>1</v>
      </c>
      <c r="H30" s="40">
        <v>0</v>
      </c>
      <c r="I30" s="41">
        <f>ROUND(G30*H30,P4)</f>
        <v>0</v>
      </c>
      <c r="J30" s="38" t="s">
        <v>49</v>
      </c>
      <c r="O30" s="42">
        <f>I30*0.21</f>
        <v>0</v>
      </c>
      <c r="P30">
        <v>3</v>
      </c>
    </row>
    <row r="31" ht="102">
      <c r="A31" s="35" t="s">
        <v>50</v>
      </c>
      <c r="B31" s="43"/>
      <c r="C31" s="44"/>
      <c r="D31" s="44"/>
      <c r="E31" s="37" t="s">
        <v>270</v>
      </c>
      <c r="F31" s="44"/>
      <c r="G31" s="44"/>
      <c r="H31" s="44"/>
      <c r="I31" s="44"/>
      <c r="J31" s="45"/>
    </row>
    <row r="32">
      <c r="A32" s="35" t="s">
        <v>52</v>
      </c>
      <c r="B32" s="43"/>
      <c r="C32" s="44"/>
      <c r="D32" s="44"/>
      <c r="E32" s="46" t="s">
        <v>53</v>
      </c>
      <c r="F32" s="44"/>
      <c r="G32" s="44"/>
      <c r="H32" s="44"/>
      <c r="I32" s="44"/>
      <c r="J32" s="45"/>
    </row>
    <row r="33" ht="87.5">
      <c r="A33" s="35" t="s">
        <v>54</v>
      </c>
      <c r="B33" s="43"/>
      <c r="C33" s="44"/>
      <c r="D33" s="44"/>
      <c r="E33" s="37" t="s">
        <v>271</v>
      </c>
      <c r="F33" s="44"/>
      <c r="G33" s="44"/>
      <c r="H33" s="44"/>
      <c r="I33" s="44"/>
      <c r="J33" s="45"/>
    </row>
    <row r="34" ht="29.2">
      <c r="A34" s="35" t="s">
        <v>44</v>
      </c>
      <c r="B34" s="35">
        <v>7</v>
      </c>
      <c r="C34" s="36" t="s">
        <v>272</v>
      </c>
      <c r="D34" s="35" t="s">
        <v>46</v>
      </c>
      <c r="E34" s="37" t="s">
        <v>273</v>
      </c>
      <c r="F34" s="38" t="s">
        <v>105</v>
      </c>
      <c r="G34" s="39">
        <v>28.800000000000001</v>
      </c>
      <c r="H34" s="40">
        <v>0</v>
      </c>
      <c r="I34" s="41">
        <f>ROUND(G34*H34,P4)</f>
        <v>0</v>
      </c>
      <c r="J34" s="38" t="s">
        <v>49</v>
      </c>
      <c r="O34" s="42">
        <f>I34*0.21</f>
        <v>0</v>
      </c>
      <c r="P34">
        <v>3</v>
      </c>
    </row>
    <row r="35" ht="58.3">
      <c r="A35" s="35" t="s">
        <v>50</v>
      </c>
      <c r="B35" s="43"/>
      <c r="C35" s="44"/>
      <c r="D35" s="44"/>
      <c r="E35" s="37" t="s">
        <v>274</v>
      </c>
      <c r="F35" s="44"/>
      <c r="G35" s="44"/>
      <c r="H35" s="44"/>
      <c r="I35" s="44"/>
      <c r="J35" s="45"/>
    </row>
    <row r="36">
      <c r="A36" s="35" t="s">
        <v>52</v>
      </c>
      <c r="B36" s="43"/>
      <c r="C36" s="44"/>
      <c r="D36" s="44"/>
      <c r="E36" s="46" t="s">
        <v>275</v>
      </c>
      <c r="F36" s="44"/>
      <c r="G36" s="44"/>
      <c r="H36" s="44"/>
      <c r="I36" s="44"/>
      <c r="J36" s="45"/>
    </row>
    <row r="37" ht="43.8">
      <c r="A37" s="35" t="s">
        <v>54</v>
      </c>
      <c r="B37" s="43"/>
      <c r="C37" s="44"/>
      <c r="D37" s="44"/>
      <c r="E37" s="37" t="s">
        <v>108</v>
      </c>
      <c r="F37" s="44"/>
      <c r="G37" s="44"/>
      <c r="H37" s="44"/>
      <c r="I37" s="44"/>
      <c r="J37" s="45"/>
    </row>
    <row r="38">
      <c r="A38" s="35" t="s">
        <v>44</v>
      </c>
      <c r="B38" s="35">
        <v>8</v>
      </c>
      <c r="C38" s="36" t="s">
        <v>103</v>
      </c>
      <c r="D38" s="35" t="s">
        <v>46</v>
      </c>
      <c r="E38" s="37" t="s">
        <v>104</v>
      </c>
      <c r="F38" s="38" t="s">
        <v>105</v>
      </c>
      <c r="G38" s="39">
        <v>72</v>
      </c>
      <c r="H38" s="40">
        <v>0</v>
      </c>
      <c r="I38" s="41">
        <f>ROUND(G38*H38,P4)</f>
        <v>0</v>
      </c>
      <c r="J38" s="38" t="s">
        <v>49</v>
      </c>
      <c r="O38" s="42">
        <f>I38*0.21</f>
        <v>0</v>
      </c>
      <c r="P38">
        <v>3</v>
      </c>
    </row>
    <row r="39" ht="58.3">
      <c r="A39" s="35" t="s">
        <v>50</v>
      </c>
      <c r="B39" s="43"/>
      <c r="C39" s="44"/>
      <c r="D39" s="44"/>
      <c r="E39" s="37" t="s">
        <v>276</v>
      </c>
      <c r="F39" s="44"/>
      <c r="G39" s="44"/>
      <c r="H39" s="44"/>
      <c r="I39" s="44"/>
      <c r="J39" s="45"/>
    </row>
    <row r="40">
      <c r="A40" s="35" t="s">
        <v>52</v>
      </c>
      <c r="B40" s="43"/>
      <c r="C40" s="44"/>
      <c r="D40" s="44"/>
      <c r="E40" s="46" t="s">
        <v>277</v>
      </c>
      <c r="F40" s="44"/>
      <c r="G40" s="44"/>
      <c r="H40" s="44"/>
      <c r="I40" s="44"/>
      <c r="J40" s="45"/>
    </row>
    <row r="41" ht="43.8">
      <c r="A41" s="35" t="s">
        <v>54</v>
      </c>
      <c r="B41" s="43"/>
      <c r="C41" s="44"/>
      <c r="D41" s="44"/>
      <c r="E41" s="37" t="s">
        <v>108</v>
      </c>
      <c r="F41" s="44"/>
      <c r="G41" s="44"/>
      <c r="H41" s="44"/>
      <c r="I41" s="44"/>
      <c r="J41" s="45"/>
    </row>
    <row r="42" ht="29.2">
      <c r="A42" s="35" t="s">
        <v>44</v>
      </c>
      <c r="B42" s="35">
        <v>9</v>
      </c>
      <c r="C42" s="36" t="s">
        <v>109</v>
      </c>
      <c r="D42" s="35" t="s">
        <v>46</v>
      </c>
      <c r="E42" s="37" t="s">
        <v>110</v>
      </c>
      <c r="F42" s="38" t="s">
        <v>111</v>
      </c>
      <c r="G42" s="39">
        <v>138</v>
      </c>
      <c r="H42" s="40">
        <v>0</v>
      </c>
      <c r="I42" s="41">
        <f>ROUND(G42*H42,P4)</f>
        <v>0</v>
      </c>
      <c r="J42" s="38" t="s">
        <v>49</v>
      </c>
      <c r="O42" s="42">
        <f>I42*0.21</f>
        <v>0</v>
      </c>
      <c r="P42">
        <v>3</v>
      </c>
    </row>
    <row r="43" ht="87.5">
      <c r="A43" s="35" t="s">
        <v>50</v>
      </c>
      <c r="B43" s="43"/>
      <c r="C43" s="44"/>
      <c r="D43" s="44"/>
      <c r="E43" s="37" t="s">
        <v>278</v>
      </c>
      <c r="F43" s="44"/>
      <c r="G43" s="44"/>
      <c r="H43" s="44"/>
      <c r="I43" s="44"/>
      <c r="J43" s="45"/>
    </row>
    <row r="44">
      <c r="A44" s="35" t="s">
        <v>52</v>
      </c>
      <c r="B44" s="43"/>
      <c r="C44" s="44"/>
      <c r="D44" s="44"/>
      <c r="E44" s="46" t="s">
        <v>279</v>
      </c>
      <c r="F44" s="44"/>
      <c r="G44" s="44"/>
      <c r="H44" s="44"/>
      <c r="I44" s="44"/>
      <c r="J44" s="45"/>
    </row>
    <row r="45" ht="43.8">
      <c r="A45" s="35" t="s">
        <v>54</v>
      </c>
      <c r="B45" s="43"/>
      <c r="C45" s="44"/>
      <c r="D45" s="44"/>
      <c r="E45" s="37" t="s">
        <v>108</v>
      </c>
      <c r="F45" s="44"/>
      <c r="G45" s="44"/>
      <c r="H45" s="44"/>
      <c r="I45" s="44"/>
      <c r="J45" s="45"/>
    </row>
    <row r="46" ht="29.2">
      <c r="A46" s="35" t="s">
        <v>44</v>
      </c>
      <c r="B46" s="35">
        <v>10</v>
      </c>
      <c r="C46" s="36" t="s">
        <v>114</v>
      </c>
      <c r="D46" s="35" t="s">
        <v>46</v>
      </c>
      <c r="E46" s="37" t="s">
        <v>115</v>
      </c>
      <c r="F46" s="38" t="s">
        <v>111</v>
      </c>
      <c r="G46" s="39">
        <v>180</v>
      </c>
      <c r="H46" s="40">
        <v>0</v>
      </c>
      <c r="I46" s="41">
        <f>ROUND(G46*H46,P4)</f>
        <v>0</v>
      </c>
      <c r="J46" s="38" t="s">
        <v>49</v>
      </c>
      <c r="O46" s="42">
        <f>I46*0.21</f>
        <v>0</v>
      </c>
      <c r="P46">
        <v>3</v>
      </c>
    </row>
    <row r="47" ht="116.6">
      <c r="A47" s="35" t="s">
        <v>50</v>
      </c>
      <c r="B47" s="43"/>
      <c r="C47" s="44"/>
      <c r="D47" s="44"/>
      <c r="E47" s="37" t="s">
        <v>280</v>
      </c>
      <c r="F47" s="44"/>
      <c r="G47" s="44"/>
      <c r="H47" s="44"/>
      <c r="I47" s="44"/>
      <c r="J47" s="45"/>
    </row>
    <row r="48">
      <c r="A48" s="35" t="s">
        <v>52</v>
      </c>
      <c r="B48" s="43"/>
      <c r="C48" s="44"/>
      <c r="D48" s="44"/>
      <c r="E48" s="46" t="s">
        <v>281</v>
      </c>
      <c r="F48" s="44"/>
      <c r="G48" s="44"/>
      <c r="H48" s="44"/>
      <c r="I48" s="44"/>
      <c r="J48" s="45"/>
    </row>
    <row r="49" ht="43.8">
      <c r="A49" s="35" t="s">
        <v>54</v>
      </c>
      <c r="B49" s="43"/>
      <c r="C49" s="44"/>
      <c r="D49" s="44"/>
      <c r="E49" s="37" t="s">
        <v>108</v>
      </c>
      <c r="F49" s="44"/>
      <c r="G49" s="44"/>
      <c r="H49" s="44"/>
      <c r="I49" s="44"/>
      <c r="J49" s="45"/>
    </row>
    <row r="50">
      <c r="A50" s="35" t="s">
        <v>44</v>
      </c>
      <c r="B50" s="35">
        <v>11</v>
      </c>
      <c r="C50" s="36" t="s">
        <v>282</v>
      </c>
      <c r="D50" s="35" t="s">
        <v>46</v>
      </c>
      <c r="E50" s="37" t="s">
        <v>283</v>
      </c>
      <c r="F50" s="38" t="s">
        <v>105</v>
      </c>
      <c r="G50" s="39">
        <v>102.3</v>
      </c>
      <c r="H50" s="40">
        <v>0</v>
      </c>
      <c r="I50" s="41">
        <f>ROUND(G50*H50,P4)</f>
        <v>0</v>
      </c>
      <c r="J50" s="38" t="s">
        <v>49</v>
      </c>
      <c r="O50" s="42">
        <f>I50*0.21</f>
        <v>0</v>
      </c>
      <c r="P50">
        <v>3</v>
      </c>
    </row>
    <row r="51" ht="204">
      <c r="A51" s="35" t="s">
        <v>50</v>
      </c>
      <c r="B51" s="43"/>
      <c r="C51" s="44"/>
      <c r="D51" s="44"/>
      <c r="E51" s="37" t="s">
        <v>284</v>
      </c>
      <c r="F51" s="44"/>
      <c r="G51" s="44"/>
      <c r="H51" s="44"/>
      <c r="I51" s="44"/>
      <c r="J51" s="45"/>
    </row>
    <row r="52">
      <c r="A52" s="35" t="s">
        <v>52</v>
      </c>
      <c r="B52" s="43"/>
      <c r="C52" s="44"/>
      <c r="D52" s="44"/>
      <c r="E52" s="46" t="s">
        <v>285</v>
      </c>
      <c r="F52" s="44"/>
      <c r="G52" s="44"/>
      <c r="H52" s="44"/>
      <c r="I52" s="44"/>
      <c r="J52" s="45"/>
    </row>
    <row r="53" ht="102">
      <c r="A53" s="35" t="s">
        <v>54</v>
      </c>
      <c r="B53" s="43"/>
      <c r="C53" s="44"/>
      <c r="D53" s="44"/>
      <c r="E53" s="37" t="s">
        <v>126</v>
      </c>
      <c r="F53" s="44"/>
      <c r="G53" s="44"/>
      <c r="H53" s="44"/>
      <c r="I53" s="44"/>
      <c r="J53" s="45"/>
    </row>
    <row r="54">
      <c r="A54" s="35" t="s">
        <v>44</v>
      </c>
      <c r="B54" s="35">
        <v>12</v>
      </c>
      <c r="C54" s="36" t="s">
        <v>127</v>
      </c>
      <c r="D54" s="35" t="s">
        <v>46</v>
      </c>
      <c r="E54" s="37" t="s">
        <v>128</v>
      </c>
      <c r="F54" s="38" t="s">
        <v>129</v>
      </c>
      <c r="G54" s="39">
        <v>30</v>
      </c>
      <c r="H54" s="40">
        <v>0</v>
      </c>
      <c r="I54" s="41">
        <f>ROUND(G54*H54,P4)</f>
        <v>0</v>
      </c>
      <c r="J54" s="38" t="s">
        <v>49</v>
      </c>
      <c r="O54" s="42">
        <f>I54*0.21</f>
        <v>0</v>
      </c>
      <c r="P54">
        <v>3</v>
      </c>
    </row>
    <row r="55" ht="276.9">
      <c r="A55" s="35" t="s">
        <v>50</v>
      </c>
      <c r="B55" s="43"/>
      <c r="C55" s="44"/>
      <c r="D55" s="44"/>
      <c r="E55" s="37" t="s">
        <v>286</v>
      </c>
      <c r="F55" s="44"/>
      <c r="G55" s="44"/>
      <c r="H55" s="44"/>
      <c r="I55" s="44"/>
      <c r="J55" s="45"/>
    </row>
    <row r="56">
      <c r="A56" s="35" t="s">
        <v>52</v>
      </c>
      <c r="B56" s="43"/>
      <c r="C56" s="44"/>
      <c r="D56" s="44"/>
      <c r="E56" s="46" t="s">
        <v>287</v>
      </c>
      <c r="F56" s="44"/>
      <c r="G56" s="44"/>
      <c r="H56" s="44"/>
      <c r="I56" s="44"/>
      <c r="J56" s="45"/>
    </row>
    <row r="57" ht="58.3">
      <c r="A57" s="35" t="s">
        <v>54</v>
      </c>
      <c r="B57" s="43"/>
      <c r="C57" s="44"/>
      <c r="D57" s="44"/>
      <c r="E57" s="37" t="s">
        <v>288</v>
      </c>
      <c r="F57" s="44"/>
      <c r="G57" s="44"/>
      <c r="H57" s="44"/>
      <c r="I57" s="44"/>
      <c r="J57" s="45"/>
    </row>
    <row r="58">
      <c r="A58" s="35" t="s">
        <v>44</v>
      </c>
      <c r="B58" s="35">
        <v>13</v>
      </c>
      <c r="C58" s="36" t="s">
        <v>133</v>
      </c>
      <c r="D58" s="35" t="s">
        <v>46</v>
      </c>
      <c r="E58" s="37" t="s">
        <v>134</v>
      </c>
      <c r="F58" s="38" t="s">
        <v>129</v>
      </c>
      <c r="G58" s="39">
        <v>510</v>
      </c>
      <c r="H58" s="40">
        <v>0</v>
      </c>
      <c r="I58" s="41">
        <f>ROUND(G58*H58,P4)</f>
        <v>0</v>
      </c>
      <c r="J58" s="38" t="s">
        <v>49</v>
      </c>
      <c r="O58" s="42">
        <f>I58*0.21</f>
        <v>0</v>
      </c>
      <c r="P58">
        <v>3</v>
      </c>
    </row>
    <row r="59">
      <c r="A59" s="35" t="s">
        <v>50</v>
      </c>
      <c r="B59" s="43"/>
      <c r="C59" s="44"/>
      <c r="D59" s="44"/>
      <c r="E59" s="37" t="s">
        <v>289</v>
      </c>
      <c r="F59" s="44"/>
      <c r="G59" s="44"/>
      <c r="H59" s="44"/>
      <c r="I59" s="44"/>
      <c r="J59" s="45"/>
    </row>
    <row r="60">
      <c r="A60" s="35" t="s">
        <v>52</v>
      </c>
      <c r="B60" s="43"/>
      <c r="C60" s="44"/>
      <c r="D60" s="44"/>
      <c r="E60" s="46" t="s">
        <v>290</v>
      </c>
      <c r="F60" s="44"/>
      <c r="G60" s="44"/>
      <c r="H60" s="44"/>
      <c r="I60" s="44"/>
      <c r="J60" s="45"/>
    </row>
    <row r="61" ht="43.8">
      <c r="A61" s="35" t="s">
        <v>54</v>
      </c>
      <c r="B61" s="43"/>
      <c r="C61" s="44"/>
      <c r="D61" s="44"/>
      <c r="E61" s="37" t="s">
        <v>137</v>
      </c>
      <c r="F61" s="44"/>
      <c r="G61" s="44"/>
      <c r="H61" s="44"/>
      <c r="I61" s="44"/>
      <c r="J61" s="45"/>
    </row>
    <row r="62">
      <c r="A62" s="35" t="s">
        <v>44</v>
      </c>
      <c r="B62" s="35">
        <v>14</v>
      </c>
      <c r="C62" s="36" t="s">
        <v>138</v>
      </c>
      <c r="D62" s="35" t="s">
        <v>101</v>
      </c>
      <c r="E62" s="37" t="s">
        <v>139</v>
      </c>
      <c r="F62" s="38" t="s">
        <v>129</v>
      </c>
      <c r="G62" s="39">
        <v>3</v>
      </c>
      <c r="H62" s="40">
        <v>0</v>
      </c>
      <c r="I62" s="41">
        <f>ROUND(G62*H62,P4)</f>
        <v>0</v>
      </c>
      <c r="J62" s="38" t="s">
        <v>49</v>
      </c>
      <c r="O62" s="42">
        <f>I62*0.21</f>
        <v>0</v>
      </c>
      <c r="P62">
        <v>3</v>
      </c>
    </row>
    <row r="63">
      <c r="A63" s="35" t="s">
        <v>50</v>
      </c>
      <c r="B63" s="43"/>
      <c r="C63" s="44"/>
      <c r="D63" s="44"/>
      <c r="E63" s="50" t="s">
        <v>46</v>
      </c>
      <c r="F63" s="44"/>
      <c r="G63" s="44"/>
      <c r="H63" s="44"/>
      <c r="I63" s="44"/>
      <c r="J63" s="45"/>
    </row>
    <row r="64">
      <c r="A64" s="35" t="s">
        <v>52</v>
      </c>
      <c r="B64" s="43"/>
      <c r="C64" s="44"/>
      <c r="D64" s="44"/>
      <c r="E64" s="46" t="s">
        <v>291</v>
      </c>
      <c r="F64" s="44"/>
      <c r="G64" s="44"/>
      <c r="H64" s="44"/>
      <c r="I64" s="44"/>
      <c r="J64" s="45"/>
    </row>
    <row r="65">
      <c r="A65" s="35" t="s">
        <v>54</v>
      </c>
      <c r="B65" s="43"/>
      <c r="C65" s="44"/>
      <c r="D65" s="44"/>
      <c r="E65" s="50"/>
      <c r="F65" s="44"/>
      <c r="G65" s="44"/>
      <c r="H65" s="44"/>
      <c r="I65" s="44"/>
      <c r="J65" s="45"/>
    </row>
    <row r="66">
      <c r="A66" s="35" t="s">
        <v>44</v>
      </c>
      <c r="B66" s="35">
        <v>15</v>
      </c>
      <c r="C66" s="36" t="s">
        <v>292</v>
      </c>
      <c r="D66" s="35" t="s">
        <v>46</v>
      </c>
      <c r="E66" s="37" t="s">
        <v>293</v>
      </c>
      <c r="F66" s="38" t="s">
        <v>146</v>
      </c>
      <c r="G66" s="39">
        <v>60</v>
      </c>
      <c r="H66" s="40">
        <v>0</v>
      </c>
      <c r="I66" s="41">
        <f>ROUND(G66*H66,P4)</f>
        <v>0</v>
      </c>
      <c r="J66" s="38" t="s">
        <v>49</v>
      </c>
      <c r="O66" s="42">
        <f>I66*0.21</f>
        <v>0</v>
      </c>
      <c r="P66">
        <v>3</v>
      </c>
    </row>
    <row r="67" ht="409.5">
      <c r="A67" s="35" t="s">
        <v>50</v>
      </c>
      <c r="B67" s="43"/>
      <c r="C67" s="44"/>
      <c r="D67" s="44"/>
      <c r="E67" s="37" t="s">
        <v>294</v>
      </c>
      <c r="F67" s="44"/>
      <c r="G67" s="44"/>
      <c r="H67" s="44"/>
      <c r="I67" s="44"/>
      <c r="J67" s="45"/>
    </row>
    <row r="68">
      <c r="A68" s="35" t="s">
        <v>52</v>
      </c>
      <c r="B68" s="43"/>
      <c r="C68" s="44"/>
      <c r="D68" s="44"/>
      <c r="E68" s="46" t="s">
        <v>295</v>
      </c>
      <c r="F68" s="44"/>
      <c r="G68" s="44"/>
      <c r="H68" s="44"/>
      <c r="I68" s="44"/>
      <c r="J68" s="45"/>
    </row>
    <row r="69" ht="116.6">
      <c r="A69" s="35" t="s">
        <v>54</v>
      </c>
      <c r="B69" s="43"/>
      <c r="C69" s="44"/>
      <c r="D69" s="44"/>
      <c r="E69" s="37" t="s">
        <v>296</v>
      </c>
      <c r="F69" s="44"/>
      <c r="G69" s="44"/>
      <c r="H69" s="44"/>
      <c r="I69" s="44"/>
      <c r="J69" s="45"/>
    </row>
    <row r="70">
      <c r="A70" s="29" t="s">
        <v>41</v>
      </c>
      <c r="B70" s="30"/>
      <c r="C70" s="31" t="s">
        <v>297</v>
      </c>
      <c r="D70" s="32"/>
      <c r="E70" s="29" t="s">
        <v>298</v>
      </c>
      <c r="F70" s="32"/>
      <c r="G70" s="32"/>
      <c r="H70" s="32"/>
      <c r="I70" s="33">
        <f>SUMIFS(I71:I78,A71:A78,"P")</f>
        <v>0</v>
      </c>
      <c r="J70" s="34"/>
    </row>
    <row r="71">
      <c r="A71" s="35" t="s">
        <v>44</v>
      </c>
      <c r="B71" s="35">
        <v>16</v>
      </c>
      <c r="C71" s="36" t="s">
        <v>299</v>
      </c>
      <c r="D71" s="35" t="s">
        <v>46</v>
      </c>
      <c r="E71" s="37" t="s">
        <v>300</v>
      </c>
      <c r="F71" s="38" t="s">
        <v>105</v>
      </c>
      <c r="G71" s="39">
        <v>10.800000000000001</v>
      </c>
      <c r="H71" s="40">
        <v>0</v>
      </c>
      <c r="I71" s="41">
        <f>ROUND(G71*H71,P4)</f>
        <v>0</v>
      </c>
      <c r="J71" s="38" t="s">
        <v>49</v>
      </c>
      <c r="O71" s="42">
        <f>I71*0.21</f>
        <v>0</v>
      </c>
      <c r="P71">
        <v>3</v>
      </c>
    </row>
    <row r="72" ht="87.5">
      <c r="A72" s="35" t="s">
        <v>50</v>
      </c>
      <c r="B72" s="43"/>
      <c r="C72" s="44"/>
      <c r="D72" s="44"/>
      <c r="E72" s="37" t="s">
        <v>301</v>
      </c>
      <c r="F72" s="44"/>
      <c r="G72" s="44"/>
      <c r="H72" s="44"/>
      <c r="I72" s="44"/>
      <c r="J72" s="45"/>
    </row>
    <row r="73">
      <c r="A73" s="35" t="s">
        <v>52</v>
      </c>
      <c r="B73" s="43"/>
      <c r="C73" s="44"/>
      <c r="D73" s="44"/>
      <c r="E73" s="46" t="s">
        <v>302</v>
      </c>
      <c r="F73" s="44"/>
      <c r="G73" s="44"/>
      <c r="H73" s="44"/>
      <c r="I73" s="44"/>
      <c r="J73" s="45"/>
    </row>
    <row r="74" ht="145.8">
      <c r="A74" s="35" t="s">
        <v>54</v>
      </c>
      <c r="B74" s="43"/>
      <c r="C74" s="44"/>
      <c r="D74" s="44"/>
      <c r="E74" s="37" t="s">
        <v>303</v>
      </c>
      <c r="F74" s="44"/>
      <c r="G74" s="44"/>
      <c r="H74" s="44"/>
      <c r="I74" s="44"/>
      <c r="J74" s="45"/>
    </row>
    <row r="75">
      <c r="A75" s="35" t="s">
        <v>44</v>
      </c>
      <c r="B75" s="35">
        <v>17</v>
      </c>
      <c r="C75" s="36" t="s">
        <v>304</v>
      </c>
      <c r="D75" s="35" t="s">
        <v>46</v>
      </c>
      <c r="E75" s="37" t="s">
        <v>305</v>
      </c>
      <c r="F75" s="38" t="s">
        <v>89</v>
      </c>
      <c r="G75" s="39">
        <v>0.56000000000000005</v>
      </c>
      <c r="H75" s="40">
        <v>0</v>
      </c>
      <c r="I75" s="41">
        <f>ROUND(G75*H75,P4)</f>
        <v>0</v>
      </c>
      <c r="J75" s="38" t="s">
        <v>49</v>
      </c>
      <c r="O75" s="42">
        <f>I75*0.21</f>
        <v>0</v>
      </c>
      <c r="P75">
        <v>3</v>
      </c>
    </row>
    <row r="76" ht="43.8">
      <c r="A76" s="35" t="s">
        <v>50</v>
      </c>
      <c r="B76" s="43"/>
      <c r="C76" s="44"/>
      <c r="D76" s="44"/>
      <c r="E76" s="37" t="s">
        <v>306</v>
      </c>
      <c r="F76" s="44"/>
      <c r="G76" s="44"/>
      <c r="H76" s="44"/>
      <c r="I76" s="44"/>
      <c r="J76" s="45"/>
    </row>
    <row r="77">
      <c r="A77" s="35" t="s">
        <v>52</v>
      </c>
      <c r="B77" s="43"/>
      <c r="C77" s="44"/>
      <c r="D77" s="44"/>
      <c r="E77" s="46" t="s">
        <v>307</v>
      </c>
      <c r="F77" s="44"/>
      <c r="G77" s="44"/>
      <c r="H77" s="44"/>
      <c r="I77" s="44"/>
      <c r="J77" s="45"/>
    </row>
    <row r="78" ht="247.8">
      <c r="A78" s="35" t="s">
        <v>54</v>
      </c>
      <c r="B78" s="43"/>
      <c r="C78" s="44"/>
      <c r="D78" s="44"/>
      <c r="E78" s="37" t="s">
        <v>308</v>
      </c>
      <c r="F78" s="44"/>
      <c r="G78" s="44"/>
      <c r="H78" s="44"/>
      <c r="I78" s="44"/>
      <c r="J78" s="45"/>
    </row>
    <row r="79">
      <c r="A79" s="29" t="s">
        <v>41</v>
      </c>
      <c r="B79" s="30"/>
      <c r="C79" s="31" t="s">
        <v>157</v>
      </c>
      <c r="D79" s="32"/>
      <c r="E79" s="29" t="s">
        <v>158</v>
      </c>
      <c r="F79" s="32"/>
      <c r="G79" s="32"/>
      <c r="H79" s="32"/>
      <c r="I79" s="33">
        <f>SUMIFS(I80:I83,A80:A83,"P")</f>
        <v>0</v>
      </c>
      <c r="J79" s="34"/>
    </row>
    <row r="80">
      <c r="A80" s="35" t="s">
        <v>44</v>
      </c>
      <c r="B80" s="35">
        <v>18</v>
      </c>
      <c r="C80" s="36" t="s">
        <v>309</v>
      </c>
      <c r="D80" s="35" t="s">
        <v>46</v>
      </c>
      <c r="E80" s="37" t="s">
        <v>310</v>
      </c>
      <c r="F80" s="38" t="s">
        <v>105</v>
      </c>
      <c r="G80" s="39">
        <v>0.127</v>
      </c>
      <c r="H80" s="40">
        <v>0</v>
      </c>
      <c r="I80" s="41">
        <f>ROUND(G80*H80,P4)</f>
        <v>0</v>
      </c>
      <c r="J80" s="38" t="s">
        <v>49</v>
      </c>
      <c r="O80" s="42">
        <f>I80*0.21</f>
        <v>0</v>
      </c>
      <c r="P80">
        <v>3</v>
      </c>
    </row>
    <row r="81" ht="72.9">
      <c r="A81" s="35" t="s">
        <v>50</v>
      </c>
      <c r="B81" s="43"/>
      <c r="C81" s="44"/>
      <c r="D81" s="44"/>
      <c r="E81" s="37" t="s">
        <v>311</v>
      </c>
      <c r="F81" s="44"/>
      <c r="G81" s="44"/>
      <c r="H81" s="44"/>
      <c r="I81" s="44"/>
      <c r="J81" s="45"/>
    </row>
    <row r="82">
      <c r="A82" s="35" t="s">
        <v>52</v>
      </c>
      <c r="B82" s="43"/>
      <c r="C82" s="44"/>
      <c r="D82" s="44"/>
      <c r="E82" s="46" t="s">
        <v>312</v>
      </c>
      <c r="F82" s="44"/>
      <c r="G82" s="44"/>
      <c r="H82" s="44"/>
      <c r="I82" s="44"/>
      <c r="J82" s="45"/>
    </row>
    <row r="83" ht="58.3">
      <c r="A83" s="35" t="s">
        <v>54</v>
      </c>
      <c r="B83" s="43"/>
      <c r="C83" s="44"/>
      <c r="D83" s="44"/>
      <c r="E83" s="37" t="s">
        <v>313</v>
      </c>
      <c r="F83" s="44"/>
      <c r="G83" s="44"/>
      <c r="H83" s="44"/>
      <c r="I83" s="44"/>
      <c r="J83" s="45"/>
    </row>
    <row r="84">
      <c r="A84" s="29" t="s">
        <v>41</v>
      </c>
      <c r="B84" s="30"/>
      <c r="C84" s="31" t="s">
        <v>164</v>
      </c>
      <c r="D84" s="32"/>
      <c r="E84" s="29" t="s">
        <v>165</v>
      </c>
      <c r="F84" s="32"/>
      <c r="G84" s="32"/>
      <c r="H84" s="32"/>
      <c r="I84" s="33">
        <f>SUMIFS(I85:I112,A85:A112,"P")</f>
        <v>0</v>
      </c>
      <c r="J84" s="34"/>
    </row>
    <row r="85">
      <c r="A85" s="35" t="s">
        <v>44</v>
      </c>
      <c r="B85" s="35">
        <v>19</v>
      </c>
      <c r="C85" s="36" t="s">
        <v>171</v>
      </c>
      <c r="D85" s="35" t="s">
        <v>46</v>
      </c>
      <c r="E85" s="37" t="s">
        <v>172</v>
      </c>
      <c r="F85" s="38" t="s">
        <v>105</v>
      </c>
      <c r="G85" s="39">
        <v>104.3</v>
      </c>
      <c r="H85" s="40">
        <v>0</v>
      </c>
      <c r="I85" s="41">
        <f>ROUND(G85*H85,P4)</f>
        <v>0</v>
      </c>
      <c r="J85" s="38" t="s">
        <v>49</v>
      </c>
      <c r="O85" s="42">
        <f>I85*0.21</f>
        <v>0</v>
      </c>
      <c r="P85">
        <v>3</v>
      </c>
    </row>
    <row r="86" ht="102">
      <c r="A86" s="35" t="s">
        <v>50</v>
      </c>
      <c r="B86" s="43"/>
      <c r="C86" s="44"/>
      <c r="D86" s="44"/>
      <c r="E86" s="37" t="s">
        <v>314</v>
      </c>
      <c r="F86" s="44"/>
      <c r="G86" s="44"/>
      <c r="H86" s="44"/>
      <c r="I86" s="44"/>
      <c r="J86" s="45"/>
    </row>
    <row r="87">
      <c r="A87" s="35" t="s">
        <v>52</v>
      </c>
      <c r="B87" s="43"/>
      <c r="C87" s="44"/>
      <c r="D87" s="44"/>
      <c r="E87" s="46" t="s">
        <v>315</v>
      </c>
      <c r="F87" s="44"/>
      <c r="G87" s="44"/>
      <c r="H87" s="44"/>
      <c r="I87" s="44"/>
      <c r="J87" s="45"/>
    </row>
    <row r="88" ht="58.3">
      <c r="A88" s="35" t="s">
        <v>54</v>
      </c>
      <c r="B88" s="43"/>
      <c r="C88" s="44"/>
      <c r="D88" s="44"/>
      <c r="E88" s="37" t="s">
        <v>175</v>
      </c>
      <c r="F88" s="44"/>
      <c r="G88" s="44"/>
      <c r="H88" s="44"/>
      <c r="I88" s="44"/>
      <c r="J88" s="45"/>
    </row>
    <row r="89" ht="29.2">
      <c r="A89" s="35" t="s">
        <v>44</v>
      </c>
      <c r="B89" s="35">
        <v>20</v>
      </c>
      <c r="C89" s="36" t="s">
        <v>316</v>
      </c>
      <c r="D89" s="35" t="s">
        <v>46</v>
      </c>
      <c r="E89" s="37" t="s">
        <v>317</v>
      </c>
      <c r="F89" s="38" t="s">
        <v>129</v>
      </c>
      <c r="G89" s="39">
        <v>31</v>
      </c>
      <c r="H89" s="40">
        <v>0</v>
      </c>
      <c r="I89" s="41">
        <f>ROUND(G89*H89,P4)</f>
        <v>0</v>
      </c>
      <c r="J89" s="38" t="s">
        <v>49</v>
      </c>
      <c r="O89" s="42">
        <f>I89*0.21</f>
        <v>0</v>
      </c>
      <c r="P89">
        <v>3</v>
      </c>
    </row>
    <row r="90" ht="204">
      <c r="A90" s="35" t="s">
        <v>50</v>
      </c>
      <c r="B90" s="43"/>
      <c r="C90" s="44"/>
      <c r="D90" s="44"/>
      <c r="E90" s="37" t="s">
        <v>318</v>
      </c>
      <c r="F90" s="44"/>
      <c r="G90" s="44"/>
      <c r="H90" s="44"/>
      <c r="I90" s="44"/>
      <c r="J90" s="45"/>
    </row>
    <row r="91">
      <c r="A91" s="35" t="s">
        <v>52</v>
      </c>
      <c r="B91" s="43"/>
      <c r="C91" s="44"/>
      <c r="D91" s="44"/>
      <c r="E91" s="46" t="s">
        <v>319</v>
      </c>
      <c r="F91" s="44"/>
      <c r="G91" s="44"/>
      <c r="H91" s="44"/>
      <c r="I91" s="44"/>
      <c r="J91" s="45"/>
    </row>
    <row r="92" ht="145.8">
      <c r="A92" s="35" t="s">
        <v>54</v>
      </c>
      <c r="B92" s="43"/>
      <c r="C92" s="44"/>
      <c r="D92" s="44"/>
      <c r="E92" s="37" t="s">
        <v>320</v>
      </c>
      <c r="F92" s="44"/>
      <c r="G92" s="44"/>
      <c r="H92" s="44"/>
      <c r="I92" s="44"/>
      <c r="J92" s="45"/>
    </row>
    <row r="93" ht="29.2">
      <c r="A93" s="35" t="s">
        <v>44</v>
      </c>
      <c r="B93" s="35">
        <v>21</v>
      </c>
      <c r="C93" s="36" t="s">
        <v>316</v>
      </c>
      <c r="D93" s="35" t="s">
        <v>321</v>
      </c>
      <c r="E93" s="37" t="s">
        <v>322</v>
      </c>
      <c r="F93" s="38" t="s">
        <v>129</v>
      </c>
      <c r="G93" s="39">
        <v>322</v>
      </c>
      <c r="H93" s="40">
        <v>0</v>
      </c>
      <c r="I93" s="41">
        <f>ROUND(G93*H93,P4)</f>
        <v>0</v>
      </c>
      <c r="J93" s="38" t="s">
        <v>49</v>
      </c>
      <c r="O93" s="42">
        <f>I93*0.21</f>
        <v>0</v>
      </c>
      <c r="P93">
        <v>3</v>
      </c>
    </row>
    <row r="94" ht="174.9">
      <c r="A94" s="35" t="s">
        <v>50</v>
      </c>
      <c r="B94" s="43"/>
      <c r="C94" s="44"/>
      <c r="D94" s="44"/>
      <c r="E94" s="37" t="s">
        <v>323</v>
      </c>
      <c r="F94" s="44"/>
      <c r="G94" s="44"/>
      <c r="H94" s="44"/>
      <c r="I94" s="44"/>
      <c r="J94" s="45"/>
    </row>
    <row r="95">
      <c r="A95" s="35" t="s">
        <v>52</v>
      </c>
      <c r="B95" s="43"/>
      <c r="C95" s="44"/>
      <c r="D95" s="44"/>
      <c r="E95" s="46" t="s">
        <v>324</v>
      </c>
      <c r="F95" s="44"/>
      <c r="G95" s="44"/>
      <c r="H95" s="44"/>
      <c r="I95" s="44"/>
      <c r="J95" s="45"/>
    </row>
    <row r="96" ht="160.3">
      <c r="A96" s="35" t="s">
        <v>54</v>
      </c>
      <c r="B96" s="43"/>
      <c r="C96" s="44"/>
      <c r="D96" s="44"/>
      <c r="E96" s="37" t="s">
        <v>325</v>
      </c>
      <c r="F96" s="44"/>
      <c r="G96" s="44"/>
      <c r="H96" s="44"/>
      <c r="I96" s="44"/>
      <c r="J96" s="45"/>
    </row>
    <row r="97" ht="29.2">
      <c r="A97" s="35" t="s">
        <v>44</v>
      </c>
      <c r="B97" s="35">
        <v>22</v>
      </c>
      <c r="C97" s="36" t="s">
        <v>316</v>
      </c>
      <c r="D97" s="35" t="s">
        <v>326</v>
      </c>
      <c r="E97" s="37" t="s">
        <v>317</v>
      </c>
      <c r="F97" s="38" t="s">
        <v>129</v>
      </c>
      <c r="G97" s="39">
        <v>10</v>
      </c>
      <c r="H97" s="40">
        <v>0</v>
      </c>
      <c r="I97" s="41">
        <f>ROUND(G97*H97,P4)</f>
        <v>0</v>
      </c>
      <c r="J97" s="38" t="s">
        <v>49</v>
      </c>
      <c r="O97" s="42">
        <f>I97*0.21</f>
        <v>0</v>
      </c>
      <c r="P97">
        <v>3</v>
      </c>
    </row>
    <row r="98" ht="131.2">
      <c r="A98" s="35" t="s">
        <v>50</v>
      </c>
      <c r="B98" s="43"/>
      <c r="C98" s="44"/>
      <c r="D98" s="44"/>
      <c r="E98" s="37" t="s">
        <v>327</v>
      </c>
      <c r="F98" s="44"/>
      <c r="G98" s="44"/>
      <c r="H98" s="44"/>
      <c r="I98" s="44"/>
      <c r="J98" s="45"/>
    </row>
    <row r="99">
      <c r="A99" s="35" t="s">
        <v>52</v>
      </c>
      <c r="B99" s="43"/>
      <c r="C99" s="44"/>
      <c r="D99" s="44"/>
      <c r="E99" s="46" t="s">
        <v>328</v>
      </c>
      <c r="F99" s="44"/>
      <c r="G99" s="44"/>
      <c r="H99" s="44"/>
      <c r="I99" s="44"/>
      <c r="J99" s="45"/>
    </row>
    <row r="100" ht="160.3">
      <c r="A100" s="35" t="s">
        <v>54</v>
      </c>
      <c r="B100" s="43"/>
      <c r="C100" s="44"/>
      <c r="D100" s="44"/>
      <c r="E100" s="37" t="s">
        <v>325</v>
      </c>
      <c r="F100" s="44"/>
      <c r="G100" s="44"/>
      <c r="H100" s="44"/>
      <c r="I100" s="44"/>
      <c r="J100" s="45"/>
    </row>
    <row r="101" ht="29.2">
      <c r="A101" s="35" t="s">
        <v>44</v>
      </c>
      <c r="B101" s="35">
        <v>23</v>
      </c>
      <c r="C101" s="36" t="s">
        <v>329</v>
      </c>
      <c r="D101" s="35" t="s">
        <v>321</v>
      </c>
      <c r="E101" s="37" t="s">
        <v>330</v>
      </c>
      <c r="F101" s="38" t="s">
        <v>129</v>
      </c>
      <c r="G101" s="39">
        <v>15</v>
      </c>
      <c r="H101" s="40">
        <v>0</v>
      </c>
      <c r="I101" s="41">
        <f>ROUND(G101*H101,P4)</f>
        <v>0</v>
      </c>
      <c r="J101" s="38" t="s">
        <v>49</v>
      </c>
      <c r="O101" s="42">
        <f>I101*0.21</f>
        <v>0</v>
      </c>
      <c r="P101">
        <v>3</v>
      </c>
    </row>
    <row r="102" ht="174.9">
      <c r="A102" s="35" t="s">
        <v>50</v>
      </c>
      <c r="B102" s="43"/>
      <c r="C102" s="44"/>
      <c r="D102" s="44"/>
      <c r="E102" s="37" t="s">
        <v>331</v>
      </c>
      <c r="F102" s="44"/>
      <c r="G102" s="44"/>
      <c r="H102" s="44"/>
      <c r="I102" s="44"/>
      <c r="J102" s="45"/>
    </row>
    <row r="103">
      <c r="A103" s="35" t="s">
        <v>52</v>
      </c>
      <c r="B103" s="43"/>
      <c r="C103" s="44"/>
      <c r="D103" s="44"/>
      <c r="E103" s="46" t="s">
        <v>332</v>
      </c>
      <c r="F103" s="44"/>
      <c r="G103" s="44"/>
      <c r="H103" s="44"/>
      <c r="I103" s="44"/>
      <c r="J103" s="45"/>
    </row>
    <row r="104" ht="160.3">
      <c r="A104" s="35" t="s">
        <v>54</v>
      </c>
      <c r="B104" s="43"/>
      <c r="C104" s="44"/>
      <c r="D104" s="44"/>
      <c r="E104" s="37" t="s">
        <v>325</v>
      </c>
      <c r="F104" s="44"/>
      <c r="G104" s="44"/>
      <c r="H104" s="44"/>
      <c r="I104" s="44"/>
      <c r="J104" s="45"/>
    </row>
    <row r="105" ht="29.2">
      <c r="A105" s="35" t="s">
        <v>44</v>
      </c>
      <c r="B105" s="35">
        <v>24</v>
      </c>
      <c r="C105" s="36" t="s">
        <v>329</v>
      </c>
      <c r="D105" s="35" t="s">
        <v>333</v>
      </c>
      <c r="E105" s="37" t="s">
        <v>334</v>
      </c>
      <c r="F105" s="38" t="s">
        <v>129</v>
      </c>
      <c r="G105" s="39">
        <v>24</v>
      </c>
      <c r="H105" s="40">
        <v>0</v>
      </c>
      <c r="I105" s="41">
        <f>ROUND(G105*H105,P4)</f>
        <v>0</v>
      </c>
      <c r="J105" s="38" t="s">
        <v>49</v>
      </c>
      <c r="O105" s="42">
        <f>I105*0.21</f>
        <v>0</v>
      </c>
      <c r="P105">
        <v>3</v>
      </c>
    </row>
    <row r="106" ht="174.9">
      <c r="A106" s="35" t="s">
        <v>50</v>
      </c>
      <c r="B106" s="43"/>
      <c r="C106" s="44"/>
      <c r="D106" s="44"/>
      <c r="E106" s="37" t="s">
        <v>335</v>
      </c>
      <c r="F106" s="44"/>
      <c r="G106" s="44"/>
      <c r="H106" s="44"/>
      <c r="I106" s="44"/>
      <c r="J106" s="45"/>
    </row>
    <row r="107">
      <c r="A107" s="35" t="s">
        <v>52</v>
      </c>
      <c r="B107" s="43"/>
      <c r="C107" s="44"/>
      <c r="D107" s="44"/>
      <c r="E107" s="46" t="s">
        <v>336</v>
      </c>
      <c r="F107" s="44"/>
      <c r="G107" s="44"/>
      <c r="H107" s="44"/>
      <c r="I107" s="44"/>
      <c r="J107" s="45"/>
    </row>
    <row r="108" ht="160.3">
      <c r="A108" s="35" t="s">
        <v>54</v>
      </c>
      <c r="B108" s="43"/>
      <c r="C108" s="44"/>
      <c r="D108" s="44"/>
      <c r="E108" s="37" t="s">
        <v>325</v>
      </c>
      <c r="F108" s="44"/>
      <c r="G108" s="44"/>
      <c r="H108" s="44"/>
      <c r="I108" s="44"/>
      <c r="J108" s="45"/>
    </row>
    <row r="109">
      <c r="A109" s="35" t="s">
        <v>44</v>
      </c>
      <c r="B109" s="35">
        <v>25</v>
      </c>
      <c r="C109" s="36" t="s">
        <v>337</v>
      </c>
      <c r="D109" s="35" t="s">
        <v>46</v>
      </c>
      <c r="E109" s="37" t="s">
        <v>338</v>
      </c>
      <c r="F109" s="38" t="s">
        <v>129</v>
      </c>
      <c r="G109" s="39">
        <v>30</v>
      </c>
      <c r="H109" s="40">
        <v>0</v>
      </c>
      <c r="I109" s="41">
        <f>ROUND(G109*H109,P4)</f>
        <v>0</v>
      </c>
      <c r="J109" s="38" t="s">
        <v>49</v>
      </c>
      <c r="O109" s="42">
        <f>I109*0.21</f>
        <v>0</v>
      </c>
      <c r="P109">
        <v>3</v>
      </c>
    </row>
    <row r="110" ht="58.3">
      <c r="A110" s="35" t="s">
        <v>50</v>
      </c>
      <c r="B110" s="43"/>
      <c r="C110" s="44"/>
      <c r="D110" s="44"/>
      <c r="E110" s="37" t="s">
        <v>339</v>
      </c>
      <c r="F110" s="44"/>
      <c r="G110" s="44"/>
      <c r="H110" s="44"/>
      <c r="I110" s="44"/>
      <c r="J110" s="45"/>
    </row>
    <row r="111">
      <c r="A111" s="35" t="s">
        <v>52</v>
      </c>
      <c r="B111" s="43"/>
      <c r="C111" s="44"/>
      <c r="D111" s="44"/>
      <c r="E111" s="46" t="s">
        <v>287</v>
      </c>
      <c r="F111" s="44"/>
      <c r="G111" s="44"/>
      <c r="H111" s="44"/>
      <c r="I111" s="44"/>
      <c r="J111" s="45"/>
    </row>
    <row r="112" ht="116.6">
      <c r="A112" s="35" t="s">
        <v>54</v>
      </c>
      <c r="B112" s="43"/>
      <c r="C112" s="44"/>
      <c r="D112" s="44"/>
      <c r="E112" s="37" t="s">
        <v>340</v>
      </c>
      <c r="F112" s="44"/>
      <c r="G112" s="44"/>
      <c r="H112" s="44"/>
      <c r="I112" s="44"/>
      <c r="J112" s="45"/>
    </row>
    <row r="113">
      <c r="A113" s="29" t="s">
        <v>41</v>
      </c>
      <c r="B113" s="30"/>
      <c r="C113" s="31" t="s">
        <v>209</v>
      </c>
      <c r="D113" s="32"/>
      <c r="E113" s="29" t="s">
        <v>210</v>
      </c>
      <c r="F113" s="32"/>
      <c r="G113" s="32"/>
      <c r="H113" s="32"/>
      <c r="I113" s="33">
        <f>SUMIFS(I114:I117,A114:A117,"P")</f>
        <v>0</v>
      </c>
      <c r="J113" s="34"/>
    </row>
    <row r="114">
      <c r="A114" s="35" t="s">
        <v>44</v>
      </c>
      <c r="B114" s="35">
        <v>26</v>
      </c>
      <c r="C114" s="36" t="s">
        <v>211</v>
      </c>
      <c r="D114" s="35" t="s">
        <v>46</v>
      </c>
      <c r="E114" s="37" t="s">
        <v>212</v>
      </c>
      <c r="F114" s="38" t="s">
        <v>146</v>
      </c>
      <c r="G114" s="39">
        <v>18</v>
      </c>
      <c r="H114" s="40">
        <v>0</v>
      </c>
      <c r="I114" s="41">
        <f>ROUND(G114*H114,P4)</f>
        <v>0</v>
      </c>
      <c r="J114" s="38" t="s">
        <v>49</v>
      </c>
      <c r="O114" s="42">
        <f>I114*0.21</f>
        <v>0</v>
      </c>
      <c r="P114">
        <v>3</v>
      </c>
    </row>
    <row r="115" ht="43.8">
      <c r="A115" s="35" t="s">
        <v>50</v>
      </c>
      <c r="B115" s="43"/>
      <c r="C115" s="44"/>
      <c r="D115" s="44"/>
      <c r="E115" s="37" t="s">
        <v>341</v>
      </c>
      <c r="F115" s="44"/>
      <c r="G115" s="44"/>
      <c r="H115" s="44"/>
      <c r="I115" s="44"/>
      <c r="J115" s="45"/>
    </row>
    <row r="116">
      <c r="A116" s="35" t="s">
        <v>52</v>
      </c>
      <c r="B116" s="43"/>
      <c r="C116" s="44"/>
      <c r="D116" s="44"/>
      <c r="E116" s="46" t="s">
        <v>342</v>
      </c>
      <c r="F116" s="44"/>
      <c r="G116" s="44"/>
      <c r="H116" s="44"/>
      <c r="I116" s="44"/>
      <c r="J116" s="45"/>
    </row>
    <row r="117" ht="43.8">
      <c r="A117" s="35" t="s">
        <v>54</v>
      </c>
      <c r="B117" s="43"/>
      <c r="C117" s="44"/>
      <c r="D117" s="44"/>
      <c r="E117" s="37" t="s">
        <v>215</v>
      </c>
      <c r="F117" s="44"/>
      <c r="G117" s="44"/>
      <c r="H117" s="44"/>
      <c r="I117" s="44"/>
      <c r="J117" s="45"/>
    </row>
    <row r="118">
      <c r="A118" s="29" t="s">
        <v>41</v>
      </c>
      <c r="B118" s="30"/>
      <c r="C118" s="31" t="s">
        <v>216</v>
      </c>
      <c r="D118" s="32"/>
      <c r="E118" s="29" t="s">
        <v>217</v>
      </c>
      <c r="F118" s="32"/>
      <c r="G118" s="32"/>
      <c r="H118" s="32"/>
      <c r="I118" s="33">
        <f>SUMIFS(I119:I146,A119:A146,"P")</f>
        <v>0</v>
      </c>
      <c r="J118" s="34"/>
    </row>
    <row r="119">
      <c r="A119" s="35" t="s">
        <v>44</v>
      </c>
      <c r="B119" s="35">
        <v>27</v>
      </c>
      <c r="C119" s="36" t="s">
        <v>343</v>
      </c>
      <c r="D119" s="35" t="s">
        <v>46</v>
      </c>
      <c r="E119" s="37" t="s">
        <v>344</v>
      </c>
      <c r="F119" s="38" t="s">
        <v>111</v>
      </c>
      <c r="G119" s="39">
        <v>2</v>
      </c>
      <c r="H119" s="40">
        <v>0</v>
      </c>
      <c r="I119" s="41">
        <f>ROUND(G119*H119,P4)</f>
        <v>0</v>
      </c>
      <c r="J119" s="38" t="s">
        <v>49</v>
      </c>
      <c r="O119" s="42">
        <f>I119*0.21</f>
        <v>0</v>
      </c>
      <c r="P119">
        <v>3</v>
      </c>
    </row>
    <row r="120" ht="116.6">
      <c r="A120" s="35" t="s">
        <v>50</v>
      </c>
      <c r="B120" s="43"/>
      <c r="C120" s="44"/>
      <c r="D120" s="44"/>
      <c r="E120" s="37" t="s">
        <v>345</v>
      </c>
      <c r="F120" s="44"/>
      <c r="G120" s="44"/>
      <c r="H120" s="44"/>
      <c r="I120" s="44"/>
      <c r="J120" s="45"/>
    </row>
    <row r="121">
      <c r="A121" s="35" t="s">
        <v>52</v>
      </c>
      <c r="B121" s="43"/>
      <c r="C121" s="44"/>
      <c r="D121" s="44"/>
      <c r="E121" s="46" t="s">
        <v>148</v>
      </c>
      <c r="F121" s="44"/>
      <c r="G121" s="44"/>
      <c r="H121" s="44"/>
      <c r="I121" s="44"/>
      <c r="J121" s="45"/>
    </row>
    <row r="122" ht="87.5">
      <c r="A122" s="35" t="s">
        <v>54</v>
      </c>
      <c r="B122" s="43"/>
      <c r="C122" s="44"/>
      <c r="D122" s="44"/>
      <c r="E122" s="37" t="s">
        <v>346</v>
      </c>
      <c r="F122" s="44"/>
      <c r="G122" s="44"/>
      <c r="H122" s="44"/>
      <c r="I122" s="44"/>
      <c r="J122" s="45"/>
    </row>
    <row r="123">
      <c r="A123" s="35" t="s">
        <v>44</v>
      </c>
      <c r="B123" s="35">
        <v>28</v>
      </c>
      <c r="C123" s="36" t="s">
        <v>347</v>
      </c>
      <c r="D123" s="35" t="s">
        <v>321</v>
      </c>
      <c r="E123" s="37" t="s">
        <v>348</v>
      </c>
      <c r="F123" s="38" t="s">
        <v>111</v>
      </c>
      <c r="G123" s="39">
        <v>116</v>
      </c>
      <c r="H123" s="40">
        <v>0</v>
      </c>
      <c r="I123" s="41">
        <f>ROUND(G123*H123,P4)</f>
        <v>0</v>
      </c>
      <c r="J123" s="38" t="s">
        <v>49</v>
      </c>
      <c r="O123" s="42">
        <f>I123*0.21</f>
        <v>0</v>
      </c>
      <c r="P123">
        <v>3</v>
      </c>
    </row>
    <row r="124" ht="218.6">
      <c r="A124" s="35" t="s">
        <v>50</v>
      </c>
      <c r="B124" s="43"/>
      <c r="C124" s="44"/>
      <c r="D124" s="44"/>
      <c r="E124" s="37" t="s">
        <v>349</v>
      </c>
      <c r="F124" s="44"/>
      <c r="G124" s="44"/>
      <c r="H124" s="44"/>
      <c r="I124" s="44"/>
      <c r="J124" s="45"/>
    </row>
    <row r="125">
      <c r="A125" s="35" t="s">
        <v>52</v>
      </c>
      <c r="B125" s="43"/>
      <c r="C125" s="44"/>
      <c r="D125" s="44"/>
      <c r="E125" s="46" t="s">
        <v>350</v>
      </c>
      <c r="F125" s="44"/>
      <c r="G125" s="44"/>
      <c r="H125" s="44"/>
      <c r="I125" s="44"/>
      <c r="J125" s="45"/>
    </row>
    <row r="126" ht="58.3">
      <c r="A126" s="35" t="s">
        <v>54</v>
      </c>
      <c r="B126" s="43"/>
      <c r="C126" s="44"/>
      <c r="D126" s="44"/>
      <c r="E126" s="37" t="s">
        <v>351</v>
      </c>
      <c r="F126" s="44"/>
      <c r="G126" s="44"/>
      <c r="H126" s="44"/>
      <c r="I126" s="44"/>
      <c r="J126" s="45"/>
    </row>
    <row r="127">
      <c r="A127" s="35" t="s">
        <v>44</v>
      </c>
      <c r="B127" s="35">
        <v>29</v>
      </c>
      <c r="C127" s="36" t="s">
        <v>352</v>
      </c>
      <c r="D127" s="35" t="s">
        <v>321</v>
      </c>
      <c r="E127" s="37" t="s">
        <v>353</v>
      </c>
      <c r="F127" s="38" t="s">
        <v>111</v>
      </c>
      <c r="G127" s="39">
        <v>225</v>
      </c>
      <c r="H127" s="40">
        <v>0</v>
      </c>
      <c r="I127" s="41">
        <f>ROUND(G127*H127,P4)</f>
        <v>0</v>
      </c>
      <c r="J127" s="38" t="s">
        <v>49</v>
      </c>
      <c r="O127" s="42">
        <f>I127*0.21</f>
        <v>0</v>
      </c>
      <c r="P127">
        <v>3</v>
      </c>
    </row>
    <row r="128" ht="204">
      <c r="A128" s="35" t="s">
        <v>50</v>
      </c>
      <c r="B128" s="43"/>
      <c r="C128" s="44"/>
      <c r="D128" s="44"/>
      <c r="E128" s="37" t="s">
        <v>354</v>
      </c>
      <c r="F128" s="44"/>
      <c r="G128" s="44"/>
      <c r="H128" s="44"/>
      <c r="I128" s="44"/>
      <c r="J128" s="45"/>
    </row>
    <row r="129">
      <c r="A129" s="35" t="s">
        <v>52</v>
      </c>
      <c r="B129" s="43"/>
      <c r="C129" s="44"/>
      <c r="D129" s="44"/>
      <c r="E129" s="46" t="s">
        <v>355</v>
      </c>
      <c r="F129" s="44"/>
      <c r="G129" s="44"/>
      <c r="H129" s="44"/>
      <c r="I129" s="44"/>
      <c r="J129" s="45"/>
    </row>
    <row r="130" ht="58.3">
      <c r="A130" s="35" t="s">
        <v>54</v>
      </c>
      <c r="B130" s="43"/>
      <c r="C130" s="44"/>
      <c r="D130" s="44"/>
      <c r="E130" s="37" t="s">
        <v>351</v>
      </c>
      <c r="F130" s="44"/>
      <c r="G130" s="44"/>
      <c r="H130" s="44"/>
      <c r="I130" s="44"/>
      <c r="J130" s="45"/>
    </row>
    <row r="131">
      <c r="A131" s="35" t="s">
        <v>44</v>
      </c>
      <c r="B131" s="35">
        <v>30</v>
      </c>
      <c r="C131" s="36" t="s">
        <v>356</v>
      </c>
      <c r="D131" s="35" t="s">
        <v>46</v>
      </c>
      <c r="E131" s="37" t="s">
        <v>357</v>
      </c>
      <c r="F131" s="38" t="s">
        <v>111</v>
      </c>
      <c r="G131" s="39">
        <v>74</v>
      </c>
      <c r="H131" s="40">
        <v>0</v>
      </c>
      <c r="I131" s="41">
        <f>ROUND(G131*H131,P4)</f>
        <v>0</v>
      </c>
      <c r="J131" s="38" t="s">
        <v>49</v>
      </c>
      <c r="O131" s="42">
        <f>I131*0.21</f>
        <v>0</v>
      </c>
      <c r="P131">
        <v>3</v>
      </c>
    </row>
    <row r="132" ht="204">
      <c r="A132" s="35" t="s">
        <v>50</v>
      </c>
      <c r="B132" s="43"/>
      <c r="C132" s="44"/>
      <c r="D132" s="44"/>
      <c r="E132" s="37" t="s">
        <v>358</v>
      </c>
      <c r="F132" s="44"/>
      <c r="G132" s="44"/>
      <c r="H132" s="44"/>
      <c r="I132" s="44"/>
      <c r="J132" s="45"/>
    </row>
    <row r="133">
      <c r="A133" s="35" t="s">
        <v>52</v>
      </c>
      <c r="B133" s="43"/>
      <c r="C133" s="44"/>
      <c r="D133" s="44"/>
      <c r="E133" s="46" t="s">
        <v>359</v>
      </c>
      <c r="F133" s="44"/>
      <c r="G133" s="44"/>
      <c r="H133" s="44"/>
      <c r="I133" s="44"/>
      <c r="J133" s="45"/>
    </row>
    <row r="134" ht="58.3">
      <c r="A134" s="35" t="s">
        <v>54</v>
      </c>
      <c r="B134" s="43"/>
      <c r="C134" s="44"/>
      <c r="D134" s="44"/>
      <c r="E134" s="37" t="s">
        <v>351</v>
      </c>
      <c r="F134" s="44"/>
      <c r="G134" s="44"/>
      <c r="H134" s="44"/>
      <c r="I134" s="44"/>
      <c r="J134" s="45"/>
    </row>
    <row r="135">
      <c r="A135" s="35" t="s">
        <v>44</v>
      </c>
      <c r="B135" s="35">
        <v>31</v>
      </c>
      <c r="C135" s="36" t="s">
        <v>360</v>
      </c>
      <c r="D135" s="35" t="s">
        <v>46</v>
      </c>
      <c r="E135" s="37" t="s">
        <v>361</v>
      </c>
      <c r="F135" s="38" t="s">
        <v>146</v>
      </c>
      <c r="G135" s="39">
        <v>6</v>
      </c>
      <c r="H135" s="40">
        <v>0</v>
      </c>
      <c r="I135" s="41">
        <f>ROUND(G135*H135,P4)</f>
        <v>0</v>
      </c>
      <c r="J135" s="38" t="s">
        <v>49</v>
      </c>
      <c r="O135" s="42">
        <f>I135*0.21</f>
        <v>0</v>
      </c>
      <c r="P135">
        <v>3</v>
      </c>
    </row>
    <row r="136" ht="160.3">
      <c r="A136" s="35" t="s">
        <v>50</v>
      </c>
      <c r="B136" s="43"/>
      <c r="C136" s="44"/>
      <c r="D136" s="44"/>
      <c r="E136" s="37" t="s">
        <v>362</v>
      </c>
      <c r="F136" s="44"/>
      <c r="G136" s="44"/>
      <c r="H136" s="44"/>
      <c r="I136" s="44"/>
      <c r="J136" s="45"/>
    </row>
    <row r="137">
      <c r="A137" s="35" t="s">
        <v>52</v>
      </c>
      <c r="B137" s="43"/>
      <c r="C137" s="44"/>
      <c r="D137" s="44"/>
      <c r="E137" s="46" t="s">
        <v>363</v>
      </c>
      <c r="F137" s="44"/>
      <c r="G137" s="44"/>
      <c r="H137" s="44"/>
      <c r="I137" s="44"/>
      <c r="J137" s="45"/>
    </row>
    <row r="138" ht="102">
      <c r="A138" s="35" t="s">
        <v>54</v>
      </c>
      <c r="B138" s="43"/>
      <c r="C138" s="44"/>
      <c r="D138" s="44"/>
      <c r="E138" s="37" t="s">
        <v>364</v>
      </c>
      <c r="F138" s="44"/>
      <c r="G138" s="44"/>
      <c r="H138" s="44"/>
      <c r="I138" s="44"/>
      <c r="J138" s="45"/>
    </row>
    <row r="139">
      <c r="A139" s="35" t="s">
        <v>44</v>
      </c>
      <c r="B139" s="35">
        <v>32</v>
      </c>
      <c r="C139" s="36" t="s">
        <v>365</v>
      </c>
      <c r="D139" s="35" t="s">
        <v>321</v>
      </c>
      <c r="E139" s="37" t="s">
        <v>366</v>
      </c>
      <c r="F139" s="38" t="s">
        <v>146</v>
      </c>
      <c r="G139" s="39">
        <v>3</v>
      </c>
      <c r="H139" s="40">
        <v>0</v>
      </c>
      <c r="I139" s="41">
        <f>ROUND(G139*H139,P4)</f>
        <v>0</v>
      </c>
      <c r="J139" s="38" t="s">
        <v>49</v>
      </c>
      <c r="O139" s="42">
        <f>I139*0.21</f>
        <v>0</v>
      </c>
      <c r="P139">
        <v>3</v>
      </c>
    </row>
    <row r="140" ht="335.2">
      <c r="A140" s="35" t="s">
        <v>50</v>
      </c>
      <c r="B140" s="43"/>
      <c r="C140" s="44"/>
      <c r="D140" s="44"/>
      <c r="E140" s="37" t="s">
        <v>367</v>
      </c>
      <c r="F140" s="44"/>
      <c r="G140" s="44"/>
      <c r="H140" s="44"/>
      <c r="I140" s="44"/>
      <c r="J140" s="45"/>
    </row>
    <row r="141">
      <c r="A141" s="35" t="s">
        <v>52</v>
      </c>
      <c r="B141" s="43"/>
      <c r="C141" s="44"/>
      <c r="D141" s="44"/>
      <c r="E141" s="46" t="s">
        <v>291</v>
      </c>
      <c r="F141" s="44"/>
      <c r="G141" s="44"/>
      <c r="H141" s="44"/>
      <c r="I141" s="44"/>
      <c r="J141" s="45"/>
    </row>
    <row r="142" ht="102">
      <c r="A142" s="35" t="s">
        <v>54</v>
      </c>
      <c r="B142" s="43"/>
      <c r="C142" s="44"/>
      <c r="D142" s="44"/>
      <c r="E142" s="37" t="s">
        <v>364</v>
      </c>
      <c r="F142" s="44"/>
      <c r="G142" s="44"/>
      <c r="H142" s="44"/>
      <c r="I142" s="44"/>
      <c r="J142" s="45"/>
    </row>
    <row r="143">
      <c r="A143" s="35" t="s">
        <v>44</v>
      </c>
      <c r="B143" s="35">
        <v>33</v>
      </c>
      <c r="C143" s="36" t="s">
        <v>365</v>
      </c>
      <c r="D143" s="35" t="s">
        <v>333</v>
      </c>
      <c r="E143" s="37" t="s">
        <v>366</v>
      </c>
      <c r="F143" s="38" t="s">
        <v>146</v>
      </c>
      <c r="G143" s="39">
        <v>3</v>
      </c>
      <c r="H143" s="40">
        <v>0</v>
      </c>
      <c r="I143" s="41">
        <f>ROUND(G143*H143,P4)</f>
        <v>0</v>
      </c>
      <c r="J143" s="38" t="s">
        <v>49</v>
      </c>
      <c r="O143" s="42">
        <f>I143*0.21</f>
        <v>0</v>
      </c>
      <c r="P143">
        <v>3</v>
      </c>
    </row>
    <row r="144" ht="335.2">
      <c r="A144" s="35" t="s">
        <v>50</v>
      </c>
      <c r="B144" s="43"/>
      <c r="C144" s="44"/>
      <c r="D144" s="44"/>
      <c r="E144" s="37" t="s">
        <v>368</v>
      </c>
      <c r="F144" s="44"/>
      <c r="G144" s="44"/>
      <c r="H144" s="44"/>
      <c r="I144" s="44"/>
      <c r="J144" s="45"/>
    </row>
    <row r="145">
      <c r="A145" s="35" t="s">
        <v>52</v>
      </c>
      <c r="B145" s="43"/>
      <c r="C145" s="44"/>
      <c r="D145" s="44"/>
      <c r="E145" s="46" t="s">
        <v>291</v>
      </c>
      <c r="F145" s="44"/>
      <c r="G145" s="44"/>
      <c r="H145" s="44"/>
      <c r="I145" s="44"/>
      <c r="J145" s="45"/>
    </row>
    <row r="146" ht="102">
      <c r="A146" s="35" t="s">
        <v>54</v>
      </c>
      <c r="B146" s="47"/>
      <c r="C146" s="48"/>
      <c r="D146" s="48"/>
      <c r="E146" s="37" t="s">
        <v>364</v>
      </c>
      <c r="F146" s="48"/>
      <c r="G146" s="48"/>
      <c r="H146" s="48"/>
      <c r="I146" s="48"/>
      <c r="J146" s="49"/>
    </row>
  </sheetData>
  <sheetProtection sheet="1" objects="1" scenarios="1" spinCount="100000" saltValue="FtO8WWm5MsDfpudPXdF8bzafOOv7t3skf/qUqKdPyJuY0OiT1xGN7osn6hqXM5nl6Jc8TCczPtMv+4cDkDod4A==" hashValue="V71x3a0XimSF++kKGf34lyPdA77W7h80bnLhhNJ6T7Q6z3ht8tAje1J014HbeLhTDExnL+pGYcRq9jeelW35lA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 ht="28.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17</v>
      </c>
      <c r="I3" s="23">
        <f>SUMIFS(I8:I104,A8:A104,"SD")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SUMIFS(I9:I16,A9:A16,"P")</f>
        <v>0</v>
      </c>
      <c r="J8" s="34"/>
    </row>
    <row r="9" ht="29.2">
      <c r="A9" s="35" t="s">
        <v>44</v>
      </c>
      <c r="B9" s="35">
        <v>1</v>
      </c>
      <c r="C9" s="36" t="s">
        <v>87</v>
      </c>
      <c r="D9" s="35" t="s">
        <v>46</v>
      </c>
      <c r="E9" s="37" t="s">
        <v>88</v>
      </c>
      <c r="F9" s="38" t="s">
        <v>89</v>
      </c>
      <c r="G9" s="39">
        <v>24.254999999999999</v>
      </c>
      <c r="H9" s="40">
        <v>0</v>
      </c>
      <c r="I9" s="41">
        <f>ROUND(G9*H9,P4)</f>
        <v>0</v>
      </c>
      <c r="J9" s="38" t="s">
        <v>49</v>
      </c>
      <c r="O9" s="42">
        <f>I9*0.21</f>
        <v>0</v>
      </c>
      <c r="P9">
        <v>3</v>
      </c>
    </row>
    <row r="10" ht="43.8">
      <c r="A10" s="35" t="s">
        <v>50</v>
      </c>
      <c r="B10" s="43"/>
      <c r="C10" s="44"/>
      <c r="D10" s="44"/>
      <c r="E10" s="37" t="s">
        <v>369</v>
      </c>
      <c r="F10" s="44"/>
      <c r="G10" s="44"/>
      <c r="H10" s="44"/>
      <c r="I10" s="44"/>
      <c r="J10" s="45"/>
    </row>
    <row r="11">
      <c r="A11" s="35" t="s">
        <v>52</v>
      </c>
      <c r="B11" s="43"/>
      <c r="C11" s="44"/>
      <c r="D11" s="44"/>
      <c r="E11" s="46" t="s">
        <v>370</v>
      </c>
      <c r="F11" s="44"/>
      <c r="G11" s="44"/>
      <c r="H11" s="44"/>
      <c r="I11" s="44"/>
      <c r="J11" s="45"/>
    </row>
    <row r="12" ht="58.3">
      <c r="A12" s="35" t="s">
        <v>54</v>
      </c>
      <c r="B12" s="43"/>
      <c r="C12" s="44"/>
      <c r="D12" s="44"/>
      <c r="E12" s="37" t="s">
        <v>92</v>
      </c>
      <c r="F12" s="44"/>
      <c r="G12" s="44"/>
      <c r="H12" s="44"/>
      <c r="I12" s="44"/>
      <c r="J12" s="45"/>
    </row>
    <row r="13" ht="29.2">
      <c r="A13" s="35" t="s">
        <v>44</v>
      </c>
      <c r="B13" s="35">
        <v>2</v>
      </c>
      <c r="C13" s="36" t="s">
        <v>93</v>
      </c>
      <c r="D13" s="35" t="s">
        <v>46</v>
      </c>
      <c r="E13" s="37" t="s">
        <v>94</v>
      </c>
      <c r="F13" s="38" t="s">
        <v>89</v>
      </c>
      <c r="G13" s="39">
        <v>10</v>
      </c>
      <c r="H13" s="40">
        <v>0</v>
      </c>
      <c r="I13" s="41">
        <f>ROUND(G13*H13,P4)</f>
        <v>0</v>
      </c>
      <c r="J13" s="38" t="s">
        <v>49</v>
      </c>
      <c r="O13" s="42">
        <f>I13*0.21</f>
        <v>0</v>
      </c>
      <c r="P13">
        <v>3</v>
      </c>
    </row>
    <row r="14">
      <c r="A14" s="35" t="s">
        <v>50</v>
      </c>
      <c r="B14" s="43"/>
      <c r="C14" s="44"/>
      <c r="D14" s="44"/>
      <c r="E14" s="37" t="s">
        <v>371</v>
      </c>
      <c r="F14" s="44"/>
      <c r="G14" s="44"/>
      <c r="H14" s="44"/>
      <c r="I14" s="44"/>
      <c r="J14" s="45"/>
    </row>
    <row r="15">
      <c r="A15" s="35" t="s">
        <v>52</v>
      </c>
      <c r="B15" s="43"/>
      <c r="C15" s="44"/>
      <c r="D15" s="44"/>
      <c r="E15" s="46" t="s">
        <v>372</v>
      </c>
      <c r="F15" s="44"/>
      <c r="G15" s="44"/>
      <c r="H15" s="44"/>
      <c r="I15" s="44"/>
      <c r="J15" s="45"/>
    </row>
    <row r="16" ht="58.3">
      <c r="A16" s="35" t="s">
        <v>54</v>
      </c>
      <c r="B16" s="43"/>
      <c r="C16" s="44"/>
      <c r="D16" s="44"/>
      <c r="E16" s="37" t="s">
        <v>92</v>
      </c>
      <c r="F16" s="44"/>
      <c r="G16" s="44"/>
      <c r="H16" s="44"/>
      <c r="I16" s="44"/>
      <c r="J16" s="45"/>
    </row>
    <row r="17">
      <c r="A17" s="29" t="s">
        <v>41</v>
      </c>
      <c r="B17" s="30"/>
      <c r="C17" s="31" t="s">
        <v>101</v>
      </c>
      <c r="D17" s="32"/>
      <c r="E17" s="29" t="s">
        <v>102</v>
      </c>
      <c r="F17" s="32"/>
      <c r="G17" s="32"/>
      <c r="H17" s="32"/>
      <c r="I17" s="33">
        <f>SUMIFS(I18:I25,A18:A25,"P")</f>
        <v>0</v>
      </c>
      <c r="J17" s="34"/>
    </row>
    <row r="18" ht="29.2">
      <c r="A18" s="35" t="s">
        <v>44</v>
      </c>
      <c r="B18" s="35">
        <v>3</v>
      </c>
      <c r="C18" s="36" t="s">
        <v>272</v>
      </c>
      <c r="D18" s="35" t="s">
        <v>46</v>
      </c>
      <c r="E18" s="37" t="s">
        <v>273</v>
      </c>
      <c r="F18" s="38" t="s">
        <v>105</v>
      </c>
      <c r="G18" s="39">
        <v>9.9000000000000004</v>
      </c>
      <c r="H18" s="40">
        <v>0</v>
      </c>
      <c r="I18" s="41">
        <f>ROUND(G18*H18,P4)</f>
        <v>0</v>
      </c>
      <c r="J18" s="38" t="s">
        <v>49</v>
      </c>
      <c r="O18" s="42">
        <f>I18*0.21</f>
        <v>0</v>
      </c>
      <c r="P18">
        <v>3</v>
      </c>
    </row>
    <row r="19" ht="87.5">
      <c r="A19" s="35" t="s">
        <v>50</v>
      </c>
      <c r="B19" s="43"/>
      <c r="C19" s="44"/>
      <c r="D19" s="44"/>
      <c r="E19" s="37" t="s">
        <v>373</v>
      </c>
      <c r="F19" s="44"/>
      <c r="G19" s="44"/>
      <c r="H19" s="44"/>
      <c r="I19" s="44"/>
      <c r="J19" s="45"/>
    </row>
    <row r="20">
      <c r="A20" s="35" t="s">
        <v>52</v>
      </c>
      <c r="B20" s="43"/>
      <c r="C20" s="44"/>
      <c r="D20" s="44"/>
      <c r="E20" s="46" t="s">
        <v>374</v>
      </c>
      <c r="F20" s="44"/>
      <c r="G20" s="44"/>
      <c r="H20" s="44"/>
      <c r="I20" s="44"/>
      <c r="J20" s="45"/>
    </row>
    <row r="21" ht="43.8">
      <c r="A21" s="35" t="s">
        <v>54</v>
      </c>
      <c r="B21" s="43"/>
      <c r="C21" s="44"/>
      <c r="D21" s="44"/>
      <c r="E21" s="37" t="s">
        <v>108</v>
      </c>
      <c r="F21" s="44"/>
      <c r="G21" s="44"/>
      <c r="H21" s="44"/>
      <c r="I21" s="44"/>
      <c r="J21" s="45"/>
    </row>
    <row r="22" ht="29.2">
      <c r="A22" s="35" t="s">
        <v>44</v>
      </c>
      <c r="B22" s="35">
        <v>4</v>
      </c>
      <c r="C22" s="36" t="s">
        <v>375</v>
      </c>
      <c r="D22" s="35" t="s">
        <v>46</v>
      </c>
      <c r="E22" s="37" t="s">
        <v>376</v>
      </c>
      <c r="F22" s="38" t="s">
        <v>105</v>
      </c>
      <c r="G22" s="39">
        <v>5.4000000000000004</v>
      </c>
      <c r="H22" s="40">
        <v>0</v>
      </c>
      <c r="I22" s="41">
        <f>ROUND(G22*H22,P4)</f>
        <v>0</v>
      </c>
      <c r="J22" s="38" t="s">
        <v>49</v>
      </c>
      <c r="O22" s="42">
        <f>I22*0.21</f>
        <v>0</v>
      </c>
      <c r="P22">
        <v>3</v>
      </c>
    </row>
    <row r="23" ht="58.3">
      <c r="A23" s="35" t="s">
        <v>50</v>
      </c>
      <c r="B23" s="43"/>
      <c r="C23" s="44"/>
      <c r="D23" s="44"/>
      <c r="E23" s="37" t="s">
        <v>377</v>
      </c>
      <c r="F23" s="44"/>
      <c r="G23" s="44"/>
      <c r="H23" s="44"/>
      <c r="I23" s="44"/>
      <c r="J23" s="45"/>
    </row>
    <row r="24">
      <c r="A24" s="35" t="s">
        <v>52</v>
      </c>
      <c r="B24" s="43"/>
      <c r="C24" s="44"/>
      <c r="D24" s="44"/>
      <c r="E24" s="46" t="s">
        <v>378</v>
      </c>
      <c r="F24" s="44"/>
      <c r="G24" s="44"/>
      <c r="H24" s="44"/>
      <c r="I24" s="44"/>
      <c r="J24" s="45"/>
    </row>
    <row r="25" ht="43.8">
      <c r="A25" s="35" t="s">
        <v>54</v>
      </c>
      <c r="B25" s="43"/>
      <c r="C25" s="44"/>
      <c r="D25" s="44"/>
      <c r="E25" s="37" t="s">
        <v>108</v>
      </c>
      <c r="F25" s="44"/>
      <c r="G25" s="44"/>
      <c r="H25" s="44"/>
      <c r="I25" s="44"/>
      <c r="J25" s="45"/>
    </row>
    <row r="26">
      <c r="A26" s="29" t="s">
        <v>41</v>
      </c>
      <c r="B26" s="30"/>
      <c r="C26" s="31" t="s">
        <v>164</v>
      </c>
      <c r="D26" s="32"/>
      <c r="E26" s="29" t="s">
        <v>165</v>
      </c>
      <c r="F26" s="32"/>
      <c r="G26" s="32"/>
      <c r="H26" s="32"/>
      <c r="I26" s="33">
        <f>SUMIFS(I27:I50,A27:A50,"P")</f>
        <v>0</v>
      </c>
      <c r="J26" s="34"/>
    </row>
    <row r="27">
      <c r="A27" s="35" t="s">
        <v>44</v>
      </c>
      <c r="B27" s="35">
        <v>5</v>
      </c>
      <c r="C27" s="36" t="s">
        <v>181</v>
      </c>
      <c r="D27" s="35" t="s">
        <v>46</v>
      </c>
      <c r="E27" s="37" t="s">
        <v>182</v>
      </c>
      <c r="F27" s="38" t="s">
        <v>129</v>
      </c>
      <c r="G27" s="39">
        <v>74</v>
      </c>
      <c r="H27" s="40">
        <v>0</v>
      </c>
      <c r="I27" s="41">
        <f>ROUND(G27*H27,P4)</f>
        <v>0</v>
      </c>
      <c r="J27" s="38" t="s">
        <v>49</v>
      </c>
      <c r="O27" s="42">
        <f>I27*0.21</f>
        <v>0</v>
      </c>
      <c r="P27">
        <v>3</v>
      </c>
    </row>
    <row r="28">
      <c r="A28" s="35" t="s">
        <v>50</v>
      </c>
      <c r="B28" s="43"/>
      <c r="C28" s="44"/>
      <c r="D28" s="44"/>
      <c r="E28" s="50" t="s">
        <v>46</v>
      </c>
      <c r="F28" s="44"/>
      <c r="G28" s="44"/>
      <c r="H28" s="44"/>
      <c r="I28" s="44"/>
      <c r="J28" s="45"/>
    </row>
    <row r="29">
      <c r="A29" s="35" t="s">
        <v>52</v>
      </c>
      <c r="B29" s="43"/>
      <c r="C29" s="44"/>
      <c r="D29" s="44"/>
      <c r="E29" s="46" t="s">
        <v>379</v>
      </c>
      <c r="F29" s="44"/>
      <c r="G29" s="44"/>
      <c r="H29" s="44"/>
      <c r="I29" s="44"/>
      <c r="J29" s="45"/>
    </row>
    <row r="30" ht="87.5">
      <c r="A30" s="35" t="s">
        <v>54</v>
      </c>
      <c r="B30" s="43"/>
      <c r="C30" s="44"/>
      <c r="D30" s="44"/>
      <c r="E30" s="37" t="s">
        <v>180</v>
      </c>
      <c r="F30" s="44"/>
      <c r="G30" s="44"/>
      <c r="H30" s="44"/>
      <c r="I30" s="44"/>
      <c r="J30" s="45"/>
    </row>
    <row r="31">
      <c r="A31" s="35" t="s">
        <v>44</v>
      </c>
      <c r="B31" s="35">
        <v>6</v>
      </c>
      <c r="C31" s="36" t="s">
        <v>380</v>
      </c>
      <c r="D31" s="35" t="s">
        <v>46</v>
      </c>
      <c r="E31" s="37" t="s">
        <v>381</v>
      </c>
      <c r="F31" s="38" t="s">
        <v>105</v>
      </c>
      <c r="G31" s="39">
        <v>2.5</v>
      </c>
      <c r="H31" s="40">
        <v>0</v>
      </c>
      <c r="I31" s="41">
        <f>ROUND(G31*H31,P4)</f>
        <v>0</v>
      </c>
      <c r="J31" s="38" t="s">
        <v>49</v>
      </c>
      <c r="O31" s="42">
        <f>I31*0.21</f>
        <v>0</v>
      </c>
      <c r="P31">
        <v>3</v>
      </c>
    </row>
    <row r="32">
      <c r="A32" s="35" t="s">
        <v>50</v>
      </c>
      <c r="B32" s="43"/>
      <c r="C32" s="44"/>
      <c r="D32" s="44"/>
      <c r="E32" s="37" t="s">
        <v>382</v>
      </c>
      <c r="F32" s="44"/>
      <c r="G32" s="44"/>
      <c r="H32" s="44"/>
      <c r="I32" s="44"/>
      <c r="J32" s="45"/>
    </row>
    <row r="33">
      <c r="A33" s="35" t="s">
        <v>52</v>
      </c>
      <c r="B33" s="43"/>
      <c r="C33" s="44"/>
      <c r="D33" s="44"/>
      <c r="E33" s="46" t="s">
        <v>383</v>
      </c>
      <c r="F33" s="44"/>
      <c r="G33" s="44"/>
      <c r="H33" s="44"/>
      <c r="I33" s="44"/>
      <c r="J33" s="45"/>
    </row>
    <row r="34" ht="87.5">
      <c r="A34" s="35" t="s">
        <v>54</v>
      </c>
      <c r="B34" s="43"/>
      <c r="C34" s="44"/>
      <c r="D34" s="44"/>
      <c r="E34" s="37" t="s">
        <v>384</v>
      </c>
      <c r="F34" s="44"/>
      <c r="G34" s="44"/>
      <c r="H34" s="44"/>
      <c r="I34" s="44"/>
      <c r="J34" s="45"/>
    </row>
    <row r="35">
      <c r="A35" s="35" t="s">
        <v>44</v>
      </c>
      <c r="B35" s="35">
        <v>7</v>
      </c>
      <c r="C35" s="36" t="s">
        <v>385</v>
      </c>
      <c r="D35" s="35" t="s">
        <v>46</v>
      </c>
      <c r="E35" s="37" t="s">
        <v>386</v>
      </c>
      <c r="F35" s="38" t="s">
        <v>105</v>
      </c>
      <c r="G35" s="39">
        <v>0.83999999999999997</v>
      </c>
      <c r="H35" s="40">
        <v>0</v>
      </c>
      <c r="I35" s="41">
        <f>ROUND(G35*H35,P4)</f>
        <v>0</v>
      </c>
      <c r="J35" s="38" t="s">
        <v>49</v>
      </c>
      <c r="O35" s="42">
        <f>I35*0.21</f>
        <v>0</v>
      </c>
      <c r="P35">
        <v>3</v>
      </c>
    </row>
    <row r="36">
      <c r="A36" s="35" t="s">
        <v>50</v>
      </c>
      <c r="B36" s="43"/>
      <c r="C36" s="44"/>
      <c r="D36" s="44"/>
      <c r="E36" s="37" t="s">
        <v>387</v>
      </c>
      <c r="F36" s="44"/>
      <c r="G36" s="44"/>
      <c r="H36" s="44"/>
      <c r="I36" s="44"/>
      <c r="J36" s="45"/>
    </row>
    <row r="37">
      <c r="A37" s="35" t="s">
        <v>52</v>
      </c>
      <c r="B37" s="43"/>
      <c r="C37" s="44"/>
      <c r="D37" s="44"/>
      <c r="E37" s="46" t="s">
        <v>388</v>
      </c>
      <c r="F37" s="44"/>
      <c r="G37" s="44"/>
      <c r="H37" s="44"/>
      <c r="I37" s="44"/>
      <c r="J37" s="45"/>
    </row>
    <row r="38" ht="87.5">
      <c r="A38" s="35" t="s">
        <v>54</v>
      </c>
      <c r="B38" s="43"/>
      <c r="C38" s="44"/>
      <c r="D38" s="44"/>
      <c r="E38" s="37" t="s">
        <v>384</v>
      </c>
      <c r="F38" s="44"/>
      <c r="G38" s="44"/>
      <c r="H38" s="44"/>
      <c r="I38" s="44"/>
      <c r="J38" s="45"/>
    </row>
    <row r="39">
      <c r="A39" s="35" t="s">
        <v>44</v>
      </c>
      <c r="B39" s="35">
        <v>8</v>
      </c>
      <c r="C39" s="36" t="s">
        <v>389</v>
      </c>
      <c r="D39" s="35" t="s">
        <v>46</v>
      </c>
      <c r="E39" s="37" t="s">
        <v>390</v>
      </c>
      <c r="F39" s="38" t="s">
        <v>105</v>
      </c>
      <c r="G39" s="39">
        <v>1.0800000000000001</v>
      </c>
      <c r="H39" s="40">
        <v>0</v>
      </c>
      <c r="I39" s="41">
        <f>ROUND(G39*H39,P4)</f>
        <v>0</v>
      </c>
      <c r="J39" s="38" t="s">
        <v>49</v>
      </c>
      <c r="O39" s="42">
        <f>I39*0.21</f>
        <v>0</v>
      </c>
      <c r="P39">
        <v>3</v>
      </c>
    </row>
    <row r="40">
      <c r="A40" s="35" t="s">
        <v>50</v>
      </c>
      <c r="B40" s="43"/>
      <c r="C40" s="44"/>
      <c r="D40" s="44"/>
      <c r="E40" s="37" t="s">
        <v>391</v>
      </c>
      <c r="F40" s="44"/>
      <c r="G40" s="44"/>
      <c r="H40" s="44"/>
      <c r="I40" s="44"/>
      <c r="J40" s="45"/>
    </row>
    <row r="41">
      <c r="A41" s="35" t="s">
        <v>52</v>
      </c>
      <c r="B41" s="43"/>
      <c r="C41" s="44"/>
      <c r="D41" s="44"/>
      <c r="E41" s="46" t="s">
        <v>392</v>
      </c>
      <c r="F41" s="44"/>
      <c r="G41" s="44"/>
      <c r="H41" s="44"/>
      <c r="I41" s="44"/>
      <c r="J41" s="45"/>
    </row>
    <row r="42" ht="102">
      <c r="A42" s="35" t="s">
        <v>54</v>
      </c>
      <c r="B42" s="43"/>
      <c r="C42" s="44"/>
      <c r="D42" s="44"/>
      <c r="E42" s="37" t="s">
        <v>393</v>
      </c>
      <c r="F42" s="44"/>
      <c r="G42" s="44"/>
      <c r="H42" s="44"/>
      <c r="I42" s="44"/>
      <c r="J42" s="45"/>
    </row>
    <row r="43">
      <c r="A43" s="35" t="s">
        <v>44</v>
      </c>
      <c r="B43" s="35">
        <v>9</v>
      </c>
      <c r="C43" s="36" t="s">
        <v>204</v>
      </c>
      <c r="D43" s="35" t="s">
        <v>46</v>
      </c>
      <c r="E43" s="37" t="s">
        <v>205</v>
      </c>
      <c r="F43" s="38" t="s">
        <v>111</v>
      </c>
      <c r="G43" s="39">
        <v>48</v>
      </c>
      <c r="H43" s="40">
        <v>0</v>
      </c>
      <c r="I43" s="41">
        <f>ROUND(G43*H43,P4)</f>
        <v>0</v>
      </c>
      <c r="J43" s="38" t="s">
        <v>49</v>
      </c>
      <c r="O43" s="42">
        <f>I43*0.21</f>
        <v>0</v>
      </c>
      <c r="P43">
        <v>3</v>
      </c>
    </row>
    <row r="44" ht="29.2">
      <c r="A44" s="35" t="s">
        <v>50</v>
      </c>
      <c r="B44" s="43"/>
      <c r="C44" s="44"/>
      <c r="D44" s="44"/>
      <c r="E44" s="37" t="s">
        <v>394</v>
      </c>
      <c r="F44" s="44"/>
      <c r="G44" s="44"/>
      <c r="H44" s="44"/>
      <c r="I44" s="44"/>
      <c r="J44" s="45"/>
    </row>
    <row r="45">
      <c r="A45" s="35" t="s">
        <v>52</v>
      </c>
      <c r="B45" s="43"/>
      <c r="C45" s="44"/>
      <c r="D45" s="44"/>
      <c r="E45" s="46" t="s">
        <v>395</v>
      </c>
      <c r="F45" s="44"/>
      <c r="G45" s="44"/>
      <c r="H45" s="44"/>
      <c r="I45" s="44"/>
      <c r="J45" s="45"/>
    </row>
    <row r="46" ht="58.3">
      <c r="A46" s="35" t="s">
        <v>54</v>
      </c>
      <c r="B46" s="43"/>
      <c r="C46" s="44"/>
      <c r="D46" s="44"/>
      <c r="E46" s="37" t="s">
        <v>396</v>
      </c>
      <c r="F46" s="44"/>
      <c r="G46" s="44"/>
      <c r="H46" s="44"/>
      <c r="I46" s="44"/>
      <c r="J46" s="45"/>
    </row>
    <row r="47">
      <c r="A47" s="35" t="s">
        <v>44</v>
      </c>
      <c r="B47" s="35">
        <v>10</v>
      </c>
      <c r="C47" s="36" t="s">
        <v>397</v>
      </c>
      <c r="D47" s="35" t="s">
        <v>46</v>
      </c>
      <c r="E47" s="37" t="s">
        <v>398</v>
      </c>
      <c r="F47" s="38" t="s">
        <v>129</v>
      </c>
      <c r="G47" s="39">
        <v>33</v>
      </c>
      <c r="H47" s="40">
        <v>0</v>
      </c>
      <c r="I47" s="41">
        <f>ROUND(G47*H47,P4)</f>
        <v>0</v>
      </c>
      <c r="J47" s="38" t="s">
        <v>49</v>
      </c>
      <c r="O47" s="42">
        <f>I47*0.21</f>
        <v>0</v>
      </c>
      <c r="P47">
        <v>3</v>
      </c>
    </row>
    <row r="48" ht="131.2">
      <c r="A48" s="35" t="s">
        <v>50</v>
      </c>
      <c r="B48" s="43"/>
      <c r="C48" s="44"/>
      <c r="D48" s="44"/>
      <c r="E48" s="37" t="s">
        <v>399</v>
      </c>
      <c r="F48" s="44"/>
      <c r="G48" s="44"/>
      <c r="H48" s="44"/>
      <c r="I48" s="44"/>
      <c r="J48" s="45"/>
    </row>
    <row r="49">
      <c r="A49" s="35" t="s">
        <v>52</v>
      </c>
      <c r="B49" s="43"/>
      <c r="C49" s="44"/>
      <c r="D49" s="44"/>
      <c r="E49" s="46" t="s">
        <v>400</v>
      </c>
      <c r="F49" s="44"/>
      <c r="G49" s="44"/>
      <c r="H49" s="44"/>
      <c r="I49" s="44"/>
      <c r="J49" s="45"/>
    </row>
    <row r="50" ht="160.3">
      <c r="A50" s="35" t="s">
        <v>54</v>
      </c>
      <c r="B50" s="43"/>
      <c r="C50" s="44"/>
      <c r="D50" s="44"/>
      <c r="E50" s="37" t="s">
        <v>325</v>
      </c>
      <c r="F50" s="44"/>
      <c r="G50" s="44"/>
      <c r="H50" s="44"/>
      <c r="I50" s="44"/>
      <c r="J50" s="45"/>
    </row>
    <row r="51">
      <c r="A51" s="29" t="s">
        <v>41</v>
      </c>
      <c r="B51" s="30"/>
      <c r="C51" s="31" t="s">
        <v>401</v>
      </c>
      <c r="D51" s="32"/>
      <c r="E51" s="29" t="s">
        <v>402</v>
      </c>
      <c r="F51" s="32"/>
      <c r="G51" s="32"/>
      <c r="H51" s="32"/>
      <c r="I51" s="33">
        <f>SUMIFS(I52:I55,A52:A55,"P")</f>
        <v>0</v>
      </c>
      <c r="J51" s="34"/>
    </row>
    <row r="52">
      <c r="A52" s="35" t="s">
        <v>44</v>
      </c>
      <c r="B52" s="35">
        <v>11</v>
      </c>
      <c r="C52" s="36" t="s">
        <v>403</v>
      </c>
      <c r="D52" s="35" t="s">
        <v>46</v>
      </c>
      <c r="E52" s="37" t="s">
        <v>404</v>
      </c>
      <c r="F52" s="38" t="s">
        <v>129</v>
      </c>
      <c r="G52" s="39">
        <v>33</v>
      </c>
      <c r="H52" s="40">
        <v>0</v>
      </c>
      <c r="I52" s="41">
        <f>ROUND(G52*H52,P4)</f>
        <v>0</v>
      </c>
      <c r="J52" s="38" t="s">
        <v>49</v>
      </c>
      <c r="O52" s="42">
        <f>I52*0.21</f>
        <v>0</v>
      </c>
      <c r="P52">
        <v>3</v>
      </c>
    </row>
    <row r="53" ht="72.9">
      <c r="A53" s="35" t="s">
        <v>50</v>
      </c>
      <c r="B53" s="43"/>
      <c r="C53" s="44"/>
      <c r="D53" s="44"/>
      <c r="E53" s="37" t="s">
        <v>405</v>
      </c>
      <c r="F53" s="44"/>
      <c r="G53" s="44"/>
      <c r="H53" s="44"/>
      <c r="I53" s="44"/>
      <c r="J53" s="45"/>
    </row>
    <row r="54">
      <c r="A54" s="35" t="s">
        <v>52</v>
      </c>
      <c r="B54" s="43"/>
      <c r="C54" s="44"/>
      <c r="D54" s="44"/>
      <c r="E54" s="46" t="s">
        <v>400</v>
      </c>
      <c r="F54" s="44"/>
      <c r="G54" s="44"/>
      <c r="H54" s="44"/>
      <c r="I54" s="44"/>
      <c r="J54" s="45"/>
    </row>
    <row r="55" ht="72.9">
      <c r="A55" s="35" t="s">
        <v>54</v>
      </c>
      <c r="B55" s="43"/>
      <c r="C55" s="44"/>
      <c r="D55" s="44"/>
      <c r="E55" s="37" t="s">
        <v>406</v>
      </c>
      <c r="F55" s="44"/>
      <c r="G55" s="44"/>
      <c r="H55" s="44"/>
      <c r="I55" s="44"/>
      <c r="J55" s="45"/>
    </row>
    <row r="56">
      <c r="A56" s="29" t="s">
        <v>41</v>
      </c>
      <c r="B56" s="30"/>
      <c r="C56" s="31" t="s">
        <v>216</v>
      </c>
      <c r="D56" s="32"/>
      <c r="E56" s="29" t="s">
        <v>217</v>
      </c>
      <c r="F56" s="32"/>
      <c r="G56" s="32"/>
      <c r="H56" s="32"/>
      <c r="I56" s="33">
        <f>SUMIFS(I57:I104,A57:A104,"P")</f>
        <v>0</v>
      </c>
      <c r="J56" s="34"/>
    </row>
    <row r="57">
      <c r="A57" s="35" t="s">
        <v>44</v>
      </c>
      <c r="B57" s="35">
        <v>12</v>
      </c>
      <c r="C57" s="36" t="s">
        <v>407</v>
      </c>
      <c r="D57" s="35" t="s">
        <v>101</v>
      </c>
      <c r="E57" s="37" t="s">
        <v>408</v>
      </c>
      <c r="F57" s="38" t="s">
        <v>146</v>
      </c>
      <c r="G57" s="39">
        <v>15</v>
      </c>
      <c r="H57" s="40">
        <v>0</v>
      </c>
      <c r="I57" s="41">
        <f>ROUND(G57*H57,P4)</f>
        <v>0</v>
      </c>
      <c r="J57" s="38" t="s">
        <v>49</v>
      </c>
      <c r="O57" s="42">
        <f>I57*0.21</f>
        <v>0</v>
      </c>
      <c r="P57">
        <v>3</v>
      </c>
    </row>
    <row r="58" ht="29.2">
      <c r="A58" s="35" t="s">
        <v>50</v>
      </c>
      <c r="B58" s="43"/>
      <c r="C58" s="44"/>
      <c r="D58" s="44"/>
      <c r="E58" s="37" t="s">
        <v>409</v>
      </c>
      <c r="F58" s="44"/>
      <c r="G58" s="44"/>
      <c r="H58" s="44"/>
      <c r="I58" s="44"/>
      <c r="J58" s="45"/>
    </row>
    <row r="59">
      <c r="A59" s="35" t="s">
        <v>52</v>
      </c>
      <c r="B59" s="43"/>
      <c r="C59" s="44"/>
      <c r="D59" s="44"/>
      <c r="E59" s="46" t="s">
        <v>332</v>
      </c>
      <c r="F59" s="44"/>
      <c r="G59" s="44"/>
      <c r="H59" s="44"/>
      <c r="I59" s="44"/>
      <c r="J59" s="45"/>
    </row>
    <row r="60">
      <c r="A60" s="35" t="s">
        <v>54</v>
      </c>
      <c r="B60" s="43"/>
      <c r="C60" s="44"/>
      <c r="D60" s="44"/>
      <c r="E60" s="50"/>
      <c r="F60" s="44"/>
      <c r="G60" s="44"/>
      <c r="H60" s="44"/>
      <c r="I60" s="44"/>
      <c r="J60" s="45"/>
    </row>
    <row r="61" ht="29.2">
      <c r="A61" s="35" t="s">
        <v>44</v>
      </c>
      <c r="B61" s="35">
        <v>13</v>
      </c>
      <c r="C61" s="36" t="s">
        <v>218</v>
      </c>
      <c r="D61" s="35" t="s">
        <v>46</v>
      </c>
      <c r="E61" s="37" t="s">
        <v>219</v>
      </c>
      <c r="F61" s="38" t="s">
        <v>146</v>
      </c>
      <c r="G61" s="39">
        <v>10</v>
      </c>
      <c r="H61" s="40">
        <v>0</v>
      </c>
      <c r="I61" s="41">
        <f>ROUND(G61*H61,P4)</f>
        <v>0</v>
      </c>
      <c r="J61" s="38" t="s">
        <v>49</v>
      </c>
      <c r="O61" s="42">
        <f>I61*0.21</f>
        <v>0</v>
      </c>
      <c r="P61">
        <v>3</v>
      </c>
    </row>
    <row r="62">
      <c r="A62" s="35" t="s">
        <v>50</v>
      </c>
      <c r="B62" s="43"/>
      <c r="C62" s="44"/>
      <c r="D62" s="44"/>
      <c r="E62" s="37" t="s">
        <v>410</v>
      </c>
      <c r="F62" s="44"/>
      <c r="G62" s="44"/>
      <c r="H62" s="44"/>
      <c r="I62" s="44"/>
      <c r="J62" s="45"/>
    </row>
    <row r="63">
      <c r="A63" s="35" t="s">
        <v>52</v>
      </c>
      <c r="B63" s="43"/>
      <c r="C63" s="44"/>
      <c r="D63" s="44"/>
      <c r="E63" s="46" t="s">
        <v>411</v>
      </c>
      <c r="F63" s="44"/>
      <c r="G63" s="44"/>
      <c r="H63" s="44"/>
      <c r="I63" s="44"/>
      <c r="J63" s="45"/>
    </row>
    <row r="64" ht="43.8">
      <c r="A64" s="35" t="s">
        <v>54</v>
      </c>
      <c r="B64" s="43"/>
      <c r="C64" s="44"/>
      <c r="D64" s="44"/>
      <c r="E64" s="37" t="s">
        <v>222</v>
      </c>
      <c r="F64" s="44"/>
      <c r="G64" s="44"/>
      <c r="H64" s="44"/>
      <c r="I64" s="44"/>
      <c r="J64" s="45"/>
    </row>
    <row r="65" ht="29.2">
      <c r="A65" s="35" t="s">
        <v>44</v>
      </c>
      <c r="B65" s="35">
        <v>14</v>
      </c>
      <c r="C65" s="36" t="s">
        <v>223</v>
      </c>
      <c r="D65" s="35" t="s">
        <v>46</v>
      </c>
      <c r="E65" s="37" t="s">
        <v>224</v>
      </c>
      <c r="F65" s="38" t="s">
        <v>146</v>
      </c>
      <c r="G65" s="39">
        <v>8</v>
      </c>
      <c r="H65" s="40">
        <v>0</v>
      </c>
      <c r="I65" s="41">
        <f>ROUND(G65*H65,P4)</f>
        <v>0</v>
      </c>
      <c r="J65" s="38" t="s">
        <v>49</v>
      </c>
      <c r="O65" s="42">
        <f>I65*0.21</f>
        <v>0</v>
      </c>
      <c r="P65">
        <v>3</v>
      </c>
    </row>
    <row r="66">
      <c r="A66" s="35" t="s">
        <v>50</v>
      </c>
      <c r="B66" s="43"/>
      <c r="C66" s="44"/>
      <c r="D66" s="44"/>
      <c r="E66" s="37" t="s">
        <v>412</v>
      </c>
      <c r="F66" s="44"/>
      <c r="G66" s="44"/>
      <c r="H66" s="44"/>
      <c r="I66" s="44"/>
      <c r="J66" s="45"/>
    </row>
    <row r="67">
      <c r="A67" s="35" t="s">
        <v>52</v>
      </c>
      <c r="B67" s="43"/>
      <c r="C67" s="44"/>
      <c r="D67" s="44"/>
      <c r="E67" s="46" t="s">
        <v>413</v>
      </c>
      <c r="F67" s="44"/>
      <c r="G67" s="44"/>
      <c r="H67" s="44"/>
      <c r="I67" s="44"/>
      <c r="J67" s="45"/>
    </row>
    <row r="68">
      <c r="A68" s="35" t="s">
        <v>54</v>
      </c>
      <c r="B68" s="43"/>
      <c r="C68" s="44"/>
      <c r="D68" s="44"/>
      <c r="E68" s="37" t="s">
        <v>414</v>
      </c>
      <c r="F68" s="44"/>
      <c r="G68" s="44"/>
      <c r="H68" s="44"/>
      <c r="I68" s="44"/>
      <c r="J68" s="45"/>
    </row>
    <row r="69" ht="29.2">
      <c r="A69" s="35" t="s">
        <v>44</v>
      </c>
      <c r="B69" s="35">
        <v>15</v>
      </c>
      <c r="C69" s="36" t="s">
        <v>228</v>
      </c>
      <c r="D69" s="35" t="s">
        <v>46</v>
      </c>
      <c r="E69" s="37" t="s">
        <v>229</v>
      </c>
      <c r="F69" s="38" t="s">
        <v>129</v>
      </c>
      <c r="G69" s="39">
        <v>68</v>
      </c>
      <c r="H69" s="40">
        <v>0</v>
      </c>
      <c r="I69" s="41">
        <f>ROUND(G69*H69,P4)</f>
        <v>0</v>
      </c>
      <c r="J69" s="38" t="s">
        <v>49</v>
      </c>
      <c r="O69" s="42">
        <f>I69*0.21</f>
        <v>0</v>
      </c>
      <c r="P69">
        <v>3</v>
      </c>
    </row>
    <row r="70" ht="204">
      <c r="A70" s="35" t="s">
        <v>50</v>
      </c>
      <c r="B70" s="43"/>
      <c r="C70" s="44"/>
      <c r="D70" s="44"/>
      <c r="E70" s="37" t="s">
        <v>415</v>
      </c>
      <c r="F70" s="44"/>
      <c r="G70" s="44"/>
      <c r="H70" s="44"/>
      <c r="I70" s="44"/>
      <c r="J70" s="45"/>
    </row>
    <row r="71">
      <c r="A71" s="35" t="s">
        <v>52</v>
      </c>
      <c r="B71" s="43"/>
      <c r="C71" s="44"/>
      <c r="D71" s="44"/>
      <c r="E71" s="46" t="s">
        <v>416</v>
      </c>
      <c r="F71" s="44"/>
      <c r="G71" s="44"/>
      <c r="H71" s="44"/>
      <c r="I71" s="44"/>
      <c r="J71" s="45"/>
    </row>
    <row r="72" ht="43.8">
      <c r="A72" s="35" t="s">
        <v>54</v>
      </c>
      <c r="B72" s="43"/>
      <c r="C72" s="44"/>
      <c r="D72" s="44"/>
      <c r="E72" s="37" t="s">
        <v>232</v>
      </c>
      <c r="F72" s="44"/>
      <c r="G72" s="44"/>
      <c r="H72" s="44"/>
      <c r="I72" s="44"/>
      <c r="J72" s="45"/>
    </row>
    <row r="73" ht="29.2">
      <c r="A73" s="35" t="s">
        <v>44</v>
      </c>
      <c r="B73" s="35">
        <v>16</v>
      </c>
      <c r="C73" s="36" t="s">
        <v>233</v>
      </c>
      <c r="D73" s="35" t="s">
        <v>46</v>
      </c>
      <c r="E73" s="37" t="s">
        <v>234</v>
      </c>
      <c r="F73" s="38" t="s">
        <v>129</v>
      </c>
      <c r="G73" s="39">
        <v>68</v>
      </c>
      <c r="H73" s="40">
        <v>0</v>
      </c>
      <c r="I73" s="41">
        <f>ROUND(G73*H73,P4)</f>
        <v>0</v>
      </c>
      <c r="J73" s="38" t="s">
        <v>49</v>
      </c>
      <c r="O73" s="42">
        <f>I73*0.21</f>
        <v>0</v>
      </c>
      <c r="P73">
        <v>3</v>
      </c>
    </row>
    <row r="74" ht="174.9">
      <c r="A74" s="35" t="s">
        <v>50</v>
      </c>
      <c r="B74" s="43"/>
      <c r="C74" s="44"/>
      <c r="D74" s="44"/>
      <c r="E74" s="37" t="s">
        <v>417</v>
      </c>
      <c r="F74" s="44"/>
      <c r="G74" s="44"/>
      <c r="H74" s="44"/>
      <c r="I74" s="44"/>
      <c r="J74" s="45"/>
    </row>
    <row r="75">
      <c r="A75" s="35" t="s">
        <v>52</v>
      </c>
      <c r="B75" s="43"/>
      <c r="C75" s="44"/>
      <c r="D75" s="44"/>
      <c r="E75" s="46" t="s">
        <v>416</v>
      </c>
      <c r="F75" s="44"/>
      <c r="G75" s="44"/>
      <c r="H75" s="44"/>
      <c r="I75" s="44"/>
      <c r="J75" s="45"/>
    </row>
    <row r="76" ht="43.8">
      <c r="A76" s="35" t="s">
        <v>54</v>
      </c>
      <c r="B76" s="43"/>
      <c r="C76" s="44"/>
      <c r="D76" s="44"/>
      <c r="E76" s="37" t="s">
        <v>232</v>
      </c>
      <c r="F76" s="44"/>
      <c r="G76" s="44"/>
      <c r="H76" s="44"/>
      <c r="I76" s="44"/>
      <c r="J76" s="45"/>
    </row>
    <row r="77">
      <c r="A77" s="35" t="s">
        <v>44</v>
      </c>
      <c r="B77" s="35">
        <v>17</v>
      </c>
      <c r="C77" s="36" t="s">
        <v>236</v>
      </c>
      <c r="D77" s="35" t="s">
        <v>46</v>
      </c>
      <c r="E77" s="37" t="s">
        <v>237</v>
      </c>
      <c r="F77" s="38" t="s">
        <v>129</v>
      </c>
      <c r="G77" s="39">
        <v>27</v>
      </c>
      <c r="H77" s="40">
        <v>0</v>
      </c>
      <c r="I77" s="41">
        <f>ROUND(G77*H77,P4)</f>
        <v>0</v>
      </c>
      <c r="J77" s="38" t="s">
        <v>49</v>
      </c>
      <c r="O77" s="42">
        <f>I77*0.21</f>
        <v>0</v>
      </c>
      <c r="P77">
        <v>3</v>
      </c>
    </row>
    <row r="78" ht="72.9">
      <c r="A78" s="35" t="s">
        <v>50</v>
      </c>
      <c r="B78" s="43"/>
      <c r="C78" s="44"/>
      <c r="D78" s="44"/>
      <c r="E78" s="37" t="s">
        <v>418</v>
      </c>
      <c r="F78" s="44"/>
      <c r="G78" s="44"/>
      <c r="H78" s="44"/>
      <c r="I78" s="44"/>
      <c r="J78" s="45"/>
    </row>
    <row r="79">
      <c r="A79" s="35" t="s">
        <v>52</v>
      </c>
      <c r="B79" s="43"/>
      <c r="C79" s="44"/>
      <c r="D79" s="44"/>
      <c r="E79" s="46" t="s">
        <v>419</v>
      </c>
      <c r="F79" s="44"/>
      <c r="G79" s="44"/>
      <c r="H79" s="44"/>
      <c r="I79" s="44"/>
      <c r="J79" s="45"/>
    </row>
    <row r="80" ht="43.8">
      <c r="A80" s="35" t="s">
        <v>54</v>
      </c>
      <c r="B80" s="43"/>
      <c r="C80" s="44"/>
      <c r="D80" s="44"/>
      <c r="E80" s="37" t="s">
        <v>240</v>
      </c>
      <c r="F80" s="44"/>
      <c r="G80" s="44"/>
      <c r="H80" s="44"/>
      <c r="I80" s="44"/>
      <c r="J80" s="45"/>
    </row>
    <row r="81">
      <c r="A81" s="35" t="s">
        <v>44</v>
      </c>
      <c r="B81" s="35">
        <v>18</v>
      </c>
      <c r="C81" s="36" t="s">
        <v>420</v>
      </c>
      <c r="D81" s="35" t="s">
        <v>101</v>
      </c>
      <c r="E81" s="37" t="s">
        <v>421</v>
      </c>
      <c r="F81" s="38" t="s">
        <v>146</v>
      </c>
      <c r="G81" s="39">
        <v>12</v>
      </c>
      <c r="H81" s="40">
        <v>0</v>
      </c>
      <c r="I81" s="41">
        <f>ROUND(G81*H81,P4)</f>
        <v>0</v>
      </c>
      <c r="J81" s="38" t="s">
        <v>49</v>
      </c>
      <c r="O81" s="42">
        <f>I81*0.21</f>
        <v>0</v>
      </c>
      <c r="P81">
        <v>3</v>
      </c>
    </row>
    <row r="82">
      <c r="A82" s="35" t="s">
        <v>50</v>
      </c>
      <c r="B82" s="43"/>
      <c r="C82" s="44"/>
      <c r="D82" s="44"/>
      <c r="E82" s="37" t="s">
        <v>422</v>
      </c>
      <c r="F82" s="44"/>
      <c r="G82" s="44"/>
      <c r="H82" s="44"/>
      <c r="I82" s="44"/>
      <c r="J82" s="45"/>
    </row>
    <row r="83">
      <c r="A83" s="35" t="s">
        <v>52</v>
      </c>
      <c r="B83" s="43"/>
      <c r="C83" s="44"/>
      <c r="D83" s="44"/>
      <c r="E83" s="46" t="s">
        <v>423</v>
      </c>
      <c r="F83" s="44"/>
      <c r="G83" s="44"/>
      <c r="H83" s="44"/>
      <c r="I83" s="44"/>
      <c r="J83" s="45"/>
    </row>
    <row r="84" ht="43.8">
      <c r="A84" s="35" t="s">
        <v>54</v>
      </c>
      <c r="B84" s="43"/>
      <c r="C84" s="44"/>
      <c r="D84" s="44"/>
      <c r="E84" s="37" t="s">
        <v>232</v>
      </c>
      <c r="F84" s="44"/>
      <c r="G84" s="44"/>
      <c r="H84" s="44"/>
      <c r="I84" s="44"/>
      <c r="J84" s="45"/>
    </row>
    <row r="85">
      <c r="A85" s="35" t="s">
        <v>44</v>
      </c>
      <c r="B85" s="35">
        <v>19</v>
      </c>
      <c r="C85" s="36" t="s">
        <v>420</v>
      </c>
      <c r="D85" s="35" t="s">
        <v>297</v>
      </c>
      <c r="E85" s="37" t="s">
        <v>424</v>
      </c>
      <c r="F85" s="38" t="s">
        <v>146</v>
      </c>
      <c r="G85" s="39">
        <v>12</v>
      </c>
      <c r="H85" s="40">
        <v>0</v>
      </c>
      <c r="I85" s="41">
        <f>ROUND(G85*H85,P4)</f>
        <v>0</v>
      </c>
      <c r="J85" s="38" t="s">
        <v>49</v>
      </c>
      <c r="O85" s="42">
        <f>I85*0.21</f>
        <v>0</v>
      </c>
      <c r="P85">
        <v>3</v>
      </c>
    </row>
    <row r="86">
      <c r="A86" s="35" t="s">
        <v>50</v>
      </c>
      <c r="B86" s="43"/>
      <c r="C86" s="44"/>
      <c r="D86" s="44"/>
      <c r="E86" s="37" t="s">
        <v>422</v>
      </c>
      <c r="F86" s="44"/>
      <c r="G86" s="44"/>
      <c r="H86" s="44"/>
      <c r="I86" s="44"/>
      <c r="J86" s="45"/>
    </row>
    <row r="87">
      <c r="A87" s="35" t="s">
        <v>52</v>
      </c>
      <c r="B87" s="43"/>
      <c r="C87" s="44"/>
      <c r="D87" s="44"/>
      <c r="E87" s="46" t="s">
        <v>423</v>
      </c>
      <c r="F87" s="44"/>
      <c r="G87" s="44"/>
      <c r="H87" s="44"/>
      <c r="I87" s="44"/>
      <c r="J87" s="45"/>
    </row>
    <row r="88" ht="43.8">
      <c r="A88" s="35" t="s">
        <v>54</v>
      </c>
      <c r="B88" s="43"/>
      <c r="C88" s="44"/>
      <c r="D88" s="44"/>
      <c r="E88" s="37" t="s">
        <v>232</v>
      </c>
      <c r="F88" s="44"/>
      <c r="G88" s="44"/>
      <c r="H88" s="44"/>
      <c r="I88" s="44"/>
      <c r="J88" s="45"/>
    </row>
    <row r="89">
      <c r="A89" s="35" t="s">
        <v>44</v>
      </c>
      <c r="B89" s="35">
        <v>20</v>
      </c>
      <c r="C89" s="36" t="s">
        <v>356</v>
      </c>
      <c r="D89" s="35" t="s">
        <v>46</v>
      </c>
      <c r="E89" s="37" t="s">
        <v>357</v>
      </c>
      <c r="F89" s="38" t="s">
        <v>111</v>
      </c>
      <c r="G89" s="39">
        <v>14</v>
      </c>
      <c r="H89" s="40">
        <v>0</v>
      </c>
      <c r="I89" s="41">
        <f>ROUND(G89*H89,P4)</f>
        <v>0</v>
      </c>
      <c r="J89" s="38" t="s">
        <v>49</v>
      </c>
      <c r="O89" s="42">
        <f>I89*0.21</f>
        <v>0</v>
      </c>
      <c r="P89">
        <v>3</v>
      </c>
    </row>
    <row r="90" ht="189.5">
      <c r="A90" s="35" t="s">
        <v>50</v>
      </c>
      <c r="B90" s="43"/>
      <c r="C90" s="44"/>
      <c r="D90" s="44"/>
      <c r="E90" s="37" t="s">
        <v>425</v>
      </c>
      <c r="F90" s="44"/>
      <c r="G90" s="44"/>
      <c r="H90" s="44"/>
      <c r="I90" s="44"/>
      <c r="J90" s="45"/>
    </row>
    <row r="91">
      <c r="A91" s="35" t="s">
        <v>52</v>
      </c>
      <c r="B91" s="43"/>
      <c r="C91" s="44"/>
      <c r="D91" s="44"/>
      <c r="E91" s="46" t="s">
        <v>426</v>
      </c>
      <c r="F91" s="44"/>
      <c r="G91" s="44"/>
      <c r="H91" s="44"/>
      <c r="I91" s="44"/>
      <c r="J91" s="45"/>
    </row>
    <row r="92" ht="58.3">
      <c r="A92" s="35" t="s">
        <v>54</v>
      </c>
      <c r="B92" s="43"/>
      <c r="C92" s="44"/>
      <c r="D92" s="44"/>
      <c r="E92" s="37" t="s">
        <v>351</v>
      </c>
      <c r="F92" s="44"/>
      <c r="G92" s="44"/>
      <c r="H92" s="44"/>
      <c r="I92" s="44"/>
      <c r="J92" s="45"/>
    </row>
    <row r="93">
      <c r="A93" s="35" t="s">
        <v>44</v>
      </c>
      <c r="B93" s="35">
        <v>21</v>
      </c>
      <c r="C93" s="36" t="s">
        <v>241</v>
      </c>
      <c r="D93" s="35" t="s">
        <v>46</v>
      </c>
      <c r="E93" s="37" t="s">
        <v>242</v>
      </c>
      <c r="F93" s="38" t="s">
        <v>111</v>
      </c>
      <c r="G93" s="39">
        <v>78</v>
      </c>
      <c r="H93" s="40">
        <v>0</v>
      </c>
      <c r="I93" s="41">
        <f>ROUND(G93*H93,P4)</f>
        <v>0</v>
      </c>
      <c r="J93" s="38" t="s">
        <v>49</v>
      </c>
      <c r="O93" s="42">
        <f>I93*0.21</f>
        <v>0</v>
      </c>
      <c r="P93">
        <v>3</v>
      </c>
    </row>
    <row r="94" ht="43.8">
      <c r="A94" s="35" t="s">
        <v>50</v>
      </c>
      <c r="B94" s="43"/>
      <c r="C94" s="44"/>
      <c r="D94" s="44"/>
      <c r="E94" s="37" t="s">
        <v>427</v>
      </c>
      <c r="F94" s="44"/>
      <c r="G94" s="44"/>
      <c r="H94" s="44"/>
      <c r="I94" s="44"/>
      <c r="J94" s="45"/>
    </row>
    <row r="95">
      <c r="A95" s="35" t="s">
        <v>52</v>
      </c>
      <c r="B95" s="43"/>
      <c r="C95" s="44"/>
      <c r="D95" s="44"/>
      <c r="E95" s="46" t="s">
        <v>428</v>
      </c>
      <c r="F95" s="44"/>
      <c r="G95" s="44"/>
      <c r="H95" s="44"/>
      <c r="I95" s="44"/>
      <c r="J95" s="45"/>
    </row>
    <row r="96" ht="43.8">
      <c r="A96" s="35" t="s">
        <v>54</v>
      </c>
      <c r="B96" s="43"/>
      <c r="C96" s="44"/>
      <c r="D96" s="44"/>
      <c r="E96" s="37" t="s">
        <v>244</v>
      </c>
      <c r="F96" s="44"/>
      <c r="G96" s="44"/>
      <c r="H96" s="44"/>
      <c r="I96" s="44"/>
      <c r="J96" s="45"/>
    </row>
    <row r="97">
      <c r="A97" s="35" t="s">
        <v>44</v>
      </c>
      <c r="B97" s="35">
        <v>22</v>
      </c>
      <c r="C97" s="36" t="s">
        <v>249</v>
      </c>
      <c r="D97" s="35" t="s">
        <v>46</v>
      </c>
      <c r="E97" s="37" t="s">
        <v>250</v>
      </c>
      <c r="F97" s="38" t="s">
        <v>129</v>
      </c>
      <c r="G97" s="39">
        <v>50</v>
      </c>
      <c r="H97" s="40">
        <v>0</v>
      </c>
      <c r="I97" s="41">
        <f>ROUND(G97*H97,P4)</f>
        <v>0</v>
      </c>
      <c r="J97" s="38" t="s">
        <v>49</v>
      </c>
      <c r="O97" s="42">
        <f>I97*0.21</f>
        <v>0</v>
      </c>
      <c r="P97">
        <v>3</v>
      </c>
    </row>
    <row r="98">
      <c r="A98" s="35" t="s">
        <v>50</v>
      </c>
      <c r="B98" s="43"/>
      <c r="C98" s="44"/>
      <c r="D98" s="44"/>
      <c r="E98" s="50" t="s">
        <v>46</v>
      </c>
      <c r="F98" s="44"/>
      <c r="G98" s="44"/>
      <c r="H98" s="44"/>
      <c r="I98" s="44"/>
      <c r="J98" s="45"/>
    </row>
    <row r="99">
      <c r="A99" s="35" t="s">
        <v>52</v>
      </c>
      <c r="B99" s="43"/>
      <c r="C99" s="44"/>
      <c r="D99" s="44"/>
      <c r="E99" s="46" t="s">
        <v>142</v>
      </c>
      <c r="F99" s="44"/>
      <c r="G99" s="44"/>
      <c r="H99" s="44"/>
      <c r="I99" s="44"/>
      <c r="J99" s="45"/>
    </row>
    <row r="100">
      <c r="A100" s="35" t="s">
        <v>54</v>
      </c>
      <c r="B100" s="43"/>
      <c r="C100" s="44"/>
      <c r="D100" s="44"/>
      <c r="E100" s="50"/>
      <c r="F100" s="44"/>
      <c r="G100" s="44"/>
      <c r="H100" s="44"/>
      <c r="I100" s="44"/>
      <c r="J100" s="45"/>
    </row>
    <row r="101">
      <c r="A101" s="35" t="s">
        <v>44</v>
      </c>
      <c r="B101" s="35">
        <v>23</v>
      </c>
      <c r="C101" s="36" t="s">
        <v>251</v>
      </c>
      <c r="D101" s="35" t="s">
        <v>46</v>
      </c>
      <c r="E101" s="37" t="s">
        <v>252</v>
      </c>
      <c r="F101" s="38" t="s">
        <v>129</v>
      </c>
      <c r="G101" s="39">
        <v>50</v>
      </c>
      <c r="H101" s="40">
        <v>0</v>
      </c>
      <c r="I101" s="41">
        <f>ROUND(G101*H101,P4)</f>
        <v>0</v>
      </c>
      <c r="J101" s="38" t="s">
        <v>49</v>
      </c>
      <c r="O101" s="42">
        <f>I101*0.21</f>
        <v>0</v>
      </c>
      <c r="P101">
        <v>3</v>
      </c>
    </row>
    <row r="102">
      <c r="A102" s="35" t="s">
        <v>50</v>
      </c>
      <c r="B102" s="43"/>
      <c r="C102" s="44"/>
      <c r="D102" s="44"/>
      <c r="E102" s="37" t="s">
        <v>429</v>
      </c>
      <c r="F102" s="44"/>
      <c r="G102" s="44"/>
      <c r="H102" s="44"/>
      <c r="I102" s="44"/>
      <c r="J102" s="45"/>
    </row>
    <row r="103">
      <c r="A103" s="35" t="s">
        <v>52</v>
      </c>
      <c r="B103" s="43"/>
      <c r="C103" s="44"/>
      <c r="D103" s="44"/>
      <c r="E103" s="46" t="s">
        <v>142</v>
      </c>
      <c r="F103" s="44"/>
      <c r="G103" s="44"/>
      <c r="H103" s="44"/>
      <c r="I103" s="44"/>
      <c r="J103" s="45"/>
    </row>
    <row r="104">
      <c r="A104" s="35" t="s">
        <v>54</v>
      </c>
      <c r="B104" s="47"/>
      <c r="C104" s="48"/>
      <c r="D104" s="48"/>
      <c r="E104" s="51"/>
      <c r="F104" s="48"/>
      <c r="G104" s="48"/>
      <c r="H104" s="48"/>
      <c r="I104" s="48"/>
      <c r="J104" s="49"/>
    </row>
  </sheetData>
  <sheetProtection sheet="1" objects="1" scenarios="1" spinCount="100000" saltValue="FL7WmN/7HbcMqLJJ30nhOkCO8URwBdk9zO+y6UKSvZec0sLZb9TUNI5NTUNcs5ceEZ9JsTtbS6kzKIVfUbxCqg==" hashValue="rA7LgUVnpBXNyzz56PieBPge5E1/KDmLQoMIrtt8At7cVvOFiXlWDPDo/Aa/UpyyeAz6b4NqEMVIaBDwB1ikCw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 ht="28.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19</v>
      </c>
      <c r="I3" s="23">
        <f>SUMIFS(I8:I103,A8:A103,"SD")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SUMIFS(I9:I20,A9:A20,"P")</f>
        <v>0</v>
      </c>
      <c r="J8" s="34"/>
    </row>
    <row r="9" ht="29.2">
      <c r="A9" s="35" t="s">
        <v>44</v>
      </c>
      <c r="B9" s="35">
        <v>1</v>
      </c>
      <c r="C9" s="36" t="s">
        <v>430</v>
      </c>
      <c r="D9" s="35" t="s">
        <v>46</v>
      </c>
      <c r="E9" s="37" t="s">
        <v>431</v>
      </c>
      <c r="F9" s="38" t="s">
        <v>89</v>
      </c>
      <c r="G9" s="39">
        <v>27.899999999999999</v>
      </c>
      <c r="H9" s="40">
        <v>0</v>
      </c>
      <c r="I9" s="41">
        <f>ROUND(G9*H9,P4)</f>
        <v>0</v>
      </c>
      <c r="J9" s="38" t="s">
        <v>49</v>
      </c>
      <c r="O9" s="42">
        <f>I9*0.21</f>
        <v>0</v>
      </c>
      <c r="P9">
        <v>3</v>
      </c>
    </row>
    <row r="10" ht="43.8">
      <c r="A10" s="35" t="s">
        <v>50</v>
      </c>
      <c r="B10" s="43"/>
      <c r="C10" s="44"/>
      <c r="D10" s="44"/>
      <c r="E10" s="37" t="s">
        <v>432</v>
      </c>
      <c r="F10" s="44"/>
      <c r="G10" s="44"/>
      <c r="H10" s="44"/>
      <c r="I10" s="44"/>
      <c r="J10" s="45"/>
    </row>
    <row r="11">
      <c r="A11" s="35" t="s">
        <v>52</v>
      </c>
      <c r="B11" s="43"/>
      <c r="C11" s="44"/>
      <c r="D11" s="44"/>
      <c r="E11" s="46" t="s">
        <v>433</v>
      </c>
      <c r="F11" s="44"/>
      <c r="G11" s="44"/>
      <c r="H11" s="44"/>
      <c r="I11" s="44"/>
      <c r="J11" s="45"/>
    </row>
    <row r="12" ht="58.3">
      <c r="A12" s="35" t="s">
        <v>54</v>
      </c>
      <c r="B12" s="43"/>
      <c r="C12" s="44"/>
      <c r="D12" s="44"/>
      <c r="E12" s="37" t="s">
        <v>92</v>
      </c>
      <c r="F12" s="44"/>
      <c r="G12" s="44"/>
      <c r="H12" s="44"/>
      <c r="I12" s="44"/>
      <c r="J12" s="45"/>
    </row>
    <row r="13" ht="29.2">
      <c r="A13" s="35" t="s">
        <v>44</v>
      </c>
      <c r="B13" s="35">
        <v>2</v>
      </c>
      <c r="C13" s="36" t="s">
        <v>93</v>
      </c>
      <c r="D13" s="35" t="s">
        <v>46</v>
      </c>
      <c r="E13" s="37" t="s">
        <v>94</v>
      </c>
      <c r="F13" s="38" t="s">
        <v>89</v>
      </c>
      <c r="G13" s="39">
        <v>60</v>
      </c>
      <c r="H13" s="40">
        <v>0</v>
      </c>
      <c r="I13" s="41">
        <f>ROUND(G13*H13,P4)</f>
        <v>0</v>
      </c>
      <c r="J13" s="38" t="s">
        <v>49</v>
      </c>
      <c r="O13" s="42">
        <f>I13*0.21</f>
        <v>0</v>
      </c>
      <c r="P13">
        <v>3</v>
      </c>
    </row>
    <row r="14" ht="43.8">
      <c r="A14" s="35" t="s">
        <v>50</v>
      </c>
      <c r="B14" s="43"/>
      <c r="C14" s="44"/>
      <c r="D14" s="44"/>
      <c r="E14" s="37" t="s">
        <v>434</v>
      </c>
      <c r="F14" s="44"/>
      <c r="G14" s="44"/>
      <c r="H14" s="44"/>
      <c r="I14" s="44"/>
      <c r="J14" s="45"/>
    </row>
    <row r="15">
      <c r="A15" s="35" t="s">
        <v>52</v>
      </c>
      <c r="B15" s="43"/>
      <c r="C15" s="44"/>
      <c r="D15" s="44"/>
      <c r="E15" s="46" t="s">
        <v>435</v>
      </c>
      <c r="F15" s="44"/>
      <c r="G15" s="44"/>
      <c r="H15" s="44"/>
      <c r="I15" s="44"/>
      <c r="J15" s="45"/>
    </row>
    <row r="16" ht="58.3">
      <c r="A16" s="35" t="s">
        <v>54</v>
      </c>
      <c r="B16" s="43"/>
      <c r="C16" s="44"/>
      <c r="D16" s="44"/>
      <c r="E16" s="37" t="s">
        <v>92</v>
      </c>
      <c r="F16" s="44"/>
      <c r="G16" s="44"/>
      <c r="H16" s="44"/>
      <c r="I16" s="44"/>
      <c r="J16" s="45"/>
    </row>
    <row r="17" ht="29.2">
      <c r="A17" s="35" t="s">
        <v>44</v>
      </c>
      <c r="B17" s="35">
        <v>3</v>
      </c>
      <c r="C17" s="36" t="s">
        <v>97</v>
      </c>
      <c r="D17" s="35" t="s">
        <v>46</v>
      </c>
      <c r="E17" s="37" t="s">
        <v>98</v>
      </c>
      <c r="F17" s="38" t="s">
        <v>89</v>
      </c>
      <c r="G17" s="39">
        <v>31.5</v>
      </c>
      <c r="H17" s="40">
        <v>0</v>
      </c>
      <c r="I17" s="41">
        <f>ROUND(G17*H17,P4)</f>
        <v>0</v>
      </c>
      <c r="J17" s="38" t="s">
        <v>49</v>
      </c>
      <c r="O17" s="42">
        <f>I17*0.21</f>
        <v>0</v>
      </c>
      <c r="P17">
        <v>3</v>
      </c>
    </row>
    <row r="18" ht="43.8">
      <c r="A18" s="35" t="s">
        <v>50</v>
      </c>
      <c r="B18" s="43"/>
      <c r="C18" s="44"/>
      <c r="D18" s="44"/>
      <c r="E18" s="37" t="s">
        <v>436</v>
      </c>
      <c r="F18" s="44"/>
      <c r="G18" s="44"/>
      <c r="H18" s="44"/>
      <c r="I18" s="44"/>
      <c r="J18" s="45"/>
    </row>
    <row r="19">
      <c r="A19" s="35" t="s">
        <v>52</v>
      </c>
      <c r="B19" s="43"/>
      <c r="C19" s="44"/>
      <c r="D19" s="44"/>
      <c r="E19" s="46" t="s">
        <v>437</v>
      </c>
      <c r="F19" s="44"/>
      <c r="G19" s="44"/>
      <c r="H19" s="44"/>
      <c r="I19" s="44"/>
      <c r="J19" s="45"/>
    </row>
    <row r="20" ht="58.3">
      <c r="A20" s="35" t="s">
        <v>54</v>
      </c>
      <c r="B20" s="43"/>
      <c r="C20" s="44"/>
      <c r="D20" s="44"/>
      <c r="E20" s="37" t="s">
        <v>92</v>
      </c>
      <c r="F20" s="44"/>
      <c r="G20" s="44"/>
      <c r="H20" s="44"/>
      <c r="I20" s="44"/>
      <c r="J20" s="45"/>
    </row>
    <row r="21">
      <c r="A21" s="29" t="s">
        <v>41</v>
      </c>
      <c r="B21" s="30"/>
      <c r="C21" s="31" t="s">
        <v>101</v>
      </c>
      <c r="D21" s="32"/>
      <c r="E21" s="29" t="s">
        <v>102</v>
      </c>
      <c r="F21" s="32"/>
      <c r="G21" s="32"/>
      <c r="H21" s="32"/>
      <c r="I21" s="33">
        <f>SUMIFS(I22:I33,A22:A33,"P")</f>
        <v>0</v>
      </c>
      <c r="J21" s="34"/>
    </row>
    <row r="22">
      <c r="A22" s="35" t="s">
        <v>44</v>
      </c>
      <c r="B22" s="35">
        <v>4</v>
      </c>
      <c r="C22" s="36" t="s">
        <v>282</v>
      </c>
      <c r="D22" s="35" t="s">
        <v>46</v>
      </c>
      <c r="E22" s="37" t="s">
        <v>283</v>
      </c>
      <c r="F22" s="38" t="s">
        <v>105</v>
      </c>
      <c r="G22" s="39">
        <v>62.5</v>
      </c>
      <c r="H22" s="40">
        <v>0</v>
      </c>
      <c r="I22" s="41">
        <f>ROUND(G22*H22,P4)</f>
        <v>0</v>
      </c>
      <c r="J22" s="38" t="s">
        <v>49</v>
      </c>
      <c r="O22" s="42">
        <f>I22*0.21</f>
        <v>0</v>
      </c>
      <c r="P22">
        <v>3</v>
      </c>
    </row>
    <row r="23" ht="131.2">
      <c r="A23" s="35" t="s">
        <v>50</v>
      </c>
      <c r="B23" s="43"/>
      <c r="C23" s="44"/>
      <c r="D23" s="44"/>
      <c r="E23" s="37" t="s">
        <v>438</v>
      </c>
      <c r="F23" s="44"/>
      <c r="G23" s="44"/>
      <c r="H23" s="44"/>
      <c r="I23" s="44"/>
      <c r="J23" s="45"/>
    </row>
    <row r="24">
      <c r="A24" s="35" t="s">
        <v>52</v>
      </c>
      <c r="B24" s="43"/>
      <c r="C24" s="44"/>
      <c r="D24" s="44"/>
      <c r="E24" s="46" t="s">
        <v>439</v>
      </c>
      <c r="F24" s="44"/>
      <c r="G24" s="44"/>
      <c r="H24" s="44"/>
      <c r="I24" s="44"/>
      <c r="J24" s="45"/>
    </row>
    <row r="25" ht="116.6">
      <c r="A25" s="35" t="s">
        <v>54</v>
      </c>
      <c r="B25" s="43"/>
      <c r="C25" s="44"/>
      <c r="D25" s="44"/>
      <c r="E25" s="37" t="s">
        <v>440</v>
      </c>
      <c r="F25" s="44"/>
      <c r="G25" s="44"/>
      <c r="H25" s="44"/>
      <c r="I25" s="44"/>
      <c r="J25" s="45"/>
    </row>
    <row r="26">
      <c r="A26" s="35" t="s">
        <v>44</v>
      </c>
      <c r="B26" s="35">
        <v>5</v>
      </c>
      <c r="C26" s="36" t="s">
        <v>441</v>
      </c>
      <c r="D26" s="35" t="s">
        <v>46</v>
      </c>
      <c r="E26" s="37" t="s">
        <v>442</v>
      </c>
      <c r="F26" s="38" t="s">
        <v>105</v>
      </c>
      <c r="G26" s="39">
        <v>60</v>
      </c>
      <c r="H26" s="40">
        <v>0</v>
      </c>
      <c r="I26" s="41">
        <f>ROUND(G26*H26,P4)</f>
        <v>0</v>
      </c>
      <c r="J26" s="38" t="s">
        <v>49</v>
      </c>
      <c r="O26" s="42">
        <f>I26*0.21</f>
        <v>0</v>
      </c>
      <c r="P26">
        <v>3</v>
      </c>
    </row>
    <row r="27" ht="72.9">
      <c r="A27" s="35" t="s">
        <v>50</v>
      </c>
      <c r="B27" s="43"/>
      <c r="C27" s="44"/>
      <c r="D27" s="44"/>
      <c r="E27" s="37" t="s">
        <v>443</v>
      </c>
      <c r="F27" s="44"/>
      <c r="G27" s="44"/>
      <c r="H27" s="44"/>
      <c r="I27" s="44"/>
      <c r="J27" s="45"/>
    </row>
    <row r="28">
      <c r="A28" s="35" t="s">
        <v>52</v>
      </c>
      <c r="B28" s="43"/>
      <c r="C28" s="44"/>
      <c r="D28" s="44"/>
      <c r="E28" s="46" t="s">
        <v>444</v>
      </c>
      <c r="F28" s="44"/>
      <c r="G28" s="44"/>
      <c r="H28" s="44"/>
      <c r="I28" s="44"/>
      <c r="J28" s="45"/>
    </row>
    <row r="29" ht="102">
      <c r="A29" s="35" t="s">
        <v>54</v>
      </c>
      <c r="B29" s="43"/>
      <c r="C29" s="44"/>
      <c r="D29" s="44"/>
      <c r="E29" s="37" t="s">
        <v>445</v>
      </c>
      <c r="F29" s="44"/>
      <c r="G29" s="44"/>
      <c r="H29" s="44"/>
      <c r="I29" s="44"/>
      <c r="J29" s="45"/>
    </row>
    <row r="30">
      <c r="A30" s="35" t="s">
        <v>44</v>
      </c>
      <c r="B30" s="35">
        <v>6</v>
      </c>
      <c r="C30" s="36" t="s">
        <v>133</v>
      </c>
      <c r="D30" s="35" t="s">
        <v>46</v>
      </c>
      <c r="E30" s="37" t="s">
        <v>134</v>
      </c>
      <c r="F30" s="38" t="s">
        <v>129</v>
      </c>
      <c r="G30" s="39">
        <v>75</v>
      </c>
      <c r="H30" s="40">
        <v>0</v>
      </c>
      <c r="I30" s="41">
        <f>ROUND(G30*H30,P4)</f>
        <v>0</v>
      </c>
      <c r="J30" s="38" t="s">
        <v>49</v>
      </c>
      <c r="O30" s="42">
        <f>I30*0.21</f>
        <v>0</v>
      </c>
      <c r="P30">
        <v>3</v>
      </c>
    </row>
    <row r="31">
      <c r="A31" s="35" t="s">
        <v>50</v>
      </c>
      <c r="B31" s="43"/>
      <c r="C31" s="44"/>
      <c r="D31" s="44"/>
      <c r="E31" s="37" t="s">
        <v>446</v>
      </c>
      <c r="F31" s="44"/>
      <c r="G31" s="44"/>
      <c r="H31" s="44"/>
      <c r="I31" s="44"/>
      <c r="J31" s="45"/>
    </row>
    <row r="32">
      <c r="A32" s="35" t="s">
        <v>52</v>
      </c>
      <c r="B32" s="43"/>
      <c r="C32" s="44"/>
      <c r="D32" s="44"/>
      <c r="E32" s="46" t="s">
        <v>447</v>
      </c>
      <c r="F32" s="44"/>
      <c r="G32" s="44"/>
      <c r="H32" s="44"/>
      <c r="I32" s="44"/>
      <c r="J32" s="45"/>
    </row>
    <row r="33" ht="43.8">
      <c r="A33" s="35" t="s">
        <v>54</v>
      </c>
      <c r="B33" s="43"/>
      <c r="C33" s="44"/>
      <c r="D33" s="44"/>
      <c r="E33" s="37" t="s">
        <v>137</v>
      </c>
      <c r="F33" s="44"/>
      <c r="G33" s="44"/>
      <c r="H33" s="44"/>
      <c r="I33" s="44"/>
      <c r="J33" s="45"/>
    </row>
    <row r="34">
      <c r="A34" s="29" t="s">
        <v>41</v>
      </c>
      <c r="B34" s="30"/>
      <c r="C34" s="31" t="s">
        <v>209</v>
      </c>
      <c r="D34" s="32"/>
      <c r="E34" s="29" t="s">
        <v>210</v>
      </c>
      <c r="F34" s="32"/>
      <c r="G34" s="32"/>
      <c r="H34" s="32"/>
      <c r="I34" s="33">
        <f>SUMIFS(I35:I98,A35:A98,"P")</f>
        <v>0</v>
      </c>
      <c r="J34" s="34"/>
    </row>
    <row r="35">
      <c r="A35" s="35" t="s">
        <v>44</v>
      </c>
      <c r="B35" s="35">
        <v>7</v>
      </c>
      <c r="C35" s="36" t="s">
        <v>448</v>
      </c>
      <c r="D35" s="35" t="s">
        <v>46</v>
      </c>
      <c r="E35" s="37" t="s">
        <v>449</v>
      </c>
      <c r="F35" s="38" t="s">
        <v>111</v>
      </c>
      <c r="G35" s="39">
        <v>340</v>
      </c>
      <c r="H35" s="40">
        <v>0</v>
      </c>
      <c r="I35" s="41">
        <f>ROUND(G35*H35,P4)</f>
        <v>0</v>
      </c>
      <c r="J35" s="38" t="s">
        <v>49</v>
      </c>
      <c r="O35" s="42">
        <f>I35*0.21</f>
        <v>0</v>
      </c>
      <c r="P35">
        <v>3</v>
      </c>
    </row>
    <row r="36" ht="276.9">
      <c r="A36" s="35" t="s">
        <v>50</v>
      </c>
      <c r="B36" s="43"/>
      <c r="C36" s="44"/>
      <c r="D36" s="44"/>
      <c r="E36" s="37" t="s">
        <v>450</v>
      </c>
      <c r="F36" s="44"/>
      <c r="G36" s="44"/>
      <c r="H36" s="44"/>
      <c r="I36" s="44"/>
      <c r="J36" s="45"/>
    </row>
    <row r="37">
      <c r="A37" s="35" t="s">
        <v>52</v>
      </c>
      <c r="B37" s="43"/>
      <c r="C37" s="44"/>
      <c r="D37" s="44"/>
      <c r="E37" s="46" t="s">
        <v>451</v>
      </c>
      <c r="F37" s="44"/>
      <c r="G37" s="44"/>
      <c r="H37" s="44"/>
      <c r="I37" s="44"/>
      <c r="J37" s="45"/>
    </row>
    <row r="38" ht="29.2">
      <c r="A38" s="35" t="s">
        <v>54</v>
      </c>
      <c r="B38" s="43"/>
      <c r="C38" s="44"/>
      <c r="D38" s="44"/>
      <c r="E38" s="37" t="s">
        <v>452</v>
      </c>
      <c r="F38" s="44"/>
      <c r="G38" s="44"/>
      <c r="H38" s="44"/>
      <c r="I38" s="44"/>
      <c r="J38" s="45"/>
    </row>
    <row r="39">
      <c r="A39" s="35" t="s">
        <v>44</v>
      </c>
      <c r="B39" s="35">
        <v>8</v>
      </c>
      <c r="C39" s="36" t="s">
        <v>453</v>
      </c>
      <c r="D39" s="35" t="s">
        <v>46</v>
      </c>
      <c r="E39" s="37" t="s">
        <v>454</v>
      </c>
      <c r="F39" s="38" t="s">
        <v>111</v>
      </c>
      <c r="G39" s="39">
        <v>125</v>
      </c>
      <c r="H39" s="40">
        <v>0</v>
      </c>
      <c r="I39" s="41">
        <f>ROUND(G39*H39,P4)</f>
        <v>0</v>
      </c>
      <c r="J39" s="38" t="s">
        <v>49</v>
      </c>
      <c r="O39" s="42">
        <f>I39*0.21</f>
        <v>0</v>
      </c>
      <c r="P39">
        <v>3</v>
      </c>
    </row>
    <row r="40">
      <c r="A40" s="35" t="s">
        <v>50</v>
      </c>
      <c r="B40" s="43"/>
      <c r="C40" s="44"/>
      <c r="D40" s="44"/>
      <c r="E40" s="37" t="s">
        <v>455</v>
      </c>
      <c r="F40" s="44"/>
      <c r="G40" s="44"/>
      <c r="H40" s="44"/>
      <c r="I40" s="44"/>
      <c r="J40" s="45"/>
    </row>
    <row r="41">
      <c r="A41" s="35" t="s">
        <v>52</v>
      </c>
      <c r="B41" s="43"/>
      <c r="C41" s="44"/>
      <c r="D41" s="44"/>
      <c r="E41" s="46" t="s">
        <v>456</v>
      </c>
      <c r="F41" s="44"/>
      <c r="G41" s="44"/>
      <c r="H41" s="44"/>
      <c r="I41" s="44"/>
      <c r="J41" s="45"/>
    </row>
    <row r="42" ht="43.8">
      <c r="A42" s="35" t="s">
        <v>54</v>
      </c>
      <c r="B42" s="43"/>
      <c r="C42" s="44"/>
      <c r="D42" s="44"/>
      <c r="E42" s="37" t="s">
        <v>457</v>
      </c>
      <c r="F42" s="44"/>
      <c r="G42" s="44"/>
      <c r="H42" s="44"/>
      <c r="I42" s="44"/>
      <c r="J42" s="45"/>
    </row>
    <row r="43">
      <c r="A43" s="35" t="s">
        <v>44</v>
      </c>
      <c r="B43" s="35">
        <v>9</v>
      </c>
      <c r="C43" s="36" t="s">
        <v>458</v>
      </c>
      <c r="D43" s="35" t="s">
        <v>46</v>
      </c>
      <c r="E43" s="37" t="s">
        <v>459</v>
      </c>
      <c r="F43" s="38" t="s">
        <v>111</v>
      </c>
      <c r="G43" s="39">
        <v>125</v>
      </c>
      <c r="H43" s="40">
        <v>0</v>
      </c>
      <c r="I43" s="41">
        <f>ROUND(G43*H43,P4)</f>
        <v>0</v>
      </c>
      <c r="J43" s="38" t="s">
        <v>49</v>
      </c>
      <c r="O43" s="42">
        <f>I43*0.21</f>
        <v>0</v>
      </c>
      <c r="P43">
        <v>3</v>
      </c>
    </row>
    <row r="44">
      <c r="A44" s="35" t="s">
        <v>50</v>
      </c>
      <c r="B44" s="43"/>
      <c r="C44" s="44"/>
      <c r="D44" s="44"/>
      <c r="E44" s="37" t="s">
        <v>460</v>
      </c>
      <c r="F44" s="44"/>
      <c r="G44" s="44"/>
      <c r="H44" s="44"/>
      <c r="I44" s="44"/>
      <c r="J44" s="45"/>
    </row>
    <row r="45">
      <c r="A45" s="35" t="s">
        <v>52</v>
      </c>
      <c r="B45" s="43"/>
      <c r="C45" s="44"/>
      <c r="D45" s="44"/>
      <c r="E45" s="46" t="s">
        <v>456</v>
      </c>
      <c r="F45" s="44"/>
      <c r="G45" s="44"/>
      <c r="H45" s="44"/>
      <c r="I45" s="44"/>
      <c r="J45" s="45"/>
    </row>
    <row r="46" ht="29.2">
      <c r="A46" s="35" t="s">
        <v>54</v>
      </c>
      <c r="B46" s="43"/>
      <c r="C46" s="44"/>
      <c r="D46" s="44"/>
      <c r="E46" s="37" t="s">
        <v>461</v>
      </c>
      <c r="F46" s="44"/>
      <c r="G46" s="44"/>
      <c r="H46" s="44"/>
      <c r="I46" s="44"/>
      <c r="J46" s="45"/>
    </row>
    <row r="47">
      <c r="A47" s="35" t="s">
        <v>44</v>
      </c>
      <c r="B47" s="35">
        <v>10</v>
      </c>
      <c r="C47" s="36" t="s">
        <v>462</v>
      </c>
      <c r="D47" s="35" t="s">
        <v>46</v>
      </c>
      <c r="E47" s="37" t="s">
        <v>463</v>
      </c>
      <c r="F47" s="38" t="s">
        <v>111</v>
      </c>
      <c r="G47" s="39">
        <v>140</v>
      </c>
      <c r="H47" s="40">
        <v>0</v>
      </c>
      <c r="I47" s="41">
        <f>ROUND(G47*H47,P4)</f>
        <v>0</v>
      </c>
      <c r="J47" s="38" t="s">
        <v>49</v>
      </c>
      <c r="O47" s="42">
        <f>I47*0.21</f>
        <v>0</v>
      </c>
      <c r="P47">
        <v>3</v>
      </c>
    </row>
    <row r="48" ht="29.2">
      <c r="A48" s="35" t="s">
        <v>50</v>
      </c>
      <c r="B48" s="43"/>
      <c r="C48" s="44"/>
      <c r="D48" s="44"/>
      <c r="E48" s="37" t="s">
        <v>464</v>
      </c>
      <c r="F48" s="44"/>
      <c r="G48" s="44"/>
      <c r="H48" s="44"/>
      <c r="I48" s="44"/>
      <c r="J48" s="45"/>
    </row>
    <row r="49">
      <c r="A49" s="35" t="s">
        <v>52</v>
      </c>
      <c r="B49" s="43"/>
      <c r="C49" s="44"/>
      <c r="D49" s="44"/>
      <c r="E49" s="46" t="s">
        <v>465</v>
      </c>
      <c r="F49" s="44"/>
      <c r="G49" s="44"/>
      <c r="H49" s="44"/>
      <c r="I49" s="44"/>
      <c r="J49" s="45"/>
    </row>
    <row r="50" ht="72.9">
      <c r="A50" s="35" t="s">
        <v>54</v>
      </c>
      <c r="B50" s="43"/>
      <c r="C50" s="44"/>
      <c r="D50" s="44"/>
      <c r="E50" s="37" t="s">
        <v>466</v>
      </c>
      <c r="F50" s="44"/>
      <c r="G50" s="44"/>
      <c r="H50" s="44"/>
      <c r="I50" s="44"/>
      <c r="J50" s="45"/>
    </row>
    <row r="51">
      <c r="A51" s="35" t="s">
        <v>44</v>
      </c>
      <c r="B51" s="35">
        <v>11</v>
      </c>
      <c r="C51" s="36" t="s">
        <v>467</v>
      </c>
      <c r="D51" s="35" t="s">
        <v>46</v>
      </c>
      <c r="E51" s="37" t="s">
        <v>468</v>
      </c>
      <c r="F51" s="38" t="s">
        <v>111</v>
      </c>
      <c r="G51" s="39">
        <v>60</v>
      </c>
      <c r="H51" s="40">
        <v>0</v>
      </c>
      <c r="I51" s="41">
        <f>ROUND(G51*H51,P4)</f>
        <v>0</v>
      </c>
      <c r="J51" s="38" t="s">
        <v>49</v>
      </c>
      <c r="O51" s="42">
        <f>I51*0.21</f>
        <v>0</v>
      </c>
      <c r="P51">
        <v>3</v>
      </c>
    </row>
    <row r="52" ht="29.2">
      <c r="A52" s="35" t="s">
        <v>50</v>
      </c>
      <c r="B52" s="43"/>
      <c r="C52" s="44"/>
      <c r="D52" s="44"/>
      <c r="E52" s="37" t="s">
        <v>469</v>
      </c>
      <c r="F52" s="44"/>
      <c r="G52" s="44"/>
      <c r="H52" s="44"/>
      <c r="I52" s="44"/>
      <c r="J52" s="45"/>
    </row>
    <row r="53">
      <c r="A53" s="35" t="s">
        <v>52</v>
      </c>
      <c r="B53" s="43"/>
      <c r="C53" s="44"/>
      <c r="D53" s="44"/>
      <c r="E53" s="46" t="s">
        <v>470</v>
      </c>
      <c r="F53" s="44"/>
      <c r="G53" s="44"/>
      <c r="H53" s="44"/>
      <c r="I53" s="44"/>
      <c r="J53" s="45"/>
    </row>
    <row r="54" ht="43.8">
      <c r="A54" s="35" t="s">
        <v>54</v>
      </c>
      <c r="B54" s="43"/>
      <c r="C54" s="44"/>
      <c r="D54" s="44"/>
      <c r="E54" s="37" t="s">
        <v>471</v>
      </c>
      <c r="F54" s="44"/>
      <c r="G54" s="44"/>
      <c r="H54" s="44"/>
      <c r="I54" s="44"/>
      <c r="J54" s="45"/>
    </row>
    <row r="55" ht="29.2">
      <c r="A55" s="35" t="s">
        <v>44</v>
      </c>
      <c r="B55" s="35">
        <v>12</v>
      </c>
      <c r="C55" s="36" t="s">
        <v>472</v>
      </c>
      <c r="D55" s="35" t="s">
        <v>46</v>
      </c>
      <c r="E55" s="37" t="s">
        <v>473</v>
      </c>
      <c r="F55" s="38" t="s">
        <v>111</v>
      </c>
      <c r="G55" s="39">
        <v>140</v>
      </c>
      <c r="H55" s="40">
        <v>0</v>
      </c>
      <c r="I55" s="41">
        <f>ROUND(G55*H55,P4)</f>
        <v>0</v>
      </c>
      <c r="J55" s="38" t="s">
        <v>49</v>
      </c>
      <c r="O55" s="42">
        <f>I55*0.21</f>
        <v>0</v>
      </c>
      <c r="P55">
        <v>3</v>
      </c>
    </row>
    <row r="56" ht="29.2">
      <c r="A56" s="35" t="s">
        <v>50</v>
      </c>
      <c r="B56" s="43"/>
      <c r="C56" s="44"/>
      <c r="D56" s="44"/>
      <c r="E56" s="37" t="s">
        <v>474</v>
      </c>
      <c r="F56" s="44"/>
      <c r="G56" s="44"/>
      <c r="H56" s="44"/>
      <c r="I56" s="44"/>
      <c r="J56" s="45"/>
    </row>
    <row r="57">
      <c r="A57" s="35" t="s">
        <v>52</v>
      </c>
      <c r="B57" s="43"/>
      <c r="C57" s="44"/>
      <c r="D57" s="44"/>
      <c r="E57" s="46" t="s">
        <v>465</v>
      </c>
      <c r="F57" s="44"/>
      <c r="G57" s="44"/>
      <c r="H57" s="44"/>
      <c r="I57" s="44"/>
      <c r="J57" s="45"/>
    </row>
    <row r="58" ht="43.8">
      <c r="A58" s="35" t="s">
        <v>54</v>
      </c>
      <c r="B58" s="43"/>
      <c r="C58" s="44"/>
      <c r="D58" s="44"/>
      <c r="E58" s="37" t="s">
        <v>471</v>
      </c>
      <c r="F58" s="44"/>
      <c r="G58" s="44"/>
      <c r="H58" s="44"/>
      <c r="I58" s="44"/>
      <c r="J58" s="45"/>
    </row>
    <row r="59">
      <c r="A59" s="35" t="s">
        <v>44</v>
      </c>
      <c r="B59" s="35">
        <v>13</v>
      </c>
      <c r="C59" s="36" t="s">
        <v>475</v>
      </c>
      <c r="D59" s="35" t="s">
        <v>46</v>
      </c>
      <c r="E59" s="37" t="s">
        <v>476</v>
      </c>
      <c r="F59" s="38" t="s">
        <v>111</v>
      </c>
      <c r="G59" s="39">
        <v>140</v>
      </c>
      <c r="H59" s="40">
        <v>0</v>
      </c>
      <c r="I59" s="41">
        <f>ROUND(G59*H59,P4)</f>
        <v>0</v>
      </c>
      <c r="J59" s="38" t="s">
        <v>49</v>
      </c>
      <c r="O59" s="42">
        <f>I59*0.21</f>
        <v>0</v>
      </c>
      <c r="P59">
        <v>3</v>
      </c>
    </row>
    <row r="60">
      <c r="A60" s="35" t="s">
        <v>50</v>
      </c>
      <c r="B60" s="43"/>
      <c r="C60" s="44"/>
      <c r="D60" s="44"/>
      <c r="E60" s="50" t="s">
        <v>46</v>
      </c>
      <c r="F60" s="44"/>
      <c r="G60" s="44"/>
      <c r="H60" s="44"/>
      <c r="I60" s="44"/>
      <c r="J60" s="45"/>
    </row>
    <row r="61">
      <c r="A61" s="35" t="s">
        <v>52</v>
      </c>
      <c r="B61" s="43"/>
      <c r="C61" s="44"/>
      <c r="D61" s="44"/>
      <c r="E61" s="46" t="s">
        <v>465</v>
      </c>
      <c r="F61" s="44"/>
      <c r="G61" s="44"/>
      <c r="H61" s="44"/>
      <c r="I61" s="44"/>
      <c r="J61" s="45"/>
    </row>
    <row r="62" ht="29.2">
      <c r="A62" s="35" t="s">
        <v>54</v>
      </c>
      <c r="B62" s="43"/>
      <c r="C62" s="44"/>
      <c r="D62" s="44"/>
      <c r="E62" s="37" t="s">
        <v>477</v>
      </c>
      <c r="F62" s="44"/>
      <c r="G62" s="44"/>
      <c r="H62" s="44"/>
      <c r="I62" s="44"/>
      <c r="J62" s="45"/>
    </row>
    <row r="63">
      <c r="A63" s="35" t="s">
        <v>44</v>
      </c>
      <c r="B63" s="35">
        <v>14</v>
      </c>
      <c r="C63" s="36" t="s">
        <v>211</v>
      </c>
      <c r="D63" s="35" t="s">
        <v>46</v>
      </c>
      <c r="E63" s="37" t="s">
        <v>212</v>
      </c>
      <c r="F63" s="38" t="s">
        <v>146</v>
      </c>
      <c r="G63" s="39">
        <v>10</v>
      </c>
      <c r="H63" s="40">
        <v>0</v>
      </c>
      <c r="I63" s="41">
        <f>ROUND(G63*H63,P4)</f>
        <v>0</v>
      </c>
      <c r="J63" s="38" t="s">
        <v>49</v>
      </c>
      <c r="O63" s="42">
        <f>I63*0.21</f>
        <v>0</v>
      </c>
      <c r="P63">
        <v>3</v>
      </c>
    </row>
    <row r="64" ht="29.2">
      <c r="A64" s="35" t="s">
        <v>50</v>
      </c>
      <c r="B64" s="43"/>
      <c r="C64" s="44"/>
      <c r="D64" s="44"/>
      <c r="E64" s="37" t="s">
        <v>478</v>
      </c>
      <c r="F64" s="44"/>
      <c r="G64" s="44"/>
      <c r="H64" s="44"/>
      <c r="I64" s="44"/>
      <c r="J64" s="45"/>
    </row>
    <row r="65">
      <c r="A65" s="35" t="s">
        <v>52</v>
      </c>
      <c r="B65" s="43"/>
      <c r="C65" s="44"/>
      <c r="D65" s="44"/>
      <c r="E65" s="46" t="s">
        <v>328</v>
      </c>
      <c r="F65" s="44"/>
      <c r="G65" s="44"/>
      <c r="H65" s="44"/>
      <c r="I65" s="44"/>
      <c r="J65" s="45"/>
    </row>
    <row r="66" ht="43.8">
      <c r="A66" s="35" t="s">
        <v>54</v>
      </c>
      <c r="B66" s="43"/>
      <c r="C66" s="44"/>
      <c r="D66" s="44"/>
      <c r="E66" s="37" t="s">
        <v>215</v>
      </c>
      <c r="F66" s="44"/>
      <c r="G66" s="44"/>
      <c r="H66" s="44"/>
      <c r="I66" s="44"/>
      <c r="J66" s="45"/>
    </row>
    <row r="67" ht="29.2">
      <c r="A67" s="35" t="s">
        <v>44</v>
      </c>
      <c r="B67" s="35">
        <v>15</v>
      </c>
      <c r="C67" s="36" t="s">
        <v>479</v>
      </c>
      <c r="D67" s="35" t="s">
        <v>46</v>
      </c>
      <c r="E67" s="37" t="s">
        <v>480</v>
      </c>
      <c r="F67" s="38" t="s">
        <v>146</v>
      </c>
      <c r="G67" s="39">
        <v>5</v>
      </c>
      <c r="H67" s="40">
        <v>0</v>
      </c>
      <c r="I67" s="41">
        <f>ROUND(G67*H67,P4)</f>
        <v>0</v>
      </c>
      <c r="J67" s="38" t="s">
        <v>49</v>
      </c>
      <c r="O67" s="42">
        <f>I67*0.21</f>
        <v>0</v>
      </c>
      <c r="P67">
        <v>3</v>
      </c>
    </row>
    <row r="68" ht="43.8">
      <c r="A68" s="35" t="s">
        <v>50</v>
      </c>
      <c r="B68" s="43"/>
      <c r="C68" s="44"/>
      <c r="D68" s="44"/>
      <c r="E68" s="37" t="s">
        <v>481</v>
      </c>
      <c r="F68" s="44"/>
      <c r="G68" s="44"/>
      <c r="H68" s="44"/>
      <c r="I68" s="44"/>
      <c r="J68" s="45"/>
    </row>
    <row r="69">
      <c r="A69" s="35" t="s">
        <v>52</v>
      </c>
      <c r="B69" s="43"/>
      <c r="C69" s="44"/>
      <c r="D69" s="44"/>
      <c r="E69" s="46" t="s">
        <v>482</v>
      </c>
      <c r="F69" s="44"/>
      <c r="G69" s="44"/>
      <c r="H69" s="44"/>
      <c r="I69" s="44"/>
      <c r="J69" s="45"/>
    </row>
    <row r="70" ht="29.2">
      <c r="A70" s="35" t="s">
        <v>54</v>
      </c>
      <c r="B70" s="43"/>
      <c r="C70" s="44"/>
      <c r="D70" s="44"/>
      <c r="E70" s="37" t="s">
        <v>483</v>
      </c>
      <c r="F70" s="44"/>
      <c r="G70" s="44"/>
      <c r="H70" s="44"/>
      <c r="I70" s="44"/>
      <c r="J70" s="45"/>
    </row>
    <row r="71">
      <c r="A71" s="35" t="s">
        <v>44</v>
      </c>
      <c r="B71" s="35">
        <v>16</v>
      </c>
      <c r="C71" s="36" t="s">
        <v>484</v>
      </c>
      <c r="D71" s="35" t="s">
        <v>46</v>
      </c>
      <c r="E71" s="37" t="s">
        <v>485</v>
      </c>
      <c r="F71" s="38" t="s">
        <v>146</v>
      </c>
      <c r="G71" s="39">
        <v>5</v>
      </c>
      <c r="H71" s="40">
        <v>0</v>
      </c>
      <c r="I71" s="41">
        <f>ROUND(G71*H71,P4)</f>
        <v>0</v>
      </c>
      <c r="J71" s="38" t="s">
        <v>49</v>
      </c>
      <c r="O71" s="42">
        <f>I71*0.21</f>
        <v>0</v>
      </c>
      <c r="P71">
        <v>3</v>
      </c>
    </row>
    <row r="72">
      <c r="A72" s="35" t="s">
        <v>50</v>
      </c>
      <c r="B72" s="43"/>
      <c r="C72" s="44"/>
      <c r="D72" s="44"/>
      <c r="E72" s="50" t="s">
        <v>46</v>
      </c>
      <c r="F72" s="44"/>
      <c r="G72" s="44"/>
      <c r="H72" s="44"/>
      <c r="I72" s="44"/>
      <c r="J72" s="45"/>
    </row>
    <row r="73">
      <c r="A73" s="35" t="s">
        <v>52</v>
      </c>
      <c r="B73" s="43"/>
      <c r="C73" s="44"/>
      <c r="D73" s="44"/>
      <c r="E73" s="46" t="s">
        <v>482</v>
      </c>
      <c r="F73" s="44"/>
      <c r="G73" s="44"/>
      <c r="H73" s="44"/>
      <c r="I73" s="44"/>
      <c r="J73" s="45"/>
    </row>
    <row r="74" ht="29.2">
      <c r="A74" s="35" t="s">
        <v>54</v>
      </c>
      <c r="B74" s="43"/>
      <c r="C74" s="44"/>
      <c r="D74" s="44"/>
      <c r="E74" s="37" t="s">
        <v>486</v>
      </c>
      <c r="F74" s="44"/>
      <c r="G74" s="44"/>
      <c r="H74" s="44"/>
      <c r="I74" s="44"/>
      <c r="J74" s="45"/>
    </row>
    <row r="75">
      <c r="A75" s="35" t="s">
        <v>44</v>
      </c>
      <c r="B75" s="35">
        <v>17</v>
      </c>
      <c r="C75" s="36" t="s">
        <v>487</v>
      </c>
      <c r="D75" s="35" t="s">
        <v>46</v>
      </c>
      <c r="E75" s="37" t="s">
        <v>488</v>
      </c>
      <c r="F75" s="38" t="s">
        <v>146</v>
      </c>
      <c r="G75" s="39">
        <v>6</v>
      </c>
      <c r="H75" s="40">
        <v>0</v>
      </c>
      <c r="I75" s="41">
        <f>ROUND(G75*H75,P4)</f>
        <v>0</v>
      </c>
      <c r="J75" s="38" t="s">
        <v>49</v>
      </c>
      <c r="O75" s="42">
        <f>I75*0.21</f>
        <v>0</v>
      </c>
      <c r="P75">
        <v>3</v>
      </c>
    </row>
    <row r="76" ht="72.9">
      <c r="A76" s="35" t="s">
        <v>50</v>
      </c>
      <c r="B76" s="43"/>
      <c r="C76" s="44"/>
      <c r="D76" s="44"/>
      <c r="E76" s="37" t="s">
        <v>489</v>
      </c>
      <c r="F76" s="44"/>
      <c r="G76" s="44"/>
      <c r="H76" s="44"/>
      <c r="I76" s="44"/>
      <c r="J76" s="45"/>
    </row>
    <row r="77">
      <c r="A77" s="35" t="s">
        <v>52</v>
      </c>
      <c r="B77" s="43"/>
      <c r="C77" s="44"/>
      <c r="D77" s="44"/>
      <c r="E77" s="46" t="s">
        <v>490</v>
      </c>
      <c r="F77" s="44"/>
      <c r="G77" s="44"/>
      <c r="H77" s="44"/>
      <c r="I77" s="44"/>
      <c r="J77" s="45"/>
    </row>
    <row r="78" ht="43.8">
      <c r="A78" s="35" t="s">
        <v>54</v>
      </c>
      <c r="B78" s="43"/>
      <c r="C78" s="44"/>
      <c r="D78" s="44"/>
      <c r="E78" s="37" t="s">
        <v>491</v>
      </c>
      <c r="F78" s="44"/>
      <c r="G78" s="44"/>
      <c r="H78" s="44"/>
      <c r="I78" s="44"/>
      <c r="J78" s="45"/>
    </row>
    <row r="79" ht="29.2">
      <c r="A79" s="35" t="s">
        <v>44</v>
      </c>
      <c r="B79" s="35">
        <v>18</v>
      </c>
      <c r="C79" s="36" t="s">
        <v>492</v>
      </c>
      <c r="D79" s="35" t="s">
        <v>46</v>
      </c>
      <c r="E79" s="37" t="s">
        <v>493</v>
      </c>
      <c r="F79" s="38" t="s">
        <v>146</v>
      </c>
      <c r="G79" s="39">
        <v>1</v>
      </c>
      <c r="H79" s="40">
        <v>0</v>
      </c>
      <c r="I79" s="41">
        <f>ROUND(G79*H79,P4)</f>
        <v>0</v>
      </c>
      <c r="J79" s="38" t="s">
        <v>49</v>
      </c>
      <c r="O79" s="42">
        <f>I79*0.21</f>
        <v>0</v>
      </c>
      <c r="P79">
        <v>3</v>
      </c>
    </row>
    <row r="80" ht="29.2">
      <c r="A80" s="35" t="s">
        <v>50</v>
      </c>
      <c r="B80" s="43"/>
      <c r="C80" s="44"/>
      <c r="D80" s="44"/>
      <c r="E80" s="37" t="s">
        <v>494</v>
      </c>
      <c r="F80" s="44"/>
      <c r="G80" s="44"/>
      <c r="H80" s="44"/>
      <c r="I80" s="44"/>
      <c r="J80" s="45"/>
    </row>
    <row r="81">
      <c r="A81" s="35" t="s">
        <v>52</v>
      </c>
      <c r="B81" s="43"/>
      <c r="C81" s="44"/>
      <c r="D81" s="44"/>
      <c r="E81" s="46" t="s">
        <v>53</v>
      </c>
      <c r="F81" s="44"/>
      <c r="G81" s="44"/>
      <c r="H81" s="44"/>
      <c r="I81" s="44"/>
      <c r="J81" s="45"/>
    </row>
    <row r="82" ht="43.8">
      <c r="A82" s="35" t="s">
        <v>54</v>
      </c>
      <c r="B82" s="43"/>
      <c r="C82" s="44"/>
      <c r="D82" s="44"/>
      <c r="E82" s="37" t="s">
        <v>495</v>
      </c>
      <c r="F82" s="44"/>
      <c r="G82" s="44"/>
      <c r="H82" s="44"/>
      <c r="I82" s="44"/>
      <c r="J82" s="45"/>
    </row>
    <row r="83">
      <c r="A83" s="35" t="s">
        <v>44</v>
      </c>
      <c r="B83" s="35">
        <v>19</v>
      </c>
      <c r="C83" s="36" t="s">
        <v>496</v>
      </c>
      <c r="D83" s="35" t="s">
        <v>46</v>
      </c>
      <c r="E83" s="37" t="s">
        <v>497</v>
      </c>
      <c r="F83" s="38" t="s">
        <v>146</v>
      </c>
      <c r="G83" s="39">
        <v>5</v>
      </c>
      <c r="H83" s="40">
        <v>0</v>
      </c>
      <c r="I83" s="41">
        <f>ROUND(G83*H83,P4)</f>
        <v>0</v>
      </c>
      <c r="J83" s="38" t="s">
        <v>49</v>
      </c>
      <c r="O83" s="42">
        <f>I83*0.21</f>
        <v>0</v>
      </c>
      <c r="P83">
        <v>3</v>
      </c>
    </row>
    <row r="84" ht="72.9">
      <c r="A84" s="35" t="s">
        <v>50</v>
      </c>
      <c r="B84" s="43"/>
      <c r="C84" s="44"/>
      <c r="D84" s="44"/>
      <c r="E84" s="37" t="s">
        <v>498</v>
      </c>
      <c r="F84" s="44"/>
      <c r="G84" s="44"/>
      <c r="H84" s="44"/>
      <c r="I84" s="44"/>
      <c r="J84" s="45"/>
    </row>
    <row r="85">
      <c r="A85" s="35" t="s">
        <v>52</v>
      </c>
      <c r="B85" s="43"/>
      <c r="C85" s="44"/>
      <c r="D85" s="44"/>
      <c r="E85" s="46" t="s">
        <v>499</v>
      </c>
      <c r="F85" s="44"/>
      <c r="G85" s="44"/>
      <c r="H85" s="44"/>
      <c r="I85" s="44"/>
      <c r="J85" s="45"/>
    </row>
    <row r="86" ht="43.8">
      <c r="A86" s="35" t="s">
        <v>54</v>
      </c>
      <c r="B86" s="43"/>
      <c r="C86" s="44"/>
      <c r="D86" s="44"/>
      <c r="E86" s="37" t="s">
        <v>500</v>
      </c>
      <c r="F86" s="44"/>
      <c r="G86" s="44"/>
      <c r="H86" s="44"/>
      <c r="I86" s="44"/>
      <c r="J86" s="45"/>
    </row>
    <row r="87">
      <c r="A87" s="35" t="s">
        <v>44</v>
      </c>
      <c r="B87" s="35">
        <v>20</v>
      </c>
      <c r="C87" s="36" t="s">
        <v>501</v>
      </c>
      <c r="D87" s="35" t="s">
        <v>46</v>
      </c>
      <c r="E87" s="37" t="s">
        <v>502</v>
      </c>
      <c r="F87" s="38" t="s">
        <v>146</v>
      </c>
      <c r="G87" s="39">
        <v>4</v>
      </c>
      <c r="H87" s="40">
        <v>0</v>
      </c>
      <c r="I87" s="41">
        <f>ROUND(G87*H87,P4)</f>
        <v>0</v>
      </c>
      <c r="J87" s="38" t="s">
        <v>49</v>
      </c>
      <c r="O87" s="42">
        <f>I87*0.21</f>
        <v>0</v>
      </c>
      <c r="P87">
        <v>3</v>
      </c>
    </row>
    <row r="88" ht="87.5">
      <c r="A88" s="35" t="s">
        <v>50</v>
      </c>
      <c r="B88" s="43"/>
      <c r="C88" s="44"/>
      <c r="D88" s="44"/>
      <c r="E88" s="37" t="s">
        <v>503</v>
      </c>
      <c r="F88" s="44"/>
      <c r="G88" s="44"/>
      <c r="H88" s="44"/>
      <c r="I88" s="44"/>
      <c r="J88" s="45"/>
    </row>
    <row r="89">
      <c r="A89" s="35" t="s">
        <v>52</v>
      </c>
      <c r="B89" s="43"/>
      <c r="C89" s="44"/>
      <c r="D89" s="44"/>
      <c r="E89" s="46" t="s">
        <v>214</v>
      </c>
      <c r="F89" s="44"/>
      <c r="G89" s="44"/>
      <c r="H89" s="44"/>
      <c r="I89" s="44"/>
      <c r="J89" s="45"/>
    </row>
    <row r="90" ht="58.3">
      <c r="A90" s="35" t="s">
        <v>54</v>
      </c>
      <c r="B90" s="43"/>
      <c r="C90" s="44"/>
      <c r="D90" s="44"/>
      <c r="E90" s="37" t="s">
        <v>504</v>
      </c>
      <c r="F90" s="44"/>
      <c r="G90" s="44"/>
      <c r="H90" s="44"/>
      <c r="I90" s="44"/>
      <c r="J90" s="45"/>
    </row>
    <row r="91">
      <c r="A91" s="35" t="s">
        <v>44</v>
      </c>
      <c r="B91" s="35">
        <v>21</v>
      </c>
      <c r="C91" s="36" t="s">
        <v>505</v>
      </c>
      <c r="D91" s="35" t="s">
        <v>46</v>
      </c>
      <c r="E91" s="37" t="s">
        <v>506</v>
      </c>
      <c r="F91" s="38" t="s">
        <v>146</v>
      </c>
      <c r="G91" s="39">
        <v>4</v>
      </c>
      <c r="H91" s="40">
        <v>0</v>
      </c>
      <c r="I91" s="41">
        <f>ROUND(G91*H91,P4)</f>
        <v>0</v>
      </c>
      <c r="J91" s="38" t="s">
        <v>49</v>
      </c>
      <c r="O91" s="42">
        <f>I91*0.21</f>
        <v>0</v>
      </c>
      <c r="P91">
        <v>3</v>
      </c>
    </row>
    <row r="92" ht="29.2">
      <c r="A92" s="35" t="s">
        <v>50</v>
      </c>
      <c r="B92" s="43"/>
      <c r="C92" s="44"/>
      <c r="D92" s="44"/>
      <c r="E92" s="37" t="s">
        <v>507</v>
      </c>
      <c r="F92" s="44"/>
      <c r="G92" s="44"/>
      <c r="H92" s="44"/>
      <c r="I92" s="44"/>
      <c r="J92" s="45"/>
    </row>
    <row r="93">
      <c r="A93" s="35" t="s">
        <v>52</v>
      </c>
      <c r="B93" s="43"/>
      <c r="C93" s="44"/>
      <c r="D93" s="44"/>
      <c r="E93" s="46" t="s">
        <v>214</v>
      </c>
      <c r="F93" s="44"/>
      <c r="G93" s="44"/>
      <c r="H93" s="44"/>
      <c r="I93" s="44"/>
      <c r="J93" s="45"/>
    </row>
    <row r="94" ht="58.3">
      <c r="A94" s="35" t="s">
        <v>54</v>
      </c>
      <c r="B94" s="43"/>
      <c r="C94" s="44"/>
      <c r="D94" s="44"/>
      <c r="E94" s="37" t="s">
        <v>504</v>
      </c>
      <c r="F94" s="44"/>
      <c r="G94" s="44"/>
      <c r="H94" s="44"/>
      <c r="I94" s="44"/>
      <c r="J94" s="45"/>
    </row>
    <row r="95">
      <c r="A95" s="35" t="s">
        <v>44</v>
      </c>
      <c r="B95" s="35">
        <v>22</v>
      </c>
      <c r="C95" s="36" t="s">
        <v>508</v>
      </c>
      <c r="D95" s="35" t="s">
        <v>46</v>
      </c>
      <c r="E95" s="37" t="s">
        <v>509</v>
      </c>
      <c r="F95" s="38" t="s">
        <v>146</v>
      </c>
      <c r="G95" s="39">
        <v>1</v>
      </c>
      <c r="H95" s="40">
        <v>0</v>
      </c>
      <c r="I95" s="41">
        <f>ROUND(G95*H95,P4)</f>
        <v>0</v>
      </c>
      <c r="J95" s="38" t="s">
        <v>49</v>
      </c>
      <c r="O95" s="42">
        <f>I95*0.21</f>
        <v>0</v>
      </c>
      <c r="P95">
        <v>3</v>
      </c>
    </row>
    <row r="96" ht="29.2">
      <c r="A96" s="35" t="s">
        <v>50</v>
      </c>
      <c r="B96" s="43"/>
      <c r="C96" s="44"/>
      <c r="D96" s="44"/>
      <c r="E96" s="37" t="s">
        <v>510</v>
      </c>
      <c r="F96" s="44"/>
      <c r="G96" s="44"/>
      <c r="H96" s="44"/>
      <c r="I96" s="44"/>
      <c r="J96" s="45"/>
    </row>
    <row r="97">
      <c r="A97" s="35" t="s">
        <v>52</v>
      </c>
      <c r="B97" s="43"/>
      <c r="C97" s="44"/>
      <c r="D97" s="44"/>
      <c r="E97" s="46" t="s">
        <v>53</v>
      </c>
      <c r="F97" s="44"/>
      <c r="G97" s="44"/>
      <c r="H97" s="44"/>
      <c r="I97" s="44"/>
      <c r="J97" s="45"/>
    </row>
    <row r="98" ht="43.8">
      <c r="A98" s="35" t="s">
        <v>54</v>
      </c>
      <c r="B98" s="43"/>
      <c r="C98" s="44"/>
      <c r="D98" s="44"/>
      <c r="E98" s="37" t="s">
        <v>511</v>
      </c>
      <c r="F98" s="44"/>
      <c r="G98" s="44"/>
      <c r="H98" s="44"/>
      <c r="I98" s="44"/>
      <c r="J98" s="45"/>
    </row>
    <row r="99">
      <c r="A99" s="29" t="s">
        <v>41</v>
      </c>
      <c r="B99" s="30"/>
      <c r="C99" s="31" t="s">
        <v>512</v>
      </c>
      <c r="D99" s="32"/>
      <c r="E99" s="29" t="s">
        <v>513</v>
      </c>
      <c r="F99" s="32"/>
      <c r="G99" s="32"/>
      <c r="H99" s="32"/>
      <c r="I99" s="33">
        <f>SUMIFS(I100:I103,A100:A103,"P")</f>
        <v>0</v>
      </c>
      <c r="J99" s="34"/>
    </row>
    <row r="100">
      <c r="A100" s="35" t="s">
        <v>44</v>
      </c>
      <c r="B100" s="35">
        <v>23</v>
      </c>
      <c r="C100" s="36" t="s">
        <v>514</v>
      </c>
      <c r="D100" s="35" t="s">
        <v>46</v>
      </c>
      <c r="E100" s="37" t="s">
        <v>515</v>
      </c>
      <c r="F100" s="38" t="s">
        <v>111</v>
      </c>
      <c r="G100" s="39">
        <v>4</v>
      </c>
      <c r="H100" s="40">
        <v>0</v>
      </c>
      <c r="I100" s="41">
        <f>ROUND(G100*H100,P4)</f>
        <v>0</v>
      </c>
      <c r="J100" s="38" t="s">
        <v>49</v>
      </c>
      <c r="O100" s="42">
        <f>I100*0.21</f>
        <v>0</v>
      </c>
      <c r="P100">
        <v>3</v>
      </c>
    </row>
    <row r="101" ht="29.2">
      <c r="A101" s="35" t="s">
        <v>50</v>
      </c>
      <c r="B101" s="43"/>
      <c r="C101" s="44"/>
      <c r="D101" s="44"/>
      <c r="E101" s="37" t="s">
        <v>516</v>
      </c>
      <c r="F101" s="44"/>
      <c r="G101" s="44"/>
      <c r="H101" s="44"/>
      <c r="I101" s="44"/>
      <c r="J101" s="45"/>
    </row>
    <row r="102">
      <c r="A102" s="35" t="s">
        <v>52</v>
      </c>
      <c r="B102" s="43"/>
      <c r="C102" s="44"/>
      <c r="D102" s="44"/>
      <c r="E102" s="46" t="s">
        <v>517</v>
      </c>
      <c r="F102" s="44"/>
      <c r="G102" s="44"/>
      <c r="H102" s="44"/>
      <c r="I102" s="44"/>
      <c r="J102" s="45"/>
    </row>
    <row r="103">
      <c r="A103" s="35" t="s">
        <v>54</v>
      </c>
      <c r="B103" s="47"/>
      <c r="C103" s="48"/>
      <c r="D103" s="48"/>
      <c r="E103" s="51"/>
      <c r="F103" s="48"/>
      <c r="G103" s="48"/>
      <c r="H103" s="48"/>
      <c r="I103" s="48"/>
      <c r="J103" s="49"/>
    </row>
  </sheetData>
  <sheetProtection sheet="1" objects="1" scenarios="1" spinCount="100000" saltValue="RlWecY58XIh0N4ALA4zF94+8hQxzUiKqKjj3+ybE8acjbDetOwKUJAnNC+d6soWhPYiAzUBx7/UuruCsdS2I3w==" hashValue="UN/5DDglkBCd/KkE8K6s7URVpwpuX3lLR2/0lMCHCx70aHjj6WozanBpzsgDdLLUD1XEataxMscbnwDS/Vs34A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6"/>
  <cols>
    <col min="1" max="1" width="9.230469" hidden="1"/>
    <col min="2" max="2" width="15.23047" customWidth="1"/>
    <col min="3" max="3" width="9.152344" customWidth="1"/>
    <col min="4" max="4" width="12.23047" customWidth="1"/>
    <col min="5" max="5" width="61.07422" customWidth="1"/>
    <col min="6" max="6" width="12.23047" customWidth="1"/>
    <col min="7" max="7" width="15.23047" customWidth="1"/>
    <col min="8" max="8" width="15.23047" customWidth="1"/>
    <col min="9" max="9" width="15.23047" customWidth="1"/>
    <col min="10" max="10" width="14.61328" bestFit="1" customWidth="1"/>
    <col min="15" max="15" width="9.230469" hidden="1"/>
    <col min="16" max="16" width="9.230469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">
      <c r="A2" s="1"/>
      <c r="B2" s="14"/>
      <c r="C2" s="15"/>
      <c r="D2" s="15"/>
      <c r="E2" s="16" t="s">
        <v>23</v>
      </c>
      <c r="F2" s="15"/>
      <c r="G2" s="15"/>
      <c r="H2" s="15"/>
      <c r="I2" s="15"/>
      <c r="J2" s="17"/>
    </row>
    <row r="3" ht="28.3">
      <c r="A3" s="3" t="s">
        <v>24</v>
      </c>
      <c r="B3" s="18" t="s">
        <v>25</v>
      </c>
      <c r="C3" s="19" t="s">
        <v>26</v>
      </c>
      <c r="D3" s="20"/>
      <c r="E3" s="21" t="s">
        <v>27</v>
      </c>
      <c r="F3" s="15"/>
      <c r="G3" s="15"/>
      <c r="H3" s="22" t="s">
        <v>21</v>
      </c>
      <c r="I3" s="23">
        <f>SUMIFS(I8:I78,A8:A78,"SD")</f>
        <v>0</v>
      </c>
      <c r="J3" s="17"/>
      <c r="O3">
        <v>0</v>
      </c>
      <c r="P3">
        <v>2</v>
      </c>
    </row>
    <row r="4">
      <c r="A4" s="3" t="s">
        <v>28</v>
      </c>
      <c r="B4" s="18" t="s">
        <v>29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30</v>
      </c>
      <c r="B5" s="25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/>
      <c r="J5" s="26" t="s">
        <v>38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39</v>
      </c>
      <c r="I6" s="7" t="s">
        <v>40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41</v>
      </c>
      <c r="B8" s="30"/>
      <c r="C8" s="31" t="s">
        <v>42</v>
      </c>
      <c r="D8" s="32"/>
      <c r="E8" s="29" t="s">
        <v>43</v>
      </c>
      <c r="F8" s="32"/>
      <c r="G8" s="32"/>
      <c r="H8" s="32"/>
      <c r="I8" s="33">
        <f>SUMIFS(I9:I24,A9:A24,"P")</f>
        <v>0</v>
      </c>
      <c r="J8" s="34"/>
    </row>
    <row r="9" ht="29.2">
      <c r="A9" s="35" t="s">
        <v>44</v>
      </c>
      <c r="B9" s="35">
        <v>1</v>
      </c>
      <c r="C9" s="36" t="s">
        <v>97</v>
      </c>
      <c r="D9" s="35" t="s">
        <v>46</v>
      </c>
      <c r="E9" s="37" t="s">
        <v>98</v>
      </c>
      <c r="F9" s="38" t="s">
        <v>89</v>
      </c>
      <c r="G9" s="39">
        <v>1</v>
      </c>
      <c r="H9" s="40">
        <v>0</v>
      </c>
      <c r="I9" s="41">
        <f>ROUND(G9*H9,P4)</f>
        <v>0</v>
      </c>
      <c r="J9" s="38" t="s">
        <v>49</v>
      </c>
      <c r="O9" s="42">
        <f>I9*0.21</f>
        <v>0</v>
      </c>
      <c r="P9">
        <v>3</v>
      </c>
    </row>
    <row r="10" ht="72.9">
      <c r="A10" s="35" t="s">
        <v>50</v>
      </c>
      <c r="B10" s="43"/>
      <c r="C10" s="44"/>
      <c r="D10" s="44"/>
      <c r="E10" s="37" t="s">
        <v>518</v>
      </c>
      <c r="F10" s="44"/>
      <c r="G10" s="44"/>
      <c r="H10" s="44"/>
      <c r="I10" s="44"/>
      <c r="J10" s="45"/>
    </row>
    <row r="11">
      <c r="A11" s="35" t="s">
        <v>52</v>
      </c>
      <c r="B11" s="43"/>
      <c r="C11" s="44"/>
      <c r="D11" s="44"/>
      <c r="E11" s="46" t="s">
        <v>53</v>
      </c>
      <c r="F11" s="44"/>
      <c r="G11" s="44"/>
      <c r="H11" s="44"/>
      <c r="I11" s="44"/>
      <c r="J11" s="45"/>
    </row>
    <row r="12" ht="58.3">
      <c r="A12" s="35" t="s">
        <v>54</v>
      </c>
      <c r="B12" s="43"/>
      <c r="C12" s="44"/>
      <c r="D12" s="44"/>
      <c r="E12" s="37" t="s">
        <v>92</v>
      </c>
      <c r="F12" s="44"/>
      <c r="G12" s="44"/>
      <c r="H12" s="44"/>
      <c r="I12" s="44"/>
      <c r="J12" s="45"/>
    </row>
    <row r="13">
      <c r="A13" s="35" t="s">
        <v>44</v>
      </c>
      <c r="B13" s="35">
        <v>2</v>
      </c>
      <c r="C13" s="36" t="s">
        <v>519</v>
      </c>
      <c r="D13" s="35" t="s">
        <v>46</v>
      </c>
      <c r="E13" s="37" t="s">
        <v>520</v>
      </c>
      <c r="F13" s="38" t="s">
        <v>146</v>
      </c>
      <c r="G13" s="39">
        <v>1</v>
      </c>
      <c r="H13" s="40">
        <v>0</v>
      </c>
      <c r="I13" s="41">
        <f>ROUND(G13*H13,P4)</f>
        <v>0</v>
      </c>
      <c r="J13" s="38" t="s">
        <v>49</v>
      </c>
      <c r="O13" s="42">
        <f>I13*0.21</f>
        <v>0</v>
      </c>
      <c r="P13">
        <v>3</v>
      </c>
    </row>
    <row r="14" ht="43.8">
      <c r="A14" s="35" t="s">
        <v>50</v>
      </c>
      <c r="B14" s="43"/>
      <c r="C14" s="44"/>
      <c r="D14" s="44"/>
      <c r="E14" s="37" t="s">
        <v>521</v>
      </c>
      <c r="F14" s="44"/>
      <c r="G14" s="44"/>
      <c r="H14" s="44"/>
      <c r="I14" s="44"/>
      <c r="J14" s="45"/>
    </row>
    <row r="15">
      <c r="A15" s="35" t="s">
        <v>52</v>
      </c>
      <c r="B15" s="43"/>
      <c r="C15" s="44"/>
      <c r="D15" s="44"/>
      <c r="E15" s="46" t="s">
        <v>53</v>
      </c>
      <c r="F15" s="44"/>
      <c r="G15" s="44"/>
      <c r="H15" s="44"/>
      <c r="I15" s="44"/>
      <c r="J15" s="45"/>
    </row>
    <row r="16" ht="29.2">
      <c r="A16" s="35" t="s">
        <v>54</v>
      </c>
      <c r="B16" s="43"/>
      <c r="C16" s="44"/>
      <c r="D16" s="44"/>
      <c r="E16" s="37" t="s">
        <v>78</v>
      </c>
      <c r="F16" s="44"/>
      <c r="G16" s="44"/>
      <c r="H16" s="44"/>
      <c r="I16" s="44"/>
      <c r="J16" s="45"/>
    </row>
    <row r="17">
      <c r="A17" s="35" t="s">
        <v>44</v>
      </c>
      <c r="B17" s="35">
        <v>3</v>
      </c>
      <c r="C17" s="36" t="s">
        <v>75</v>
      </c>
      <c r="D17" s="35" t="s">
        <v>46</v>
      </c>
      <c r="E17" s="37" t="s">
        <v>76</v>
      </c>
      <c r="F17" s="38" t="s">
        <v>48</v>
      </c>
      <c r="G17" s="39">
        <v>1</v>
      </c>
      <c r="H17" s="40">
        <v>0</v>
      </c>
      <c r="I17" s="41">
        <f>ROUND(G17*H17,P4)</f>
        <v>0</v>
      </c>
      <c r="J17" s="38" t="s">
        <v>49</v>
      </c>
      <c r="O17" s="42">
        <f>I17*0.21</f>
        <v>0</v>
      </c>
      <c r="P17">
        <v>3</v>
      </c>
    </row>
    <row r="18" ht="29.2">
      <c r="A18" s="35" t="s">
        <v>50</v>
      </c>
      <c r="B18" s="43"/>
      <c r="C18" s="44"/>
      <c r="D18" s="44"/>
      <c r="E18" s="37" t="s">
        <v>522</v>
      </c>
      <c r="F18" s="44"/>
      <c r="G18" s="44"/>
      <c r="H18" s="44"/>
      <c r="I18" s="44"/>
      <c r="J18" s="45"/>
    </row>
    <row r="19">
      <c r="A19" s="35" t="s">
        <v>52</v>
      </c>
      <c r="B19" s="43"/>
      <c r="C19" s="44"/>
      <c r="D19" s="44"/>
      <c r="E19" s="46" t="s">
        <v>53</v>
      </c>
      <c r="F19" s="44"/>
      <c r="G19" s="44"/>
      <c r="H19" s="44"/>
      <c r="I19" s="44"/>
      <c r="J19" s="45"/>
    </row>
    <row r="20" ht="29.2">
      <c r="A20" s="35" t="s">
        <v>54</v>
      </c>
      <c r="B20" s="43"/>
      <c r="C20" s="44"/>
      <c r="D20" s="44"/>
      <c r="E20" s="37" t="s">
        <v>78</v>
      </c>
      <c r="F20" s="44"/>
      <c r="G20" s="44"/>
      <c r="H20" s="44"/>
      <c r="I20" s="44"/>
      <c r="J20" s="45"/>
    </row>
    <row r="21" ht="29.2">
      <c r="A21" s="35" t="s">
        <v>44</v>
      </c>
      <c r="B21" s="35">
        <v>4</v>
      </c>
      <c r="C21" s="36" t="s">
        <v>523</v>
      </c>
      <c r="D21" s="35" t="s">
        <v>101</v>
      </c>
      <c r="E21" s="37" t="s">
        <v>524</v>
      </c>
      <c r="F21" s="38" t="s">
        <v>48</v>
      </c>
      <c r="G21" s="39">
        <v>1</v>
      </c>
      <c r="H21" s="40">
        <v>0</v>
      </c>
      <c r="I21" s="41">
        <f>ROUND(G21*H21,P4)</f>
        <v>0</v>
      </c>
      <c r="J21" s="38" t="s">
        <v>49</v>
      </c>
      <c r="O21" s="42">
        <f>I21*0.21</f>
        <v>0</v>
      </c>
      <c r="P21">
        <v>3</v>
      </c>
    </row>
    <row r="22" ht="145.8">
      <c r="A22" s="35" t="s">
        <v>50</v>
      </c>
      <c r="B22" s="43"/>
      <c r="C22" s="44"/>
      <c r="D22" s="44"/>
      <c r="E22" s="37" t="s">
        <v>525</v>
      </c>
      <c r="F22" s="44"/>
      <c r="G22" s="44"/>
      <c r="H22" s="44"/>
      <c r="I22" s="44"/>
      <c r="J22" s="45"/>
    </row>
    <row r="23">
      <c r="A23" s="35" t="s">
        <v>52</v>
      </c>
      <c r="B23" s="43"/>
      <c r="C23" s="44"/>
      <c r="D23" s="44"/>
      <c r="E23" s="46" t="s">
        <v>53</v>
      </c>
      <c r="F23" s="44"/>
      <c r="G23" s="44"/>
      <c r="H23" s="44"/>
      <c r="I23" s="44"/>
      <c r="J23" s="45"/>
    </row>
    <row r="24" ht="29.2">
      <c r="A24" s="35" t="s">
        <v>54</v>
      </c>
      <c r="B24" s="43"/>
      <c r="C24" s="44"/>
      <c r="D24" s="44"/>
      <c r="E24" s="37" t="s">
        <v>78</v>
      </c>
      <c r="F24" s="44"/>
      <c r="G24" s="44"/>
      <c r="H24" s="44"/>
      <c r="I24" s="44"/>
      <c r="J24" s="45"/>
    </row>
    <row r="25">
      <c r="A25" s="29" t="s">
        <v>41</v>
      </c>
      <c r="B25" s="30"/>
      <c r="C25" s="31" t="s">
        <v>101</v>
      </c>
      <c r="D25" s="32"/>
      <c r="E25" s="29" t="s">
        <v>102</v>
      </c>
      <c r="F25" s="32"/>
      <c r="G25" s="32"/>
      <c r="H25" s="32"/>
      <c r="I25" s="33">
        <f>SUMIFS(I26:I33,A26:A33,"P")</f>
        <v>0</v>
      </c>
      <c r="J25" s="34"/>
    </row>
    <row r="26">
      <c r="A26" s="35" t="s">
        <v>44</v>
      </c>
      <c r="B26" s="35">
        <v>5</v>
      </c>
      <c r="C26" s="36" t="s">
        <v>282</v>
      </c>
      <c r="D26" s="35" t="s">
        <v>46</v>
      </c>
      <c r="E26" s="37" t="s">
        <v>283</v>
      </c>
      <c r="F26" s="38" t="s">
        <v>105</v>
      </c>
      <c r="G26" s="39">
        <v>1</v>
      </c>
      <c r="H26" s="40">
        <v>0</v>
      </c>
      <c r="I26" s="41">
        <f>ROUND(G26*H26,P4)</f>
        <v>0</v>
      </c>
      <c r="J26" s="38" t="s">
        <v>49</v>
      </c>
      <c r="O26" s="42">
        <f>I26*0.21</f>
        <v>0</v>
      </c>
      <c r="P26">
        <v>3</v>
      </c>
    </row>
    <row r="27" ht="72.9">
      <c r="A27" s="35" t="s">
        <v>50</v>
      </c>
      <c r="B27" s="43"/>
      <c r="C27" s="44"/>
      <c r="D27" s="44"/>
      <c r="E27" s="37" t="s">
        <v>526</v>
      </c>
      <c r="F27" s="44"/>
      <c r="G27" s="44"/>
      <c r="H27" s="44"/>
      <c r="I27" s="44"/>
      <c r="J27" s="45"/>
    </row>
    <row r="28">
      <c r="A28" s="35" t="s">
        <v>52</v>
      </c>
      <c r="B28" s="43"/>
      <c r="C28" s="44"/>
      <c r="D28" s="44"/>
      <c r="E28" s="46" t="s">
        <v>53</v>
      </c>
      <c r="F28" s="44"/>
      <c r="G28" s="44"/>
      <c r="H28" s="44"/>
      <c r="I28" s="44"/>
      <c r="J28" s="45"/>
    </row>
    <row r="29" ht="116.6">
      <c r="A29" s="35" t="s">
        <v>54</v>
      </c>
      <c r="B29" s="43"/>
      <c r="C29" s="44"/>
      <c r="D29" s="44"/>
      <c r="E29" s="37" t="s">
        <v>527</v>
      </c>
      <c r="F29" s="44"/>
      <c r="G29" s="44"/>
      <c r="H29" s="44"/>
      <c r="I29" s="44"/>
      <c r="J29" s="45"/>
    </row>
    <row r="30">
      <c r="A30" s="35" t="s">
        <v>44</v>
      </c>
      <c r="B30" s="35">
        <v>6</v>
      </c>
      <c r="C30" s="36" t="s">
        <v>528</v>
      </c>
      <c r="D30" s="35" t="s">
        <v>46</v>
      </c>
      <c r="E30" s="37" t="s">
        <v>529</v>
      </c>
      <c r="F30" s="38" t="s">
        <v>105</v>
      </c>
      <c r="G30" s="39">
        <v>1</v>
      </c>
      <c r="H30" s="40">
        <v>0</v>
      </c>
      <c r="I30" s="41">
        <f>ROUND(G30*H30,P4)</f>
        <v>0</v>
      </c>
      <c r="J30" s="38" t="s">
        <v>49</v>
      </c>
      <c r="O30" s="42">
        <f>I30*0.21</f>
        <v>0</v>
      </c>
      <c r="P30">
        <v>3</v>
      </c>
    </row>
    <row r="31" ht="58.3">
      <c r="A31" s="35" t="s">
        <v>50</v>
      </c>
      <c r="B31" s="43"/>
      <c r="C31" s="44"/>
      <c r="D31" s="44"/>
      <c r="E31" s="37" t="s">
        <v>530</v>
      </c>
      <c r="F31" s="44"/>
      <c r="G31" s="44"/>
      <c r="H31" s="44"/>
      <c r="I31" s="44"/>
      <c r="J31" s="45"/>
    </row>
    <row r="32">
      <c r="A32" s="35" t="s">
        <v>52</v>
      </c>
      <c r="B32" s="43"/>
      <c r="C32" s="44"/>
      <c r="D32" s="44"/>
      <c r="E32" s="46" t="s">
        <v>53</v>
      </c>
      <c r="F32" s="44"/>
      <c r="G32" s="44"/>
      <c r="H32" s="44"/>
      <c r="I32" s="44"/>
      <c r="J32" s="45"/>
    </row>
    <row r="33" ht="102">
      <c r="A33" s="35" t="s">
        <v>54</v>
      </c>
      <c r="B33" s="43"/>
      <c r="C33" s="44"/>
      <c r="D33" s="44"/>
      <c r="E33" s="37" t="s">
        <v>445</v>
      </c>
      <c r="F33" s="44"/>
      <c r="G33" s="44"/>
      <c r="H33" s="44"/>
      <c r="I33" s="44"/>
      <c r="J33" s="45"/>
    </row>
    <row r="34">
      <c r="A34" s="29" t="s">
        <v>41</v>
      </c>
      <c r="B34" s="30"/>
      <c r="C34" s="31" t="s">
        <v>209</v>
      </c>
      <c r="D34" s="32"/>
      <c r="E34" s="29" t="s">
        <v>210</v>
      </c>
      <c r="F34" s="32"/>
      <c r="G34" s="32"/>
      <c r="H34" s="32"/>
      <c r="I34" s="33">
        <f>SUMIFS(I35:I78,A35:A78,"P")</f>
        <v>0</v>
      </c>
      <c r="J34" s="34"/>
    </row>
    <row r="35">
      <c r="A35" s="35" t="s">
        <v>44</v>
      </c>
      <c r="B35" s="35">
        <v>7</v>
      </c>
      <c r="C35" s="36" t="s">
        <v>448</v>
      </c>
      <c r="D35" s="35" t="s">
        <v>46</v>
      </c>
      <c r="E35" s="37" t="s">
        <v>449</v>
      </c>
      <c r="F35" s="38" t="s">
        <v>111</v>
      </c>
      <c r="G35" s="39">
        <v>1</v>
      </c>
      <c r="H35" s="40">
        <v>0</v>
      </c>
      <c r="I35" s="41">
        <f>ROUND(G35*H35,P4)</f>
        <v>0</v>
      </c>
      <c r="J35" s="38" t="s">
        <v>49</v>
      </c>
      <c r="O35" s="42">
        <f>I35*0.21</f>
        <v>0</v>
      </c>
      <c r="P35">
        <v>3</v>
      </c>
    </row>
    <row r="36" ht="72.9">
      <c r="A36" s="35" t="s">
        <v>50</v>
      </c>
      <c r="B36" s="43"/>
      <c r="C36" s="44"/>
      <c r="D36" s="44"/>
      <c r="E36" s="37" t="s">
        <v>531</v>
      </c>
      <c r="F36" s="44"/>
      <c r="G36" s="44"/>
      <c r="H36" s="44"/>
      <c r="I36" s="44"/>
      <c r="J36" s="45"/>
    </row>
    <row r="37">
      <c r="A37" s="35" t="s">
        <v>52</v>
      </c>
      <c r="B37" s="43"/>
      <c r="C37" s="44"/>
      <c r="D37" s="44"/>
      <c r="E37" s="46" t="s">
        <v>53</v>
      </c>
      <c r="F37" s="44"/>
      <c r="G37" s="44"/>
      <c r="H37" s="44"/>
      <c r="I37" s="44"/>
      <c r="J37" s="45"/>
    </row>
    <row r="38" ht="29.2">
      <c r="A38" s="35" t="s">
        <v>54</v>
      </c>
      <c r="B38" s="43"/>
      <c r="C38" s="44"/>
      <c r="D38" s="44"/>
      <c r="E38" s="37" t="s">
        <v>452</v>
      </c>
      <c r="F38" s="44"/>
      <c r="G38" s="44"/>
      <c r="H38" s="44"/>
      <c r="I38" s="44"/>
      <c r="J38" s="45"/>
    </row>
    <row r="39">
      <c r="A39" s="35" t="s">
        <v>44</v>
      </c>
      <c r="B39" s="35">
        <v>8</v>
      </c>
      <c r="C39" s="36" t="s">
        <v>532</v>
      </c>
      <c r="D39" s="35" t="s">
        <v>46</v>
      </c>
      <c r="E39" s="37" t="s">
        <v>533</v>
      </c>
      <c r="F39" s="38" t="s">
        <v>111</v>
      </c>
      <c r="G39" s="39">
        <v>1</v>
      </c>
      <c r="H39" s="40">
        <v>0</v>
      </c>
      <c r="I39" s="41">
        <f>ROUND(G39*H39,P4)</f>
        <v>0</v>
      </c>
      <c r="J39" s="38" t="s">
        <v>49</v>
      </c>
      <c r="O39" s="42">
        <f>I39*0.21</f>
        <v>0</v>
      </c>
      <c r="P39">
        <v>3</v>
      </c>
    </row>
    <row r="40" ht="58.3">
      <c r="A40" s="35" t="s">
        <v>50</v>
      </c>
      <c r="B40" s="43"/>
      <c r="C40" s="44"/>
      <c r="D40" s="44"/>
      <c r="E40" s="37" t="s">
        <v>534</v>
      </c>
      <c r="F40" s="44"/>
      <c r="G40" s="44"/>
      <c r="H40" s="44"/>
      <c r="I40" s="44"/>
      <c r="J40" s="45"/>
    </row>
    <row r="41">
      <c r="A41" s="35" t="s">
        <v>52</v>
      </c>
      <c r="B41" s="43"/>
      <c r="C41" s="44"/>
      <c r="D41" s="44"/>
      <c r="E41" s="46" t="s">
        <v>53</v>
      </c>
      <c r="F41" s="44"/>
      <c r="G41" s="44"/>
      <c r="H41" s="44"/>
      <c r="I41" s="44"/>
      <c r="J41" s="45"/>
    </row>
    <row r="42" ht="29.2">
      <c r="A42" s="35" t="s">
        <v>54</v>
      </c>
      <c r="B42" s="43"/>
      <c r="C42" s="44"/>
      <c r="D42" s="44"/>
      <c r="E42" s="37" t="s">
        <v>452</v>
      </c>
      <c r="F42" s="44"/>
      <c r="G42" s="44"/>
      <c r="H42" s="44"/>
      <c r="I42" s="44"/>
      <c r="J42" s="45"/>
    </row>
    <row r="43">
      <c r="A43" s="35" t="s">
        <v>44</v>
      </c>
      <c r="B43" s="35">
        <v>9</v>
      </c>
      <c r="C43" s="36" t="s">
        <v>535</v>
      </c>
      <c r="D43" s="35" t="s">
        <v>46</v>
      </c>
      <c r="E43" s="37" t="s">
        <v>536</v>
      </c>
      <c r="F43" s="38" t="s">
        <v>111</v>
      </c>
      <c r="G43" s="39">
        <v>1</v>
      </c>
      <c r="H43" s="40">
        <v>0</v>
      </c>
      <c r="I43" s="41">
        <f>ROUND(G43*H43,P4)</f>
        <v>0</v>
      </c>
      <c r="J43" s="38" t="s">
        <v>49</v>
      </c>
      <c r="O43" s="42">
        <f>I43*0.21</f>
        <v>0</v>
      </c>
      <c r="P43">
        <v>3</v>
      </c>
    </row>
    <row r="44" ht="43.8">
      <c r="A44" s="35" t="s">
        <v>50</v>
      </c>
      <c r="B44" s="43"/>
      <c r="C44" s="44"/>
      <c r="D44" s="44"/>
      <c r="E44" s="37" t="s">
        <v>537</v>
      </c>
      <c r="F44" s="44"/>
      <c r="G44" s="44"/>
      <c r="H44" s="44"/>
      <c r="I44" s="44"/>
      <c r="J44" s="45"/>
    </row>
    <row r="45">
      <c r="A45" s="35" t="s">
        <v>52</v>
      </c>
      <c r="B45" s="43"/>
      <c r="C45" s="44"/>
      <c r="D45" s="44"/>
      <c r="E45" s="46" t="s">
        <v>53</v>
      </c>
      <c r="F45" s="44"/>
      <c r="G45" s="44"/>
      <c r="H45" s="44"/>
      <c r="I45" s="44"/>
      <c r="J45" s="45"/>
    </row>
    <row r="46" ht="29.2">
      <c r="A46" s="35" t="s">
        <v>54</v>
      </c>
      <c r="B46" s="43"/>
      <c r="C46" s="44"/>
      <c r="D46" s="44"/>
      <c r="E46" s="37" t="s">
        <v>452</v>
      </c>
      <c r="F46" s="44"/>
      <c r="G46" s="44"/>
      <c r="H46" s="44"/>
      <c r="I46" s="44"/>
      <c r="J46" s="45"/>
    </row>
    <row r="47">
      <c r="A47" s="35" t="s">
        <v>44</v>
      </c>
      <c r="B47" s="35">
        <v>10</v>
      </c>
      <c r="C47" s="36" t="s">
        <v>453</v>
      </c>
      <c r="D47" s="35" t="s">
        <v>46</v>
      </c>
      <c r="E47" s="37" t="s">
        <v>454</v>
      </c>
      <c r="F47" s="38" t="s">
        <v>111</v>
      </c>
      <c r="G47" s="39">
        <v>1</v>
      </c>
      <c r="H47" s="40">
        <v>0</v>
      </c>
      <c r="I47" s="41">
        <f>ROUND(G47*H47,P4)</f>
        <v>0</v>
      </c>
      <c r="J47" s="38" t="s">
        <v>49</v>
      </c>
      <c r="O47" s="42">
        <f>I47*0.21</f>
        <v>0</v>
      </c>
      <c r="P47">
        <v>3</v>
      </c>
    </row>
    <row r="48">
      <c r="A48" s="35" t="s">
        <v>50</v>
      </c>
      <c r="B48" s="43"/>
      <c r="C48" s="44"/>
      <c r="D48" s="44"/>
      <c r="E48" s="37" t="s">
        <v>538</v>
      </c>
      <c r="F48" s="44"/>
      <c r="G48" s="44"/>
      <c r="H48" s="44"/>
      <c r="I48" s="44"/>
      <c r="J48" s="45"/>
    </row>
    <row r="49">
      <c r="A49" s="35" t="s">
        <v>52</v>
      </c>
      <c r="B49" s="43"/>
      <c r="C49" s="44"/>
      <c r="D49" s="44"/>
      <c r="E49" s="46" t="s">
        <v>53</v>
      </c>
      <c r="F49" s="44"/>
      <c r="G49" s="44"/>
      <c r="H49" s="44"/>
      <c r="I49" s="44"/>
      <c r="J49" s="45"/>
    </row>
    <row r="50" ht="43.8">
      <c r="A50" s="35" t="s">
        <v>54</v>
      </c>
      <c r="B50" s="43"/>
      <c r="C50" s="44"/>
      <c r="D50" s="44"/>
      <c r="E50" s="37" t="s">
        <v>457</v>
      </c>
      <c r="F50" s="44"/>
      <c r="G50" s="44"/>
      <c r="H50" s="44"/>
      <c r="I50" s="44"/>
      <c r="J50" s="45"/>
    </row>
    <row r="51">
      <c r="A51" s="35" t="s">
        <v>44</v>
      </c>
      <c r="B51" s="35">
        <v>11</v>
      </c>
      <c r="C51" s="36" t="s">
        <v>458</v>
      </c>
      <c r="D51" s="35" t="s">
        <v>46</v>
      </c>
      <c r="E51" s="37" t="s">
        <v>459</v>
      </c>
      <c r="F51" s="38" t="s">
        <v>111</v>
      </c>
      <c r="G51" s="39">
        <v>1</v>
      </c>
      <c r="H51" s="40">
        <v>0</v>
      </c>
      <c r="I51" s="41">
        <f>ROUND(G51*H51,P4)</f>
        <v>0</v>
      </c>
      <c r="J51" s="38" t="s">
        <v>49</v>
      </c>
      <c r="O51" s="42">
        <f>I51*0.21</f>
        <v>0</v>
      </c>
      <c r="P51">
        <v>3</v>
      </c>
    </row>
    <row r="52" ht="43.8">
      <c r="A52" s="35" t="s">
        <v>50</v>
      </c>
      <c r="B52" s="43"/>
      <c r="C52" s="44"/>
      <c r="D52" s="44"/>
      <c r="E52" s="37" t="s">
        <v>539</v>
      </c>
      <c r="F52" s="44"/>
      <c r="G52" s="44"/>
      <c r="H52" s="44"/>
      <c r="I52" s="44"/>
      <c r="J52" s="45"/>
    </row>
    <row r="53">
      <c r="A53" s="35" t="s">
        <v>52</v>
      </c>
      <c r="B53" s="43"/>
      <c r="C53" s="44"/>
      <c r="D53" s="44"/>
      <c r="E53" s="46" t="s">
        <v>53</v>
      </c>
      <c r="F53" s="44"/>
      <c r="G53" s="44"/>
      <c r="H53" s="44"/>
      <c r="I53" s="44"/>
      <c r="J53" s="45"/>
    </row>
    <row r="54" ht="43.8">
      <c r="A54" s="35" t="s">
        <v>54</v>
      </c>
      <c r="B54" s="43"/>
      <c r="C54" s="44"/>
      <c r="D54" s="44"/>
      <c r="E54" s="37" t="s">
        <v>540</v>
      </c>
      <c r="F54" s="44"/>
      <c r="G54" s="44"/>
      <c r="H54" s="44"/>
      <c r="I54" s="44"/>
      <c r="J54" s="45"/>
    </row>
    <row r="55">
      <c r="A55" s="35" t="s">
        <v>44</v>
      </c>
      <c r="B55" s="35">
        <v>12</v>
      </c>
      <c r="C55" s="36" t="s">
        <v>211</v>
      </c>
      <c r="D55" s="35" t="s">
        <v>46</v>
      </c>
      <c r="E55" s="37" t="s">
        <v>212</v>
      </c>
      <c r="F55" s="38" t="s">
        <v>146</v>
      </c>
      <c r="G55" s="39">
        <v>10</v>
      </c>
      <c r="H55" s="40">
        <v>0</v>
      </c>
      <c r="I55" s="41">
        <f>ROUND(G55*H55,P4)</f>
        <v>0</v>
      </c>
      <c r="J55" s="38" t="s">
        <v>49</v>
      </c>
      <c r="O55" s="42">
        <f>I55*0.21</f>
        <v>0</v>
      </c>
      <c r="P55">
        <v>3</v>
      </c>
    </row>
    <row r="56" ht="72.9">
      <c r="A56" s="35" t="s">
        <v>50</v>
      </c>
      <c r="B56" s="43"/>
      <c r="C56" s="44"/>
      <c r="D56" s="44"/>
      <c r="E56" s="37" t="s">
        <v>541</v>
      </c>
      <c r="F56" s="44"/>
      <c r="G56" s="44"/>
      <c r="H56" s="44"/>
      <c r="I56" s="44"/>
      <c r="J56" s="45"/>
    </row>
    <row r="57">
      <c r="A57" s="35" t="s">
        <v>52</v>
      </c>
      <c r="B57" s="43"/>
      <c r="C57" s="44"/>
      <c r="D57" s="44"/>
      <c r="E57" s="46" t="s">
        <v>542</v>
      </c>
      <c r="F57" s="44"/>
      <c r="G57" s="44"/>
      <c r="H57" s="44"/>
      <c r="I57" s="44"/>
      <c r="J57" s="45"/>
    </row>
    <row r="58" ht="43.8">
      <c r="A58" s="35" t="s">
        <v>54</v>
      </c>
      <c r="B58" s="43"/>
      <c r="C58" s="44"/>
      <c r="D58" s="44"/>
      <c r="E58" s="37" t="s">
        <v>215</v>
      </c>
      <c r="F58" s="44"/>
      <c r="G58" s="44"/>
      <c r="H58" s="44"/>
      <c r="I58" s="44"/>
      <c r="J58" s="45"/>
    </row>
    <row r="59">
      <c r="A59" s="35" t="s">
        <v>44</v>
      </c>
      <c r="B59" s="35">
        <v>13</v>
      </c>
      <c r="C59" s="36" t="s">
        <v>543</v>
      </c>
      <c r="D59" s="35" t="s">
        <v>321</v>
      </c>
      <c r="E59" s="37" t="s">
        <v>544</v>
      </c>
      <c r="F59" s="38" t="s">
        <v>146</v>
      </c>
      <c r="G59" s="39">
        <v>1</v>
      </c>
      <c r="H59" s="40">
        <v>0</v>
      </c>
      <c r="I59" s="41">
        <f>ROUND(G59*H59,P4)</f>
        <v>0</v>
      </c>
      <c r="J59" s="38" t="s">
        <v>49</v>
      </c>
      <c r="O59" s="42">
        <f>I59*0.21</f>
        <v>0</v>
      </c>
      <c r="P59">
        <v>3</v>
      </c>
    </row>
    <row r="60" ht="218.6">
      <c r="A60" s="35" t="s">
        <v>50</v>
      </c>
      <c r="B60" s="43"/>
      <c r="C60" s="44"/>
      <c r="D60" s="44"/>
      <c r="E60" s="37" t="s">
        <v>545</v>
      </c>
      <c r="F60" s="44"/>
      <c r="G60" s="44"/>
      <c r="H60" s="44"/>
      <c r="I60" s="44"/>
      <c r="J60" s="45"/>
    </row>
    <row r="61">
      <c r="A61" s="35" t="s">
        <v>52</v>
      </c>
      <c r="B61" s="43"/>
      <c r="C61" s="44"/>
      <c r="D61" s="44"/>
      <c r="E61" s="46" t="s">
        <v>53</v>
      </c>
      <c r="F61" s="44"/>
      <c r="G61" s="44"/>
      <c r="H61" s="44"/>
      <c r="I61" s="44"/>
      <c r="J61" s="45"/>
    </row>
    <row r="62" ht="43.8">
      <c r="A62" s="35" t="s">
        <v>54</v>
      </c>
      <c r="B62" s="43"/>
      <c r="C62" s="44"/>
      <c r="D62" s="44"/>
      <c r="E62" s="37" t="s">
        <v>546</v>
      </c>
      <c r="F62" s="44"/>
      <c r="G62" s="44"/>
      <c r="H62" s="44"/>
      <c r="I62" s="44"/>
      <c r="J62" s="45"/>
    </row>
    <row r="63">
      <c r="A63" s="35" t="s">
        <v>44</v>
      </c>
      <c r="B63" s="35">
        <v>14</v>
      </c>
      <c r="C63" s="36" t="s">
        <v>543</v>
      </c>
      <c r="D63" s="35" t="s">
        <v>333</v>
      </c>
      <c r="E63" s="37" t="s">
        <v>547</v>
      </c>
      <c r="F63" s="38" t="s">
        <v>146</v>
      </c>
      <c r="G63" s="39">
        <v>1</v>
      </c>
      <c r="H63" s="40">
        <v>0</v>
      </c>
      <c r="I63" s="41">
        <f>ROUND(G63*H63,P4)</f>
        <v>0</v>
      </c>
      <c r="J63" s="38" t="s">
        <v>49</v>
      </c>
      <c r="O63" s="42">
        <f>I63*0.21</f>
        <v>0</v>
      </c>
      <c r="P63">
        <v>3</v>
      </c>
    </row>
    <row r="64" ht="233.2">
      <c r="A64" s="35" t="s">
        <v>50</v>
      </c>
      <c r="B64" s="43"/>
      <c r="C64" s="44"/>
      <c r="D64" s="44"/>
      <c r="E64" s="37" t="s">
        <v>548</v>
      </c>
      <c r="F64" s="44"/>
      <c r="G64" s="44"/>
      <c r="H64" s="44"/>
      <c r="I64" s="44"/>
      <c r="J64" s="45"/>
    </row>
    <row r="65">
      <c r="A65" s="35" t="s">
        <v>52</v>
      </c>
      <c r="B65" s="43"/>
      <c r="C65" s="44"/>
      <c r="D65" s="44"/>
      <c r="E65" s="46" t="s">
        <v>53</v>
      </c>
      <c r="F65" s="44"/>
      <c r="G65" s="44"/>
      <c r="H65" s="44"/>
      <c r="I65" s="44"/>
      <c r="J65" s="45"/>
    </row>
    <row r="66" ht="43.8">
      <c r="A66" s="35" t="s">
        <v>54</v>
      </c>
      <c r="B66" s="43"/>
      <c r="C66" s="44"/>
      <c r="D66" s="44"/>
      <c r="E66" s="37" t="s">
        <v>546</v>
      </c>
      <c r="F66" s="44"/>
      <c r="G66" s="44"/>
      <c r="H66" s="44"/>
      <c r="I66" s="44"/>
      <c r="J66" s="45"/>
    </row>
    <row r="67">
      <c r="A67" s="35" t="s">
        <v>44</v>
      </c>
      <c r="B67" s="35">
        <v>15</v>
      </c>
      <c r="C67" s="36" t="s">
        <v>543</v>
      </c>
      <c r="D67" s="35" t="s">
        <v>326</v>
      </c>
      <c r="E67" s="37" t="s">
        <v>549</v>
      </c>
      <c r="F67" s="38" t="s">
        <v>146</v>
      </c>
      <c r="G67" s="39">
        <v>0</v>
      </c>
      <c r="H67" s="40">
        <v>0</v>
      </c>
      <c r="I67" s="41">
        <f>ROUND(G67*H67,P4)</f>
        <v>0</v>
      </c>
      <c r="J67" s="38" t="s">
        <v>49</v>
      </c>
      <c r="O67" s="42">
        <f>I67*0.21</f>
        <v>0</v>
      </c>
      <c r="P67">
        <v>3</v>
      </c>
    </row>
    <row r="68" ht="58.3">
      <c r="A68" s="35" t="s">
        <v>50</v>
      </c>
      <c r="B68" s="43"/>
      <c r="C68" s="44"/>
      <c r="D68" s="44"/>
      <c r="E68" s="37" t="s">
        <v>550</v>
      </c>
      <c r="F68" s="44"/>
      <c r="G68" s="44"/>
      <c r="H68" s="44"/>
      <c r="I68" s="44"/>
      <c r="J68" s="45"/>
    </row>
    <row r="69">
      <c r="A69" s="35" t="s">
        <v>52</v>
      </c>
      <c r="B69" s="43"/>
      <c r="C69" s="44"/>
      <c r="D69" s="44"/>
      <c r="E69" s="46" t="s">
        <v>551</v>
      </c>
      <c r="F69" s="44"/>
      <c r="G69" s="44"/>
      <c r="H69" s="44"/>
      <c r="I69" s="44"/>
      <c r="J69" s="45"/>
    </row>
    <row r="70" ht="43.8">
      <c r="A70" s="35" t="s">
        <v>54</v>
      </c>
      <c r="B70" s="43"/>
      <c r="C70" s="44"/>
      <c r="D70" s="44"/>
      <c r="E70" s="37" t="s">
        <v>546</v>
      </c>
      <c r="F70" s="44"/>
      <c r="G70" s="44"/>
      <c r="H70" s="44"/>
      <c r="I70" s="44"/>
      <c r="J70" s="45"/>
    </row>
    <row r="71">
      <c r="A71" s="35" t="s">
        <v>44</v>
      </c>
      <c r="B71" s="35">
        <v>16</v>
      </c>
      <c r="C71" s="36" t="s">
        <v>552</v>
      </c>
      <c r="D71" s="35" t="s">
        <v>46</v>
      </c>
      <c r="E71" s="37" t="s">
        <v>553</v>
      </c>
      <c r="F71" s="38" t="s">
        <v>111</v>
      </c>
      <c r="G71" s="39">
        <v>1</v>
      </c>
      <c r="H71" s="40">
        <v>0</v>
      </c>
      <c r="I71" s="41">
        <f>ROUND(G71*H71,P4)</f>
        <v>0</v>
      </c>
      <c r="J71" s="38" t="s">
        <v>49</v>
      </c>
      <c r="O71" s="42">
        <f>I71*0.21</f>
        <v>0</v>
      </c>
      <c r="P71">
        <v>3</v>
      </c>
    </row>
    <row r="72" ht="43.8">
      <c r="A72" s="35" t="s">
        <v>50</v>
      </c>
      <c r="B72" s="43"/>
      <c r="C72" s="44"/>
      <c r="D72" s="44"/>
      <c r="E72" s="37" t="s">
        <v>554</v>
      </c>
      <c r="F72" s="44"/>
      <c r="G72" s="44"/>
      <c r="H72" s="44"/>
      <c r="I72" s="44"/>
      <c r="J72" s="45"/>
    </row>
    <row r="73">
      <c r="A73" s="35" t="s">
        <v>52</v>
      </c>
      <c r="B73" s="43"/>
      <c r="C73" s="44"/>
      <c r="D73" s="44"/>
      <c r="E73" s="46" t="s">
        <v>53</v>
      </c>
      <c r="F73" s="44"/>
      <c r="G73" s="44"/>
      <c r="H73" s="44"/>
      <c r="I73" s="44"/>
      <c r="J73" s="45"/>
    </row>
    <row r="74" ht="29.2">
      <c r="A74" s="35" t="s">
        <v>54</v>
      </c>
      <c r="B74" s="43"/>
      <c r="C74" s="44"/>
      <c r="D74" s="44"/>
      <c r="E74" s="37" t="s">
        <v>555</v>
      </c>
      <c r="F74" s="44"/>
      <c r="G74" s="44"/>
      <c r="H74" s="44"/>
      <c r="I74" s="44"/>
      <c r="J74" s="45"/>
    </row>
    <row r="75">
      <c r="A75" s="35" t="s">
        <v>44</v>
      </c>
      <c r="B75" s="35">
        <v>17</v>
      </c>
      <c r="C75" s="36" t="s">
        <v>556</v>
      </c>
      <c r="D75" s="35" t="s">
        <v>46</v>
      </c>
      <c r="E75" s="37" t="s">
        <v>557</v>
      </c>
      <c r="F75" s="38" t="s">
        <v>558</v>
      </c>
      <c r="G75" s="39">
        <v>1</v>
      </c>
      <c r="H75" s="40">
        <v>0</v>
      </c>
      <c r="I75" s="41">
        <f>ROUND(G75*H75,P4)</f>
        <v>0</v>
      </c>
      <c r="J75" s="38" t="s">
        <v>49</v>
      </c>
      <c r="O75" s="42">
        <f>I75*0.21</f>
        <v>0</v>
      </c>
      <c r="P75">
        <v>3</v>
      </c>
    </row>
    <row r="76" ht="58.3">
      <c r="A76" s="35" t="s">
        <v>50</v>
      </c>
      <c r="B76" s="43"/>
      <c r="C76" s="44"/>
      <c r="D76" s="44"/>
      <c r="E76" s="37" t="s">
        <v>559</v>
      </c>
      <c r="F76" s="44"/>
      <c r="G76" s="44"/>
      <c r="H76" s="44"/>
      <c r="I76" s="44"/>
      <c r="J76" s="45"/>
    </row>
    <row r="77">
      <c r="A77" s="35" t="s">
        <v>52</v>
      </c>
      <c r="B77" s="43"/>
      <c r="C77" s="44"/>
      <c r="D77" s="44"/>
      <c r="E77" s="46" t="s">
        <v>53</v>
      </c>
      <c r="F77" s="44"/>
      <c r="G77" s="44"/>
      <c r="H77" s="44"/>
      <c r="I77" s="44"/>
      <c r="J77" s="45"/>
    </row>
    <row r="78" ht="43.8">
      <c r="A78" s="35" t="s">
        <v>54</v>
      </c>
      <c r="B78" s="47"/>
      <c r="C78" s="48"/>
      <c r="D78" s="48"/>
      <c r="E78" s="37" t="s">
        <v>560</v>
      </c>
      <c r="F78" s="48"/>
      <c r="G78" s="48"/>
      <c r="H78" s="48"/>
      <c r="I78" s="48"/>
      <c r="J78" s="49"/>
    </row>
  </sheetData>
  <sheetProtection sheet="1" objects="1" scenarios="1" spinCount="100000" saltValue="Y7/6DwynSnN+9gKM6pa5OPu9S2np0IFyDVrrwVkvqJpHlsHAlqRraKOESl15Xt77R4XBAhpFtJC0G79iAgvmXg==" hashValue="s7t7rwIp3SxsY8/ZxnAImHvwl+HjO0Bxft762rEIQhfkF4uUP1CcZiKjKiNtVvr1Yh3nhNEIYJQvUf+0A3iF0g==" algorithmName="SHA-512" password="DC63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Madera</dc:creator>
  <cp:lastModifiedBy>Jan Madera</cp:lastModifiedBy>
  <dcterms:created xsi:type="dcterms:W3CDTF">2024-04-24T08:23:07Z</dcterms:created>
  <dcterms:modified xsi:type="dcterms:W3CDTF">2024-04-24T08:23:08Z</dcterms:modified>
</cp:coreProperties>
</file>