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Temp\Zakazky\2024\20241203 Rozpočty pro paní Veselskou, Liberec\"/>
    </mc:Choice>
  </mc:AlternateContent>
  <bookViews>
    <workbookView xWindow="0" yWindow="0" windowWidth="0" windowHeight="0"/>
  </bookViews>
  <sheets>
    <sheet name="Rekapitulace stavby" sheetId="1" r:id="rId1"/>
    <sheet name="01 - Vzduchotechnika" sheetId="2" r:id="rId2"/>
    <sheet name="02 - Elektroisntalace" sheetId="3" r:id="rId3"/>
    <sheet name="03 - Přípomoce VZT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Vzduchotechnika'!$C$80:$K$108</definedName>
    <definedName name="_xlnm.Print_Area" localSheetId="1">'01 - Vzduchotechnika'!$C$4:$J$39,'01 - Vzduchotechnika'!$C$45:$J$62,'01 - Vzduchotechnika'!$C$68:$K$108</definedName>
    <definedName name="_xlnm.Print_Titles" localSheetId="1">'01 - Vzduchotechnika'!$80:$80</definedName>
    <definedName name="_xlnm._FilterDatabase" localSheetId="2" hidden="1">'02 - Elektroisntalace'!$C$83:$K$109</definedName>
    <definedName name="_xlnm.Print_Area" localSheetId="2">'02 - Elektroisntalace'!$C$4:$J$39,'02 - Elektroisntalace'!$C$45:$J$65,'02 - Elektroisntalace'!$C$71:$K$109</definedName>
    <definedName name="_xlnm.Print_Titles" localSheetId="2">'02 - Elektroisntalace'!$83:$83</definedName>
    <definedName name="_xlnm._FilterDatabase" localSheetId="3" hidden="1">'03 - Přípomoce VZT'!$C$90:$K$127</definedName>
    <definedName name="_xlnm.Print_Area" localSheetId="3">'03 - Přípomoce VZT'!$C$4:$J$39,'03 - Přípomoce VZT'!$C$45:$J$72,'03 - Přípomoce VZT'!$C$78:$K$127</definedName>
    <definedName name="_xlnm.Print_Titles" localSheetId="3">'03 - Přípomoce VZT'!$90:$90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7"/>
  <c r="BH127"/>
  <c r="BF127"/>
  <c r="BE127"/>
  <c r="T127"/>
  <c r="T126"/>
  <c r="T125"/>
  <c r="R127"/>
  <c r="R126"/>
  <c r="R125"/>
  <c r="P127"/>
  <c r="P126"/>
  <c r="P125"/>
  <c r="BI123"/>
  <c r="BH123"/>
  <c r="BF123"/>
  <c r="BE123"/>
  <c r="T123"/>
  <c r="T122"/>
  <c r="R123"/>
  <c r="R122"/>
  <c r="P123"/>
  <c r="P122"/>
  <c r="BI121"/>
  <c r="BH121"/>
  <c r="BF121"/>
  <c r="BE121"/>
  <c r="T121"/>
  <c r="T120"/>
  <c r="R121"/>
  <c r="R120"/>
  <c r="P121"/>
  <c r="P120"/>
  <c r="BI119"/>
  <c r="BH119"/>
  <c r="BF119"/>
  <c r="BE119"/>
  <c r="T119"/>
  <c r="T118"/>
  <c r="R119"/>
  <c r="R118"/>
  <c r="P119"/>
  <c r="P118"/>
  <c r="BI117"/>
  <c r="BH117"/>
  <c r="BF117"/>
  <c r="BE117"/>
  <c r="T117"/>
  <c r="R117"/>
  <c r="P117"/>
  <c r="BI115"/>
  <c r="BH115"/>
  <c r="BF115"/>
  <c r="BE115"/>
  <c r="T115"/>
  <c r="R115"/>
  <c r="P115"/>
  <c r="BI113"/>
  <c r="BH113"/>
  <c r="BF113"/>
  <c r="BE113"/>
  <c r="T113"/>
  <c r="R113"/>
  <c r="P113"/>
  <c r="BI111"/>
  <c r="BH111"/>
  <c r="BF111"/>
  <c r="BE111"/>
  <c r="T111"/>
  <c r="R111"/>
  <c r="P111"/>
  <c r="BI109"/>
  <c r="BH109"/>
  <c r="BF109"/>
  <c r="BE109"/>
  <c r="T109"/>
  <c r="T108"/>
  <c r="R109"/>
  <c r="R108"/>
  <c r="P109"/>
  <c r="P108"/>
  <c r="BI106"/>
  <c r="BH106"/>
  <c r="BF106"/>
  <c r="BE106"/>
  <c r="T106"/>
  <c r="R106"/>
  <c r="P106"/>
  <c r="BI104"/>
  <c r="BH104"/>
  <c r="BF104"/>
  <c r="BE104"/>
  <c r="T104"/>
  <c r="R104"/>
  <c r="P104"/>
  <c r="BI103"/>
  <c r="BH103"/>
  <c r="BF103"/>
  <c r="BE103"/>
  <c r="T103"/>
  <c r="R103"/>
  <c r="P103"/>
  <c r="BI102"/>
  <c r="BH102"/>
  <c r="BF102"/>
  <c r="BE102"/>
  <c r="T102"/>
  <c r="R102"/>
  <c r="P102"/>
  <c r="BI100"/>
  <c r="BH100"/>
  <c r="BF100"/>
  <c r="BE100"/>
  <c r="T100"/>
  <c r="R100"/>
  <c r="P100"/>
  <c r="BI98"/>
  <c r="BH98"/>
  <c r="BF98"/>
  <c r="BE98"/>
  <c r="T98"/>
  <c r="R98"/>
  <c r="P98"/>
  <c r="BI97"/>
  <c r="BH97"/>
  <c r="BF97"/>
  <c r="BE97"/>
  <c r="T97"/>
  <c r="R97"/>
  <c r="P97"/>
  <c r="BI95"/>
  <c r="BH95"/>
  <c r="BF95"/>
  <c r="BE95"/>
  <c r="T95"/>
  <c r="R95"/>
  <c r="P95"/>
  <c r="BI94"/>
  <c r="BH94"/>
  <c r="BF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3" r="J37"/>
  <c r="J36"/>
  <c i="1" r="AY56"/>
  <c i="3" r="J35"/>
  <c i="1" r="AX56"/>
  <c i="3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2" r="J37"/>
  <c r="J36"/>
  <c i="1" r="AY55"/>
  <c i="2" r="J35"/>
  <c i="1" r="AX55"/>
  <c i="2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1" r="L50"/>
  <c r="AM50"/>
  <c r="AM49"/>
  <c r="L49"/>
  <c r="AM47"/>
  <c r="L47"/>
  <c r="L45"/>
  <c r="L44"/>
  <c i="2" r="J92"/>
  <c i="3" r="BK108"/>
  <c i="2" r="BK100"/>
  <c r="J84"/>
  <c i="3" r="J93"/>
  <c i="4" r="BK123"/>
  <c i="2" r="J107"/>
  <c r="BK107"/>
  <c i="3" r="J96"/>
  <c i="4" r="BK102"/>
  <c r="BK95"/>
  <c i="2" r="J87"/>
  <c i="3" r="J107"/>
  <c i="4" r="BK104"/>
  <c i="2" r="J83"/>
  <c i="3" r="BK97"/>
  <c i="4" r="J117"/>
  <c i="2" r="J104"/>
  <c i="3" r="BK89"/>
  <c i="4" r="BK115"/>
  <c i="2" r="BK89"/>
  <c r="J102"/>
  <c i="3" r="J104"/>
  <c i="2" r="J93"/>
  <c r="J100"/>
  <c r="BK94"/>
  <c i="3" r="BK103"/>
  <c i="4" r="J104"/>
  <c i="2" r="J94"/>
  <c r="BK98"/>
  <c i="3" r="J99"/>
  <c i="4" r="J109"/>
  <c r="J113"/>
  <c i="2" r="BK105"/>
  <c i="3" r="J98"/>
  <c i="4" r="BK109"/>
  <c i="2" r="BK96"/>
  <c i="3" r="J90"/>
  <c i="4" r="J119"/>
  <c r="BK119"/>
  <c i="2" r="BK101"/>
  <c i="3" r="BK87"/>
  <c i="4" r="J94"/>
  <c i="2" r="J90"/>
  <c i="3" r="J103"/>
  <c i="2" r="J89"/>
  <c i="3" r="BK106"/>
  <c i="2" r="BK91"/>
  <c i="3" r="BK104"/>
  <c i="4" r="BK106"/>
  <c i="2" r="BK106"/>
  <c i="3" r="J105"/>
  <c i="4" r="BK111"/>
  <c r="BK127"/>
  <c i="2" r="BK85"/>
  <c i="3" r="J100"/>
  <c i="2" r="J96"/>
  <c i="3" r="J91"/>
  <c i="4" r="J102"/>
  <c i="2" r="BK87"/>
  <c i="4" r="BK113"/>
  <c i="2" r="J105"/>
  <c i="3" r="BK98"/>
  <c i="2" r="BK84"/>
  <c i="3" r="J109"/>
  <c i="2" r="BK90"/>
  <c r="J103"/>
  <c i="3" r="J97"/>
  <c i="4" r="J95"/>
  <c i="1" r="AS54"/>
  <c i="2" r="J98"/>
  <c r="J85"/>
  <c i="3" r="BK90"/>
  <c i="4" r="BK121"/>
  <c r="BK98"/>
  <c i="2" r="J88"/>
  <c i="3" r="BK96"/>
  <c i="4" r="J123"/>
  <c i="2" r="BK108"/>
  <c r="J97"/>
  <c i="4" r="BK97"/>
  <c i="2" r="BK92"/>
  <c i="3" r="BK105"/>
  <c i="4" r="J106"/>
  <c r="BK103"/>
  <c i="2" r="BK88"/>
  <c i="4" r="J115"/>
  <c r="J103"/>
  <c i="2" r="BK97"/>
  <c i="3" r="BK107"/>
  <c r="BK95"/>
  <c i="2" r="J101"/>
  <c i="3" r="BK93"/>
  <c i="4" r="BK117"/>
  <c i="2" r="J86"/>
  <c i="3" r="BK91"/>
  <c i="4" r="J111"/>
  <c i="2" r="BK102"/>
  <c i="4" r="J97"/>
  <c i="3" r="BK109"/>
  <c r="J95"/>
  <c i="4" r="BK100"/>
  <c i="3" r="J86"/>
  <c i="4" r="J121"/>
  <c i="2" r="J106"/>
  <c r="BK103"/>
  <c r="J99"/>
  <c i="3" r="J106"/>
  <c i="2" r="BK99"/>
  <c i="3" r="J87"/>
  <c r="BK86"/>
  <c i="4" r="J100"/>
  <c i="2" r="J108"/>
  <c r="J91"/>
  <c i="4" r="J127"/>
  <c r="BK94"/>
  <c i="2" r="BK86"/>
  <c i="3" r="J89"/>
  <c i="2" r="BK104"/>
  <c i="3" r="BK100"/>
  <c i="4" r="J98"/>
  <c i="2" r="BK93"/>
  <c i="3" r="J108"/>
  <c i="2" r="BK83"/>
  <c i="3" r="BK99"/>
  <c i="2" l="1" r="R82"/>
  <c r="BK82"/>
  <c r="J82"/>
  <c r="J60"/>
  <c r="T82"/>
  <c i="3" r="T88"/>
  <c r="BK102"/>
  <c r="J102"/>
  <c r="J64"/>
  <c i="2" r="P95"/>
  <c i="3" r="BK85"/>
  <c r="J85"/>
  <c r="J60"/>
  <c r="R85"/>
  <c r="BK94"/>
  <c r="J94"/>
  <c r="J63"/>
  <c r="P102"/>
  <c i="2" r="P82"/>
  <c r="P81"/>
  <c i="1" r="AU55"/>
  <c i="3" r="P88"/>
  <c r="T102"/>
  <c i="4" r="R93"/>
  <c r="T101"/>
  <c r="R114"/>
  <c i="2" r="BK95"/>
  <c r="J95"/>
  <c r="J61"/>
  <c i="3" r="P85"/>
  <c r="R88"/>
  <c r="T94"/>
  <c i="4" r="T93"/>
  <c r="T92"/>
  <c r="R101"/>
  <c r="BK110"/>
  <c r="J110"/>
  <c r="J65"/>
  <c r="T110"/>
  <c r="T107"/>
  <c r="T114"/>
  <c i="2" r="R95"/>
  <c i="3" r="BK88"/>
  <c r="J88"/>
  <c r="J61"/>
  <c r="P94"/>
  <c r="R102"/>
  <c i="4" r="BK93"/>
  <c r="BK92"/>
  <c r="J92"/>
  <c r="J60"/>
  <c r="BK101"/>
  <c r="J101"/>
  <c r="J62"/>
  <c r="R110"/>
  <c r="R107"/>
  <c r="BK114"/>
  <c r="J114"/>
  <c r="J66"/>
  <c i="2" r="T95"/>
  <c r="T81"/>
  <c i="3" r="T85"/>
  <c r="T84"/>
  <c r="R94"/>
  <c i="4" r="P93"/>
  <c r="P92"/>
  <c r="P101"/>
  <c r="P110"/>
  <c r="P114"/>
  <c i="3" r="BK92"/>
  <c r="J92"/>
  <c r="J62"/>
  <c i="4" r="BK108"/>
  <c r="J108"/>
  <c r="J64"/>
  <c r="BK120"/>
  <c r="J120"/>
  <c r="J68"/>
  <c r="BK118"/>
  <c r="J118"/>
  <c r="J67"/>
  <c r="BK122"/>
  <c r="J122"/>
  <c r="J69"/>
  <c r="BK126"/>
  <c r="J126"/>
  <c r="J71"/>
  <c r="BG106"/>
  <c r="E48"/>
  <c r="J52"/>
  <c r="F55"/>
  <c r="BG95"/>
  <c r="BG102"/>
  <c r="BG104"/>
  <c r="BG113"/>
  <c r="BG115"/>
  <c r="BG127"/>
  <c r="BG103"/>
  <c r="BG117"/>
  <c r="BG121"/>
  <c r="BG123"/>
  <c r="BG97"/>
  <c r="BG98"/>
  <c r="BG100"/>
  <c r="BG109"/>
  <c r="BG111"/>
  <c r="BG94"/>
  <c r="BG119"/>
  <c i="3" r="E48"/>
  <c r="J52"/>
  <c r="J55"/>
  <c r="BE90"/>
  <c r="BE96"/>
  <c r="BE99"/>
  <c r="BE105"/>
  <c r="BE93"/>
  <c r="F55"/>
  <c r="BE91"/>
  <c r="BE100"/>
  <c r="BE86"/>
  <c r="BE89"/>
  <c r="BE97"/>
  <c r="BE98"/>
  <c r="BE104"/>
  <c r="BE107"/>
  <c r="BE87"/>
  <c r="BE103"/>
  <c r="BE106"/>
  <c r="BE108"/>
  <c i="2" r="BK81"/>
  <c r="J81"/>
  <c i="3" r="BE95"/>
  <c r="BE109"/>
  <c i="2" r="E48"/>
  <c r="F78"/>
  <c r="BE84"/>
  <c r="BE93"/>
  <c r="J52"/>
  <c r="BE92"/>
  <c r="BE89"/>
  <c r="BE90"/>
  <c r="BE94"/>
  <c r="BE98"/>
  <c r="BE100"/>
  <c r="BE102"/>
  <c r="BE108"/>
  <c r="BE104"/>
  <c r="BE107"/>
  <c r="BE85"/>
  <c r="BE86"/>
  <c r="BE87"/>
  <c r="BE88"/>
  <c r="BE96"/>
  <c r="BE97"/>
  <c r="BE101"/>
  <c r="BE106"/>
  <c r="J55"/>
  <c r="BE83"/>
  <c r="BE99"/>
  <c r="BE103"/>
  <c r="BE91"/>
  <c r="BE105"/>
  <c r="F35"/>
  <c i="1" r="BB55"/>
  <c i="4" r="F36"/>
  <c i="1" r="BC57"/>
  <c i="2" r="J34"/>
  <c i="1" r="AW55"/>
  <c i="2" r="F36"/>
  <c i="1" r="BC55"/>
  <c i="2" r="J30"/>
  <c i="4" r="F33"/>
  <c i="1" r="AZ57"/>
  <c i="3" r="F37"/>
  <c i="1" r="BD56"/>
  <c i="4" r="F37"/>
  <c i="1" r="BD57"/>
  <c i="3" r="F35"/>
  <c i="1" r="BB56"/>
  <c i="4" r="F34"/>
  <c i="1" r="BA57"/>
  <c i="4" r="J34"/>
  <c i="1" r="AW57"/>
  <c i="3" r="F36"/>
  <c i="1" r="BC56"/>
  <c i="2" r="F37"/>
  <c i="1" r="BD55"/>
  <c i="3" r="F34"/>
  <c i="1" r="BA56"/>
  <c i="2" r="F34"/>
  <c i="1" r="BA55"/>
  <c i="3" r="J34"/>
  <c i="1" r="AW56"/>
  <c i="4" r="J33"/>
  <c i="1" r="AV57"/>
  <c i="4" l="1" r="P107"/>
  <c r="P91"/>
  <c i="1" r="AU57"/>
  <c i="3" r="P84"/>
  <c i="1" r="AU56"/>
  <c i="4" r="T91"/>
  <c i="3" r="R84"/>
  <c i="4" r="R92"/>
  <c r="R91"/>
  <c i="2" r="R81"/>
  <c i="4" r="J93"/>
  <c r="J61"/>
  <c i="3" r="BK84"/>
  <c r="J84"/>
  <c r="J59"/>
  <c i="4" r="BK107"/>
  <c r="J107"/>
  <c r="J63"/>
  <c r="BK125"/>
  <c r="J125"/>
  <c r="J70"/>
  <c i="1" r="AG55"/>
  <c i="2" r="J59"/>
  <c r="J33"/>
  <c i="1" r="AV55"/>
  <c r="AT55"/>
  <c r="AN55"/>
  <c r="BA54"/>
  <c r="W30"/>
  <c i="3" r="F33"/>
  <c i="1" r="AZ56"/>
  <c r="BC54"/>
  <c r="W32"/>
  <c r="BD54"/>
  <c r="W33"/>
  <c i="2" r="F33"/>
  <c i="1" r="AZ55"/>
  <c i="3" r="J33"/>
  <c i="1" r="AV56"/>
  <c r="AT56"/>
  <c r="AT57"/>
  <c i="4" r="F35"/>
  <c i="1" r="BB57"/>
  <c r="BB54"/>
  <c r="W31"/>
  <c i="4" l="1" r="BK91"/>
  <c r="J91"/>
  <c i="2" r="J39"/>
  <c i="3" r="J30"/>
  <c i="1" r="AG56"/>
  <c i="4" r="J30"/>
  <c i="1" r="AG57"/>
  <c r="AY54"/>
  <c r="AX54"/>
  <c r="AU54"/>
  <c r="AZ54"/>
  <c r="W29"/>
  <c r="AW54"/>
  <c r="AK30"/>
  <c i="3" l="1" r="J39"/>
  <c i="4" r="J39"/>
  <c r="J59"/>
  <c i="1" r="AN56"/>
  <c r="AN57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<sst xmlns="http://schemas.openxmlformats.org/spreadsheetml/2006/main">
  <si>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</si>
  <si>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</si>
  <si>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</si>
  <si>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</si>
  <si>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</si>
  <si>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{dafbec6f-1e80-4ad9-b637-ee40382a3222}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</si>
  <si>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</si>
  <si>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</si>
  <si>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</si>
  <si>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</si>
  <si>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</si>
  <si>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</si>
  <si>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</si>
  <si>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</si>
  <si>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3-MML-2024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</si>
  <si>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</si>
  <si>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</si>
  <si>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Jabloňová, Liberec - VZT</t>
  </si>
  <si>
    <t>KSO:</t>
  </si>
  <si>
    <t/>
  </si>
  <si>
    <t>CC-CZ:</t>
  </si>
  <si>
    <t>Místo:</t>
  </si>
  <si>
    <t xml:space="preserve"> </t>
  </si>
  <si>
    <t>Datum:</t>
  </si>
  <si>
    <t>14. 11. 2024</t>
  </si>
  <si>
    <t>Zadavatel:</t>
  </si>
  <si>
    <t>IČ:</t>
  </si>
  <si>
    <t>Magistrát města Liberec</t>
  </si>
  <si>
    <t>DIČ:</t>
  </si>
  <si>
    <t>Uchazeč:</t>
  </si>
  <si>
    <t>Vyplň údaj</t>
  </si>
  <si>
    <t>Projektant:</t>
  </si>
  <si>
    <t>J.Kovář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</si>
  <si>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</si>
  <si>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</si>
  <si>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</si>
  <si>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</si>
  <si>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</si>
  <si>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</si>
  <si>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</si>
  <si>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</si>
  <si>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</si>
  <si>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</si>
  <si>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</si>
  <si>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</si>
  <si>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</si>
  <si>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</si>
  <si>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</si>
  <si>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</si>
  <si>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</si>
  <si>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</si>
  <si>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</si>
  <si>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</si>
  <si>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</si>
  <si>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</si>
  <si>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</si>
  <si>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</si>
  <si>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</si>
  <si>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</si>
  <si>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</si>
  <si>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</si>
  <si>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</si>
  <si>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</si>
  <si>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</si>
  <si>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</si>
  <si>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</si>
  <si>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</si>
  <si>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</si>
  <si>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</si>
  <si>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</si>
  <si>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</si>
  <si>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</si>
  <si>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</si>
  <si>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</si>
  <si>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</si>
  <si>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</si>
  <si>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</si>
  <si>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Vzduchotechnika</t>
  </si>
  <si>
    <t>STA</t>
  </si>
  <si>
    <t>1</t>
  </si>
  <si>
    <t>{8ebe486c-061f-46e3-af47-89161768fb8c}</t>
  </si>
  <si>
    <t>2</t>
  </si>
  <si>
    <t>02</t>
  </si>
  <si>
    <t>Elektroisntalace</t>
  </si>
  <si>
    <t>{3fd100eb-1202-4bb7-926d-1d16bee0097e}</t>
  </si>
  <si>
    <t>03</t>
  </si>
  <si>
    <t>Přípomoce VZT</t>
  </si>
  <si>
    <t>{cbc1e541-392b-416e-b433-531a883fcb44}</t>
  </si>
  <si>
    <t>KRYCÍ LIST SOUPISU PRACÍ</t>
  </si>
  <si>
    <t>Objekt:</t>
  </si>
  <si>
    <t>01 - Vzduchotechnika</t>
  </si>
  <si>
    <t>REKAPITULACE ČLENĚNÍ SOUPISU PRACÍ</t>
  </si>
  <si>
    <t>Kód dílu - Popis</t>
  </si>
  <si>
    <t>Cena celkem [CZK]</t>
  </si>
  <si>
    <t>-1</t>
  </si>
  <si>
    <t xml:space="preserve">zař.č.1  -tělocvična - zař.č.1  -tělocvična</t>
  </si>
  <si>
    <t>zař.č.2 - ostatní - zař.č.2 -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</si>
  <si>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</si>
  <si>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</si>
  <si>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</si>
  <si>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</si>
  <si>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</si>
  <si>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</si>
  <si>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</si>
  <si>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</si>
  <si>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</si>
  <si>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</si>
  <si>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</si>
  <si>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</si>
  <si>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</si>
  <si>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zař.č.1  -tělocvična</t>
  </si>
  <si>
    <t>ROZPOCET</t>
  </si>
  <si>
    <t>K</t>
  </si>
  <si>
    <t>1-1</t>
  </si>
  <si>
    <t>Kompaktní klimatizační jednotka podstropní dvouplášťové provedení s odolností třídy C4 proti korozi, tloušťka izolace z minerální vlny 50mm, certifikace EUROVENT. Jednotka obsahuje kapsové filtry F7 na přívodu a M5 na odvodu, elektro ohřívač 6kW, radiální ventilátory s volnými oběžnými koly a s EC-motory s plynulou regulací otáček. Výkon ventilátorů řízen plynule dle konstantního průtoku vzduchu. Rotační regenerační rekuperátor s autonomním plynulým řízením výkonu, vysokou účinností, standardním přenosem vlhkosti a automatickou samočistící funkcí. Jednotka je vybavena integrovaným kompletně propojeným systém měření a regulace. Regulace zajišťuje plně automatický režim a také napojení na BMS budovy pomocí komunikačních protokolů Modbus RTU, BACnet/IP nebo EXOline. V uživatelské úrovni lze využít integrovaný WEB-Server přes rozhranní TCP/IP umožňující přímou vizualizaci v běžné internetovém prohlížeči. Naprogramování, zprovoznění jednotky. Určující dominantní parametry v pracovním bodu: Pracovní průtok vzduchu přívod/odvod: 3000/3000 m3/h, externí statický tlak 250/250 Pa. Minimální účinnost rekuperace: 78%, celková hladina akustického výkonu do přívodního potrubí 82 dB(A), celková hladina akustického výkonu do sání: 67 dB(A), celková hladina akustického výkonu do výfuk 84 dB(A), celková hladina akustického výkonu do odvodního potrubí sání 66 dB(A), celková hladina akustického výkonu do okolí: 65 dB(A). Orientační rozměry: délka 2100mm; výška 740mm; šířka 1400 mm. Příslušenství 2x uzavírací klapka se servopohonem, ovladač a držák s kabelem, 4x rychloupínací spony. Propojení externích čidel a servopohonů kabeláží. Zprovoznění jednotky.</t>
  </si>
  <si>
    <t>ks</t>
  </si>
  <si>
    <t>4</t>
  </si>
  <si>
    <t>1-2</t>
  </si>
  <si>
    <t>protidešťová žaluzie 800x630, široká, materiál Al</t>
  </si>
  <si>
    <t>3</t>
  </si>
  <si>
    <t>1-3</t>
  </si>
  <si>
    <t>výfukový kus DN450 s ochranným sítem, RAL</t>
  </si>
  <si>
    <t>6</t>
  </si>
  <si>
    <t>1-4</t>
  </si>
  <si>
    <t>tlumič hluku buňkový 250x500x1000</t>
  </si>
  <si>
    <t>8</t>
  </si>
  <si>
    <t>5</t>
  </si>
  <si>
    <t>1-5</t>
  </si>
  <si>
    <t>tlumič hluku buňkový 250x500x1500</t>
  </si>
  <si>
    <t>10</t>
  </si>
  <si>
    <t>1-6</t>
  </si>
  <si>
    <t>vyústka obdélníková na kruhové potrubí 825x125 s regulací R1</t>
  </si>
  <si>
    <t>7</t>
  </si>
  <si>
    <t>1-7</t>
  </si>
  <si>
    <t>14</t>
  </si>
  <si>
    <t>M</t>
  </si>
  <si>
    <t>Pol1</t>
  </si>
  <si>
    <t>tepelná izolace ze syntetického kaučuku tl.40mm s povrchovou úpravou Al folií a se samolepkou</t>
  </si>
  <si>
    <t>m2</t>
  </si>
  <si>
    <t>16</t>
  </si>
  <si>
    <t>9</t>
  </si>
  <si>
    <t>Pol2</t>
  </si>
  <si>
    <t>vzduchotechnické potrubí z pozink.plechu sk.I, SPIRO DN450/10% tvarovek, pohledové, na stavbu v PE folii, systém safe s pryžovým těsněním se dvěma břity</t>
  </si>
  <si>
    <t>bm</t>
  </si>
  <si>
    <t>18</t>
  </si>
  <si>
    <t>Pol3</t>
  </si>
  <si>
    <t xml:space="preserve">vzduchotechnické potrubí z pozink.plechu sk.I, těsné dle ON120405/80% tvarovek  - potrubí přívodu a odvodu vzduchu</t>
  </si>
  <si>
    <t>20</t>
  </si>
  <si>
    <t>11</t>
  </si>
  <si>
    <t>Pol4</t>
  </si>
  <si>
    <t>vzduchotechnické potrubí z pozink.plechu sk.I, vodotěsné dle ON120405/80% tvarovek- sací a výfukové potrubí</t>
  </si>
  <si>
    <t>22</t>
  </si>
  <si>
    <t>Pol5</t>
  </si>
  <si>
    <t>spojovací, těsnící a montážní materiál</t>
  </si>
  <si>
    <t>kg</t>
  </si>
  <si>
    <t>24</t>
  </si>
  <si>
    <t>zař.č.2 - ostatní</t>
  </si>
  <si>
    <t>13</t>
  </si>
  <si>
    <t>Pol6</t>
  </si>
  <si>
    <t>Doprava zařízení</t>
  </si>
  <si>
    <t>26</t>
  </si>
  <si>
    <t>Pol7</t>
  </si>
  <si>
    <t>Přesuny do výšek, zvedací zařízení, posuvné lešení</t>
  </si>
  <si>
    <t>28</t>
  </si>
  <si>
    <t>15</t>
  </si>
  <si>
    <t>Pol8</t>
  </si>
  <si>
    <t>Přesuny</t>
  </si>
  <si>
    <t>30</t>
  </si>
  <si>
    <t>Pol9</t>
  </si>
  <si>
    <t>Příprava ke komplexnímu vyzkoušení, oživení a vyregulování všech zařízení</t>
  </si>
  <si>
    <t>hod</t>
  </si>
  <si>
    <t>32</t>
  </si>
  <si>
    <t>17</t>
  </si>
  <si>
    <t>Pol10</t>
  </si>
  <si>
    <t>Vypracování protokolu o proměření a vyregulování</t>
  </si>
  <si>
    <t>34</t>
  </si>
  <si>
    <t>Pol11</t>
  </si>
  <si>
    <t>Komplexní vyzkoušení zařízení</t>
  </si>
  <si>
    <t>36</t>
  </si>
  <si>
    <t>19</t>
  </si>
  <si>
    <t>Pol12</t>
  </si>
  <si>
    <t>Zaškolení obsluhy</t>
  </si>
  <si>
    <t>38</t>
  </si>
  <si>
    <t>Pol13</t>
  </si>
  <si>
    <t>Vypracování provozních předpisů</t>
  </si>
  <si>
    <t>40</t>
  </si>
  <si>
    <t>Pol14</t>
  </si>
  <si>
    <t>Projekt skutečného provedení</t>
  </si>
  <si>
    <t>42</t>
  </si>
  <si>
    <t>Pol15</t>
  </si>
  <si>
    <t>Zaměření na místě před zahájením výroby potrubí</t>
  </si>
  <si>
    <t>44</t>
  </si>
  <si>
    <t>23</t>
  </si>
  <si>
    <t>Pol16</t>
  </si>
  <si>
    <t>Zpracování výrobní dokumentace vzduchotechniky</t>
  </si>
  <si>
    <t>46</t>
  </si>
  <si>
    <t>Pol17</t>
  </si>
  <si>
    <t>Posunutí stávající jednotky typu Sahara o 5m vč.prodloužení kabeláže a potrubí UT</t>
  </si>
  <si>
    <t>48</t>
  </si>
  <si>
    <t>25</t>
  </si>
  <si>
    <t>Pol18</t>
  </si>
  <si>
    <t>Související dodávky a práce nezahrnuté v ostatních položkách</t>
  </si>
  <si>
    <t>50</t>
  </si>
  <si>
    <t>02 - Elektroisntalace</t>
  </si>
  <si>
    <t xml:space="preserve">1 - Rozvaděče </t>
  </si>
  <si>
    <t>2 - Koncové prvky</t>
  </si>
  <si>
    <t>3 - Slaboproudé rozvody</t>
  </si>
  <si>
    <t>4 - Kabely, kabelové trasy</t>
  </si>
  <si>
    <t>5 - Ostatní</t>
  </si>
  <si>
    <t xml:space="preserve">Rozvaděče </t>
  </si>
  <si>
    <t>1.1</t>
  </si>
  <si>
    <t>Doplnění rozvaděče R9, 1x FA 20A/3/B dle TZ</t>
  </si>
  <si>
    <t>1.2</t>
  </si>
  <si>
    <t>Napojení rozvaděče VZT (dodávka VZT)</t>
  </si>
  <si>
    <t>Koncové prvky</t>
  </si>
  <si>
    <t>2.1</t>
  </si>
  <si>
    <t>Tlačítko řazení 1/0</t>
  </si>
  <si>
    <t>2.2</t>
  </si>
  <si>
    <t>Instalační krabice pod omítku</t>
  </si>
  <si>
    <t>2.3</t>
  </si>
  <si>
    <t>Demontáž a zpětná montáž stávajícího LED svítidla</t>
  </si>
  <si>
    <t>Slaboproudé rozvody</t>
  </si>
  <si>
    <t>3.1</t>
  </si>
  <si>
    <t>Patch kabel UTP Cat 5e, délka 15m</t>
  </si>
  <si>
    <t>Kabely, kabelové trasy</t>
  </si>
  <si>
    <t>4.1</t>
  </si>
  <si>
    <t>CYKY 5x6</t>
  </si>
  <si>
    <t>m</t>
  </si>
  <si>
    <t>4.2</t>
  </si>
  <si>
    <t>CYKY 3x1,5</t>
  </si>
  <si>
    <t>4.3</t>
  </si>
  <si>
    <t>Drát CY6 ZŽ</t>
  </si>
  <si>
    <t>4.4</t>
  </si>
  <si>
    <t>Instalační lišta do 40x40 vč. kotvení</t>
  </si>
  <si>
    <t>Pol19</t>
  </si>
  <si>
    <t>Instalační lišta do 20x20 vč. kotvení</t>
  </si>
  <si>
    <t>4.5</t>
  </si>
  <si>
    <t>Tuhá instalační trubka do dn32 vč. kotvení</t>
  </si>
  <si>
    <t>P</t>
  </si>
  <si>
    <t>Poznámka k položce:_x000d_
5m</t>
  </si>
  <si>
    <t>Ostatní</t>
  </si>
  <si>
    <t>5.1</t>
  </si>
  <si>
    <t>Spojovací,drobný podružný a instalační materiál</t>
  </si>
  <si>
    <t>5.2</t>
  </si>
  <si>
    <t>Zjištění stávajícího stavu elektroistalace, kontrola stávajících rozvodů</t>
  </si>
  <si>
    <t>5.3</t>
  </si>
  <si>
    <t>Zednické a pomocné práce, průrazy</t>
  </si>
  <si>
    <t>5.4</t>
  </si>
  <si>
    <t>Doprava</t>
  </si>
  <si>
    <t>5.5</t>
  </si>
  <si>
    <t>Revize</t>
  </si>
  <si>
    <t>5.6</t>
  </si>
  <si>
    <t>Odvoz a likvidace odpadu</t>
  </si>
  <si>
    <t>t</t>
  </si>
  <si>
    <t>5.7</t>
  </si>
  <si>
    <t>03 - Přípomoce VZT</t>
  </si>
  <si>
    <t>Liberec</t>
  </si>
  <si>
    <t>Vojtěch Mistr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</si>
  <si>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</si>
  <si>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</si>
  <si>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</si>
  <si>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</si>
  <si>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</si>
  <si>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</si>
  <si>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</si>
  <si>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</si>
  <si>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787 - Dokončovací práce - zasklívání</t>
  </si>
  <si>
    <t>HZS - Hodinové zúčtovací sazby</t>
  </si>
  <si>
    <t>VRN - Vedlejší rozpočtové náklady</t>
  </si>
  <si>
    <t xml:space="preserve">    VRN6 - Územní vlivy</t>
  </si>
  <si>
    <t>HSV</t>
  </si>
  <si>
    <t>Práce a dodávky HSV</t>
  </si>
  <si>
    <t>Ostatní konstrukce a práce, bourání</t>
  </si>
  <si>
    <t>946111115</t>
  </si>
  <si>
    <t>Věže pojízdné trubkové nebo dílcové s maximálním zatížením podlahy do 200 kg/m2 šířky od 0,6 do 0,9 m, délky do 3,2 m výšky přes 4,5 m do 5,5 m montáž</t>
  </si>
  <si>
    <t>kus</t>
  </si>
  <si>
    <t>-73009544</t>
  </si>
  <si>
    <t>946111215</t>
  </si>
  <si>
    <t>Věže pojízdné trubkové nebo dílcové s maximálním zatížením podlahy do 200 kg/m2 šířky od 0,6 do 0,9 m, délky do 3,2 m výšky přes 4,5 m do 5,5 m příplatek k ceně za každý den použití</t>
  </si>
  <si>
    <t>1951487604</t>
  </si>
  <si>
    <t>VV</t>
  </si>
  <si>
    <t>3*2</t>
  </si>
  <si>
    <t>946111815</t>
  </si>
  <si>
    <t>Věže pojízdné trubkové nebo dílcové s maximálním zatížením podlahy do 200 kg/m2 šířky od 0,6 do 0,9 m, délky do 3,2 m výšky přes 4,5 m do 5,5 m demontáž</t>
  </si>
  <si>
    <t>-700691303</t>
  </si>
  <si>
    <t>967041112</t>
  </si>
  <si>
    <t>Přisekání (špicování) rovných ostění v betonu po hrubém vybourání otvorů bez odstupu</t>
  </si>
  <si>
    <t>-1476781671</t>
  </si>
  <si>
    <t>4*0,5*0,6*2</t>
  </si>
  <si>
    <t>971042461</t>
  </si>
  <si>
    <t>Vybourání otvorů v betonových příčkách a zdech základových nebo nadzákladových plochy do 0,25 m2, tl. do 600 mm</t>
  </si>
  <si>
    <t>441563436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</si>
  <si>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</si>
  <si>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</si>
  <si>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</si>
  <si>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</si>
  <si>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1098428252</t>
  </si>
  <si>
    <t>997013501</t>
  </si>
  <si>
    <t>Odvoz suti a vybouraných hmot na skládku nebo meziskládku se složením, na vzdálenost do 1 km</t>
  </si>
  <si>
    <t>-268006034</t>
  </si>
  <si>
    <t>997013509</t>
  </si>
  <si>
    <t>Odvoz suti a vybouraných hmot na skládku nebo meziskládku se složením, na vzdálenost Příplatek k ceně za každý další započatý 1 km přes 1 km</t>
  </si>
  <si>
    <t>-1546542866</t>
  </si>
  <si>
    <t>0,903*5</t>
  </si>
  <si>
    <t>997013631</t>
  </si>
  <si>
    <t>Poplatek za uložení stavebního odpadu na skládce (skládkovné) směsného stavebního a demoličního zatříděného do Katalogu odpadů pod kódem 17 09 04</t>
  </si>
  <si>
    <t>-2089014107</t>
  </si>
  <si>
    <t>PSV</t>
  </si>
  <si>
    <t>Práce a dodávky PSV</t>
  </si>
  <si>
    <t>712</t>
  </si>
  <si>
    <t>Povlakové krytiny</t>
  </si>
  <si>
    <t>712961_R6</t>
  </si>
  <si>
    <t>Provedení údržby průniků povlakové krytiny střech fólií vpustí, ventilací nebo komínů přilepenou plnoplošně se zalitím okrajů</t>
  </si>
  <si>
    <t>-2133221650</t>
  </si>
  <si>
    <t>751</t>
  </si>
  <si>
    <t>751514167</t>
  </si>
  <si>
    <t>Montáž oblouku do plechového potrubí kruhového s přírubou, průměru přes 600 do 700 mm</t>
  </si>
  <si>
    <t>-1543449916</t>
  </si>
  <si>
    <t xml:space="preserve">1"ochrana žaluzie </t>
  </si>
  <si>
    <t>42981126</t>
  </si>
  <si>
    <t>oblouk segmentový Pz 90° D 630mm</t>
  </si>
  <si>
    <t>-460320028</t>
  </si>
  <si>
    <t>766</t>
  </si>
  <si>
    <t>Konstrukce truhlářské</t>
  </si>
  <si>
    <t>766411_R3</t>
  </si>
  <si>
    <t>Demontáž basketbalového koše</t>
  </si>
  <si>
    <t>-1965204339</t>
  </si>
  <si>
    <t>1,8*1,05</t>
  </si>
  <si>
    <t>766414_R4</t>
  </si>
  <si>
    <t>Montáž basketbalového koše</t>
  </si>
  <si>
    <t>1966403001</t>
  </si>
  <si>
    <t>767</t>
  </si>
  <si>
    <t>Konstrukce zámečnické</t>
  </si>
  <si>
    <t>767121_R2</t>
  </si>
  <si>
    <t>Oprava stěn a příček s výplní drátěné sítě výměna pletiva</t>
  </si>
  <si>
    <t>-1252362746</t>
  </si>
  <si>
    <t>787</t>
  </si>
  <si>
    <t>Dokončovací práce - zasklívání</t>
  </si>
  <si>
    <t>787617_R1</t>
  </si>
  <si>
    <t>Zasklívání oken a dveří deskami plochými plnými polykarbonátovým profilem plným délky do 3000 mm s těsnící páskou bez UV ochrany, tl. 12 mm</t>
  </si>
  <si>
    <t>kpl</t>
  </si>
  <si>
    <t>721571930</t>
  </si>
  <si>
    <t>HZS</t>
  </si>
  <si>
    <t>Hodinové zúčtovací sazby</t>
  </si>
  <si>
    <t>HZS1292</t>
  </si>
  <si>
    <t>Hodinové zúčtovací sazby profesí HSV zemní a pomocné práce stavební dělník</t>
  </si>
  <si>
    <t>512</t>
  </si>
  <si>
    <t>1353178792</t>
  </si>
  <si>
    <t>3*8</t>
  </si>
  <si>
    <t>VRN</t>
  </si>
  <si>
    <t>Vedlejší rozpočtové náklady</t>
  </si>
  <si>
    <t>VRN6</t>
  </si>
  <si>
    <t>Územní vlivy</t>
  </si>
  <si>
    <t>065002000</t>
  </si>
  <si>
    <t>Mimostaveništní doprava materiálů, výrobků a strojů</t>
  </si>
  <si>
    <t>…</t>
  </si>
  <si>
    <t>1024</t>
  </si>
  <si>
    <t>2011197587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</si>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</sst>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3-MML-2024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Jabloňová, Liberec - VZT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14. 11. 2024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Magistrát města Liberec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J.Kovář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Vzduchotechnika'!J30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'01 - Vzduchotechnika'!P81</f>
        <v>0</v>
      </c>
      <c r="AV55" s="120">
        <f>'01 - Vzduchotechnika'!J33</f>
        <v>0</v>
      </c>
      <c r="AW55" s="120">
        <f>'01 - Vzduchotechnika'!J34</f>
        <v>0</v>
      </c>
      <c r="AX55" s="120">
        <f>'01 - Vzduchotechnika'!J35</f>
        <v>0</v>
      </c>
      <c r="AY55" s="120">
        <f>'01 - Vzduchotechnika'!J36</f>
        <v>0</v>
      </c>
      <c r="AZ55" s="120">
        <f>'01 - Vzduchotechnika'!F33</f>
        <v>0</v>
      </c>
      <c r="BA55" s="120">
        <f>'01 - Vzduchotechnika'!F34</f>
        <v>0</v>
      </c>
      <c r="BB55" s="120">
        <f>'01 - Vzduchotechnika'!F35</f>
        <v>0</v>
      </c>
      <c r="BC55" s="120">
        <f>'01 - Vzduchotechnika'!F36</f>
        <v>0</v>
      </c>
      <c r="BD55" s="122">
        <f>'01 - Vzduchotechnika'!F37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Elektroisntalace'!J30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'02 - Elektroisntalace'!P84</f>
        <v>0</v>
      </c>
      <c r="AV56" s="120">
        <f>'02 - Elektroisntalace'!J33</f>
        <v>0</v>
      </c>
      <c r="AW56" s="120">
        <f>'02 - Elektroisntalace'!J34</f>
        <v>0</v>
      </c>
      <c r="AX56" s="120">
        <f>'02 - Elektroisntalace'!J35</f>
        <v>0</v>
      </c>
      <c r="AY56" s="120">
        <f>'02 - Elektroisntalace'!J36</f>
        <v>0</v>
      </c>
      <c r="AZ56" s="120">
        <f>'02 - Elektroisntalace'!F33</f>
        <v>0</v>
      </c>
      <c r="BA56" s="120">
        <f>'02 - Elektroisntalace'!F34</f>
        <v>0</v>
      </c>
      <c r="BB56" s="120">
        <f>'02 - Elektroisntalace'!F35</f>
        <v>0</v>
      </c>
      <c r="BC56" s="120">
        <f>'02 - Elektroisntalace'!F36</f>
        <v>0</v>
      </c>
      <c r="BD56" s="122">
        <f>'02 - Elektroisntalace'!F37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Přípomoce VZT'!J30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24">
        <v>0</v>
      </c>
      <c r="AT57" s="125">
        <f>ROUND(SUM(AV57:AW57),2)</f>
        <v>0</v>
      </c>
      <c r="AU57" s="126">
        <f>'03 - Přípomoce VZT'!P91</f>
        <v>0</v>
      </c>
      <c r="AV57" s="125">
        <f>'03 - Přípomoce VZT'!J33</f>
        <v>0</v>
      </c>
      <c r="AW57" s="125">
        <f>'03 - Přípomoce VZT'!J34</f>
        <v>0</v>
      </c>
      <c r="AX57" s="125">
        <f>'03 - Přípomoce VZT'!J35</f>
        <v>0</v>
      </c>
      <c r="AY57" s="125">
        <f>'03 - Přípomoce VZT'!J36</f>
        <v>0</v>
      </c>
      <c r="AZ57" s="125">
        <f>'03 - Přípomoce VZT'!F33</f>
        <v>0</v>
      </c>
      <c r="BA57" s="125">
        <f>'03 - Přípomoce VZT'!F34</f>
        <v>0</v>
      </c>
      <c r="BB57" s="125">
        <f>'03 - Přípomoce VZT'!F35</f>
        <v>0</v>
      </c>
      <c r="BC57" s="125">
        <f>'03 - Přípomoce VZT'!F36</f>
        <v>0</v>
      </c>
      <c r="BD57" s="127">
        <f>'03 - Přípomoce VZT'!F37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b48io1ut1kpLiqloPE5f1WLT3IWHVLn9FQOTW4RJ64Dnn7mFM5afb8gQR8nzw8UddQiv+n3ZDmsEyrslB6D+3Q==" hashValue="Ud4/LpHbXJl70AqabrAEq0yPlstfkTT3FSsuT4/Mgcx2iroayc7A3qj06DcbS5Kvo/0uRt70jNXBYv3Ss0em4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Vzduchotechnika'!C2" display="/"/>
    <hyperlink ref="A56" location="'02 - Elektroisntalace'!C2" display="/"/>
    <hyperlink ref="A57" location="'03 - Přípomoce VZ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88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ZŠ Jabloňová, Liberec - VZT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14. 11. 2024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ROUND((SUM(BE81:BE108)),  2)</f>
        <v>0</v>
      </c>
      <c r="G33" s="38"/>
      <c r="H33" s="38"/>
      <c r="I33" s="148">
        <v>0.20999999999999999</v>
      </c>
      <c r="J33" s="147">
        <f>ROUND(((SUM(BE81:BE108))*I33),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ROUND((SUM(BF81:BF108)),  2)</f>
        <v>0</v>
      </c>
      <c r="G34" s="38"/>
      <c r="H34" s="38"/>
      <c r="I34" s="148">
        <v>0.12</v>
      </c>
      <c r="J34" s="147">
        <f>ROUND(((SUM(BF81:BF108))*I34),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ROUND((SUM(BG81:BG108)),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ROUND((SUM(BH81:BH108)),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ROUND((SUM(BI81:BI108)),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ZŠ Jabloňová, Liberec - VZT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Vzduchotechnika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14. 11. 2024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Magistrát města Liberec</v>
      </c>
      <c r="G54" s="40"/>
      <c r="H54" s="40"/>
      <c r="I54" s="32" t="s">
        <v>31</v>
      </c>
      <c r="J54" s="36" t="str">
        <f>E21</f>
        <v>J.Kovář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97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ZŠ Jabloňová, Liberec - VZT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01 - Vzduchotechnika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14. 11. 2024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Magistrát města Liberec</v>
      </c>
      <c r="G77" s="40"/>
      <c r="H77" s="40"/>
      <c r="I77" s="32" t="s">
        <v>31</v>
      </c>
      <c r="J77" s="36" t="str">
        <f>E21</f>
        <v>J.Kovář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98</v>
      </c>
      <c r="D80" s="174" t="s">
        <v>56</v>
      </c>
      <c r="E80" s="174" t="s">
        <v>52</v>
      </c>
      <c r="F80" s="174" t="s">
        <v>53</v>
      </c>
      <c r="G80" s="174" t="s">
        <v>99</v>
      </c>
      <c r="H80" s="174" t="s">
        <v>100</v>
      </c>
      <c r="I80" s="174" t="s">
        <v>101</v>
      </c>
      <c r="J80" s="174" t="s">
        <v>93</v>
      </c>
      <c r="K80" s="175" t="s">
        <v>102</v>
      </c>
      <c r="L80" s="176"/>
      <c r="M80" s="92" t="s">
        <v>19</v>
      </c>
      <c r="N80" s="93" t="s">
        <v>41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109</v>
      </c>
      <c r="D81" s="40"/>
      <c r="E81" s="40"/>
      <c r="F81" s="40"/>
      <c r="G81" s="40"/>
      <c r="H81" s="40"/>
      <c r="I81" s="40"/>
      <c r="J81" s="177">
        <f>BK81</f>
        <v>0</v>
      </c>
      <c r="K81" s="40"/>
      <c r="L81" s="44"/>
      <c r="M81" s="95"/>
      <c r="N81" s="178"/>
      <c r="O81" s="96"/>
      <c r="P81" s="179">
        <f>P82+P95</f>
        <v>0</v>
      </c>
      <c r="Q81" s="96"/>
      <c r="R81" s="179">
        <f>R82+R95</f>
        <v>0</v>
      </c>
      <c r="S81" s="96"/>
      <c r="T81" s="180">
        <f>T82+T95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70</v>
      </c>
      <c r="AU81" s="17" t="s">
        <v>94</v>
      </c>
      <c r="BK81" s="181">
        <f>BK82+BK95</f>
        <v>0</v>
      </c>
    </row>
    <row r="82" s="11" customFormat="1" ht="25.92" customHeight="1">
      <c r="A82" s="11"/>
      <c r="B82" s="182"/>
      <c r="C82" s="183"/>
      <c r="D82" s="184" t="s">
        <v>70</v>
      </c>
      <c r="E82" s="185" t="s">
        <v>110</v>
      </c>
      <c r="F82" s="185" t="s">
        <v>110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SUM(P83:P94)</f>
        <v>0</v>
      </c>
      <c r="Q82" s="190"/>
      <c r="R82" s="191">
        <f>SUM(R83:R94)</f>
        <v>0</v>
      </c>
      <c r="S82" s="190"/>
      <c r="T82" s="192">
        <f>SUM(T83:T94)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3" t="s">
        <v>79</v>
      </c>
      <c r="AT82" s="194" t="s">
        <v>70</v>
      </c>
      <c r="AU82" s="194" t="s">
        <v>71</v>
      </c>
      <c r="AY82" s="193" t="s">
        <v>111</v>
      </c>
      <c r="BK82" s="195">
        <f>SUM(BK83:BK94)</f>
        <v>0</v>
      </c>
    </row>
    <row r="83" s="2" customFormat="1" ht="204.9" customHeight="1">
      <c r="A83" s="38"/>
      <c r="B83" s="39"/>
      <c r="C83" s="196" t="s">
        <v>79</v>
      </c>
      <c r="D83" s="196" t="s">
        <v>112</v>
      </c>
      <c r="E83" s="197" t="s">
        <v>113</v>
      </c>
      <c r="F83" s="198" t="s">
        <v>114</v>
      </c>
      <c r="G83" s="199" t="s">
        <v>115</v>
      </c>
      <c r="H83" s="200">
        <v>1</v>
      </c>
      <c r="I83" s="201"/>
      <c r="J83" s="202">
        <f>ROUND(I83*H83,2)</f>
        <v>0</v>
      </c>
      <c r="K83" s="198" t="s">
        <v>19</v>
      </c>
      <c r="L83" s="44"/>
      <c r="M83" s="203" t="s">
        <v>19</v>
      </c>
      <c r="N83" s="204" t="s">
        <v>42</v>
      </c>
      <c r="O83" s="84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7" t="s">
        <v>116</v>
      </c>
      <c r="AT83" s="207" t="s">
        <v>112</v>
      </c>
      <c r="AU83" s="207" t="s">
        <v>79</v>
      </c>
      <c r="AY83" s="17" t="s">
        <v>111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7" t="s">
        <v>79</v>
      </c>
      <c r="BK83" s="208">
        <f>ROUND(I83*H83,2)</f>
        <v>0</v>
      </c>
      <c r="BL83" s="17" t="s">
        <v>116</v>
      </c>
      <c r="BM83" s="207" t="s">
        <v>81</v>
      </c>
    </row>
    <row r="84" s="2" customFormat="1" ht="16.5" customHeight="1">
      <c r="A84" s="38"/>
      <c r="B84" s="39"/>
      <c r="C84" s="196" t="s">
        <v>81</v>
      </c>
      <c r="D84" s="196" t="s">
        <v>112</v>
      </c>
      <c r="E84" s="197" t="s">
        <v>117</v>
      </c>
      <c r="F84" s="198" t="s">
        <v>118</v>
      </c>
      <c r="G84" s="199" t="s">
        <v>115</v>
      </c>
      <c r="H84" s="200">
        <v>1</v>
      </c>
      <c r="I84" s="201"/>
      <c r="J84" s="202">
        <f>ROUND(I84*H84,2)</f>
        <v>0</v>
      </c>
      <c r="K84" s="198" t="s">
        <v>19</v>
      </c>
      <c r="L84" s="44"/>
      <c r="M84" s="203" t="s">
        <v>19</v>
      </c>
      <c r="N84" s="204" t="s">
        <v>42</v>
      </c>
      <c r="O84" s="84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7" t="s">
        <v>116</v>
      </c>
      <c r="AT84" s="207" t="s">
        <v>112</v>
      </c>
      <c r="AU84" s="207" t="s">
        <v>79</v>
      </c>
      <c r="AY84" s="17" t="s">
        <v>111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7" t="s">
        <v>79</v>
      </c>
      <c r="BK84" s="208">
        <f>ROUND(I84*H84,2)</f>
        <v>0</v>
      </c>
      <c r="BL84" s="17" t="s">
        <v>116</v>
      </c>
      <c r="BM84" s="207" t="s">
        <v>116</v>
      </c>
    </row>
    <row r="85" s="2" customFormat="1" ht="16.5" customHeight="1">
      <c r="A85" s="38"/>
      <c r="B85" s="39"/>
      <c r="C85" s="196" t="s">
        <v>119</v>
      </c>
      <c r="D85" s="196" t="s">
        <v>112</v>
      </c>
      <c r="E85" s="197" t="s">
        <v>120</v>
      </c>
      <c r="F85" s="198" t="s">
        <v>121</v>
      </c>
      <c r="G85" s="199" t="s">
        <v>115</v>
      </c>
      <c r="H85" s="200">
        <v>1</v>
      </c>
      <c r="I85" s="201"/>
      <c r="J85" s="202">
        <f>ROUND(I85*H85,2)</f>
        <v>0</v>
      </c>
      <c r="K85" s="198" t="s">
        <v>19</v>
      </c>
      <c r="L85" s="44"/>
      <c r="M85" s="203" t="s">
        <v>19</v>
      </c>
      <c r="N85" s="204" t="s">
        <v>42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116</v>
      </c>
      <c r="AT85" s="207" t="s">
        <v>112</v>
      </c>
      <c r="AU85" s="207" t="s">
        <v>79</v>
      </c>
      <c r="AY85" s="17" t="s">
        <v>111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79</v>
      </c>
      <c r="BK85" s="208">
        <f>ROUND(I85*H85,2)</f>
        <v>0</v>
      </c>
      <c r="BL85" s="17" t="s">
        <v>116</v>
      </c>
      <c r="BM85" s="207" t="s">
        <v>122</v>
      </c>
    </row>
    <row r="86" s="2" customFormat="1" ht="16.5" customHeight="1">
      <c r="A86" s="38"/>
      <c r="B86" s="39"/>
      <c r="C86" s="196" t="s">
        <v>116</v>
      </c>
      <c r="D86" s="196" t="s">
        <v>112</v>
      </c>
      <c r="E86" s="197" t="s">
        <v>123</v>
      </c>
      <c r="F86" s="198" t="s">
        <v>124</v>
      </c>
      <c r="G86" s="199" t="s">
        <v>115</v>
      </c>
      <c r="H86" s="200">
        <v>6</v>
      </c>
      <c r="I86" s="201"/>
      <c r="J86" s="202">
        <f>ROUND(I86*H86,2)</f>
        <v>0</v>
      </c>
      <c r="K86" s="198" t="s">
        <v>19</v>
      </c>
      <c r="L86" s="44"/>
      <c r="M86" s="203" t="s">
        <v>19</v>
      </c>
      <c r="N86" s="204" t="s">
        <v>42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116</v>
      </c>
      <c r="AT86" s="207" t="s">
        <v>112</v>
      </c>
      <c r="AU86" s="207" t="s">
        <v>79</v>
      </c>
      <c r="AY86" s="17" t="s">
        <v>111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79</v>
      </c>
      <c r="BK86" s="208">
        <f>ROUND(I86*H86,2)</f>
        <v>0</v>
      </c>
      <c r="BL86" s="17" t="s">
        <v>116</v>
      </c>
      <c r="BM86" s="207" t="s">
        <v>125</v>
      </c>
    </row>
    <row r="87" s="2" customFormat="1" ht="16.5" customHeight="1">
      <c r="A87" s="38"/>
      <c r="B87" s="39"/>
      <c r="C87" s="196" t="s">
        <v>126</v>
      </c>
      <c r="D87" s="196" t="s">
        <v>112</v>
      </c>
      <c r="E87" s="197" t="s">
        <v>127</v>
      </c>
      <c r="F87" s="198" t="s">
        <v>128</v>
      </c>
      <c r="G87" s="199" t="s">
        <v>115</v>
      </c>
      <c r="H87" s="200">
        <v>2</v>
      </c>
      <c r="I87" s="201"/>
      <c r="J87" s="202">
        <f>ROUND(I87*H87,2)</f>
        <v>0</v>
      </c>
      <c r="K87" s="198" t="s">
        <v>19</v>
      </c>
      <c r="L87" s="44"/>
      <c r="M87" s="203" t="s">
        <v>19</v>
      </c>
      <c r="N87" s="204" t="s">
        <v>42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116</v>
      </c>
      <c r="AT87" s="207" t="s">
        <v>112</v>
      </c>
      <c r="AU87" s="207" t="s">
        <v>79</v>
      </c>
      <c r="AY87" s="17" t="s">
        <v>111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79</v>
      </c>
      <c r="BK87" s="208">
        <f>ROUND(I87*H87,2)</f>
        <v>0</v>
      </c>
      <c r="BL87" s="17" t="s">
        <v>116</v>
      </c>
      <c r="BM87" s="207" t="s">
        <v>129</v>
      </c>
    </row>
    <row r="88" s="2" customFormat="1" ht="16.5" customHeight="1">
      <c r="A88" s="38"/>
      <c r="B88" s="39"/>
      <c r="C88" s="196" t="s">
        <v>122</v>
      </c>
      <c r="D88" s="196" t="s">
        <v>112</v>
      </c>
      <c r="E88" s="197" t="s">
        <v>130</v>
      </c>
      <c r="F88" s="198" t="s">
        <v>131</v>
      </c>
      <c r="G88" s="199" t="s">
        <v>115</v>
      </c>
      <c r="H88" s="200">
        <v>10</v>
      </c>
      <c r="I88" s="201"/>
      <c r="J88" s="202">
        <f>ROUND(I88*H88,2)</f>
        <v>0</v>
      </c>
      <c r="K88" s="198" t="s">
        <v>19</v>
      </c>
      <c r="L88" s="44"/>
      <c r="M88" s="203" t="s">
        <v>19</v>
      </c>
      <c r="N88" s="204" t="s">
        <v>42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116</v>
      </c>
      <c r="AT88" s="207" t="s">
        <v>112</v>
      </c>
      <c r="AU88" s="207" t="s">
        <v>79</v>
      </c>
      <c r="AY88" s="17" t="s">
        <v>111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79</v>
      </c>
      <c r="BK88" s="208">
        <f>ROUND(I88*H88,2)</f>
        <v>0</v>
      </c>
      <c r="BL88" s="17" t="s">
        <v>116</v>
      </c>
      <c r="BM88" s="207" t="s">
        <v>8</v>
      </c>
    </row>
    <row r="89" s="2" customFormat="1" ht="16.5" customHeight="1">
      <c r="A89" s="38"/>
      <c r="B89" s="39"/>
      <c r="C89" s="196" t="s">
        <v>132</v>
      </c>
      <c r="D89" s="196" t="s">
        <v>112</v>
      </c>
      <c r="E89" s="197" t="s">
        <v>133</v>
      </c>
      <c r="F89" s="198" t="s">
        <v>131</v>
      </c>
      <c r="G89" s="199" t="s">
        <v>115</v>
      </c>
      <c r="H89" s="200">
        <v>7</v>
      </c>
      <c r="I89" s="201"/>
      <c r="J89" s="202">
        <f>ROUND(I89*H89,2)</f>
        <v>0</v>
      </c>
      <c r="K89" s="198" t="s">
        <v>19</v>
      </c>
      <c r="L89" s="44"/>
      <c r="M89" s="203" t="s">
        <v>19</v>
      </c>
      <c r="N89" s="204" t="s">
        <v>42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116</v>
      </c>
      <c r="AT89" s="207" t="s">
        <v>112</v>
      </c>
      <c r="AU89" s="207" t="s">
        <v>79</v>
      </c>
      <c r="AY89" s="17" t="s">
        <v>111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79</v>
      </c>
      <c r="BK89" s="208">
        <f>ROUND(I89*H89,2)</f>
        <v>0</v>
      </c>
      <c r="BL89" s="17" t="s">
        <v>116</v>
      </c>
      <c r="BM89" s="207" t="s">
        <v>134</v>
      </c>
    </row>
    <row r="90" s="2" customFormat="1" ht="16.5" customHeight="1">
      <c r="A90" s="38"/>
      <c r="B90" s="39"/>
      <c r="C90" s="209" t="s">
        <v>125</v>
      </c>
      <c r="D90" s="209" t="s">
        <v>135</v>
      </c>
      <c r="E90" s="210" t="s">
        <v>136</v>
      </c>
      <c r="F90" s="211" t="s">
        <v>137</v>
      </c>
      <c r="G90" s="212" t="s">
        <v>138</v>
      </c>
      <c r="H90" s="213">
        <v>46</v>
      </c>
      <c r="I90" s="214"/>
      <c r="J90" s="215">
        <f>ROUND(I90*H90,2)</f>
        <v>0</v>
      </c>
      <c r="K90" s="211" t="s">
        <v>19</v>
      </c>
      <c r="L90" s="216"/>
      <c r="M90" s="217" t="s">
        <v>19</v>
      </c>
      <c r="N90" s="218" t="s">
        <v>42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125</v>
      </c>
      <c r="AT90" s="207" t="s">
        <v>135</v>
      </c>
      <c r="AU90" s="207" t="s">
        <v>79</v>
      </c>
      <c r="AY90" s="17" t="s">
        <v>111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79</v>
      </c>
      <c r="BK90" s="208">
        <f>ROUND(I90*H90,2)</f>
        <v>0</v>
      </c>
      <c r="BL90" s="17" t="s">
        <v>116</v>
      </c>
      <c r="BM90" s="207" t="s">
        <v>139</v>
      </c>
    </row>
    <row r="91" s="2" customFormat="1" ht="24.15" customHeight="1">
      <c r="A91" s="38"/>
      <c r="B91" s="39"/>
      <c r="C91" s="209" t="s">
        <v>140</v>
      </c>
      <c r="D91" s="209" t="s">
        <v>135</v>
      </c>
      <c r="E91" s="210" t="s">
        <v>141</v>
      </c>
      <c r="F91" s="211" t="s">
        <v>142</v>
      </c>
      <c r="G91" s="212" t="s">
        <v>143</v>
      </c>
      <c r="H91" s="213">
        <v>64</v>
      </c>
      <c r="I91" s="214"/>
      <c r="J91" s="215">
        <f>ROUND(I91*H91,2)</f>
        <v>0</v>
      </c>
      <c r="K91" s="211" t="s">
        <v>19</v>
      </c>
      <c r="L91" s="216"/>
      <c r="M91" s="217" t="s">
        <v>19</v>
      </c>
      <c r="N91" s="218" t="s">
        <v>42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125</v>
      </c>
      <c r="AT91" s="207" t="s">
        <v>135</v>
      </c>
      <c r="AU91" s="207" t="s">
        <v>79</v>
      </c>
      <c r="AY91" s="17" t="s">
        <v>111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79</v>
      </c>
      <c r="BK91" s="208">
        <f>ROUND(I91*H91,2)</f>
        <v>0</v>
      </c>
      <c r="BL91" s="17" t="s">
        <v>116</v>
      </c>
      <c r="BM91" s="207" t="s">
        <v>144</v>
      </c>
    </row>
    <row r="92" s="2" customFormat="1" ht="24.15" customHeight="1">
      <c r="A92" s="38"/>
      <c r="B92" s="39"/>
      <c r="C92" s="209" t="s">
        <v>129</v>
      </c>
      <c r="D92" s="209" t="s">
        <v>135</v>
      </c>
      <c r="E92" s="210" t="s">
        <v>145</v>
      </c>
      <c r="F92" s="211" t="s">
        <v>146</v>
      </c>
      <c r="G92" s="212" t="s">
        <v>138</v>
      </c>
      <c r="H92" s="213">
        <v>52</v>
      </c>
      <c r="I92" s="214"/>
      <c r="J92" s="215">
        <f>ROUND(I92*H92,2)</f>
        <v>0</v>
      </c>
      <c r="K92" s="211" t="s">
        <v>19</v>
      </c>
      <c r="L92" s="216"/>
      <c r="M92" s="217" t="s">
        <v>19</v>
      </c>
      <c r="N92" s="218" t="s">
        <v>42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125</v>
      </c>
      <c r="AT92" s="207" t="s">
        <v>135</v>
      </c>
      <c r="AU92" s="207" t="s">
        <v>79</v>
      </c>
      <c r="AY92" s="17" t="s">
        <v>111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7" t="s">
        <v>79</v>
      </c>
      <c r="BK92" s="208">
        <f>ROUND(I92*H92,2)</f>
        <v>0</v>
      </c>
      <c r="BL92" s="17" t="s">
        <v>116</v>
      </c>
      <c r="BM92" s="207" t="s">
        <v>147</v>
      </c>
    </row>
    <row r="93" s="2" customFormat="1" ht="21.75" customHeight="1">
      <c r="A93" s="38"/>
      <c r="B93" s="39"/>
      <c r="C93" s="209" t="s">
        <v>148</v>
      </c>
      <c r="D93" s="209" t="s">
        <v>135</v>
      </c>
      <c r="E93" s="210" t="s">
        <v>149</v>
      </c>
      <c r="F93" s="211" t="s">
        <v>150</v>
      </c>
      <c r="G93" s="212" t="s">
        <v>138</v>
      </c>
      <c r="H93" s="213">
        <v>19</v>
      </c>
      <c r="I93" s="214"/>
      <c r="J93" s="215">
        <f>ROUND(I93*H93,2)</f>
        <v>0</v>
      </c>
      <c r="K93" s="211" t="s">
        <v>19</v>
      </c>
      <c r="L93" s="216"/>
      <c r="M93" s="217" t="s">
        <v>19</v>
      </c>
      <c r="N93" s="218" t="s">
        <v>42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125</v>
      </c>
      <c r="AT93" s="207" t="s">
        <v>135</v>
      </c>
      <c r="AU93" s="207" t="s">
        <v>79</v>
      </c>
      <c r="AY93" s="17" t="s">
        <v>111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79</v>
      </c>
      <c r="BK93" s="208">
        <f>ROUND(I93*H93,2)</f>
        <v>0</v>
      </c>
      <c r="BL93" s="17" t="s">
        <v>116</v>
      </c>
      <c r="BM93" s="207" t="s">
        <v>151</v>
      </c>
    </row>
    <row r="94" s="2" customFormat="1" ht="16.5" customHeight="1">
      <c r="A94" s="38"/>
      <c r="B94" s="39"/>
      <c r="C94" s="209" t="s">
        <v>8</v>
      </c>
      <c r="D94" s="209" t="s">
        <v>135</v>
      </c>
      <c r="E94" s="210" t="s">
        <v>152</v>
      </c>
      <c r="F94" s="211" t="s">
        <v>153</v>
      </c>
      <c r="G94" s="212" t="s">
        <v>154</v>
      </c>
      <c r="H94" s="213">
        <v>80</v>
      </c>
      <c r="I94" s="214"/>
      <c r="J94" s="215">
        <f>ROUND(I94*H94,2)</f>
        <v>0</v>
      </c>
      <c r="K94" s="211" t="s">
        <v>19</v>
      </c>
      <c r="L94" s="216"/>
      <c r="M94" s="217" t="s">
        <v>19</v>
      </c>
      <c r="N94" s="218" t="s">
        <v>42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125</v>
      </c>
      <c r="AT94" s="207" t="s">
        <v>135</v>
      </c>
      <c r="AU94" s="207" t="s">
        <v>79</v>
      </c>
      <c r="AY94" s="17" t="s">
        <v>111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79</v>
      </c>
      <c r="BK94" s="208">
        <f>ROUND(I94*H94,2)</f>
        <v>0</v>
      </c>
      <c r="BL94" s="17" t="s">
        <v>116</v>
      </c>
      <c r="BM94" s="207" t="s">
        <v>155</v>
      </c>
    </row>
    <row r="95" s="11" customFormat="1" ht="25.92" customHeight="1">
      <c r="A95" s="11"/>
      <c r="B95" s="182"/>
      <c r="C95" s="183"/>
      <c r="D95" s="184" t="s">
        <v>70</v>
      </c>
      <c r="E95" s="185" t="s">
        <v>156</v>
      </c>
      <c r="F95" s="185" t="s">
        <v>156</v>
      </c>
      <c r="G95" s="183"/>
      <c r="H95" s="183"/>
      <c r="I95" s="186"/>
      <c r="J95" s="187">
        <f>BK95</f>
        <v>0</v>
      </c>
      <c r="K95" s="183"/>
      <c r="L95" s="188"/>
      <c r="M95" s="189"/>
      <c r="N95" s="190"/>
      <c r="O95" s="190"/>
      <c r="P95" s="191">
        <f>SUM(P96:P108)</f>
        <v>0</v>
      </c>
      <c r="Q95" s="190"/>
      <c r="R95" s="191">
        <f>SUM(R96:R108)</f>
        <v>0</v>
      </c>
      <c r="S95" s="190"/>
      <c r="T95" s="192">
        <f>SUM(T96:T108)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3" t="s">
        <v>79</v>
      </c>
      <c r="AT95" s="194" t="s">
        <v>70</v>
      </c>
      <c r="AU95" s="194" t="s">
        <v>71</v>
      </c>
      <c r="AY95" s="193" t="s">
        <v>111</v>
      </c>
      <c r="BK95" s="195">
        <f>SUM(BK96:BK108)</f>
        <v>0</v>
      </c>
    </row>
    <row r="96" s="2" customFormat="1" ht="16.5" customHeight="1">
      <c r="A96" s="38"/>
      <c r="B96" s="39"/>
      <c r="C96" s="196" t="s">
        <v>157</v>
      </c>
      <c r="D96" s="196" t="s">
        <v>112</v>
      </c>
      <c r="E96" s="197" t="s">
        <v>158</v>
      </c>
      <c r="F96" s="198" t="s">
        <v>159</v>
      </c>
      <c r="G96" s="199" t="s">
        <v>115</v>
      </c>
      <c r="H96" s="200">
        <v>1</v>
      </c>
      <c r="I96" s="201"/>
      <c r="J96" s="202">
        <f>ROUND(I96*H96,2)</f>
        <v>0</v>
      </c>
      <c r="K96" s="198" t="s">
        <v>19</v>
      </c>
      <c r="L96" s="44"/>
      <c r="M96" s="203" t="s">
        <v>19</v>
      </c>
      <c r="N96" s="204" t="s">
        <v>42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116</v>
      </c>
      <c r="AT96" s="207" t="s">
        <v>112</v>
      </c>
      <c r="AU96" s="207" t="s">
        <v>79</v>
      </c>
      <c r="AY96" s="17" t="s">
        <v>111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79</v>
      </c>
      <c r="BK96" s="208">
        <f>ROUND(I96*H96,2)</f>
        <v>0</v>
      </c>
      <c r="BL96" s="17" t="s">
        <v>116</v>
      </c>
      <c r="BM96" s="207" t="s">
        <v>160</v>
      </c>
    </row>
    <row r="97" s="2" customFormat="1" ht="16.5" customHeight="1">
      <c r="A97" s="38"/>
      <c r="B97" s="39"/>
      <c r="C97" s="196" t="s">
        <v>134</v>
      </c>
      <c r="D97" s="196" t="s">
        <v>112</v>
      </c>
      <c r="E97" s="197" t="s">
        <v>161</v>
      </c>
      <c r="F97" s="198" t="s">
        <v>162</v>
      </c>
      <c r="G97" s="199" t="s">
        <v>115</v>
      </c>
      <c r="H97" s="200">
        <v>1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42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116</v>
      </c>
      <c r="AT97" s="207" t="s">
        <v>112</v>
      </c>
      <c r="AU97" s="207" t="s">
        <v>79</v>
      </c>
      <c r="AY97" s="17" t="s">
        <v>111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79</v>
      </c>
      <c r="BK97" s="208">
        <f>ROUND(I97*H97,2)</f>
        <v>0</v>
      </c>
      <c r="BL97" s="17" t="s">
        <v>116</v>
      </c>
      <c r="BM97" s="207" t="s">
        <v>163</v>
      </c>
    </row>
    <row r="98" s="2" customFormat="1" ht="16.5" customHeight="1">
      <c r="A98" s="38"/>
      <c r="B98" s="39"/>
      <c r="C98" s="196" t="s">
        <v>164</v>
      </c>
      <c r="D98" s="196" t="s">
        <v>112</v>
      </c>
      <c r="E98" s="197" t="s">
        <v>165</v>
      </c>
      <c r="F98" s="198" t="s">
        <v>166</v>
      </c>
      <c r="G98" s="199" t="s">
        <v>115</v>
      </c>
      <c r="H98" s="200">
        <v>1</v>
      </c>
      <c r="I98" s="201"/>
      <c r="J98" s="202">
        <f>ROUND(I98*H98,2)</f>
        <v>0</v>
      </c>
      <c r="K98" s="198" t="s">
        <v>19</v>
      </c>
      <c r="L98" s="44"/>
      <c r="M98" s="203" t="s">
        <v>19</v>
      </c>
      <c r="N98" s="204" t="s">
        <v>42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116</v>
      </c>
      <c r="AT98" s="207" t="s">
        <v>112</v>
      </c>
      <c r="AU98" s="207" t="s">
        <v>79</v>
      </c>
      <c r="AY98" s="17" t="s">
        <v>111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79</v>
      </c>
      <c r="BK98" s="208">
        <f>ROUND(I98*H98,2)</f>
        <v>0</v>
      </c>
      <c r="BL98" s="17" t="s">
        <v>116</v>
      </c>
      <c r="BM98" s="207" t="s">
        <v>167</v>
      </c>
    </row>
    <row r="99" s="2" customFormat="1" ht="16.5" customHeight="1">
      <c r="A99" s="38"/>
      <c r="B99" s="39"/>
      <c r="C99" s="196" t="s">
        <v>139</v>
      </c>
      <c r="D99" s="196" t="s">
        <v>112</v>
      </c>
      <c r="E99" s="197" t="s">
        <v>168</v>
      </c>
      <c r="F99" s="198" t="s">
        <v>169</v>
      </c>
      <c r="G99" s="199" t="s">
        <v>170</v>
      </c>
      <c r="H99" s="200">
        <v>16</v>
      </c>
      <c r="I99" s="201"/>
      <c r="J99" s="202">
        <f>ROUND(I99*H99,2)</f>
        <v>0</v>
      </c>
      <c r="K99" s="198" t="s">
        <v>19</v>
      </c>
      <c r="L99" s="44"/>
      <c r="M99" s="203" t="s">
        <v>19</v>
      </c>
      <c r="N99" s="204" t="s">
        <v>42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116</v>
      </c>
      <c r="AT99" s="207" t="s">
        <v>112</v>
      </c>
      <c r="AU99" s="207" t="s">
        <v>79</v>
      </c>
      <c r="AY99" s="17" t="s">
        <v>111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79</v>
      </c>
      <c r="BK99" s="208">
        <f>ROUND(I99*H99,2)</f>
        <v>0</v>
      </c>
      <c r="BL99" s="17" t="s">
        <v>116</v>
      </c>
      <c r="BM99" s="207" t="s">
        <v>171</v>
      </c>
    </row>
    <row r="100" s="2" customFormat="1" ht="16.5" customHeight="1">
      <c r="A100" s="38"/>
      <c r="B100" s="39"/>
      <c r="C100" s="196" t="s">
        <v>172</v>
      </c>
      <c r="D100" s="196" t="s">
        <v>112</v>
      </c>
      <c r="E100" s="197" t="s">
        <v>173</v>
      </c>
      <c r="F100" s="198" t="s">
        <v>174</v>
      </c>
      <c r="G100" s="199" t="s">
        <v>115</v>
      </c>
      <c r="H100" s="200">
        <v>1</v>
      </c>
      <c r="I100" s="201"/>
      <c r="J100" s="202">
        <f>ROUND(I100*H100,2)</f>
        <v>0</v>
      </c>
      <c r="K100" s="198" t="s">
        <v>19</v>
      </c>
      <c r="L100" s="44"/>
      <c r="M100" s="203" t="s">
        <v>19</v>
      </c>
      <c r="N100" s="204" t="s">
        <v>42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116</v>
      </c>
      <c r="AT100" s="207" t="s">
        <v>112</v>
      </c>
      <c r="AU100" s="207" t="s">
        <v>79</v>
      </c>
      <c r="AY100" s="17" t="s">
        <v>111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79</v>
      </c>
      <c r="BK100" s="208">
        <f>ROUND(I100*H100,2)</f>
        <v>0</v>
      </c>
      <c r="BL100" s="17" t="s">
        <v>116</v>
      </c>
      <c r="BM100" s="207" t="s">
        <v>175</v>
      </c>
    </row>
    <row r="101" s="2" customFormat="1" ht="16.5" customHeight="1">
      <c r="A101" s="38"/>
      <c r="B101" s="39"/>
      <c r="C101" s="196" t="s">
        <v>144</v>
      </c>
      <c r="D101" s="196" t="s">
        <v>112</v>
      </c>
      <c r="E101" s="197" t="s">
        <v>176</v>
      </c>
      <c r="F101" s="198" t="s">
        <v>177</v>
      </c>
      <c r="G101" s="199" t="s">
        <v>170</v>
      </c>
      <c r="H101" s="200">
        <v>16</v>
      </c>
      <c r="I101" s="201"/>
      <c r="J101" s="202">
        <f>ROUND(I101*H101,2)</f>
        <v>0</v>
      </c>
      <c r="K101" s="198" t="s">
        <v>19</v>
      </c>
      <c r="L101" s="44"/>
      <c r="M101" s="203" t="s">
        <v>19</v>
      </c>
      <c r="N101" s="204" t="s">
        <v>42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116</v>
      </c>
      <c r="AT101" s="207" t="s">
        <v>112</v>
      </c>
      <c r="AU101" s="207" t="s">
        <v>79</v>
      </c>
      <c r="AY101" s="17" t="s">
        <v>111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79</v>
      </c>
      <c r="BK101" s="208">
        <f>ROUND(I101*H101,2)</f>
        <v>0</v>
      </c>
      <c r="BL101" s="17" t="s">
        <v>116</v>
      </c>
      <c r="BM101" s="207" t="s">
        <v>178</v>
      </c>
    </row>
    <row r="102" s="2" customFormat="1" ht="16.5" customHeight="1">
      <c r="A102" s="38"/>
      <c r="B102" s="39"/>
      <c r="C102" s="196" t="s">
        <v>179</v>
      </c>
      <c r="D102" s="196" t="s">
        <v>112</v>
      </c>
      <c r="E102" s="197" t="s">
        <v>180</v>
      </c>
      <c r="F102" s="198" t="s">
        <v>181</v>
      </c>
      <c r="G102" s="199" t="s">
        <v>170</v>
      </c>
      <c r="H102" s="200">
        <v>8</v>
      </c>
      <c r="I102" s="201"/>
      <c r="J102" s="202">
        <f>ROUND(I102*H102,2)</f>
        <v>0</v>
      </c>
      <c r="K102" s="198" t="s">
        <v>19</v>
      </c>
      <c r="L102" s="44"/>
      <c r="M102" s="203" t="s">
        <v>19</v>
      </c>
      <c r="N102" s="204" t="s">
        <v>42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116</v>
      </c>
      <c r="AT102" s="207" t="s">
        <v>112</v>
      </c>
      <c r="AU102" s="207" t="s">
        <v>79</v>
      </c>
      <c r="AY102" s="17" t="s">
        <v>111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79</v>
      </c>
      <c r="BK102" s="208">
        <f>ROUND(I102*H102,2)</f>
        <v>0</v>
      </c>
      <c r="BL102" s="17" t="s">
        <v>116</v>
      </c>
      <c r="BM102" s="207" t="s">
        <v>182</v>
      </c>
    </row>
    <row r="103" s="2" customFormat="1" ht="16.5" customHeight="1">
      <c r="A103" s="38"/>
      <c r="B103" s="39"/>
      <c r="C103" s="196" t="s">
        <v>147</v>
      </c>
      <c r="D103" s="196" t="s">
        <v>112</v>
      </c>
      <c r="E103" s="197" t="s">
        <v>183</v>
      </c>
      <c r="F103" s="198" t="s">
        <v>184</v>
      </c>
      <c r="G103" s="199" t="s">
        <v>115</v>
      </c>
      <c r="H103" s="200">
        <v>1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42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116</v>
      </c>
      <c r="AT103" s="207" t="s">
        <v>112</v>
      </c>
      <c r="AU103" s="207" t="s">
        <v>79</v>
      </c>
      <c r="AY103" s="17" t="s">
        <v>111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79</v>
      </c>
      <c r="BK103" s="208">
        <f>ROUND(I103*H103,2)</f>
        <v>0</v>
      </c>
      <c r="BL103" s="17" t="s">
        <v>116</v>
      </c>
      <c r="BM103" s="207" t="s">
        <v>185</v>
      </c>
    </row>
    <row r="104" s="2" customFormat="1" ht="16.5" customHeight="1">
      <c r="A104" s="38"/>
      <c r="B104" s="39"/>
      <c r="C104" s="196" t="s">
        <v>7</v>
      </c>
      <c r="D104" s="196" t="s">
        <v>112</v>
      </c>
      <c r="E104" s="197" t="s">
        <v>186</v>
      </c>
      <c r="F104" s="198" t="s">
        <v>187</v>
      </c>
      <c r="G104" s="199" t="s">
        <v>115</v>
      </c>
      <c r="H104" s="200">
        <v>1</v>
      </c>
      <c r="I104" s="201"/>
      <c r="J104" s="202">
        <f>ROUND(I104*H104,2)</f>
        <v>0</v>
      </c>
      <c r="K104" s="198" t="s">
        <v>19</v>
      </c>
      <c r="L104" s="44"/>
      <c r="M104" s="203" t="s">
        <v>19</v>
      </c>
      <c r="N104" s="204" t="s">
        <v>42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116</v>
      </c>
      <c r="AT104" s="207" t="s">
        <v>112</v>
      </c>
      <c r="AU104" s="207" t="s">
        <v>79</v>
      </c>
      <c r="AY104" s="17" t="s">
        <v>111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79</v>
      </c>
      <c r="BK104" s="208">
        <f>ROUND(I104*H104,2)</f>
        <v>0</v>
      </c>
      <c r="BL104" s="17" t="s">
        <v>116</v>
      </c>
      <c r="BM104" s="207" t="s">
        <v>188</v>
      </c>
    </row>
    <row r="105" s="2" customFormat="1" ht="16.5" customHeight="1">
      <c r="A105" s="38"/>
      <c r="B105" s="39"/>
      <c r="C105" s="196" t="s">
        <v>151</v>
      </c>
      <c r="D105" s="196" t="s">
        <v>112</v>
      </c>
      <c r="E105" s="197" t="s">
        <v>189</v>
      </c>
      <c r="F105" s="198" t="s">
        <v>190</v>
      </c>
      <c r="G105" s="199" t="s">
        <v>115</v>
      </c>
      <c r="H105" s="200">
        <v>1</v>
      </c>
      <c r="I105" s="201"/>
      <c r="J105" s="202">
        <f>ROUND(I105*H105,2)</f>
        <v>0</v>
      </c>
      <c r="K105" s="198" t="s">
        <v>19</v>
      </c>
      <c r="L105" s="44"/>
      <c r="M105" s="203" t="s">
        <v>19</v>
      </c>
      <c r="N105" s="204" t="s">
        <v>42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116</v>
      </c>
      <c r="AT105" s="207" t="s">
        <v>112</v>
      </c>
      <c r="AU105" s="207" t="s">
        <v>79</v>
      </c>
      <c r="AY105" s="17" t="s">
        <v>111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79</v>
      </c>
      <c r="BK105" s="208">
        <f>ROUND(I105*H105,2)</f>
        <v>0</v>
      </c>
      <c r="BL105" s="17" t="s">
        <v>116</v>
      </c>
      <c r="BM105" s="207" t="s">
        <v>191</v>
      </c>
    </row>
    <row r="106" s="2" customFormat="1" ht="16.5" customHeight="1">
      <c r="A106" s="38"/>
      <c r="B106" s="39"/>
      <c r="C106" s="196" t="s">
        <v>192</v>
      </c>
      <c r="D106" s="196" t="s">
        <v>112</v>
      </c>
      <c r="E106" s="197" t="s">
        <v>193</v>
      </c>
      <c r="F106" s="198" t="s">
        <v>194</v>
      </c>
      <c r="G106" s="199" t="s">
        <v>115</v>
      </c>
      <c r="H106" s="200">
        <v>1</v>
      </c>
      <c r="I106" s="201"/>
      <c r="J106" s="202">
        <f>ROUND(I106*H106,2)</f>
        <v>0</v>
      </c>
      <c r="K106" s="198" t="s">
        <v>19</v>
      </c>
      <c r="L106" s="44"/>
      <c r="M106" s="203" t="s">
        <v>19</v>
      </c>
      <c r="N106" s="204" t="s">
        <v>42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116</v>
      </c>
      <c r="AT106" s="207" t="s">
        <v>112</v>
      </c>
      <c r="AU106" s="207" t="s">
        <v>79</v>
      </c>
      <c r="AY106" s="17" t="s">
        <v>111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79</v>
      </c>
      <c r="BK106" s="208">
        <f>ROUND(I106*H106,2)</f>
        <v>0</v>
      </c>
      <c r="BL106" s="17" t="s">
        <v>116</v>
      </c>
      <c r="BM106" s="207" t="s">
        <v>195</v>
      </c>
    </row>
    <row r="107" s="2" customFormat="1" ht="16.5" customHeight="1">
      <c r="A107" s="38"/>
      <c r="B107" s="39"/>
      <c r="C107" s="196" t="s">
        <v>155</v>
      </c>
      <c r="D107" s="196" t="s">
        <v>112</v>
      </c>
      <c r="E107" s="197" t="s">
        <v>196</v>
      </c>
      <c r="F107" s="198" t="s">
        <v>197</v>
      </c>
      <c r="G107" s="199" t="s">
        <v>115</v>
      </c>
      <c r="H107" s="200">
        <v>1</v>
      </c>
      <c r="I107" s="201"/>
      <c r="J107" s="202">
        <f>ROUND(I107*H107,2)</f>
        <v>0</v>
      </c>
      <c r="K107" s="198" t="s">
        <v>19</v>
      </c>
      <c r="L107" s="44"/>
      <c r="M107" s="203" t="s">
        <v>19</v>
      </c>
      <c r="N107" s="204" t="s">
        <v>42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116</v>
      </c>
      <c r="AT107" s="207" t="s">
        <v>112</v>
      </c>
      <c r="AU107" s="207" t="s">
        <v>79</v>
      </c>
      <c r="AY107" s="17" t="s">
        <v>111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79</v>
      </c>
      <c r="BK107" s="208">
        <f>ROUND(I107*H107,2)</f>
        <v>0</v>
      </c>
      <c r="BL107" s="17" t="s">
        <v>116</v>
      </c>
      <c r="BM107" s="207" t="s">
        <v>198</v>
      </c>
    </row>
    <row r="108" s="2" customFormat="1" ht="16.5" customHeight="1">
      <c r="A108" s="38"/>
      <c r="B108" s="39"/>
      <c r="C108" s="196" t="s">
        <v>199</v>
      </c>
      <c r="D108" s="196" t="s">
        <v>112</v>
      </c>
      <c r="E108" s="197" t="s">
        <v>200</v>
      </c>
      <c r="F108" s="198" t="s">
        <v>201</v>
      </c>
      <c r="G108" s="199" t="s">
        <v>115</v>
      </c>
      <c r="H108" s="200">
        <v>1</v>
      </c>
      <c r="I108" s="201"/>
      <c r="J108" s="202">
        <f>ROUND(I108*H108,2)</f>
        <v>0</v>
      </c>
      <c r="K108" s="198" t="s">
        <v>19</v>
      </c>
      <c r="L108" s="44"/>
      <c r="M108" s="219" t="s">
        <v>19</v>
      </c>
      <c r="N108" s="220" t="s">
        <v>42</v>
      </c>
      <c r="O108" s="221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116</v>
      </c>
      <c r="AT108" s="207" t="s">
        <v>112</v>
      </c>
      <c r="AU108" s="207" t="s">
        <v>79</v>
      </c>
      <c r="AY108" s="17" t="s">
        <v>111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79</v>
      </c>
      <c r="BK108" s="208">
        <f>ROUND(I108*H108,2)</f>
        <v>0</v>
      </c>
      <c r="BL108" s="17" t="s">
        <v>116</v>
      </c>
      <c r="BM108" s="207" t="s">
        <v>202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4H0d6LC6Z/r2sYFhL0iHVieqDQqZytPz2WgD2qVvbFeZiJjs47MZJxNeuhQ+i+DWh3mZfXDcnn8NjXRMtX92GQ==" hashValue="362F87JsyWk3e62RZI7L61ouwc8vywrghIzAVp9SvCUlqmYPGKk2Cby1xDj6keMgZxBFZyGHxK273hzRDBfSlg==" algorithmName="SHA-512" password="CC35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88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ZŠ Jabloňová, Liberec - VZT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14. 11. 2024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ROUND((SUM(BE84:BE109)),  2)</f>
        <v>0</v>
      </c>
      <c r="G33" s="38"/>
      <c r="H33" s="38"/>
      <c r="I33" s="148">
        <v>0.20999999999999999</v>
      </c>
      <c r="J33" s="147">
        <f>ROUND(((SUM(BE84:BE109))*I33),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ROUND((SUM(BF84:BF109)),  2)</f>
        <v>0</v>
      </c>
      <c r="G34" s="38"/>
      <c r="H34" s="38"/>
      <c r="I34" s="148">
        <v>0.12</v>
      </c>
      <c r="J34" s="147">
        <f>ROUND(((SUM(BF84:BF109))*I34),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ROUND((SUM(BH84:BH109)),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ZŠ Jabloňová, Liberec - VZT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Elektroisntalace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14. 11. 2024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Magistrát města Liberec</v>
      </c>
      <c r="G54" s="40"/>
      <c r="H54" s="40"/>
      <c r="I54" s="32" t="s">
        <v>31</v>
      </c>
      <c r="J54" s="36" t="str">
        <f>E21</f>
        <v>J.Kovář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204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205</v>
      </c>
      <c r="E61" s="168"/>
      <c r="F61" s="168"/>
      <c r="G61" s="168"/>
      <c r="H61" s="168"/>
      <c r="I61" s="168"/>
      <c r="J61" s="169">
        <f>J88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206</v>
      </c>
      <c r="E62" s="168"/>
      <c r="F62" s="168"/>
      <c r="G62" s="168"/>
      <c r="H62" s="168"/>
      <c r="I62" s="168"/>
      <c r="J62" s="169">
        <f>J92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207</v>
      </c>
      <c r="E63" s="168"/>
      <c r="F63" s="168"/>
      <c r="G63" s="168"/>
      <c r="H63" s="168"/>
      <c r="I63" s="168"/>
      <c r="J63" s="169">
        <f>J94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208</v>
      </c>
      <c r="E64" s="168"/>
      <c r="F64" s="168"/>
      <c r="G64" s="168"/>
      <c r="H64" s="168"/>
      <c r="I64" s="168"/>
      <c r="J64" s="169">
        <f>J102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ZŠ Jabloňová, Liberec - VZT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02 - Elektroisntalace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14. 11. 2024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Magistrát města Liberec</v>
      </c>
      <c r="G80" s="40"/>
      <c r="H80" s="40"/>
      <c r="I80" s="32" t="s">
        <v>31</v>
      </c>
      <c r="J80" s="36" t="str">
        <f>E21</f>
        <v>J.Kovář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98</v>
      </c>
      <c r="D83" s="174" t="s">
        <v>56</v>
      </c>
      <c r="E83" s="174" t="s">
        <v>52</v>
      </c>
      <c r="F83" s="174" t="s">
        <v>53</v>
      </c>
      <c r="G83" s="174" t="s">
        <v>99</v>
      </c>
      <c r="H83" s="174" t="s">
        <v>100</v>
      </c>
      <c r="I83" s="174" t="s">
        <v>101</v>
      </c>
      <c r="J83" s="174" t="s">
        <v>93</v>
      </c>
      <c r="K83" s="175" t="s">
        <v>102</v>
      </c>
      <c r="L83" s="176"/>
      <c r="M83" s="92" t="s">
        <v>19</v>
      </c>
      <c r="N83" s="93" t="s">
        <v>41</v>
      </c>
      <c r="O83" s="93" t="s">
        <v>103</v>
      </c>
      <c r="P83" s="93" t="s">
        <v>104</v>
      </c>
      <c r="Q83" s="93" t="s">
        <v>105</v>
      </c>
      <c r="R83" s="93" t="s">
        <v>106</v>
      </c>
      <c r="S83" s="93" t="s">
        <v>107</v>
      </c>
      <c r="T83" s="94" t="s">
        <v>108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109</v>
      </c>
      <c r="D84" s="40"/>
      <c r="E84" s="40"/>
      <c r="F84" s="40"/>
      <c r="G84" s="40"/>
      <c r="H84" s="40"/>
      <c r="I84" s="40"/>
      <c r="J84" s="177">
        <f>BK84</f>
        <v>0</v>
      </c>
      <c r="K84" s="40"/>
      <c r="L84" s="44"/>
      <c r="M84" s="95"/>
      <c r="N84" s="178"/>
      <c r="O84" s="96"/>
      <c r="P84" s="179">
        <f>P85+P88+P92+P94+P102</f>
        <v>0</v>
      </c>
      <c r="Q84" s="96"/>
      <c r="R84" s="179">
        <f>R85+R88+R92+R94+R102</f>
        <v>0</v>
      </c>
      <c r="S84" s="96"/>
      <c r="T84" s="180">
        <f>T85+T88+T92+T94+T102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94</v>
      </c>
      <c r="BK84" s="181">
        <f>BK85+BK88+BK92+BK94+BK102</f>
        <v>0</v>
      </c>
    </row>
    <row r="85" s="11" customFormat="1" ht="25.92" customHeight="1">
      <c r="A85" s="11"/>
      <c r="B85" s="182"/>
      <c r="C85" s="183"/>
      <c r="D85" s="184" t="s">
        <v>70</v>
      </c>
      <c r="E85" s="185" t="s">
        <v>79</v>
      </c>
      <c r="F85" s="185" t="s">
        <v>209</v>
      </c>
      <c r="G85" s="183"/>
      <c r="H85" s="183"/>
      <c r="I85" s="186"/>
      <c r="J85" s="187">
        <f>BK85</f>
        <v>0</v>
      </c>
      <c r="K85" s="183"/>
      <c r="L85" s="188"/>
      <c r="M85" s="189"/>
      <c r="N85" s="190"/>
      <c r="O85" s="190"/>
      <c r="P85" s="191">
        <f>SUM(P86:P87)</f>
        <v>0</v>
      </c>
      <c r="Q85" s="190"/>
      <c r="R85" s="191">
        <f>SUM(R86:R87)</f>
        <v>0</v>
      </c>
      <c r="S85" s="190"/>
      <c r="T85" s="192">
        <f>SUM(T86:T87)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3" t="s">
        <v>79</v>
      </c>
      <c r="AT85" s="194" t="s">
        <v>70</v>
      </c>
      <c r="AU85" s="194" t="s">
        <v>71</v>
      </c>
      <c r="AY85" s="193" t="s">
        <v>111</v>
      </c>
      <c r="BK85" s="195">
        <f>SUM(BK86:BK87)</f>
        <v>0</v>
      </c>
    </row>
    <row r="86" s="2" customFormat="1" ht="16.5" customHeight="1">
      <c r="A86" s="38"/>
      <c r="B86" s="39"/>
      <c r="C86" s="196" t="s">
        <v>79</v>
      </c>
      <c r="D86" s="196" t="s">
        <v>112</v>
      </c>
      <c r="E86" s="197" t="s">
        <v>210</v>
      </c>
      <c r="F86" s="198" t="s">
        <v>211</v>
      </c>
      <c r="G86" s="199" t="s">
        <v>115</v>
      </c>
      <c r="H86" s="200">
        <v>1</v>
      </c>
      <c r="I86" s="201"/>
      <c r="J86" s="202">
        <f>ROUND(I86*H86,2)</f>
        <v>0</v>
      </c>
      <c r="K86" s="198" t="s">
        <v>19</v>
      </c>
      <c r="L86" s="44"/>
      <c r="M86" s="203" t="s">
        <v>19</v>
      </c>
      <c r="N86" s="204" t="s">
        <v>42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116</v>
      </c>
      <c r="AT86" s="207" t="s">
        <v>112</v>
      </c>
      <c r="AU86" s="207" t="s">
        <v>79</v>
      </c>
      <c r="AY86" s="17" t="s">
        <v>111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79</v>
      </c>
      <c r="BK86" s="208">
        <f>ROUND(I86*H86,2)</f>
        <v>0</v>
      </c>
      <c r="BL86" s="17" t="s">
        <v>116</v>
      </c>
      <c r="BM86" s="207" t="s">
        <v>81</v>
      </c>
    </row>
    <row r="87" s="2" customFormat="1" ht="16.5" customHeight="1">
      <c r="A87" s="38"/>
      <c r="B87" s="39"/>
      <c r="C87" s="196" t="s">
        <v>81</v>
      </c>
      <c r="D87" s="196" t="s">
        <v>112</v>
      </c>
      <c r="E87" s="197" t="s">
        <v>212</v>
      </c>
      <c r="F87" s="198" t="s">
        <v>213</v>
      </c>
      <c r="G87" s="199" t="s">
        <v>115</v>
      </c>
      <c r="H87" s="200">
        <v>1</v>
      </c>
      <c r="I87" s="201"/>
      <c r="J87" s="202">
        <f>ROUND(I87*H87,2)</f>
        <v>0</v>
      </c>
      <c r="K87" s="198" t="s">
        <v>19</v>
      </c>
      <c r="L87" s="44"/>
      <c r="M87" s="203" t="s">
        <v>19</v>
      </c>
      <c r="N87" s="204" t="s">
        <v>42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116</v>
      </c>
      <c r="AT87" s="207" t="s">
        <v>112</v>
      </c>
      <c r="AU87" s="207" t="s">
        <v>79</v>
      </c>
      <c r="AY87" s="17" t="s">
        <v>111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79</v>
      </c>
      <c r="BK87" s="208">
        <f>ROUND(I87*H87,2)</f>
        <v>0</v>
      </c>
      <c r="BL87" s="17" t="s">
        <v>116</v>
      </c>
      <c r="BM87" s="207" t="s">
        <v>116</v>
      </c>
    </row>
    <row r="88" s="11" customFormat="1" ht="25.92" customHeight="1">
      <c r="A88" s="11"/>
      <c r="B88" s="182"/>
      <c r="C88" s="183"/>
      <c r="D88" s="184" t="s">
        <v>70</v>
      </c>
      <c r="E88" s="185" t="s">
        <v>81</v>
      </c>
      <c r="F88" s="185" t="s">
        <v>214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SUM(P89:P91)</f>
        <v>0</v>
      </c>
      <c r="Q88" s="190"/>
      <c r="R88" s="191">
        <f>SUM(R89:R91)</f>
        <v>0</v>
      </c>
      <c r="S88" s="190"/>
      <c r="T88" s="192">
        <f>SUM(T89:T91)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3" t="s">
        <v>79</v>
      </c>
      <c r="AT88" s="194" t="s">
        <v>70</v>
      </c>
      <c r="AU88" s="194" t="s">
        <v>71</v>
      </c>
      <c r="AY88" s="193" t="s">
        <v>111</v>
      </c>
      <c r="BK88" s="195">
        <f>SUM(BK89:BK91)</f>
        <v>0</v>
      </c>
    </row>
    <row r="89" s="2" customFormat="1" ht="16.5" customHeight="1">
      <c r="A89" s="38"/>
      <c r="B89" s="39"/>
      <c r="C89" s="196" t="s">
        <v>119</v>
      </c>
      <c r="D89" s="196" t="s">
        <v>112</v>
      </c>
      <c r="E89" s="197" t="s">
        <v>215</v>
      </c>
      <c r="F89" s="198" t="s">
        <v>216</v>
      </c>
      <c r="G89" s="199" t="s">
        <v>115</v>
      </c>
      <c r="H89" s="200">
        <v>1</v>
      </c>
      <c r="I89" s="201"/>
      <c r="J89" s="202">
        <f>ROUND(I89*H89,2)</f>
        <v>0</v>
      </c>
      <c r="K89" s="198" t="s">
        <v>19</v>
      </c>
      <c r="L89" s="44"/>
      <c r="M89" s="203" t="s">
        <v>19</v>
      </c>
      <c r="N89" s="204" t="s">
        <v>42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116</v>
      </c>
      <c r="AT89" s="207" t="s">
        <v>112</v>
      </c>
      <c r="AU89" s="207" t="s">
        <v>79</v>
      </c>
      <c r="AY89" s="17" t="s">
        <v>111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79</v>
      </c>
      <c r="BK89" s="208">
        <f>ROUND(I89*H89,2)</f>
        <v>0</v>
      </c>
      <c r="BL89" s="17" t="s">
        <v>116</v>
      </c>
      <c r="BM89" s="207" t="s">
        <v>122</v>
      </c>
    </row>
    <row r="90" s="2" customFormat="1" ht="16.5" customHeight="1">
      <c r="A90" s="38"/>
      <c r="B90" s="39"/>
      <c r="C90" s="196" t="s">
        <v>116</v>
      </c>
      <c r="D90" s="196" t="s">
        <v>112</v>
      </c>
      <c r="E90" s="197" t="s">
        <v>217</v>
      </c>
      <c r="F90" s="198" t="s">
        <v>218</v>
      </c>
      <c r="G90" s="199" t="s">
        <v>115</v>
      </c>
      <c r="H90" s="200">
        <v>1</v>
      </c>
      <c r="I90" s="201"/>
      <c r="J90" s="202">
        <f>ROUND(I90*H90,2)</f>
        <v>0</v>
      </c>
      <c r="K90" s="198" t="s">
        <v>19</v>
      </c>
      <c r="L90" s="44"/>
      <c r="M90" s="203" t="s">
        <v>19</v>
      </c>
      <c r="N90" s="204" t="s">
        <v>42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116</v>
      </c>
      <c r="AT90" s="207" t="s">
        <v>112</v>
      </c>
      <c r="AU90" s="207" t="s">
        <v>79</v>
      </c>
      <c r="AY90" s="17" t="s">
        <v>111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79</v>
      </c>
      <c r="BK90" s="208">
        <f>ROUND(I90*H90,2)</f>
        <v>0</v>
      </c>
      <c r="BL90" s="17" t="s">
        <v>116</v>
      </c>
      <c r="BM90" s="207" t="s">
        <v>125</v>
      </c>
    </row>
    <row r="91" s="2" customFormat="1" ht="16.5" customHeight="1">
      <c r="A91" s="38"/>
      <c r="B91" s="39"/>
      <c r="C91" s="196" t="s">
        <v>126</v>
      </c>
      <c r="D91" s="196" t="s">
        <v>112</v>
      </c>
      <c r="E91" s="197" t="s">
        <v>219</v>
      </c>
      <c r="F91" s="198" t="s">
        <v>220</v>
      </c>
      <c r="G91" s="199" t="s">
        <v>115</v>
      </c>
      <c r="H91" s="200">
        <v>4</v>
      </c>
      <c r="I91" s="201"/>
      <c r="J91" s="202">
        <f>ROUND(I91*H91,2)</f>
        <v>0</v>
      </c>
      <c r="K91" s="198" t="s">
        <v>19</v>
      </c>
      <c r="L91" s="44"/>
      <c r="M91" s="203" t="s">
        <v>19</v>
      </c>
      <c r="N91" s="204" t="s">
        <v>42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116</v>
      </c>
      <c r="AT91" s="207" t="s">
        <v>112</v>
      </c>
      <c r="AU91" s="207" t="s">
        <v>79</v>
      </c>
      <c r="AY91" s="17" t="s">
        <v>111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79</v>
      </c>
      <c r="BK91" s="208">
        <f>ROUND(I91*H91,2)</f>
        <v>0</v>
      </c>
      <c r="BL91" s="17" t="s">
        <v>116</v>
      </c>
      <c r="BM91" s="207" t="s">
        <v>129</v>
      </c>
    </row>
    <row r="92" s="11" customFormat="1" ht="25.92" customHeight="1">
      <c r="A92" s="11"/>
      <c r="B92" s="182"/>
      <c r="C92" s="183"/>
      <c r="D92" s="184" t="s">
        <v>70</v>
      </c>
      <c r="E92" s="185" t="s">
        <v>119</v>
      </c>
      <c r="F92" s="185" t="s">
        <v>221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</f>
        <v>0</v>
      </c>
      <c r="Q92" s="190"/>
      <c r="R92" s="191">
        <f>R93</f>
        <v>0</v>
      </c>
      <c r="S92" s="190"/>
      <c r="T92" s="192">
        <f>T93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79</v>
      </c>
      <c r="AT92" s="194" t="s">
        <v>70</v>
      </c>
      <c r="AU92" s="194" t="s">
        <v>71</v>
      </c>
      <c r="AY92" s="193" t="s">
        <v>111</v>
      </c>
      <c r="BK92" s="195">
        <f>BK93</f>
        <v>0</v>
      </c>
    </row>
    <row r="93" s="2" customFormat="1" ht="16.5" customHeight="1">
      <c r="A93" s="38"/>
      <c r="B93" s="39"/>
      <c r="C93" s="196" t="s">
        <v>122</v>
      </c>
      <c r="D93" s="196" t="s">
        <v>112</v>
      </c>
      <c r="E93" s="197" t="s">
        <v>222</v>
      </c>
      <c r="F93" s="198" t="s">
        <v>223</v>
      </c>
      <c r="G93" s="199" t="s">
        <v>115</v>
      </c>
      <c r="H93" s="200">
        <v>1</v>
      </c>
      <c r="I93" s="201"/>
      <c r="J93" s="202">
        <f>ROUND(I93*H93,2)</f>
        <v>0</v>
      </c>
      <c r="K93" s="198" t="s">
        <v>19</v>
      </c>
      <c r="L93" s="44"/>
      <c r="M93" s="203" t="s">
        <v>19</v>
      </c>
      <c r="N93" s="204" t="s">
        <v>42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116</v>
      </c>
      <c r="AT93" s="207" t="s">
        <v>112</v>
      </c>
      <c r="AU93" s="207" t="s">
        <v>79</v>
      </c>
      <c r="AY93" s="17" t="s">
        <v>111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79</v>
      </c>
      <c r="BK93" s="208">
        <f>ROUND(I93*H93,2)</f>
        <v>0</v>
      </c>
      <c r="BL93" s="17" t="s">
        <v>116</v>
      </c>
      <c r="BM93" s="207" t="s">
        <v>8</v>
      </c>
    </row>
    <row r="94" s="11" customFormat="1" ht="25.92" customHeight="1">
      <c r="A94" s="11"/>
      <c r="B94" s="182"/>
      <c r="C94" s="183"/>
      <c r="D94" s="184" t="s">
        <v>70</v>
      </c>
      <c r="E94" s="185" t="s">
        <v>116</v>
      </c>
      <c r="F94" s="185" t="s">
        <v>224</v>
      </c>
      <c r="G94" s="183"/>
      <c r="H94" s="183"/>
      <c r="I94" s="186"/>
      <c r="J94" s="187">
        <f>BK94</f>
        <v>0</v>
      </c>
      <c r="K94" s="183"/>
      <c r="L94" s="188"/>
      <c r="M94" s="189"/>
      <c r="N94" s="190"/>
      <c r="O94" s="190"/>
      <c r="P94" s="191">
        <f>SUM(P95:P101)</f>
        <v>0</v>
      </c>
      <c r="Q94" s="190"/>
      <c r="R94" s="191">
        <f>SUM(R95:R101)</f>
        <v>0</v>
      </c>
      <c r="S94" s="190"/>
      <c r="T94" s="192">
        <f>SUM(T95:T101)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3" t="s">
        <v>79</v>
      </c>
      <c r="AT94" s="194" t="s">
        <v>70</v>
      </c>
      <c r="AU94" s="194" t="s">
        <v>71</v>
      </c>
      <c r="AY94" s="193" t="s">
        <v>111</v>
      </c>
      <c r="BK94" s="195">
        <f>SUM(BK95:BK101)</f>
        <v>0</v>
      </c>
    </row>
    <row r="95" s="2" customFormat="1" ht="16.5" customHeight="1">
      <c r="A95" s="38"/>
      <c r="B95" s="39"/>
      <c r="C95" s="196" t="s">
        <v>132</v>
      </c>
      <c r="D95" s="196" t="s">
        <v>112</v>
      </c>
      <c r="E95" s="197" t="s">
        <v>225</v>
      </c>
      <c r="F95" s="198" t="s">
        <v>226</v>
      </c>
      <c r="G95" s="199" t="s">
        <v>227</v>
      </c>
      <c r="H95" s="200">
        <v>10</v>
      </c>
      <c r="I95" s="201"/>
      <c r="J95" s="202">
        <f>ROUND(I95*H95,2)</f>
        <v>0</v>
      </c>
      <c r="K95" s="198" t="s">
        <v>19</v>
      </c>
      <c r="L95" s="44"/>
      <c r="M95" s="203" t="s">
        <v>19</v>
      </c>
      <c r="N95" s="204" t="s">
        <v>42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116</v>
      </c>
      <c r="AT95" s="207" t="s">
        <v>112</v>
      </c>
      <c r="AU95" s="207" t="s">
        <v>79</v>
      </c>
      <c r="AY95" s="17" t="s">
        <v>111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79</v>
      </c>
      <c r="BK95" s="208">
        <f>ROUND(I95*H95,2)</f>
        <v>0</v>
      </c>
      <c r="BL95" s="17" t="s">
        <v>116</v>
      </c>
      <c r="BM95" s="207" t="s">
        <v>134</v>
      </c>
    </row>
    <row r="96" s="2" customFormat="1" ht="16.5" customHeight="1">
      <c r="A96" s="38"/>
      <c r="B96" s="39"/>
      <c r="C96" s="196" t="s">
        <v>125</v>
      </c>
      <c r="D96" s="196" t="s">
        <v>112</v>
      </c>
      <c r="E96" s="197" t="s">
        <v>228</v>
      </c>
      <c r="F96" s="198" t="s">
        <v>229</v>
      </c>
      <c r="G96" s="199" t="s">
        <v>227</v>
      </c>
      <c r="H96" s="200">
        <v>15</v>
      </c>
      <c r="I96" s="201"/>
      <c r="J96" s="202">
        <f>ROUND(I96*H96,2)</f>
        <v>0</v>
      </c>
      <c r="K96" s="198" t="s">
        <v>19</v>
      </c>
      <c r="L96" s="44"/>
      <c r="M96" s="203" t="s">
        <v>19</v>
      </c>
      <c r="N96" s="204" t="s">
        <v>42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116</v>
      </c>
      <c r="AT96" s="207" t="s">
        <v>112</v>
      </c>
      <c r="AU96" s="207" t="s">
        <v>79</v>
      </c>
      <c r="AY96" s="17" t="s">
        <v>111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79</v>
      </c>
      <c r="BK96" s="208">
        <f>ROUND(I96*H96,2)</f>
        <v>0</v>
      </c>
      <c r="BL96" s="17" t="s">
        <v>116</v>
      </c>
      <c r="BM96" s="207" t="s">
        <v>139</v>
      </c>
    </row>
    <row r="97" s="2" customFormat="1" ht="16.5" customHeight="1">
      <c r="A97" s="38"/>
      <c r="B97" s="39"/>
      <c r="C97" s="196" t="s">
        <v>140</v>
      </c>
      <c r="D97" s="196" t="s">
        <v>112</v>
      </c>
      <c r="E97" s="197" t="s">
        <v>230</v>
      </c>
      <c r="F97" s="198" t="s">
        <v>231</v>
      </c>
      <c r="G97" s="199" t="s">
        <v>227</v>
      </c>
      <c r="H97" s="200">
        <v>10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42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116</v>
      </c>
      <c r="AT97" s="207" t="s">
        <v>112</v>
      </c>
      <c r="AU97" s="207" t="s">
        <v>79</v>
      </c>
      <c r="AY97" s="17" t="s">
        <v>111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79</v>
      </c>
      <c r="BK97" s="208">
        <f>ROUND(I97*H97,2)</f>
        <v>0</v>
      </c>
      <c r="BL97" s="17" t="s">
        <v>116</v>
      </c>
      <c r="BM97" s="207" t="s">
        <v>144</v>
      </c>
    </row>
    <row r="98" s="2" customFormat="1" ht="16.5" customHeight="1">
      <c r="A98" s="38"/>
      <c r="B98" s="39"/>
      <c r="C98" s="196" t="s">
        <v>129</v>
      </c>
      <c r="D98" s="196" t="s">
        <v>112</v>
      </c>
      <c r="E98" s="197" t="s">
        <v>232</v>
      </c>
      <c r="F98" s="198" t="s">
        <v>233</v>
      </c>
      <c r="G98" s="199" t="s">
        <v>227</v>
      </c>
      <c r="H98" s="200">
        <v>10</v>
      </c>
      <c r="I98" s="201"/>
      <c r="J98" s="202">
        <f>ROUND(I98*H98,2)</f>
        <v>0</v>
      </c>
      <c r="K98" s="198" t="s">
        <v>19</v>
      </c>
      <c r="L98" s="44"/>
      <c r="M98" s="203" t="s">
        <v>19</v>
      </c>
      <c r="N98" s="204" t="s">
        <v>42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116</v>
      </c>
      <c r="AT98" s="207" t="s">
        <v>112</v>
      </c>
      <c r="AU98" s="207" t="s">
        <v>79</v>
      </c>
      <c r="AY98" s="17" t="s">
        <v>111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79</v>
      </c>
      <c r="BK98" s="208">
        <f>ROUND(I98*H98,2)</f>
        <v>0</v>
      </c>
      <c r="BL98" s="17" t="s">
        <v>116</v>
      </c>
      <c r="BM98" s="207" t="s">
        <v>147</v>
      </c>
    </row>
    <row r="99" s="2" customFormat="1" ht="16.5" customHeight="1">
      <c r="A99" s="38"/>
      <c r="B99" s="39"/>
      <c r="C99" s="196" t="s">
        <v>148</v>
      </c>
      <c r="D99" s="196" t="s">
        <v>112</v>
      </c>
      <c r="E99" s="197" t="s">
        <v>234</v>
      </c>
      <c r="F99" s="198" t="s">
        <v>235</v>
      </c>
      <c r="G99" s="199" t="s">
        <v>227</v>
      </c>
      <c r="H99" s="200">
        <v>12</v>
      </c>
      <c r="I99" s="201"/>
      <c r="J99" s="202">
        <f>ROUND(I99*H99,2)</f>
        <v>0</v>
      </c>
      <c r="K99" s="198" t="s">
        <v>19</v>
      </c>
      <c r="L99" s="44"/>
      <c r="M99" s="203" t="s">
        <v>19</v>
      </c>
      <c r="N99" s="204" t="s">
        <v>42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116</v>
      </c>
      <c r="AT99" s="207" t="s">
        <v>112</v>
      </c>
      <c r="AU99" s="207" t="s">
        <v>79</v>
      </c>
      <c r="AY99" s="17" t="s">
        <v>111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79</v>
      </c>
      <c r="BK99" s="208">
        <f>ROUND(I99*H99,2)</f>
        <v>0</v>
      </c>
      <c r="BL99" s="17" t="s">
        <v>116</v>
      </c>
      <c r="BM99" s="207" t="s">
        <v>151</v>
      </c>
    </row>
    <row r="100" s="2" customFormat="1" ht="16.5" customHeight="1">
      <c r="A100" s="38"/>
      <c r="B100" s="39"/>
      <c r="C100" s="196" t="s">
        <v>8</v>
      </c>
      <c r="D100" s="196" t="s">
        <v>112</v>
      </c>
      <c r="E100" s="197" t="s">
        <v>236</v>
      </c>
      <c r="F100" s="198" t="s">
        <v>237</v>
      </c>
      <c r="G100" s="199" t="s">
        <v>227</v>
      </c>
      <c r="H100" s="200">
        <v>5</v>
      </c>
      <c r="I100" s="201"/>
      <c r="J100" s="202">
        <f>ROUND(I100*H100,2)</f>
        <v>0</v>
      </c>
      <c r="K100" s="198" t="s">
        <v>19</v>
      </c>
      <c r="L100" s="44"/>
      <c r="M100" s="203" t="s">
        <v>19</v>
      </c>
      <c r="N100" s="204" t="s">
        <v>42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116</v>
      </c>
      <c r="AT100" s="207" t="s">
        <v>112</v>
      </c>
      <c r="AU100" s="207" t="s">
        <v>79</v>
      </c>
      <c r="AY100" s="17" t="s">
        <v>111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79</v>
      </c>
      <c r="BK100" s="208">
        <f>ROUND(I100*H100,2)</f>
        <v>0</v>
      </c>
      <c r="BL100" s="17" t="s">
        <v>116</v>
      </c>
      <c r="BM100" s="207" t="s">
        <v>155</v>
      </c>
    </row>
    <row r="101" s="2" customFormat="1">
      <c r="A101" s="38"/>
      <c r="B101" s="39"/>
      <c r="C101" s="40"/>
      <c r="D101" s="224" t="s">
        <v>238</v>
      </c>
      <c r="E101" s="40"/>
      <c r="F101" s="225" t="s">
        <v>239</v>
      </c>
      <c r="G101" s="40"/>
      <c r="H101" s="40"/>
      <c r="I101" s="226"/>
      <c r="J101" s="40"/>
      <c r="K101" s="40"/>
      <c r="L101" s="44"/>
      <c r="M101" s="227"/>
      <c r="N101" s="22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238</v>
      </c>
      <c r="AU101" s="17" t="s">
        <v>79</v>
      </c>
    </row>
    <row r="102" s="11" customFormat="1" ht="25.92" customHeight="1">
      <c r="A102" s="11"/>
      <c r="B102" s="182"/>
      <c r="C102" s="183"/>
      <c r="D102" s="184" t="s">
        <v>70</v>
      </c>
      <c r="E102" s="185" t="s">
        <v>126</v>
      </c>
      <c r="F102" s="185" t="s">
        <v>240</v>
      </c>
      <c r="G102" s="183"/>
      <c r="H102" s="183"/>
      <c r="I102" s="186"/>
      <c r="J102" s="187">
        <f>BK102</f>
        <v>0</v>
      </c>
      <c r="K102" s="183"/>
      <c r="L102" s="188"/>
      <c r="M102" s="189"/>
      <c r="N102" s="190"/>
      <c r="O102" s="190"/>
      <c r="P102" s="191">
        <f>SUM(P103:P109)</f>
        <v>0</v>
      </c>
      <c r="Q102" s="190"/>
      <c r="R102" s="191">
        <f>SUM(R103:R109)</f>
        <v>0</v>
      </c>
      <c r="S102" s="190"/>
      <c r="T102" s="192">
        <f>SUM(T103:T109)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3" t="s">
        <v>79</v>
      </c>
      <c r="AT102" s="194" t="s">
        <v>70</v>
      </c>
      <c r="AU102" s="194" t="s">
        <v>71</v>
      </c>
      <c r="AY102" s="193" t="s">
        <v>111</v>
      </c>
      <c r="BK102" s="195">
        <f>SUM(BK103:BK109)</f>
        <v>0</v>
      </c>
    </row>
    <row r="103" s="2" customFormat="1" ht="16.5" customHeight="1">
      <c r="A103" s="38"/>
      <c r="B103" s="39"/>
      <c r="C103" s="196" t="s">
        <v>157</v>
      </c>
      <c r="D103" s="196" t="s">
        <v>112</v>
      </c>
      <c r="E103" s="197" t="s">
        <v>241</v>
      </c>
      <c r="F103" s="198" t="s">
        <v>242</v>
      </c>
      <c r="G103" s="199" t="s">
        <v>115</v>
      </c>
      <c r="H103" s="200">
        <v>1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42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116</v>
      </c>
      <c r="AT103" s="207" t="s">
        <v>112</v>
      </c>
      <c r="AU103" s="207" t="s">
        <v>79</v>
      </c>
      <c r="AY103" s="17" t="s">
        <v>111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79</v>
      </c>
      <c r="BK103" s="208">
        <f>ROUND(I103*H103,2)</f>
        <v>0</v>
      </c>
      <c r="BL103" s="17" t="s">
        <v>116</v>
      </c>
      <c r="BM103" s="207" t="s">
        <v>160</v>
      </c>
    </row>
    <row r="104" s="2" customFormat="1" ht="16.5" customHeight="1">
      <c r="A104" s="38"/>
      <c r="B104" s="39"/>
      <c r="C104" s="196" t="s">
        <v>134</v>
      </c>
      <c r="D104" s="196" t="s">
        <v>112</v>
      </c>
      <c r="E104" s="197" t="s">
        <v>243</v>
      </c>
      <c r="F104" s="198" t="s">
        <v>244</v>
      </c>
      <c r="G104" s="199" t="s">
        <v>170</v>
      </c>
      <c r="H104" s="200">
        <v>2</v>
      </c>
      <c r="I104" s="201"/>
      <c r="J104" s="202">
        <f>ROUND(I104*H104,2)</f>
        <v>0</v>
      </c>
      <c r="K104" s="198" t="s">
        <v>19</v>
      </c>
      <c r="L104" s="44"/>
      <c r="M104" s="203" t="s">
        <v>19</v>
      </c>
      <c r="N104" s="204" t="s">
        <v>42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116</v>
      </c>
      <c r="AT104" s="207" t="s">
        <v>112</v>
      </c>
      <c r="AU104" s="207" t="s">
        <v>79</v>
      </c>
      <c r="AY104" s="17" t="s">
        <v>111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79</v>
      </c>
      <c r="BK104" s="208">
        <f>ROUND(I104*H104,2)</f>
        <v>0</v>
      </c>
      <c r="BL104" s="17" t="s">
        <v>116</v>
      </c>
      <c r="BM104" s="207" t="s">
        <v>163</v>
      </c>
    </row>
    <row r="105" s="2" customFormat="1" ht="16.5" customHeight="1">
      <c r="A105" s="38"/>
      <c r="B105" s="39"/>
      <c r="C105" s="196" t="s">
        <v>164</v>
      </c>
      <c r="D105" s="196" t="s">
        <v>112</v>
      </c>
      <c r="E105" s="197" t="s">
        <v>245</v>
      </c>
      <c r="F105" s="198" t="s">
        <v>246</v>
      </c>
      <c r="G105" s="199" t="s">
        <v>170</v>
      </c>
      <c r="H105" s="200">
        <v>4</v>
      </c>
      <c r="I105" s="201"/>
      <c r="J105" s="202">
        <f>ROUND(I105*H105,2)</f>
        <v>0</v>
      </c>
      <c r="K105" s="198" t="s">
        <v>19</v>
      </c>
      <c r="L105" s="44"/>
      <c r="M105" s="203" t="s">
        <v>19</v>
      </c>
      <c r="N105" s="204" t="s">
        <v>42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116</v>
      </c>
      <c r="AT105" s="207" t="s">
        <v>112</v>
      </c>
      <c r="AU105" s="207" t="s">
        <v>79</v>
      </c>
      <c r="AY105" s="17" t="s">
        <v>111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79</v>
      </c>
      <c r="BK105" s="208">
        <f>ROUND(I105*H105,2)</f>
        <v>0</v>
      </c>
      <c r="BL105" s="17" t="s">
        <v>116</v>
      </c>
      <c r="BM105" s="207" t="s">
        <v>167</v>
      </c>
    </row>
    <row r="106" s="2" customFormat="1" ht="16.5" customHeight="1">
      <c r="A106" s="38"/>
      <c r="B106" s="39"/>
      <c r="C106" s="196" t="s">
        <v>139</v>
      </c>
      <c r="D106" s="196" t="s">
        <v>112</v>
      </c>
      <c r="E106" s="197" t="s">
        <v>247</v>
      </c>
      <c r="F106" s="198" t="s">
        <v>248</v>
      </c>
      <c r="G106" s="199" t="s">
        <v>115</v>
      </c>
      <c r="H106" s="200">
        <v>1</v>
      </c>
      <c r="I106" s="201"/>
      <c r="J106" s="202">
        <f>ROUND(I106*H106,2)</f>
        <v>0</v>
      </c>
      <c r="K106" s="198" t="s">
        <v>19</v>
      </c>
      <c r="L106" s="44"/>
      <c r="M106" s="203" t="s">
        <v>19</v>
      </c>
      <c r="N106" s="204" t="s">
        <v>42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116</v>
      </c>
      <c r="AT106" s="207" t="s">
        <v>112</v>
      </c>
      <c r="AU106" s="207" t="s">
        <v>79</v>
      </c>
      <c r="AY106" s="17" t="s">
        <v>111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79</v>
      </c>
      <c r="BK106" s="208">
        <f>ROUND(I106*H106,2)</f>
        <v>0</v>
      </c>
      <c r="BL106" s="17" t="s">
        <v>116</v>
      </c>
      <c r="BM106" s="207" t="s">
        <v>171</v>
      </c>
    </row>
    <row r="107" s="2" customFormat="1" ht="16.5" customHeight="1">
      <c r="A107" s="38"/>
      <c r="B107" s="39"/>
      <c r="C107" s="196" t="s">
        <v>172</v>
      </c>
      <c r="D107" s="196" t="s">
        <v>112</v>
      </c>
      <c r="E107" s="197" t="s">
        <v>249</v>
      </c>
      <c r="F107" s="198" t="s">
        <v>250</v>
      </c>
      <c r="G107" s="199" t="s">
        <v>115</v>
      </c>
      <c r="H107" s="200">
        <v>1</v>
      </c>
      <c r="I107" s="201"/>
      <c r="J107" s="202">
        <f>ROUND(I107*H107,2)</f>
        <v>0</v>
      </c>
      <c r="K107" s="198" t="s">
        <v>19</v>
      </c>
      <c r="L107" s="44"/>
      <c r="M107" s="203" t="s">
        <v>19</v>
      </c>
      <c r="N107" s="204" t="s">
        <v>42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116</v>
      </c>
      <c r="AT107" s="207" t="s">
        <v>112</v>
      </c>
      <c r="AU107" s="207" t="s">
        <v>79</v>
      </c>
      <c r="AY107" s="17" t="s">
        <v>111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79</v>
      </c>
      <c r="BK107" s="208">
        <f>ROUND(I107*H107,2)</f>
        <v>0</v>
      </c>
      <c r="BL107" s="17" t="s">
        <v>116</v>
      </c>
      <c r="BM107" s="207" t="s">
        <v>175</v>
      </c>
    </row>
    <row r="108" s="2" customFormat="1" ht="16.5" customHeight="1">
      <c r="A108" s="38"/>
      <c r="B108" s="39"/>
      <c r="C108" s="196" t="s">
        <v>144</v>
      </c>
      <c r="D108" s="196" t="s">
        <v>112</v>
      </c>
      <c r="E108" s="197" t="s">
        <v>251</v>
      </c>
      <c r="F108" s="198" t="s">
        <v>252</v>
      </c>
      <c r="G108" s="199" t="s">
        <v>253</v>
      </c>
      <c r="H108" s="200">
        <v>0.10000000000000001</v>
      </c>
      <c r="I108" s="201"/>
      <c r="J108" s="202">
        <f>ROUND(I108*H108,2)</f>
        <v>0</v>
      </c>
      <c r="K108" s="198" t="s">
        <v>19</v>
      </c>
      <c r="L108" s="44"/>
      <c r="M108" s="203" t="s">
        <v>19</v>
      </c>
      <c r="N108" s="204" t="s">
        <v>42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116</v>
      </c>
      <c r="AT108" s="207" t="s">
        <v>112</v>
      </c>
      <c r="AU108" s="207" t="s">
        <v>79</v>
      </c>
      <c r="AY108" s="17" t="s">
        <v>111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79</v>
      </c>
      <c r="BK108" s="208">
        <f>ROUND(I108*H108,2)</f>
        <v>0</v>
      </c>
      <c r="BL108" s="17" t="s">
        <v>116</v>
      </c>
      <c r="BM108" s="207" t="s">
        <v>178</v>
      </c>
    </row>
    <row r="109" s="2" customFormat="1" ht="16.5" customHeight="1">
      <c r="A109" s="38"/>
      <c r="B109" s="39"/>
      <c r="C109" s="196" t="s">
        <v>179</v>
      </c>
      <c r="D109" s="196" t="s">
        <v>112</v>
      </c>
      <c r="E109" s="197" t="s">
        <v>254</v>
      </c>
      <c r="F109" s="198" t="s">
        <v>187</v>
      </c>
      <c r="G109" s="199" t="s">
        <v>115</v>
      </c>
      <c r="H109" s="200">
        <v>1</v>
      </c>
      <c r="I109" s="201"/>
      <c r="J109" s="202">
        <f>ROUND(I109*H109,2)</f>
        <v>0</v>
      </c>
      <c r="K109" s="198" t="s">
        <v>19</v>
      </c>
      <c r="L109" s="44"/>
      <c r="M109" s="219" t="s">
        <v>19</v>
      </c>
      <c r="N109" s="220" t="s">
        <v>42</v>
      </c>
      <c r="O109" s="221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116</v>
      </c>
      <c r="AT109" s="207" t="s">
        <v>112</v>
      </c>
      <c r="AU109" s="207" t="s">
        <v>79</v>
      </c>
      <c r="AY109" s="17" t="s">
        <v>111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79</v>
      </c>
      <c r="BK109" s="208">
        <f>ROUND(I109*H109,2)</f>
        <v>0</v>
      </c>
      <c r="BL109" s="17" t="s">
        <v>116</v>
      </c>
      <c r="BM109" s="207" t="s">
        <v>182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bG4uQ7WmrDsrn5gCb7YMO/Zo5gp29xze1/VvhJhZFfcI/fVAQc8g0hLXYciNtmWrf4XRblHMwwq7eHNkLk69xQ==" hashValue="89FA7vQ0b3jCZ1lPTkT9GSl9oQABRlS5A5Qdsa5qu6C4S3Y64F1AD6osqsdmyGDrwofbRRe+vZQfgDTUMNLf9g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88</v>
      </c>
      <c r="L4" s="20"/>
      <c r="M4" s="131" t="s">
        <v>10</v>
      </c>
      <c r="AT4" s="17" t="s">
        <v>33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ZŠ Jabloňová, Liberec - VZT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256</v>
      </c>
      <c r="G12" s="38"/>
      <c r="H12" s="38"/>
      <c r="I12" s="132" t="s">
        <v>23</v>
      </c>
      <c r="J12" s="137" t="str">
        <f>'Rekapitulace stavby'!AN8</f>
        <v>14. 11. 2024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257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ROUND((SUM(BE91:BE127)),  2)</f>
        <v>0</v>
      </c>
      <c r="G33" s="38"/>
      <c r="H33" s="38"/>
      <c r="I33" s="148">
        <v>0.20999999999999999</v>
      </c>
      <c r="J33" s="147">
        <f>ROUND(((SUM(BE91:BE127))*I33),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43</v>
      </c>
      <c r="F34" s="147">
        <f>ROUND((SUM(BF91:BF127)),  2)</f>
        <v>0</v>
      </c>
      <c r="G34" s="38"/>
      <c r="H34" s="38"/>
      <c r="I34" s="148">
        <v>0.12</v>
      </c>
      <c r="J34" s="147">
        <f>ROUND(((SUM(BF91:BF127))*I34),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2" t="s">
        <v>41</v>
      </c>
      <c r="E35" s="132" t="s">
        <v>44</v>
      </c>
      <c r="F35" s="147">
        <f>ROUND((SUM(BG91:BG127)),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45</v>
      </c>
      <c r="F36" s="147">
        <f>ROUND((SUM(BH91:BH127)),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ROUND((SUM(BI91:BI127)),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ZŠ Jabloňová, Liberec - VZT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Přípomoce VZT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14. 11. 2024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Magistrát města Liberec</v>
      </c>
      <c r="G54" s="40"/>
      <c r="H54" s="40"/>
      <c r="I54" s="32" t="s">
        <v>31</v>
      </c>
      <c r="J54" s="36" t="str">
        <f>E21</f>
        <v>J.Kovář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Vojtěch Mistr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258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9"/>
      <c r="C61" s="230"/>
      <c r="D61" s="231" t="s">
        <v>259</v>
      </c>
      <c r="E61" s="232"/>
      <c r="F61" s="232"/>
      <c r="G61" s="232"/>
      <c r="H61" s="232"/>
      <c r="I61" s="232"/>
      <c r="J61" s="233">
        <f>J93</f>
        <v>0</v>
      </c>
      <c r="K61" s="230"/>
      <c r="L61" s="23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9"/>
      <c r="C62" s="230"/>
      <c r="D62" s="231" t="s">
        <v>260</v>
      </c>
      <c r="E62" s="232"/>
      <c r="F62" s="232"/>
      <c r="G62" s="232"/>
      <c r="H62" s="232"/>
      <c r="I62" s="232"/>
      <c r="J62" s="233">
        <f>J101</f>
        <v>0</v>
      </c>
      <c r="K62" s="230"/>
      <c r="L62" s="23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9" customFormat="1" ht="24.96" customHeight="1">
      <c r="A63" s="9"/>
      <c r="B63" s="165"/>
      <c r="C63" s="166"/>
      <c r="D63" s="167" t="s">
        <v>261</v>
      </c>
      <c r="E63" s="168"/>
      <c r="F63" s="168"/>
      <c r="G63" s="168"/>
      <c r="H63" s="168"/>
      <c r="I63" s="168"/>
      <c r="J63" s="169">
        <f>J107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2" customFormat="1" ht="19.92" customHeight="1">
      <c r="A64" s="12"/>
      <c r="B64" s="229"/>
      <c r="C64" s="230"/>
      <c r="D64" s="231" t="s">
        <v>262</v>
      </c>
      <c r="E64" s="232"/>
      <c r="F64" s="232"/>
      <c r="G64" s="232"/>
      <c r="H64" s="232"/>
      <c r="I64" s="232"/>
      <c r="J64" s="233">
        <f>J108</f>
        <v>0</v>
      </c>
      <c r="K64" s="230"/>
      <c r="L64" s="23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9"/>
      <c r="C65" s="230"/>
      <c r="D65" s="231" t="s">
        <v>263</v>
      </c>
      <c r="E65" s="232"/>
      <c r="F65" s="232"/>
      <c r="G65" s="232"/>
      <c r="H65" s="232"/>
      <c r="I65" s="232"/>
      <c r="J65" s="233">
        <f>J110</f>
        <v>0</v>
      </c>
      <c r="K65" s="230"/>
      <c r="L65" s="23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9"/>
      <c r="C66" s="230"/>
      <c r="D66" s="231" t="s">
        <v>264</v>
      </c>
      <c r="E66" s="232"/>
      <c r="F66" s="232"/>
      <c r="G66" s="232"/>
      <c r="H66" s="232"/>
      <c r="I66" s="232"/>
      <c r="J66" s="233">
        <f>J114</f>
        <v>0</v>
      </c>
      <c r="K66" s="230"/>
      <c r="L66" s="23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9"/>
      <c r="C67" s="230"/>
      <c r="D67" s="231" t="s">
        <v>265</v>
      </c>
      <c r="E67" s="232"/>
      <c r="F67" s="232"/>
      <c r="G67" s="232"/>
      <c r="H67" s="232"/>
      <c r="I67" s="232"/>
      <c r="J67" s="233">
        <f>J118</f>
        <v>0</v>
      </c>
      <c r="K67" s="230"/>
      <c r="L67" s="23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29"/>
      <c r="C68" s="230"/>
      <c r="D68" s="231" t="s">
        <v>266</v>
      </c>
      <c r="E68" s="232"/>
      <c r="F68" s="232"/>
      <c r="G68" s="232"/>
      <c r="H68" s="232"/>
      <c r="I68" s="232"/>
      <c r="J68" s="233">
        <f>J120</f>
        <v>0</v>
      </c>
      <c r="K68" s="230"/>
      <c r="L68" s="23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65"/>
      <c r="C69" s="166"/>
      <c r="D69" s="167" t="s">
        <v>267</v>
      </c>
      <c r="E69" s="168"/>
      <c r="F69" s="168"/>
      <c r="G69" s="168"/>
      <c r="H69" s="168"/>
      <c r="I69" s="168"/>
      <c r="J69" s="169">
        <f>J122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268</v>
      </c>
      <c r="E70" s="168"/>
      <c r="F70" s="168"/>
      <c r="G70" s="168"/>
      <c r="H70" s="168"/>
      <c r="I70" s="168"/>
      <c r="J70" s="169">
        <f>J125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9"/>
      <c r="C71" s="230"/>
      <c r="D71" s="231" t="s">
        <v>269</v>
      </c>
      <c r="E71" s="232"/>
      <c r="F71" s="232"/>
      <c r="G71" s="232"/>
      <c r="H71" s="232"/>
      <c r="I71" s="232"/>
      <c r="J71" s="233">
        <f>J126</f>
        <v>0</v>
      </c>
      <c r="K71" s="230"/>
      <c r="L71" s="23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97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ZŠ Jabloňová, Liberec - VZT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89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03 - Přípomoce VZT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Liberec</v>
      </c>
      <c r="G85" s="40"/>
      <c r="H85" s="40"/>
      <c r="I85" s="32" t="s">
        <v>23</v>
      </c>
      <c r="J85" s="72" t="str">
        <f>IF(J12="","",J12)</f>
        <v>14. 11. 2024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Magistrát města Liberec</v>
      </c>
      <c r="G87" s="40"/>
      <c r="H87" s="40"/>
      <c r="I87" s="32" t="s">
        <v>31</v>
      </c>
      <c r="J87" s="36" t="str">
        <f>E21</f>
        <v>J.Kovář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>Vojtěch Mistr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98</v>
      </c>
      <c r="D90" s="174" t="s">
        <v>56</v>
      </c>
      <c r="E90" s="174" t="s">
        <v>52</v>
      </c>
      <c r="F90" s="174" t="s">
        <v>53</v>
      </c>
      <c r="G90" s="174" t="s">
        <v>99</v>
      </c>
      <c r="H90" s="174" t="s">
        <v>100</v>
      </c>
      <c r="I90" s="174" t="s">
        <v>101</v>
      </c>
      <c r="J90" s="174" t="s">
        <v>93</v>
      </c>
      <c r="K90" s="175" t="s">
        <v>102</v>
      </c>
      <c r="L90" s="176"/>
      <c r="M90" s="92" t="s">
        <v>19</v>
      </c>
      <c r="N90" s="93" t="s">
        <v>41</v>
      </c>
      <c r="O90" s="93" t="s">
        <v>103</v>
      </c>
      <c r="P90" s="93" t="s">
        <v>104</v>
      </c>
      <c r="Q90" s="93" t="s">
        <v>105</v>
      </c>
      <c r="R90" s="93" t="s">
        <v>106</v>
      </c>
      <c r="S90" s="93" t="s">
        <v>107</v>
      </c>
      <c r="T90" s="94" t="s">
        <v>108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109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P92+P107+P122+P125</f>
        <v>0</v>
      </c>
      <c r="Q91" s="96"/>
      <c r="R91" s="179">
        <f>R92+R107+R122+R125</f>
        <v>0.045079999999999995</v>
      </c>
      <c r="S91" s="96"/>
      <c r="T91" s="180">
        <f>T92+T107+T122+T125</f>
        <v>0.90298849999999997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70</v>
      </c>
      <c r="AU91" s="17" t="s">
        <v>94</v>
      </c>
      <c r="BK91" s="181">
        <f>BK92+BK107+BK122+BK125</f>
        <v>0</v>
      </c>
    </row>
    <row r="92" s="11" customFormat="1" ht="25.92" customHeight="1">
      <c r="A92" s="11"/>
      <c r="B92" s="182"/>
      <c r="C92" s="183"/>
      <c r="D92" s="184" t="s">
        <v>70</v>
      </c>
      <c r="E92" s="185" t="s">
        <v>270</v>
      </c>
      <c r="F92" s="185" t="s">
        <v>271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P93+P101</f>
        <v>0</v>
      </c>
      <c r="Q92" s="190"/>
      <c r="R92" s="191">
        <f>R93+R101</f>
        <v>0</v>
      </c>
      <c r="S92" s="190"/>
      <c r="T92" s="192">
        <f>T93+T101</f>
        <v>0.81840000000000002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79</v>
      </c>
      <c r="AT92" s="194" t="s">
        <v>70</v>
      </c>
      <c r="AU92" s="194" t="s">
        <v>71</v>
      </c>
      <c r="AY92" s="193" t="s">
        <v>111</v>
      </c>
      <c r="BK92" s="195">
        <f>BK93+BK101</f>
        <v>0</v>
      </c>
    </row>
    <row r="93" s="11" customFormat="1" ht="22.8" customHeight="1">
      <c r="A93" s="11"/>
      <c r="B93" s="182"/>
      <c r="C93" s="183"/>
      <c r="D93" s="184" t="s">
        <v>70</v>
      </c>
      <c r="E93" s="235" t="s">
        <v>140</v>
      </c>
      <c r="F93" s="235" t="s">
        <v>272</v>
      </c>
      <c r="G93" s="183"/>
      <c r="H93" s="183"/>
      <c r="I93" s="186"/>
      <c r="J93" s="236">
        <f>BK93</f>
        <v>0</v>
      </c>
      <c r="K93" s="183"/>
      <c r="L93" s="188"/>
      <c r="M93" s="189"/>
      <c r="N93" s="190"/>
      <c r="O93" s="190"/>
      <c r="P93" s="191">
        <f>SUM(P94:P100)</f>
        <v>0</v>
      </c>
      <c r="Q93" s="190"/>
      <c r="R93" s="191">
        <f>SUM(R94:R100)</f>
        <v>0</v>
      </c>
      <c r="S93" s="190"/>
      <c r="T93" s="192">
        <f>SUM(T94:T100)</f>
        <v>0.81840000000000002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79</v>
      </c>
      <c r="AT93" s="194" t="s">
        <v>70</v>
      </c>
      <c r="AU93" s="194" t="s">
        <v>79</v>
      </c>
      <c r="AY93" s="193" t="s">
        <v>111</v>
      </c>
      <c r="BK93" s="195">
        <f>SUM(BK94:BK100)</f>
        <v>0</v>
      </c>
    </row>
    <row r="94" s="2" customFormat="1" ht="24.15" customHeight="1">
      <c r="A94" s="38"/>
      <c r="B94" s="39"/>
      <c r="C94" s="196" t="s">
        <v>79</v>
      </c>
      <c r="D94" s="196" t="s">
        <v>112</v>
      </c>
      <c r="E94" s="197" t="s">
        <v>273</v>
      </c>
      <c r="F94" s="198" t="s">
        <v>274</v>
      </c>
      <c r="G94" s="199" t="s">
        <v>275</v>
      </c>
      <c r="H94" s="200">
        <v>3</v>
      </c>
      <c r="I94" s="201"/>
      <c r="J94" s="202">
        <f>ROUND(I94*H94,2)</f>
        <v>0</v>
      </c>
      <c r="K94" s="198" t="s">
        <v>19</v>
      </c>
      <c r="L94" s="44"/>
      <c r="M94" s="203" t="s">
        <v>19</v>
      </c>
      <c r="N94" s="204" t="s">
        <v>44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116</v>
      </c>
      <c r="AT94" s="207" t="s">
        <v>112</v>
      </c>
      <c r="AU94" s="207" t="s">
        <v>81</v>
      </c>
      <c r="AY94" s="17" t="s">
        <v>111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116</v>
      </c>
      <c r="BK94" s="208">
        <f>ROUND(I94*H94,2)</f>
        <v>0</v>
      </c>
      <c r="BL94" s="17" t="s">
        <v>116</v>
      </c>
      <c r="BM94" s="207" t="s">
        <v>276</v>
      </c>
    </row>
    <row r="95" s="2" customFormat="1" ht="33" customHeight="1">
      <c r="A95" s="38"/>
      <c r="B95" s="39"/>
      <c r="C95" s="196" t="s">
        <v>81</v>
      </c>
      <c r="D95" s="196" t="s">
        <v>112</v>
      </c>
      <c r="E95" s="197" t="s">
        <v>277</v>
      </c>
      <c r="F95" s="198" t="s">
        <v>278</v>
      </c>
      <c r="G95" s="199" t="s">
        <v>275</v>
      </c>
      <c r="H95" s="200">
        <v>6</v>
      </c>
      <c r="I95" s="201"/>
      <c r="J95" s="202">
        <f>ROUND(I95*H95,2)</f>
        <v>0</v>
      </c>
      <c r="K95" s="198" t="s">
        <v>19</v>
      </c>
      <c r="L95" s="44"/>
      <c r="M95" s="203" t="s">
        <v>19</v>
      </c>
      <c r="N95" s="204" t="s">
        <v>44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116</v>
      </c>
      <c r="AT95" s="207" t="s">
        <v>112</v>
      </c>
      <c r="AU95" s="207" t="s">
        <v>81</v>
      </c>
      <c r="AY95" s="17" t="s">
        <v>111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116</v>
      </c>
      <c r="BK95" s="208">
        <f>ROUND(I95*H95,2)</f>
        <v>0</v>
      </c>
      <c r="BL95" s="17" t="s">
        <v>116</v>
      </c>
      <c r="BM95" s="207" t="s">
        <v>279</v>
      </c>
    </row>
    <row r="96" s="13" customFormat="1">
      <c r="A96" s="13"/>
      <c r="B96" s="237"/>
      <c r="C96" s="238"/>
      <c r="D96" s="224" t="s">
        <v>280</v>
      </c>
      <c r="E96" s="239" t="s">
        <v>19</v>
      </c>
      <c r="F96" s="240" t="s">
        <v>281</v>
      </c>
      <c r="G96" s="238"/>
      <c r="H96" s="241">
        <v>6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280</v>
      </c>
      <c r="AU96" s="247" t="s">
        <v>81</v>
      </c>
      <c r="AV96" s="13" t="s">
        <v>81</v>
      </c>
      <c r="AW96" s="13" t="s">
        <v>33</v>
      </c>
      <c r="AX96" s="13" t="s">
        <v>79</v>
      </c>
      <c r="AY96" s="247" t="s">
        <v>111</v>
      </c>
    </row>
    <row r="97" s="2" customFormat="1" ht="24.15" customHeight="1">
      <c r="A97" s="38"/>
      <c r="B97" s="39"/>
      <c r="C97" s="196" t="s">
        <v>119</v>
      </c>
      <c r="D97" s="196" t="s">
        <v>112</v>
      </c>
      <c r="E97" s="197" t="s">
        <v>282</v>
      </c>
      <c r="F97" s="198" t="s">
        <v>283</v>
      </c>
      <c r="G97" s="199" t="s">
        <v>275</v>
      </c>
      <c r="H97" s="200">
        <v>2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44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116</v>
      </c>
      <c r="AT97" s="207" t="s">
        <v>112</v>
      </c>
      <c r="AU97" s="207" t="s">
        <v>81</v>
      </c>
      <c r="AY97" s="17" t="s">
        <v>111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116</v>
      </c>
      <c r="BK97" s="208">
        <f>ROUND(I97*H97,2)</f>
        <v>0</v>
      </c>
      <c r="BL97" s="17" t="s">
        <v>116</v>
      </c>
      <c r="BM97" s="207" t="s">
        <v>284</v>
      </c>
    </row>
    <row r="98" s="2" customFormat="1" ht="16.5" customHeight="1">
      <c r="A98" s="38"/>
      <c r="B98" s="39"/>
      <c r="C98" s="196" t="s">
        <v>116</v>
      </c>
      <c r="D98" s="196" t="s">
        <v>112</v>
      </c>
      <c r="E98" s="197" t="s">
        <v>285</v>
      </c>
      <c r="F98" s="198" t="s">
        <v>286</v>
      </c>
      <c r="G98" s="199" t="s">
        <v>138</v>
      </c>
      <c r="H98" s="200">
        <v>2.3999999999999999</v>
      </c>
      <c r="I98" s="201"/>
      <c r="J98" s="202">
        <f>ROUND(I98*H98,2)</f>
        <v>0</v>
      </c>
      <c r="K98" s="198" t="s">
        <v>19</v>
      </c>
      <c r="L98" s="44"/>
      <c r="M98" s="203" t="s">
        <v>19</v>
      </c>
      <c r="N98" s="204" t="s">
        <v>44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0.066000000000000003</v>
      </c>
      <c r="T98" s="206">
        <f>S98*H98</f>
        <v>0.15840000000000001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116</v>
      </c>
      <c r="AT98" s="207" t="s">
        <v>112</v>
      </c>
      <c r="AU98" s="207" t="s">
        <v>81</v>
      </c>
      <c r="AY98" s="17" t="s">
        <v>111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116</v>
      </c>
      <c r="BK98" s="208">
        <f>ROUND(I98*H98,2)</f>
        <v>0</v>
      </c>
      <c r="BL98" s="17" t="s">
        <v>116</v>
      </c>
      <c r="BM98" s="207" t="s">
        <v>287</v>
      </c>
    </row>
    <row r="99" s="13" customFormat="1">
      <c r="A99" s="13"/>
      <c r="B99" s="237"/>
      <c r="C99" s="238"/>
      <c r="D99" s="224" t="s">
        <v>280</v>
      </c>
      <c r="E99" s="239" t="s">
        <v>19</v>
      </c>
      <c r="F99" s="240" t="s">
        <v>288</v>
      </c>
      <c r="G99" s="238"/>
      <c r="H99" s="241">
        <v>2.3999999999999999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280</v>
      </c>
      <c r="AU99" s="247" t="s">
        <v>81</v>
      </c>
      <c r="AV99" s="13" t="s">
        <v>81</v>
      </c>
      <c r="AW99" s="13" t="s">
        <v>33</v>
      </c>
      <c r="AX99" s="13" t="s">
        <v>79</v>
      </c>
      <c r="AY99" s="247" t="s">
        <v>111</v>
      </c>
    </row>
    <row r="100" s="2" customFormat="1" ht="24.15" customHeight="1">
      <c r="A100" s="38"/>
      <c r="B100" s="39"/>
      <c r="C100" s="196" t="s">
        <v>126</v>
      </c>
      <c r="D100" s="196" t="s">
        <v>112</v>
      </c>
      <c r="E100" s="197" t="s">
        <v>289</v>
      </c>
      <c r="F100" s="198" t="s">
        <v>290</v>
      </c>
      <c r="G100" s="199" t="s">
        <v>275</v>
      </c>
      <c r="H100" s="200">
        <v>2</v>
      </c>
      <c r="I100" s="201"/>
      <c r="J100" s="202">
        <f>ROUND(I100*H100,2)</f>
        <v>0</v>
      </c>
      <c r="K100" s="198" t="s">
        <v>19</v>
      </c>
      <c r="L100" s="44"/>
      <c r="M100" s="203" t="s">
        <v>19</v>
      </c>
      <c r="N100" s="204" t="s">
        <v>44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0.33000000000000002</v>
      </c>
      <c r="T100" s="206">
        <f>S100*H100</f>
        <v>0.66000000000000003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116</v>
      </c>
      <c r="AT100" s="207" t="s">
        <v>112</v>
      </c>
      <c r="AU100" s="207" t="s">
        <v>81</v>
      </c>
      <c r="AY100" s="17" t="s">
        <v>111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116</v>
      </c>
      <c r="BK100" s="208">
        <f>ROUND(I100*H100,2)</f>
        <v>0</v>
      </c>
      <c r="BL100" s="17" t="s">
        <v>116</v>
      </c>
      <c r="BM100" s="207" t="s">
        <v>291</v>
      </c>
    </row>
    <row r="101" s="11" customFormat="1" ht="22.8" customHeight="1">
      <c r="A101" s="11"/>
      <c r="B101" s="182"/>
      <c r="C101" s="183"/>
      <c r="D101" s="184" t="s">
        <v>70</v>
      </c>
      <c r="E101" s="235" t="s">
        <v>292</v>
      </c>
      <c r="F101" s="235" t="s">
        <v>293</v>
      </c>
      <c r="G101" s="183"/>
      <c r="H101" s="183"/>
      <c r="I101" s="186"/>
      <c r="J101" s="236">
        <f>BK101</f>
        <v>0</v>
      </c>
      <c r="K101" s="183"/>
      <c r="L101" s="188"/>
      <c r="M101" s="189"/>
      <c r="N101" s="190"/>
      <c r="O101" s="190"/>
      <c r="P101" s="191">
        <f>SUM(P102:P106)</f>
        <v>0</v>
      </c>
      <c r="Q101" s="190"/>
      <c r="R101" s="191">
        <f>SUM(R102:R106)</f>
        <v>0</v>
      </c>
      <c r="S101" s="190"/>
      <c r="T101" s="192">
        <f>SUM(T102:T106)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3" t="s">
        <v>79</v>
      </c>
      <c r="AT101" s="194" t="s">
        <v>70</v>
      </c>
      <c r="AU101" s="194" t="s">
        <v>79</v>
      </c>
      <c r="AY101" s="193" t="s">
        <v>111</v>
      </c>
      <c r="BK101" s="195">
        <f>SUM(BK102:BK106)</f>
        <v>0</v>
      </c>
    </row>
    <row r="102" s="2" customFormat="1" ht="24.15" customHeight="1">
      <c r="A102" s="38"/>
      <c r="B102" s="39"/>
      <c r="C102" s="196" t="s">
        <v>122</v>
      </c>
      <c r="D102" s="196" t="s">
        <v>112</v>
      </c>
      <c r="E102" s="197" t="s">
        <v>294</v>
      </c>
      <c r="F102" s="198" t="s">
        <v>295</v>
      </c>
      <c r="G102" s="199" t="s">
        <v>253</v>
      </c>
      <c r="H102" s="200">
        <v>0.90300000000000002</v>
      </c>
      <c r="I102" s="201"/>
      <c r="J102" s="202">
        <f>ROUND(I102*H102,2)</f>
        <v>0</v>
      </c>
      <c r="K102" s="198" t="s">
        <v>19</v>
      </c>
      <c r="L102" s="44"/>
      <c r="M102" s="203" t="s">
        <v>19</v>
      </c>
      <c r="N102" s="204" t="s">
        <v>44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116</v>
      </c>
      <c r="AT102" s="207" t="s">
        <v>112</v>
      </c>
      <c r="AU102" s="207" t="s">
        <v>81</v>
      </c>
      <c r="AY102" s="17" t="s">
        <v>111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116</v>
      </c>
      <c r="BK102" s="208">
        <f>ROUND(I102*H102,2)</f>
        <v>0</v>
      </c>
      <c r="BL102" s="17" t="s">
        <v>116</v>
      </c>
      <c r="BM102" s="207" t="s">
        <v>296</v>
      </c>
    </row>
    <row r="103" s="2" customFormat="1" ht="21.75" customHeight="1">
      <c r="A103" s="38"/>
      <c r="B103" s="39"/>
      <c r="C103" s="196" t="s">
        <v>132</v>
      </c>
      <c r="D103" s="196" t="s">
        <v>112</v>
      </c>
      <c r="E103" s="197" t="s">
        <v>297</v>
      </c>
      <c r="F103" s="198" t="s">
        <v>298</v>
      </c>
      <c r="G103" s="199" t="s">
        <v>253</v>
      </c>
      <c r="H103" s="200">
        <v>0.90300000000000002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44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116</v>
      </c>
      <c r="AT103" s="207" t="s">
        <v>112</v>
      </c>
      <c r="AU103" s="207" t="s">
        <v>81</v>
      </c>
      <c r="AY103" s="17" t="s">
        <v>111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116</v>
      </c>
      <c r="BK103" s="208">
        <f>ROUND(I103*H103,2)</f>
        <v>0</v>
      </c>
      <c r="BL103" s="17" t="s">
        <v>116</v>
      </c>
      <c r="BM103" s="207" t="s">
        <v>299</v>
      </c>
    </row>
    <row r="104" s="2" customFormat="1" ht="24.15" customHeight="1">
      <c r="A104" s="38"/>
      <c r="B104" s="39"/>
      <c r="C104" s="196" t="s">
        <v>125</v>
      </c>
      <c r="D104" s="196" t="s">
        <v>112</v>
      </c>
      <c r="E104" s="197" t="s">
        <v>300</v>
      </c>
      <c r="F104" s="198" t="s">
        <v>301</v>
      </c>
      <c r="G104" s="199" t="s">
        <v>253</v>
      </c>
      <c r="H104" s="200">
        <v>4.5149999999999997</v>
      </c>
      <c r="I104" s="201"/>
      <c r="J104" s="202">
        <f>ROUND(I104*H104,2)</f>
        <v>0</v>
      </c>
      <c r="K104" s="198" t="s">
        <v>19</v>
      </c>
      <c r="L104" s="44"/>
      <c r="M104" s="203" t="s">
        <v>19</v>
      </c>
      <c r="N104" s="204" t="s">
        <v>44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116</v>
      </c>
      <c r="AT104" s="207" t="s">
        <v>112</v>
      </c>
      <c r="AU104" s="207" t="s">
        <v>81</v>
      </c>
      <c r="AY104" s="17" t="s">
        <v>111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116</v>
      </c>
      <c r="BK104" s="208">
        <f>ROUND(I104*H104,2)</f>
        <v>0</v>
      </c>
      <c r="BL104" s="17" t="s">
        <v>116</v>
      </c>
      <c r="BM104" s="207" t="s">
        <v>302</v>
      </c>
    </row>
    <row r="105" s="13" customFormat="1">
      <c r="A105" s="13"/>
      <c r="B105" s="237"/>
      <c r="C105" s="238"/>
      <c r="D105" s="224" t="s">
        <v>280</v>
      </c>
      <c r="E105" s="239" t="s">
        <v>19</v>
      </c>
      <c r="F105" s="240" t="s">
        <v>303</v>
      </c>
      <c r="G105" s="238"/>
      <c r="H105" s="241">
        <v>4.5149999999999997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280</v>
      </c>
      <c r="AU105" s="247" t="s">
        <v>81</v>
      </c>
      <c r="AV105" s="13" t="s">
        <v>81</v>
      </c>
      <c r="AW105" s="13" t="s">
        <v>33</v>
      </c>
      <c r="AX105" s="13" t="s">
        <v>79</v>
      </c>
      <c r="AY105" s="247" t="s">
        <v>111</v>
      </c>
    </row>
    <row r="106" s="2" customFormat="1" ht="24.15" customHeight="1">
      <c r="A106" s="38"/>
      <c r="B106" s="39"/>
      <c r="C106" s="196" t="s">
        <v>140</v>
      </c>
      <c r="D106" s="196" t="s">
        <v>112</v>
      </c>
      <c r="E106" s="197" t="s">
        <v>304</v>
      </c>
      <c r="F106" s="198" t="s">
        <v>305</v>
      </c>
      <c r="G106" s="199" t="s">
        <v>253</v>
      </c>
      <c r="H106" s="200">
        <v>0.90300000000000002</v>
      </c>
      <c r="I106" s="201"/>
      <c r="J106" s="202">
        <f>ROUND(I106*H106,2)</f>
        <v>0</v>
      </c>
      <c r="K106" s="198" t="s">
        <v>19</v>
      </c>
      <c r="L106" s="44"/>
      <c r="M106" s="203" t="s">
        <v>19</v>
      </c>
      <c r="N106" s="204" t="s">
        <v>44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116</v>
      </c>
      <c r="AT106" s="207" t="s">
        <v>112</v>
      </c>
      <c r="AU106" s="207" t="s">
        <v>81</v>
      </c>
      <c r="AY106" s="17" t="s">
        <v>111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116</v>
      </c>
      <c r="BK106" s="208">
        <f>ROUND(I106*H106,2)</f>
        <v>0</v>
      </c>
      <c r="BL106" s="17" t="s">
        <v>116</v>
      </c>
      <c r="BM106" s="207" t="s">
        <v>306</v>
      </c>
    </row>
    <row r="107" s="11" customFormat="1" ht="25.92" customHeight="1">
      <c r="A107" s="11"/>
      <c r="B107" s="182"/>
      <c r="C107" s="183"/>
      <c r="D107" s="184" t="s">
        <v>70</v>
      </c>
      <c r="E107" s="185" t="s">
        <v>307</v>
      </c>
      <c r="F107" s="185" t="s">
        <v>308</v>
      </c>
      <c r="G107" s="183"/>
      <c r="H107" s="183"/>
      <c r="I107" s="186"/>
      <c r="J107" s="187">
        <f>BK107</f>
        <v>0</v>
      </c>
      <c r="K107" s="183"/>
      <c r="L107" s="188"/>
      <c r="M107" s="189"/>
      <c r="N107" s="190"/>
      <c r="O107" s="190"/>
      <c r="P107" s="191">
        <f>P108+P110+P114+P118+P120</f>
        <v>0</v>
      </c>
      <c r="Q107" s="190"/>
      <c r="R107" s="191">
        <f>R108+R110+R114+R118+R120</f>
        <v>0.045079999999999995</v>
      </c>
      <c r="S107" s="190"/>
      <c r="T107" s="192">
        <f>T108+T110+T114+T118+T120</f>
        <v>0.084588499999999983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3" t="s">
        <v>81</v>
      </c>
      <c r="AT107" s="194" t="s">
        <v>70</v>
      </c>
      <c r="AU107" s="194" t="s">
        <v>71</v>
      </c>
      <c r="AY107" s="193" t="s">
        <v>111</v>
      </c>
      <c r="BK107" s="195">
        <f>BK108+BK110+BK114+BK118+BK120</f>
        <v>0</v>
      </c>
    </row>
    <row r="108" s="11" customFormat="1" ht="22.8" customHeight="1">
      <c r="A108" s="11"/>
      <c r="B108" s="182"/>
      <c r="C108" s="183"/>
      <c r="D108" s="184" t="s">
        <v>70</v>
      </c>
      <c r="E108" s="235" t="s">
        <v>309</v>
      </c>
      <c r="F108" s="235" t="s">
        <v>310</v>
      </c>
      <c r="G108" s="183"/>
      <c r="H108" s="183"/>
      <c r="I108" s="186"/>
      <c r="J108" s="236">
        <f>BK108</f>
        <v>0</v>
      </c>
      <c r="K108" s="183"/>
      <c r="L108" s="188"/>
      <c r="M108" s="189"/>
      <c r="N108" s="190"/>
      <c r="O108" s="190"/>
      <c r="P108" s="191">
        <f>P109</f>
        <v>0</v>
      </c>
      <c r="Q108" s="190"/>
      <c r="R108" s="191">
        <f>R109</f>
        <v>0.00116</v>
      </c>
      <c r="S108" s="190"/>
      <c r="T108" s="192">
        <f>T109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3" t="s">
        <v>81</v>
      </c>
      <c r="AT108" s="194" t="s">
        <v>70</v>
      </c>
      <c r="AU108" s="194" t="s">
        <v>79</v>
      </c>
      <c r="AY108" s="193" t="s">
        <v>111</v>
      </c>
      <c r="BK108" s="195">
        <f>BK109</f>
        <v>0</v>
      </c>
    </row>
    <row r="109" s="2" customFormat="1" ht="24.15" customHeight="1">
      <c r="A109" s="38"/>
      <c r="B109" s="39"/>
      <c r="C109" s="196" t="s">
        <v>129</v>
      </c>
      <c r="D109" s="196" t="s">
        <v>112</v>
      </c>
      <c r="E109" s="197" t="s">
        <v>311</v>
      </c>
      <c r="F109" s="198" t="s">
        <v>312</v>
      </c>
      <c r="G109" s="199" t="s">
        <v>275</v>
      </c>
      <c r="H109" s="200">
        <v>4</v>
      </c>
      <c r="I109" s="201"/>
      <c r="J109" s="202">
        <f>ROUND(I109*H109,2)</f>
        <v>0</v>
      </c>
      <c r="K109" s="198" t="s">
        <v>19</v>
      </c>
      <c r="L109" s="44"/>
      <c r="M109" s="203" t="s">
        <v>19</v>
      </c>
      <c r="N109" s="204" t="s">
        <v>44</v>
      </c>
      <c r="O109" s="84"/>
      <c r="P109" s="205">
        <f>O109*H109</f>
        <v>0</v>
      </c>
      <c r="Q109" s="205">
        <v>0.00029</v>
      </c>
      <c r="R109" s="205">
        <f>Q109*H109</f>
        <v>0.00116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139</v>
      </c>
      <c r="AT109" s="207" t="s">
        <v>112</v>
      </c>
      <c r="AU109" s="207" t="s">
        <v>81</v>
      </c>
      <c r="AY109" s="17" t="s">
        <v>111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116</v>
      </c>
      <c r="BK109" s="208">
        <f>ROUND(I109*H109,2)</f>
        <v>0</v>
      </c>
      <c r="BL109" s="17" t="s">
        <v>139</v>
      </c>
      <c r="BM109" s="207" t="s">
        <v>313</v>
      </c>
    </row>
    <row r="110" s="11" customFormat="1" ht="22.8" customHeight="1">
      <c r="A110" s="11"/>
      <c r="B110" s="182"/>
      <c r="C110" s="183"/>
      <c r="D110" s="184" t="s">
        <v>70</v>
      </c>
      <c r="E110" s="235" t="s">
        <v>314</v>
      </c>
      <c r="F110" s="235" t="s">
        <v>77</v>
      </c>
      <c r="G110" s="183"/>
      <c r="H110" s="183"/>
      <c r="I110" s="186"/>
      <c r="J110" s="236">
        <f>BK110</f>
        <v>0</v>
      </c>
      <c r="K110" s="183"/>
      <c r="L110" s="188"/>
      <c r="M110" s="189"/>
      <c r="N110" s="190"/>
      <c r="O110" s="190"/>
      <c r="P110" s="191">
        <f>SUM(P111:P113)</f>
        <v>0</v>
      </c>
      <c r="Q110" s="190"/>
      <c r="R110" s="191">
        <f>SUM(R111:R113)</f>
        <v>0.012800000000000001</v>
      </c>
      <c r="S110" s="190"/>
      <c r="T110" s="192">
        <f>SUM(T111:T113)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3" t="s">
        <v>81</v>
      </c>
      <c r="AT110" s="194" t="s">
        <v>70</v>
      </c>
      <c r="AU110" s="194" t="s">
        <v>79</v>
      </c>
      <c r="AY110" s="193" t="s">
        <v>111</v>
      </c>
      <c r="BK110" s="195">
        <f>SUM(BK111:BK113)</f>
        <v>0</v>
      </c>
    </row>
    <row r="111" s="2" customFormat="1" ht="16.5" customHeight="1">
      <c r="A111" s="38"/>
      <c r="B111" s="39"/>
      <c r="C111" s="196" t="s">
        <v>148</v>
      </c>
      <c r="D111" s="196" t="s">
        <v>112</v>
      </c>
      <c r="E111" s="197" t="s">
        <v>315</v>
      </c>
      <c r="F111" s="198" t="s">
        <v>316</v>
      </c>
      <c r="G111" s="199" t="s">
        <v>275</v>
      </c>
      <c r="H111" s="200">
        <v>1</v>
      </c>
      <c r="I111" s="201"/>
      <c r="J111" s="202">
        <f>ROUND(I111*H111,2)</f>
        <v>0</v>
      </c>
      <c r="K111" s="198" t="s">
        <v>19</v>
      </c>
      <c r="L111" s="44"/>
      <c r="M111" s="203" t="s">
        <v>19</v>
      </c>
      <c r="N111" s="204" t="s">
        <v>44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139</v>
      </c>
      <c r="AT111" s="207" t="s">
        <v>112</v>
      </c>
      <c r="AU111" s="207" t="s">
        <v>81</v>
      </c>
      <c r="AY111" s="17" t="s">
        <v>111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116</v>
      </c>
      <c r="BK111" s="208">
        <f>ROUND(I111*H111,2)</f>
        <v>0</v>
      </c>
      <c r="BL111" s="17" t="s">
        <v>139</v>
      </c>
      <c r="BM111" s="207" t="s">
        <v>317</v>
      </c>
    </row>
    <row r="112" s="13" customFormat="1">
      <c r="A112" s="13"/>
      <c r="B112" s="237"/>
      <c r="C112" s="238"/>
      <c r="D112" s="224" t="s">
        <v>280</v>
      </c>
      <c r="E112" s="239" t="s">
        <v>19</v>
      </c>
      <c r="F112" s="240" t="s">
        <v>318</v>
      </c>
      <c r="G112" s="238"/>
      <c r="H112" s="241">
        <v>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280</v>
      </c>
      <c r="AU112" s="247" t="s">
        <v>81</v>
      </c>
      <c r="AV112" s="13" t="s">
        <v>81</v>
      </c>
      <c r="AW112" s="13" t="s">
        <v>33</v>
      </c>
      <c r="AX112" s="13" t="s">
        <v>79</v>
      </c>
      <c r="AY112" s="247" t="s">
        <v>111</v>
      </c>
    </row>
    <row r="113" s="2" customFormat="1" ht="16.5" customHeight="1">
      <c r="A113" s="38"/>
      <c r="B113" s="39"/>
      <c r="C113" s="209" t="s">
        <v>8</v>
      </c>
      <c r="D113" s="209" t="s">
        <v>135</v>
      </c>
      <c r="E113" s="210" t="s">
        <v>319</v>
      </c>
      <c r="F113" s="211" t="s">
        <v>320</v>
      </c>
      <c r="G113" s="212" t="s">
        <v>275</v>
      </c>
      <c r="H113" s="213">
        <v>1</v>
      </c>
      <c r="I113" s="214"/>
      <c r="J113" s="215">
        <f>ROUND(I113*H113,2)</f>
        <v>0</v>
      </c>
      <c r="K113" s="211" t="s">
        <v>19</v>
      </c>
      <c r="L113" s="216"/>
      <c r="M113" s="217" t="s">
        <v>19</v>
      </c>
      <c r="N113" s="218" t="s">
        <v>44</v>
      </c>
      <c r="O113" s="84"/>
      <c r="P113" s="205">
        <f>O113*H113</f>
        <v>0</v>
      </c>
      <c r="Q113" s="205">
        <v>0.012800000000000001</v>
      </c>
      <c r="R113" s="205">
        <f>Q113*H113</f>
        <v>0.012800000000000001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171</v>
      </c>
      <c r="AT113" s="207" t="s">
        <v>135</v>
      </c>
      <c r="AU113" s="207" t="s">
        <v>81</v>
      </c>
      <c r="AY113" s="17" t="s">
        <v>111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116</v>
      </c>
      <c r="BK113" s="208">
        <f>ROUND(I113*H113,2)</f>
        <v>0</v>
      </c>
      <c r="BL113" s="17" t="s">
        <v>139</v>
      </c>
      <c r="BM113" s="207" t="s">
        <v>321</v>
      </c>
    </row>
    <row r="114" s="11" customFormat="1" ht="22.8" customHeight="1">
      <c r="A114" s="11"/>
      <c r="B114" s="182"/>
      <c r="C114" s="183"/>
      <c r="D114" s="184" t="s">
        <v>70</v>
      </c>
      <c r="E114" s="235" t="s">
        <v>322</v>
      </c>
      <c r="F114" s="235" t="s">
        <v>323</v>
      </c>
      <c r="G114" s="183"/>
      <c r="H114" s="183"/>
      <c r="I114" s="186"/>
      <c r="J114" s="236">
        <f>BK114</f>
        <v>0</v>
      </c>
      <c r="K114" s="183"/>
      <c r="L114" s="188"/>
      <c r="M114" s="189"/>
      <c r="N114" s="190"/>
      <c r="O114" s="190"/>
      <c r="P114" s="191">
        <f>SUM(P115:P117)</f>
        <v>0</v>
      </c>
      <c r="Q114" s="190"/>
      <c r="R114" s="191">
        <f>SUM(R115:R117)</f>
        <v>0</v>
      </c>
      <c r="S114" s="190"/>
      <c r="T114" s="192">
        <f>SUM(T115:T117)</f>
        <v>0.046588499999999991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3" t="s">
        <v>81</v>
      </c>
      <c r="AT114" s="194" t="s">
        <v>70</v>
      </c>
      <c r="AU114" s="194" t="s">
        <v>79</v>
      </c>
      <c r="AY114" s="193" t="s">
        <v>111</v>
      </c>
      <c r="BK114" s="195">
        <f>SUM(BK115:BK117)</f>
        <v>0</v>
      </c>
    </row>
    <row r="115" s="2" customFormat="1" ht="16.5" customHeight="1">
      <c r="A115" s="38"/>
      <c r="B115" s="39"/>
      <c r="C115" s="196" t="s">
        <v>157</v>
      </c>
      <c r="D115" s="196" t="s">
        <v>112</v>
      </c>
      <c r="E115" s="197" t="s">
        <v>324</v>
      </c>
      <c r="F115" s="198" t="s">
        <v>325</v>
      </c>
      <c r="G115" s="199" t="s">
        <v>138</v>
      </c>
      <c r="H115" s="200">
        <v>1.8899999999999999</v>
      </c>
      <c r="I115" s="201"/>
      <c r="J115" s="202">
        <f>ROUND(I115*H115,2)</f>
        <v>0</v>
      </c>
      <c r="K115" s="198" t="s">
        <v>19</v>
      </c>
      <c r="L115" s="44"/>
      <c r="M115" s="203" t="s">
        <v>19</v>
      </c>
      <c r="N115" s="204" t="s">
        <v>44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0.024649999999999998</v>
      </c>
      <c r="T115" s="206">
        <f>S115*H115</f>
        <v>0.046588499999999991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139</v>
      </c>
      <c r="AT115" s="207" t="s">
        <v>112</v>
      </c>
      <c r="AU115" s="207" t="s">
        <v>81</v>
      </c>
      <c r="AY115" s="17" t="s">
        <v>111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116</v>
      </c>
      <c r="BK115" s="208">
        <f>ROUND(I115*H115,2)</f>
        <v>0</v>
      </c>
      <c r="BL115" s="17" t="s">
        <v>139</v>
      </c>
      <c r="BM115" s="207" t="s">
        <v>326</v>
      </c>
    </row>
    <row r="116" s="13" customFormat="1">
      <c r="A116" s="13"/>
      <c r="B116" s="237"/>
      <c r="C116" s="238"/>
      <c r="D116" s="224" t="s">
        <v>280</v>
      </c>
      <c r="E116" s="239" t="s">
        <v>19</v>
      </c>
      <c r="F116" s="240" t="s">
        <v>327</v>
      </c>
      <c r="G116" s="238"/>
      <c r="H116" s="241">
        <v>1.8899999999999999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280</v>
      </c>
      <c r="AU116" s="247" t="s">
        <v>81</v>
      </c>
      <c r="AV116" s="13" t="s">
        <v>81</v>
      </c>
      <c r="AW116" s="13" t="s">
        <v>33</v>
      </c>
      <c r="AX116" s="13" t="s">
        <v>79</v>
      </c>
      <c r="AY116" s="247" t="s">
        <v>111</v>
      </c>
    </row>
    <row r="117" s="2" customFormat="1" ht="16.5" customHeight="1">
      <c r="A117" s="38"/>
      <c r="B117" s="39"/>
      <c r="C117" s="196" t="s">
        <v>134</v>
      </c>
      <c r="D117" s="196" t="s">
        <v>112</v>
      </c>
      <c r="E117" s="197" t="s">
        <v>328</v>
      </c>
      <c r="F117" s="198" t="s">
        <v>329</v>
      </c>
      <c r="G117" s="199" t="s">
        <v>138</v>
      </c>
      <c r="H117" s="200">
        <v>1.8899999999999999</v>
      </c>
      <c r="I117" s="201"/>
      <c r="J117" s="202">
        <f>ROUND(I117*H117,2)</f>
        <v>0</v>
      </c>
      <c r="K117" s="198" t="s">
        <v>19</v>
      </c>
      <c r="L117" s="44"/>
      <c r="M117" s="203" t="s">
        <v>19</v>
      </c>
      <c r="N117" s="204" t="s">
        <v>44</v>
      </c>
      <c r="O117" s="84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7" t="s">
        <v>139</v>
      </c>
      <c r="AT117" s="207" t="s">
        <v>112</v>
      </c>
      <c r="AU117" s="207" t="s">
        <v>81</v>
      </c>
      <c r="AY117" s="17" t="s">
        <v>111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7" t="s">
        <v>116</v>
      </c>
      <c r="BK117" s="208">
        <f>ROUND(I117*H117,2)</f>
        <v>0</v>
      </c>
      <c r="BL117" s="17" t="s">
        <v>139</v>
      </c>
      <c r="BM117" s="207" t="s">
        <v>330</v>
      </c>
    </row>
    <row r="118" s="11" customFormat="1" ht="22.8" customHeight="1">
      <c r="A118" s="11"/>
      <c r="B118" s="182"/>
      <c r="C118" s="183"/>
      <c r="D118" s="184" t="s">
        <v>70</v>
      </c>
      <c r="E118" s="235" t="s">
        <v>331</v>
      </c>
      <c r="F118" s="235" t="s">
        <v>332</v>
      </c>
      <c r="G118" s="183"/>
      <c r="H118" s="183"/>
      <c r="I118" s="186"/>
      <c r="J118" s="236">
        <f>BK118</f>
        <v>0</v>
      </c>
      <c r="K118" s="183"/>
      <c r="L118" s="188"/>
      <c r="M118" s="189"/>
      <c r="N118" s="190"/>
      <c r="O118" s="190"/>
      <c r="P118" s="191">
        <f>P119</f>
        <v>0</v>
      </c>
      <c r="Q118" s="190"/>
      <c r="R118" s="191">
        <f>R119</f>
        <v>0</v>
      </c>
      <c r="S118" s="190"/>
      <c r="T118" s="192">
        <f>T119</f>
        <v>0.037999999999999999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3" t="s">
        <v>81</v>
      </c>
      <c r="AT118" s="194" t="s">
        <v>70</v>
      </c>
      <c r="AU118" s="194" t="s">
        <v>79</v>
      </c>
      <c r="AY118" s="193" t="s">
        <v>111</v>
      </c>
      <c r="BK118" s="195">
        <f>BK119</f>
        <v>0</v>
      </c>
    </row>
    <row r="119" s="2" customFormat="1" ht="16.5" customHeight="1">
      <c r="A119" s="38"/>
      <c r="B119" s="39"/>
      <c r="C119" s="196" t="s">
        <v>164</v>
      </c>
      <c r="D119" s="196" t="s">
        <v>112</v>
      </c>
      <c r="E119" s="197" t="s">
        <v>333</v>
      </c>
      <c r="F119" s="198" t="s">
        <v>334</v>
      </c>
      <c r="G119" s="199" t="s">
        <v>138</v>
      </c>
      <c r="H119" s="200">
        <v>2</v>
      </c>
      <c r="I119" s="201"/>
      <c r="J119" s="202">
        <f>ROUND(I119*H119,2)</f>
        <v>0</v>
      </c>
      <c r="K119" s="198" t="s">
        <v>19</v>
      </c>
      <c r="L119" s="44"/>
      <c r="M119" s="203" t="s">
        <v>19</v>
      </c>
      <c r="N119" s="204" t="s">
        <v>44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0.019</v>
      </c>
      <c r="T119" s="206">
        <f>S119*H119</f>
        <v>0.037999999999999999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139</v>
      </c>
      <c r="AT119" s="207" t="s">
        <v>112</v>
      </c>
      <c r="AU119" s="207" t="s">
        <v>81</v>
      </c>
      <c r="AY119" s="17" t="s">
        <v>111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116</v>
      </c>
      <c r="BK119" s="208">
        <f>ROUND(I119*H119,2)</f>
        <v>0</v>
      </c>
      <c r="BL119" s="17" t="s">
        <v>139</v>
      </c>
      <c r="BM119" s="207" t="s">
        <v>335</v>
      </c>
    </row>
    <row r="120" s="11" customFormat="1" ht="22.8" customHeight="1">
      <c r="A120" s="11"/>
      <c r="B120" s="182"/>
      <c r="C120" s="183"/>
      <c r="D120" s="184" t="s">
        <v>70</v>
      </c>
      <c r="E120" s="235" t="s">
        <v>336</v>
      </c>
      <c r="F120" s="235" t="s">
        <v>337</v>
      </c>
      <c r="G120" s="183"/>
      <c r="H120" s="183"/>
      <c r="I120" s="186"/>
      <c r="J120" s="236">
        <f>BK120</f>
        <v>0</v>
      </c>
      <c r="K120" s="183"/>
      <c r="L120" s="188"/>
      <c r="M120" s="189"/>
      <c r="N120" s="190"/>
      <c r="O120" s="190"/>
      <c r="P120" s="191">
        <f>P121</f>
        <v>0</v>
      </c>
      <c r="Q120" s="190"/>
      <c r="R120" s="191">
        <f>R121</f>
        <v>0.031119999999999998</v>
      </c>
      <c r="S120" s="190"/>
      <c r="T120" s="192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3" t="s">
        <v>81</v>
      </c>
      <c r="AT120" s="194" t="s">
        <v>70</v>
      </c>
      <c r="AU120" s="194" t="s">
        <v>79</v>
      </c>
      <c r="AY120" s="193" t="s">
        <v>111</v>
      </c>
      <c r="BK120" s="195">
        <f>BK121</f>
        <v>0</v>
      </c>
    </row>
    <row r="121" s="2" customFormat="1" ht="24.15" customHeight="1">
      <c r="A121" s="38"/>
      <c r="B121" s="39"/>
      <c r="C121" s="196" t="s">
        <v>139</v>
      </c>
      <c r="D121" s="196" t="s">
        <v>112</v>
      </c>
      <c r="E121" s="197" t="s">
        <v>338</v>
      </c>
      <c r="F121" s="198" t="s">
        <v>339</v>
      </c>
      <c r="G121" s="199" t="s">
        <v>340</v>
      </c>
      <c r="H121" s="200">
        <v>2</v>
      </c>
      <c r="I121" s="201"/>
      <c r="J121" s="202">
        <f>ROUND(I121*H121,2)</f>
        <v>0</v>
      </c>
      <c r="K121" s="198" t="s">
        <v>19</v>
      </c>
      <c r="L121" s="44"/>
      <c r="M121" s="203" t="s">
        <v>19</v>
      </c>
      <c r="N121" s="204" t="s">
        <v>44</v>
      </c>
      <c r="O121" s="84"/>
      <c r="P121" s="205">
        <f>O121*H121</f>
        <v>0</v>
      </c>
      <c r="Q121" s="205">
        <v>0.015559999999999999</v>
      </c>
      <c r="R121" s="205">
        <f>Q121*H121</f>
        <v>0.031119999999999998</v>
      </c>
      <c r="S121" s="205">
        <v>0</v>
      </c>
      <c r="T121" s="20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7" t="s">
        <v>139</v>
      </c>
      <c r="AT121" s="207" t="s">
        <v>112</v>
      </c>
      <c r="AU121" s="207" t="s">
        <v>81</v>
      </c>
      <c r="AY121" s="17" t="s">
        <v>111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116</v>
      </c>
      <c r="BK121" s="208">
        <f>ROUND(I121*H121,2)</f>
        <v>0</v>
      </c>
      <c r="BL121" s="17" t="s">
        <v>139</v>
      </c>
      <c r="BM121" s="207" t="s">
        <v>341</v>
      </c>
    </row>
    <row r="122" s="11" customFormat="1" ht="25.92" customHeight="1">
      <c r="A122" s="11"/>
      <c r="B122" s="182"/>
      <c r="C122" s="183"/>
      <c r="D122" s="184" t="s">
        <v>70</v>
      </c>
      <c r="E122" s="185" t="s">
        <v>342</v>
      </c>
      <c r="F122" s="185" t="s">
        <v>343</v>
      </c>
      <c r="G122" s="183"/>
      <c r="H122" s="183"/>
      <c r="I122" s="186"/>
      <c r="J122" s="187">
        <f>BK122</f>
        <v>0</v>
      </c>
      <c r="K122" s="183"/>
      <c r="L122" s="188"/>
      <c r="M122" s="189"/>
      <c r="N122" s="190"/>
      <c r="O122" s="190"/>
      <c r="P122" s="191">
        <f>SUM(P123:P124)</f>
        <v>0</v>
      </c>
      <c r="Q122" s="190"/>
      <c r="R122" s="191">
        <f>SUM(R123:R124)</f>
        <v>0</v>
      </c>
      <c r="S122" s="190"/>
      <c r="T122" s="192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3" t="s">
        <v>116</v>
      </c>
      <c r="AT122" s="194" t="s">
        <v>70</v>
      </c>
      <c r="AU122" s="194" t="s">
        <v>71</v>
      </c>
      <c r="AY122" s="193" t="s">
        <v>111</v>
      </c>
      <c r="BK122" s="195">
        <f>SUM(BK123:BK124)</f>
        <v>0</v>
      </c>
    </row>
    <row r="123" s="2" customFormat="1" ht="16.5" customHeight="1">
      <c r="A123" s="38"/>
      <c r="B123" s="39"/>
      <c r="C123" s="196" t="s">
        <v>172</v>
      </c>
      <c r="D123" s="196" t="s">
        <v>112</v>
      </c>
      <c r="E123" s="197" t="s">
        <v>344</v>
      </c>
      <c r="F123" s="198" t="s">
        <v>345</v>
      </c>
      <c r="G123" s="199" t="s">
        <v>170</v>
      </c>
      <c r="H123" s="200">
        <v>24</v>
      </c>
      <c r="I123" s="201"/>
      <c r="J123" s="202">
        <f>ROUND(I123*H123,2)</f>
        <v>0</v>
      </c>
      <c r="K123" s="198" t="s">
        <v>19</v>
      </c>
      <c r="L123" s="44"/>
      <c r="M123" s="203" t="s">
        <v>19</v>
      </c>
      <c r="N123" s="204" t="s">
        <v>44</v>
      </c>
      <c r="O123" s="84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7" t="s">
        <v>346</v>
      </c>
      <c r="AT123" s="207" t="s">
        <v>112</v>
      </c>
      <c r="AU123" s="207" t="s">
        <v>79</v>
      </c>
      <c r="AY123" s="17" t="s">
        <v>111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116</v>
      </c>
      <c r="BK123" s="208">
        <f>ROUND(I123*H123,2)</f>
        <v>0</v>
      </c>
      <c r="BL123" s="17" t="s">
        <v>346</v>
      </c>
      <c r="BM123" s="207" t="s">
        <v>347</v>
      </c>
    </row>
    <row r="124" s="13" customFormat="1">
      <c r="A124" s="13"/>
      <c r="B124" s="237"/>
      <c r="C124" s="238"/>
      <c r="D124" s="224" t="s">
        <v>280</v>
      </c>
      <c r="E124" s="239" t="s">
        <v>19</v>
      </c>
      <c r="F124" s="240" t="s">
        <v>348</v>
      </c>
      <c r="G124" s="238"/>
      <c r="H124" s="241">
        <v>24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280</v>
      </c>
      <c r="AU124" s="247" t="s">
        <v>79</v>
      </c>
      <c r="AV124" s="13" t="s">
        <v>81</v>
      </c>
      <c r="AW124" s="13" t="s">
        <v>33</v>
      </c>
      <c r="AX124" s="13" t="s">
        <v>79</v>
      </c>
      <c r="AY124" s="247" t="s">
        <v>111</v>
      </c>
    </row>
    <row r="125" s="11" customFormat="1" ht="25.92" customHeight="1">
      <c r="A125" s="11"/>
      <c r="B125" s="182"/>
      <c r="C125" s="183"/>
      <c r="D125" s="184" t="s">
        <v>70</v>
      </c>
      <c r="E125" s="185" t="s">
        <v>349</v>
      </c>
      <c r="F125" s="185" t="s">
        <v>350</v>
      </c>
      <c r="G125" s="183"/>
      <c r="H125" s="183"/>
      <c r="I125" s="186"/>
      <c r="J125" s="187">
        <f>BK125</f>
        <v>0</v>
      </c>
      <c r="K125" s="183"/>
      <c r="L125" s="188"/>
      <c r="M125" s="189"/>
      <c r="N125" s="190"/>
      <c r="O125" s="190"/>
      <c r="P125" s="191">
        <f>P126</f>
        <v>0</v>
      </c>
      <c r="Q125" s="190"/>
      <c r="R125" s="191">
        <f>R126</f>
        <v>0</v>
      </c>
      <c r="S125" s="190"/>
      <c r="T125" s="192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3" t="s">
        <v>126</v>
      </c>
      <c r="AT125" s="194" t="s">
        <v>70</v>
      </c>
      <c r="AU125" s="194" t="s">
        <v>71</v>
      </c>
      <c r="AY125" s="193" t="s">
        <v>111</v>
      </c>
      <c r="BK125" s="195">
        <f>BK126</f>
        <v>0</v>
      </c>
    </row>
    <row r="126" s="11" customFormat="1" ht="22.8" customHeight="1">
      <c r="A126" s="11"/>
      <c r="B126" s="182"/>
      <c r="C126" s="183"/>
      <c r="D126" s="184" t="s">
        <v>70</v>
      </c>
      <c r="E126" s="235" t="s">
        <v>351</v>
      </c>
      <c r="F126" s="235" t="s">
        <v>352</v>
      </c>
      <c r="G126" s="183"/>
      <c r="H126" s="183"/>
      <c r="I126" s="186"/>
      <c r="J126" s="236">
        <f>BK126</f>
        <v>0</v>
      </c>
      <c r="K126" s="183"/>
      <c r="L126" s="188"/>
      <c r="M126" s="189"/>
      <c r="N126" s="190"/>
      <c r="O126" s="190"/>
      <c r="P126" s="191">
        <f>P127</f>
        <v>0</v>
      </c>
      <c r="Q126" s="190"/>
      <c r="R126" s="191">
        <f>R127</f>
        <v>0</v>
      </c>
      <c r="S126" s="190"/>
      <c r="T126" s="192">
        <f>T127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3" t="s">
        <v>126</v>
      </c>
      <c r="AT126" s="194" t="s">
        <v>70</v>
      </c>
      <c r="AU126" s="194" t="s">
        <v>79</v>
      </c>
      <c r="AY126" s="193" t="s">
        <v>111</v>
      </c>
      <c r="BK126" s="195">
        <f>BK127</f>
        <v>0</v>
      </c>
    </row>
    <row r="127" s="2" customFormat="1" ht="16.5" customHeight="1">
      <c r="A127" s="38"/>
      <c r="B127" s="39"/>
      <c r="C127" s="196" t="s">
        <v>144</v>
      </c>
      <c r="D127" s="196" t="s">
        <v>112</v>
      </c>
      <c r="E127" s="197" t="s">
        <v>353</v>
      </c>
      <c r="F127" s="198" t="s">
        <v>354</v>
      </c>
      <c r="G127" s="199" t="s">
        <v>355</v>
      </c>
      <c r="H127" s="200">
        <v>1</v>
      </c>
      <c r="I127" s="201"/>
      <c r="J127" s="202">
        <f>ROUND(I127*H127,2)</f>
        <v>0</v>
      </c>
      <c r="K127" s="198" t="s">
        <v>19</v>
      </c>
      <c r="L127" s="44"/>
      <c r="M127" s="219" t="s">
        <v>19</v>
      </c>
      <c r="N127" s="220" t="s">
        <v>44</v>
      </c>
      <c r="O127" s="22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356</v>
      </c>
      <c r="AT127" s="207" t="s">
        <v>112</v>
      </c>
      <c r="AU127" s="207" t="s">
        <v>81</v>
      </c>
      <c r="AY127" s="17" t="s">
        <v>111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116</v>
      </c>
      <c r="BK127" s="208">
        <f>ROUND(I127*H127,2)</f>
        <v>0</v>
      </c>
      <c r="BL127" s="17" t="s">
        <v>356</v>
      </c>
      <c r="BM127" s="207" t="s">
        <v>357</v>
      </c>
    </row>
    <row r="128" s="2" customFormat="1" ht="6.96" customHeight="1">
      <c r="A128" s="3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42oDdYV8HU77AnjKoNmOcK/8BoK/QK6XiLXhePKBxmK0rKaQxdNjMUZUpAprKuBe5gZvvvivqia+SMn2VyvOgw==" hashValue="A3hT2uUKqEjWVzSA5ZO7Op8hoRviP2V5AYpXMf0wSsiRM8mtuHCW8wM6kAMRvt+Fc1pbdiwCq6SafMWTy+e+SQ==" algorithmName="SHA-512" password="CC35"/>
  <autoFilter ref="C90:K12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358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359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360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361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362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363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364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365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366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367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368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78</v>
      </c>
      <c r="F18" s="259" t="s">
        <v>369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370</v>
      </c>
      <c r="F19" s="259" t="s">
        <v>371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372</v>
      </c>
      <c r="F20" s="259" t="s">
        <v>373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374</v>
      </c>
      <c r="F21" s="259" t="s">
        <v>375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376</v>
      </c>
      <c r="F22" s="259" t="s">
        <v>240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377</v>
      </c>
      <c r="F23" s="259" t="s">
        <v>378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379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380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381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382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383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384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385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386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387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98</v>
      </c>
      <c r="F36" s="259"/>
      <c r="G36" s="259" t="s">
        <v>388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389</v>
      </c>
      <c r="F37" s="259"/>
      <c r="G37" s="259" t="s">
        <v>390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52</v>
      </c>
      <c r="F38" s="259"/>
      <c r="G38" s="259" t="s">
        <v>391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53</v>
      </c>
      <c r="F39" s="259"/>
      <c r="G39" s="259" t="s">
        <v>392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99</v>
      </c>
      <c r="F40" s="259"/>
      <c r="G40" s="259" t="s">
        <v>393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100</v>
      </c>
      <c r="F41" s="259"/>
      <c r="G41" s="259" t="s">
        <v>394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395</v>
      </c>
      <c r="F42" s="259"/>
      <c r="G42" s="259" t="s">
        <v>396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397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398</v>
      </c>
      <c r="F44" s="259"/>
      <c r="G44" s="259" t="s">
        <v>399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102</v>
      </c>
      <c r="F45" s="259"/>
      <c r="G45" s="259" t="s">
        <v>400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401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402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403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404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405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406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407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408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409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410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411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412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413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414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415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416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417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418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419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420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421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422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423</v>
      </c>
      <c r="D76" s="277"/>
      <c r="E76" s="277"/>
      <c r="F76" s="277" t="s">
        <v>424</v>
      </c>
      <c r="G76" s="278"/>
      <c r="H76" s="277" t="s">
        <v>53</v>
      </c>
      <c r="I76" s="277" t="s">
        <v>56</v>
      </c>
      <c r="J76" s="277" t="s">
        <v>425</v>
      </c>
      <c r="K76" s="276"/>
    </row>
    <row r="77" s="1" customFormat="1" ht="17.25" customHeight="1">
      <c r="B77" s="274"/>
      <c r="C77" s="279" t="s">
        <v>426</v>
      </c>
      <c r="D77" s="279"/>
      <c r="E77" s="279"/>
      <c r="F77" s="280" t="s">
        <v>427</v>
      </c>
      <c r="G77" s="281"/>
      <c r="H77" s="279"/>
      <c r="I77" s="279"/>
      <c r="J77" s="279" t="s">
        <v>428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52</v>
      </c>
      <c r="D79" s="284"/>
      <c r="E79" s="284"/>
      <c r="F79" s="285" t="s">
        <v>429</v>
      </c>
      <c r="G79" s="286"/>
      <c r="H79" s="262" t="s">
        <v>430</v>
      </c>
      <c r="I79" s="262" t="s">
        <v>431</v>
      </c>
      <c r="J79" s="262">
        <v>20</v>
      </c>
      <c r="K79" s="276"/>
    </row>
    <row r="80" s="1" customFormat="1" ht="15" customHeight="1">
      <c r="B80" s="274"/>
      <c r="C80" s="262" t="s">
        <v>432</v>
      </c>
      <c r="D80" s="262"/>
      <c r="E80" s="262"/>
      <c r="F80" s="285" t="s">
        <v>429</v>
      </c>
      <c r="G80" s="286"/>
      <c r="H80" s="262" t="s">
        <v>433</v>
      </c>
      <c r="I80" s="262" t="s">
        <v>431</v>
      </c>
      <c r="J80" s="262">
        <v>120</v>
      </c>
      <c r="K80" s="276"/>
    </row>
    <row r="81" s="1" customFormat="1" ht="15" customHeight="1">
      <c r="B81" s="287"/>
      <c r="C81" s="262" t="s">
        <v>434</v>
      </c>
      <c r="D81" s="262"/>
      <c r="E81" s="262"/>
      <c r="F81" s="285" t="s">
        <v>435</v>
      </c>
      <c r="G81" s="286"/>
      <c r="H81" s="262" t="s">
        <v>436</v>
      </c>
      <c r="I81" s="262" t="s">
        <v>431</v>
      </c>
      <c r="J81" s="262">
        <v>50</v>
      </c>
      <c r="K81" s="276"/>
    </row>
    <row r="82" s="1" customFormat="1" ht="15" customHeight="1">
      <c r="B82" s="287"/>
      <c r="C82" s="262" t="s">
        <v>437</v>
      </c>
      <c r="D82" s="262"/>
      <c r="E82" s="262"/>
      <c r="F82" s="285" t="s">
        <v>429</v>
      </c>
      <c r="G82" s="286"/>
      <c r="H82" s="262" t="s">
        <v>438</v>
      </c>
      <c r="I82" s="262" t="s">
        <v>439</v>
      </c>
      <c r="J82" s="262"/>
      <c r="K82" s="276"/>
    </row>
    <row r="83" s="1" customFormat="1" ht="15" customHeight="1">
      <c r="B83" s="287"/>
      <c r="C83" s="288" t="s">
        <v>440</v>
      </c>
      <c r="D83" s="288"/>
      <c r="E83" s="288"/>
      <c r="F83" s="289" t="s">
        <v>435</v>
      </c>
      <c r="G83" s="288"/>
      <c r="H83" s="288" t="s">
        <v>441</v>
      </c>
      <c r="I83" s="288" t="s">
        <v>431</v>
      </c>
      <c r="J83" s="288">
        <v>15</v>
      </c>
      <c r="K83" s="276"/>
    </row>
    <row r="84" s="1" customFormat="1" ht="15" customHeight="1">
      <c r="B84" s="287"/>
      <c r="C84" s="288" t="s">
        <v>442</v>
      </c>
      <c r="D84" s="288"/>
      <c r="E84" s="288"/>
      <c r="F84" s="289" t="s">
        <v>435</v>
      </c>
      <c r="G84" s="288"/>
      <c r="H84" s="288" t="s">
        <v>443</v>
      </c>
      <c r="I84" s="288" t="s">
        <v>431</v>
      </c>
      <c r="J84" s="288">
        <v>15</v>
      </c>
      <c r="K84" s="276"/>
    </row>
    <row r="85" s="1" customFormat="1" ht="15" customHeight="1">
      <c r="B85" s="287"/>
      <c r="C85" s="288" t="s">
        <v>444</v>
      </c>
      <c r="D85" s="288"/>
      <c r="E85" s="288"/>
      <c r="F85" s="289" t="s">
        <v>435</v>
      </c>
      <c r="G85" s="288"/>
      <c r="H85" s="288" t="s">
        <v>445</v>
      </c>
      <c r="I85" s="288" t="s">
        <v>431</v>
      </c>
      <c r="J85" s="288">
        <v>20</v>
      </c>
      <c r="K85" s="276"/>
    </row>
    <row r="86" s="1" customFormat="1" ht="15" customHeight="1">
      <c r="B86" s="287"/>
      <c r="C86" s="288" t="s">
        <v>446</v>
      </c>
      <c r="D86" s="288"/>
      <c r="E86" s="288"/>
      <c r="F86" s="289" t="s">
        <v>435</v>
      </c>
      <c r="G86" s="288"/>
      <c r="H86" s="288" t="s">
        <v>447</v>
      </c>
      <c r="I86" s="288" t="s">
        <v>431</v>
      </c>
      <c r="J86" s="288">
        <v>20</v>
      </c>
      <c r="K86" s="276"/>
    </row>
    <row r="87" s="1" customFormat="1" ht="15" customHeight="1">
      <c r="B87" s="287"/>
      <c r="C87" s="262" t="s">
        <v>448</v>
      </c>
      <c r="D87" s="262"/>
      <c r="E87" s="262"/>
      <c r="F87" s="285" t="s">
        <v>435</v>
      </c>
      <c r="G87" s="286"/>
      <c r="H87" s="262" t="s">
        <v>449</v>
      </c>
      <c r="I87" s="262" t="s">
        <v>431</v>
      </c>
      <c r="J87" s="262">
        <v>50</v>
      </c>
      <c r="K87" s="276"/>
    </row>
    <row r="88" s="1" customFormat="1" ht="15" customHeight="1">
      <c r="B88" s="287"/>
      <c r="C88" s="262" t="s">
        <v>450</v>
      </c>
      <c r="D88" s="262"/>
      <c r="E88" s="262"/>
      <c r="F88" s="285" t="s">
        <v>435</v>
      </c>
      <c r="G88" s="286"/>
      <c r="H88" s="262" t="s">
        <v>451</v>
      </c>
      <c r="I88" s="262" t="s">
        <v>431</v>
      </c>
      <c r="J88" s="262">
        <v>20</v>
      </c>
      <c r="K88" s="276"/>
    </row>
    <row r="89" s="1" customFormat="1" ht="15" customHeight="1">
      <c r="B89" s="287"/>
      <c r="C89" s="262" t="s">
        <v>452</v>
      </c>
      <c r="D89" s="262"/>
      <c r="E89" s="262"/>
      <c r="F89" s="285" t="s">
        <v>435</v>
      </c>
      <c r="G89" s="286"/>
      <c r="H89" s="262" t="s">
        <v>453</v>
      </c>
      <c r="I89" s="262" t="s">
        <v>431</v>
      </c>
      <c r="J89" s="262">
        <v>20</v>
      </c>
      <c r="K89" s="276"/>
    </row>
    <row r="90" s="1" customFormat="1" ht="15" customHeight="1">
      <c r="B90" s="287"/>
      <c r="C90" s="262" t="s">
        <v>454</v>
      </c>
      <c r="D90" s="262"/>
      <c r="E90" s="262"/>
      <c r="F90" s="285" t="s">
        <v>435</v>
      </c>
      <c r="G90" s="286"/>
      <c r="H90" s="262" t="s">
        <v>455</v>
      </c>
      <c r="I90" s="262" t="s">
        <v>431</v>
      </c>
      <c r="J90" s="262">
        <v>50</v>
      </c>
      <c r="K90" s="276"/>
    </row>
    <row r="91" s="1" customFormat="1" ht="15" customHeight="1">
      <c r="B91" s="287"/>
      <c r="C91" s="262" t="s">
        <v>456</v>
      </c>
      <c r="D91" s="262"/>
      <c r="E91" s="262"/>
      <c r="F91" s="285" t="s">
        <v>435</v>
      </c>
      <c r="G91" s="286"/>
      <c r="H91" s="262" t="s">
        <v>456</v>
      </c>
      <c r="I91" s="262" t="s">
        <v>431</v>
      </c>
      <c r="J91" s="262">
        <v>50</v>
      </c>
      <c r="K91" s="276"/>
    </row>
    <row r="92" s="1" customFormat="1" ht="15" customHeight="1">
      <c r="B92" s="287"/>
      <c r="C92" s="262" t="s">
        <v>457</v>
      </c>
      <c r="D92" s="262"/>
      <c r="E92" s="262"/>
      <c r="F92" s="285" t="s">
        <v>435</v>
      </c>
      <c r="G92" s="286"/>
      <c r="H92" s="262" t="s">
        <v>458</v>
      </c>
      <c r="I92" s="262" t="s">
        <v>431</v>
      </c>
      <c r="J92" s="262">
        <v>255</v>
      </c>
      <c r="K92" s="276"/>
    </row>
    <row r="93" s="1" customFormat="1" ht="15" customHeight="1">
      <c r="B93" s="287"/>
      <c r="C93" s="262" t="s">
        <v>459</v>
      </c>
      <c r="D93" s="262"/>
      <c r="E93" s="262"/>
      <c r="F93" s="285" t="s">
        <v>429</v>
      </c>
      <c r="G93" s="286"/>
      <c r="H93" s="262" t="s">
        <v>460</v>
      </c>
      <c r="I93" s="262" t="s">
        <v>461</v>
      </c>
      <c r="J93" s="262"/>
      <c r="K93" s="276"/>
    </row>
    <row r="94" s="1" customFormat="1" ht="15" customHeight="1">
      <c r="B94" s="287"/>
      <c r="C94" s="262" t="s">
        <v>462</v>
      </c>
      <c r="D94" s="262"/>
      <c r="E94" s="262"/>
      <c r="F94" s="285" t="s">
        <v>429</v>
      </c>
      <c r="G94" s="286"/>
      <c r="H94" s="262" t="s">
        <v>463</v>
      </c>
      <c r="I94" s="262" t="s">
        <v>464</v>
      </c>
      <c r="J94" s="262"/>
      <c r="K94" s="276"/>
    </row>
    <row r="95" s="1" customFormat="1" ht="15" customHeight="1">
      <c r="B95" s="287"/>
      <c r="C95" s="262" t="s">
        <v>465</v>
      </c>
      <c r="D95" s="262"/>
      <c r="E95" s="262"/>
      <c r="F95" s="285" t="s">
        <v>429</v>
      </c>
      <c r="G95" s="286"/>
      <c r="H95" s="262" t="s">
        <v>465</v>
      </c>
      <c r="I95" s="262" t="s">
        <v>464</v>
      </c>
      <c r="J95" s="262"/>
      <c r="K95" s="276"/>
    </row>
    <row r="96" s="1" customFormat="1" ht="15" customHeight="1">
      <c r="B96" s="287"/>
      <c r="C96" s="262" t="s">
        <v>37</v>
      </c>
      <c r="D96" s="262"/>
      <c r="E96" s="262"/>
      <c r="F96" s="285" t="s">
        <v>429</v>
      </c>
      <c r="G96" s="286"/>
      <c r="H96" s="262" t="s">
        <v>466</v>
      </c>
      <c r="I96" s="262" t="s">
        <v>464</v>
      </c>
      <c r="J96" s="262"/>
      <c r="K96" s="276"/>
    </row>
    <row r="97" s="1" customFormat="1" ht="15" customHeight="1">
      <c r="B97" s="287"/>
      <c r="C97" s="262" t="s">
        <v>47</v>
      </c>
      <c r="D97" s="262"/>
      <c r="E97" s="262"/>
      <c r="F97" s="285" t="s">
        <v>429</v>
      </c>
      <c r="G97" s="286"/>
      <c r="H97" s="262" t="s">
        <v>467</v>
      </c>
      <c r="I97" s="262" t="s">
        <v>464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468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423</v>
      </c>
      <c r="D103" s="277"/>
      <c r="E103" s="277"/>
      <c r="F103" s="277" t="s">
        <v>424</v>
      </c>
      <c r="G103" s="278"/>
      <c r="H103" s="277" t="s">
        <v>53</v>
      </c>
      <c r="I103" s="277" t="s">
        <v>56</v>
      </c>
      <c r="J103" s="277" t="s">
        <v>425</v>
      </c>
      <c r="K103" s="276"/>
    </row>
    <row r="104" s="1" customFormat="1" ht="17.25" customHeight="1">
      <c r="B104" s="274"/>
      <c r="C104" s="279" t="s">
        <v>426</v>
      </c>
      <c r="D104" s="279"/>
      <c r="E104" s="279"/>
      <c r="F104" s="280" t="s">
        <v>427</v>
      </c>
      <c r="G104" s="281"/>
      <c r="H104" s="279"/>
      <c r="I104" s="279"/>
      <c r="J104" s="279" t="s">
        <v>428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52</v>
      </c>
      <c r="D106" s="284"/>
      <c r="E106" s="284"/>
      <c r="F106" s="285" t="s">
        <v>429</v>
      </c>
      <c r="G106" s="262"/>
      <c r="H106" s="262" t="s">
        <v>469</v>
      </c>
      <c r="I106" s="262" t="s">
        <v>431</v>
      </c>
      <c r="J106" s="262">
        <v>20</v>
      </c>
      <c r="K106" s="276"/>
    </row>
    <row r="107" s="1" customFormat="1" ht="15" customHeight="1">
      <c r="B107" s="274"/>
      <c r="C107" s="262" t="s">
        <v>432</v>
      </c>
      <c r="D107" s="262"/>
      <c r="E107" s="262"/>
      <c r="F107" s="285" t="s">
        <v>429</v>
      </c>
      <c r="G107" s="262"/>
      <c r="H107" s="262" t="s">
        <v>469</v>
      </c>
      <c r="I107" s="262" t="s">
        <v>431</v>
      </c>
      <c r="J107" s="262">
        <v>120</v>
      </c>
      <c r="K107" s="276"/>
    </row>
    <row r="108" s="1" customFormat="1" ht="15" customHeight="1">
      <c r="B108" s="287"/>
      <c r="C108" s="262" t="s">
        <v>434</v>
      </c>
      <c r="D108" s="262"/>
      <c r="E108" s="262"/>
      <c r="F108" s="285" t="s">
        <v>435</v>
      </c>
      <c r="G108" s="262"/>
      <c r="H108" s="262" t="s">
        <v>469</v>
      </c>
      <c r="I108" s="262" t="s">
        <v>431</v>
      </c>
      <c r="J108" s="262">
        <v>50</v>
      </c>
      <c r="K108" s="276"/>
    </row>
    <row r="109" s="1" customFormat="1" ht="15" customHeight="1">
      <c r="B109" s="287"/>
      <c r="C109" s="262" t="s">
        <v>437</v>
      </c>
      <c r="D109" s="262"/>
      <c r="E109" s="262"/>
      <c r="F109" s="285" t="s">
        <v>429</v>
      </c>
      <c r="G109" s="262"/>
      <c r="H109" s="262" t="s">
        <v>469</v>
      </c>
      <c r="I109" s="262" t="s">
        <v>439</v>
      </c>
      <c r="J109" s="262"/>
      <c r="K109" s="276"/>
    </row>
    <row r="110" s="1" customFormat="1" ht="15" customHeight="1">
      <c r="B110" s="287"/>
      <c r="C110" s="262" t="s">
        <v>448</v>
      </c>
      <c r="D110" s="262"/>
      <c r="E110" s="262"/>
      <c r="F110" s="285" t="s">
        <v>435</v>
      </c>
      <c r="G110" s="262"/>
      <c r="H110" s="262" t="s">
        <v>469</v>
      </c>
      <c r="I110" s="262" t="s">
        <v>431</v>
      </c>
      <c r="J110" s="262">
        <v>50</v>
      </c>
      <c r="K110" s="276"/>
    </row>
    <row r="111" s="1" customFormat="1" ht="15" customHeight="1">
      <c r="B111" s="287"/>
      <c r="C111" s="262" t="s">
        <v>456</v>
      </c>
      <c r="D111" s="262"/>
      <c r="E111" s="262"/>
      <c r="F111" s="285" t="s">
        <v>435</v>
      </c>
      <c r="G111" s="262"/>
      <c r="H111" s="262" t="s">
        <v>469</v>
      </c>
      <c r="I111" s="262" t="s">
        <v>431</v>
      </c>
      <c r="J111" s="262">
        <v>50</v>
      </c>
      <c r="K111" s="276"/>
    </row>
    <row r="112" s="1" customFormat="1" ht="15" customHeight="1">
      <c r="B112" s="287"/>
      <c r="C112" s="262" t="s">
        <v>454</v>
      </c>
      <c r="D112" s="262"/>
      <c r="E112" s="262"/>
      <c r="F112" s="285" t="s">
        <v>435</v>
      </c>
      <c r="G112" s="262"/>
      <c r="H112" s="262" t="s">
        <v>469</v>
      </c>
      <c r="I112" s="262" t="s">
        <v>431</v>
      </c>
      <c r="J112" s="262">
        <v>50</v>
      </c>
      <c r="K112" s="276"/>
    </row>
    <row r="113" s="1" customFormat="1" ht="15" customHeight="1">
      <c r="B113" s="287"/>
      <c r="C113" s="262" t="s">
        <v>52</v>
      </c>
      <c r="D113" s="262"/>
      <c r="E113" s="262"/>
      <c r="F113" s="285" t="s">
        <v>429</v>
      </c>
      <c r="G113" s="262"/>
      <c r="H113" s="262" t="s">
        <v>470</v>
      </c>
      <c r="I113" s="262" t="s">
        <v>431</v>
      </c>
      <c r="J113" s="262">
        <v>20</v>
      </c>
      <c r="K113" s="276"/>
    </row>
    <row r="114" s="1" customFormat="1" ht="15" customHeight="1">
      <c r="B114" s="287"/>
      <c r="C114" s="262" t="s">
        <v>471</v>
      </c>
      <c r="D114" s="262"/>
      <c r="E114" s="262"/>
      <c r="F114" s="285" t="s">
        <v>429</v>
      </c>
      <c r="G114" s="262"/>
      <c r="H114" s="262" t="s">
        <v>472</v>
      </c>
      <c r="I114" s="262" t="s">
        <v>431</v>
      </c>
      <c r="J114" s="262">
        <v>120</v>
      </c>
      <c r="K114" s="276"/>
    </row>
    <row r="115" s="1" customFormat="1" ht="15" customHeight="1">
      <c r="B115" s="287"/>
      <c r="C115" s="262" t="s">
        <v>37</v>
      </c>
      <c r="D115" s="262"/>
      <c r="E115" s="262"/>
      <c r="F115" s="285" t="s">
        <v>429</v>
      </c>
      <c r="G115" s="262"/>
      <c r="H115" s="262" t="s">
        <v>473</v>
      </c>
      <c r="I115" s="262" t="s">
        <v>464</v>
      </c>
      <c r="J115" s="262"/>
      <c r="K115" s="276"/>
    </row>
    <row r="116" s="1" customFormat="1" ht="15" customHeight="1">
      <c r="B116" s="287"/>
      <c r="C116" s="262" t="s">
        <v>47</v>
      </c>
      <c r="D116" s="262"/>
      <c r="E116" s="262"/>
      <c r="F116" s="285" t="s">
        <v>429</v>
      </c>
      <c r="G116" s="262"/>
      <c r="H116" s="262" t="s">
        <v>474</v>
      </c>
      <c r="I116" s="262" t="s">
        <v>464</v>
      </c>
      <c r="J116" s="262"/>
      <c r="K116" s="276"/>
    </row>
    <row r="117" s="1" customFormat="1" ht="15" customHeight="1">
      <c r="B117" s="287"/>
      <c r="C117" s="262" t="s">
        <v>56</v>
      </c>
      <c r="D117" s="262"/>
      <c r="E117" s="262"/>
      <c r="F117" s="285" t="s">
        <v>429</v>
      </c>
      <c r="G117" s="262"/>
      <c r="H117" s="262" t="s">
        <v>475</v>
      </c>
      <c r="I117" s="262" t="s">
        <v>476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477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423</v>
      </c>
      <c r="D123" s="277"/>
      <c r="E123" s="277"/>
      <c r="F123" s="277" t="s">
        <v>424</v>
      </c>
      <c r="G123" s="278"/>
      <c r="H123" s="277" t="s">
        <v>53</v>
      </c>
      <c r="I123" s="277" t="s">
        <v>56</v>
      </c>
      <c r="J123" s="277" t="s">
        <v>425</v>
      </c>
      <c r="K123" s="306"/>
    </row>
    <row r="124" s="1" customFormat="1" ht="17.25" customHeight="1">
      <c r="B124" s="305"/>
      <c r="C124" s="279" t="s">
        <v>426</v>
      </c>
      <c r="D124" s="279"/>
      <c r="E124" s="279"/>
      <c r="F124" s="280" t="s">
        <v>427</v>
      </c>
      <c r="G124" s="281"/>
      <c r="H124" s="279"/>
      <c r="I124" s="279"/>
      <c r="J124" s="279" t="s">
        <v>428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432</v>
      </c>
      <c r="D126" s="284"/>
      <c r="E126" s="284"/>
      <c r="F126" s="285" t="s">
        <v>429</v>
      </c>
      <c r="G126" s="262"/>
      <c r="H126" s="262" t="s">
        <v>469</v>
      </c>
      <c r="I126" s="262" t="s">
        <v>431</v>
      </c>
      <c r="J126" s="262">
        <v>120</v>
      </c>
      <c r="K126" s="310"/>
    </row>
    <row r="127" s="1" customFormat="1" ht="15" customHeight="1">
      <c r="B127" s="307"/>
      <c r="C127" s="262" t="s">
        <v>478</v>
      </c>
      <c r="D127" s="262"/>
      <c r="E127" s="262"/>
      <c r="F127" s="285" t="s">
        <v>429</v>
      </c>
      <c r="G127" s="262"/>
      <c r="H127" s="262" t="s">
        <v>479</v>
      </c>
      <c r="I127" s="262" t="s">
        <v>431</v>
      </c>
      <c r="J127" s="262" t="s">
        <v>480</v>
      </c>
      <c r="K127" s="310"/>
    </row>
    <row r="128" s="1" customFormat="1" ht="15" customHeight="1">
      <c r="B128" s="307"/>
      <c r="C128" s="262" t="s">
        <v>377</v>
      </c>
      <c r="D128" s="262"/>
      <c r="E128" s="262"/>
      <c r="F128" s="285" t="s">
        <v>429</v>
      </c>
      <c r="G128" s="262"/>
      <c r="H128" s="262" t="s">
        <v>481</v>
      </c>
      <c r="I128" s="262" t="s">
        <v>431</v>
      </c>
      <c r="J128" s="262" t="s">
        <v>480</v>
      </c>
      <c r="K128" s="310"/>
    </row>
    <row r="129" s="1" customFormat="1" ht="15" customHeight="1">
      <c r="B129" s="307"/>
      <c r="C129" s="262" t="s">
        <v>440</v>
      </c>
      <c r="D129" s="262"/>
      <c r="E129" s="262"/>
      <c r="F129" s="285" t="s">
        <v>435</v>
      </c>
      <c r="G129" s="262"/>
      <c r="H129" s="262" t="s">
        <v>441</v>
      </c>
      <c r="I129" s="262" t="s">
        <v>431</v>
      </c>
      <c r="J129" s="262">
        <v>15</v>
      </c>
      <c r="K129" s="310"/>
    </row>
    <row r="130" s="1" customFormat="1" ht="15" customHeight="1">
      <c r="B130" s="307"/>
      <c r="C130" s="288" t="s">
        <v>442</v>
      </c>
      <c r="D130" s="288"/>
      <c r="E130" s="288"/>
      <c r="F130" s="289" t="s">
        <v>435</v>
      </c>
      <c r="G130" s="288"/>
      <c r="H130" s="288" t="s">
        <v>443</v>
      </c>
      <c r="I130" s="288" t="s">
        <v>431</v>
      </c>
      <c r="J130" s="288">
        <v>15</v>
      </c>
      <c r="K130" s="310"/>
    </row>
    <row r="131" s="1" customFormat="1" ht="15" customHeight="1">
      <c r="B131" s="307"/>
      <c r="C131" s="288" t="s">
        <v>444</v>
      </c>
      <c r="D131" s="288"/>
      <c r="E131" s="288"/>
      <c r="F131" s="289" t="s">
        <v>435</v>
      </c>
      <c r="G131" s="288"/>
      <c r="H131" s="288" t="s">
        <v>445</v>
      </c>
      <c r="I131" s="288" t="s">
        <v>431</v>
      </c>
      <c r="J131" s="288">
        <v>20</v>
      </c>
      <c r="K131" s="310"/>
    </row>
    <row r="132" s="1" customFormat="1" ht="15" customHeight="1">
      <c r="B132" s="307"/>
      <c r="C132" s="288" t="s">
        <v>446</v>
      </c>
      <c r="D132" s="288"/>
      <c r="E132" s="288"/>
      <c r="F132" s="289" t="s">
        <v>435</v>
      </c>
      <c r="G132" s="288"/>
      <c r="H132" s="288" t="s">
        <v>447</v>
      </c>
      <c r="I132" s="288" t="s">
        <v>431</v>
      </c>
      <c r="J132" s="288">
        <v>20</v>
      </c>
      <c r="K132" s="310"/>
    </row>
    <row r="133" s="1" customFormat="1" ht="15" customHeight="1">
      <c r="B133" s="307"/>
      <c r="C133" s="262" t="s">
        <v>434</v>
      </c>
      <c r="D133" s="262"/>
      <c r="E133" s="262"/>
      <c r="F133" s="285" t="s">
        <v>435</v>
      </c>
      <c r="G133" s="262"/>
      <c r="H133" s="262" t="s">
        <v>469</v>
      </c>
      <c r="I133" s="262" t="s">
        <v>431</v>
      </c>
      <c r="J133" s="262">
        <v>50</v>
      </c>
      <c r="K133" s="310"/>
    </row>
    <row r="134" s="1" customFormat="1" ht="15" customHeight="1">
      <c r="B134" s="307"/>
      <c r="C134" s="262" t="s">
        <v>448</v>
      </c>
      <c r="D134" s="262"/>
      <c r="E134" s="262"/>
      <c r="F134" s="285" t="s">
        <v>435</v>
      </c>
      <c r="G134" s="262"/>
      <c r="H134" s="262" t="s">
        <v>469</v>
      </c>
      <c r="I134" s="262" t="s">
        <v>431</v>
      </c>
      <c r="J134" s="262">
        <v>50</v>
      </c>
      <c r="K134" s="310"/>
    </row>
    <row r="135" s="1" customFormat="1" ht="15" customHeight="1">
      <c r="B135" s="307"/>
      <c r="C135" s="262" t="s">
        <v>454</v>
      </c>
      <c r="D135" s="262"/>
      <c r="E135" s="262"/>
      <c r="F135" s="285" t="s">
        <v>435</v>
      </c>
      <c r="G135" s="262"/>
      <c r="H135" s="262" t="s">
        <v>469</v>
      </c>
      <c r="I135" s="262" t="s">
        <v>431</v>
      </c>
      <c r="J135" s="262">
        <v>50</v>
      </c>
      <c r="K135" s="310"/>
    </row>
    <row r="136" s="1" customFormat="1" ht="15" customHeight="1">
      <c r="B136" s="307"/>
      <c r="C136" s="262" t="s">
        <v>456</v>
      </c>
      <c r="D136" s="262"/>
      <c r="E136" s="262"/>
      <c r="F136" s="285" t="s">
        <v>435</v>
      </c>
      <c r="G136" s="262"/>
      <c r="H136" s="262" t="s">
        <v>469</v>
      </c>
      <c r="I136" s="262" t="s">
        <v>431</v>
      </c>
      <c r="J136" s="262">
        <v>50</v>
      </c>
      <c r="K136" s="310"/>
    </row>
    <row r="137" s="1" customFormat="1" ht="15" customHeight="1">
      <c r="B137" s="307"/>
      <c r="C137" s="262" t="s">
        <v>457</v>
      </c>
      <c r="D137" s="262"/>
      <c r="E137" s="262"/>
      <c r="F137" s="285" t="s">
        <v>435</v>
      </c>
      <c r="G137" s="262"/>
      <c r="H137" s="262" t="s">
        <v>482</v>
      </c>
      <c r="I137" s="262" t="s">
        <v>431</v>
      </c>
      <c r="J137" s="262">
        <v>255</v>
      </c>
      <c r="K137" s="310"/>
    </row>
    <row r="138" s="1" customFormat="1" ht="15" customHeight="1">
      <c r="B138" s="307"/>
      <c r="C138" s="262" t="s">
        <v>459</v>
      </c>
      <c r="D138" s="262"/>
      <c r="E138" s="262"/>
      <c r="F138" s="285" t="s">
        <v>429</v>
      </c>
      <c r="G138" s="262"/>
      <c r="H138" s="262" t="s">
        <v>483</v>
      </c>
      <c r="I138" s="262" t="s">
        <v>461</v>
      </c>
      <c r="J138" s="262"/>
      <c r="K138" s="310"/>
    </row>
    <row r="139" s="1" customFormat="1" ht="15" customHeight="1">
      <c r="B139" s="307"/>
      <c r="C139" s="262" t="s">
        <v>462</v>
      </c>
      <c r="D139" s="262"/>
      <c r="E139" s="262"/>
      <c r="F139" s="285" t="s">
        <v>429</v>
      </c>
      <c r="G139" s="262"/>
      <c r="H139" s="262" t="s">
        <v>484</v>
      </c>
      <c r="I139" s="262" t="s">
        <v>464</v>
      </c>
      <c r="J139" s="262"/>
      <c r="K139" s="310"/>
    </row>
    <row r="140" s="1" customFormat="1" ht="15" customHeight="1">
      <c r="B140" s="307"/>
      <c r="C140" s="262" t="s">
        <v>465</v>
      </c>
      <c r="D140" s="262"/>
      <c r="E140" s="262"/>
      <c r="F140" s="285" t="s">
        <v>429</v>
      </c>
      <c r="G140" s="262"/>
      <c r="H140" s="262" t="s">
        <v>465</v>
      </c>
      <c r="I140" s="262" t="s">
        <v>464</v>
      </c>
      <c r="J140" s="262"/>
      <c r="K140" s="310"/>
    </row>
    <row r="141" s="1" customFormat="1" ht="15" customHeight="1">
      <c r="B141" s="307"/>
      <c r="C141" s="262" t="s">
        <v>37</v>
      </c>
      <c r="D141" s="262"/>
      <c r="E141" s="262"/>
      <c r="F141" s="285" t="s">
        <v>429</v>
      </c>
      <c r="G141" s="262"/>
      <c r="H141" s="262" t="s">
        <v>485</v>
      </c>
      <c r="I141" s="262" t="s">
        <v>464</v>
      </c>
      <c r="J141" s="262"/>
      <c r="K141" s="310"/>
    </row>
    <row r="142" s="1" customFormat="1" ht="15" customHeight="1">
      <c r="B142" s="307"/>
      <c r="C142" s="262" t="s">
        <v>486</v>
      </c>
      <c r="D142" s="262"/>
      <c r="E142" s="262"/>
      <c r="F142" s="285" t="s">
        <v>429</v>
      </c>
      <c r="G142" s="262"/>
      <c r="H142" s="262" t="s">
        <v>487</v>
      </c>
      <c r="I142" s="262" t="s">
        <v>464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488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423</v>
      </c>
      <c r="D148" s="277"/>
      <c r="E148" s="277"/>
      <c r="F148" s="277" t="s">
        <v>424</v>
      </c>
      <c r="G148" s="278"/>
      <c r="H148" s="277" t="s">
        <v>53</v>
      </c>
      <c r="I148" s="277" t="s">
        <v>56</v>
      </c>
      <c r="J148" s="277" t="s">
        <v>425</v>
      </c>
      <c r="K148" s="276"/>
    </row>
    <row r="149" s="1" customFormat="1" ht="17.25" customHeight="1">
      <c r="B149" s="274"/>
      <c r="C149" s="279" t="s">
        <v>426</v>
      </c>
      <c r="D149" s="279"/>
      <c r="E149" s="279"/>
      <c r="F149" s="280" t="s">
        <v>427</v>
      </c>
      <c r="G149" s="281"/>
      <c r="H149" s="279"/>
      <c r="I149" s="279"/>
      <c r="J149" s="279" t="s">
        <v>428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432</v>
      </c>
      <c r="D151" s="262"/>
      <c r="E151" s="262"/>
      <c r="F151" s="315" t="s">
        <v>429</v>
      </c>
      <c r="G151" s="262"/>
      <c r="H151" s="314" t="s">
        <v>469</v>
      </c>
      <c r="I151" s="314" t="s">
        <v>431</v>
      </c>
      <c r="J151" s="314">
        <v>120</v>
      </c>
      <c r="K151" s="310"/>
    </row>
    <row r="152" s="1" customFormat="1" ht="15" customHeight="1">
      <c r="B152" s="287"/>
      <c r="C152" s="314" t="s">
        <v>478</v>
      </c>
      <c r="D152" s="262"/>
      <c r="E152" s="262"/>
      <c r="F152" s="315" t="s">
        <v>429</v>
      </c>
      <c r="G152" s="262"/>
      <c r="H152" s="314" t="s">
        <v>489</v>
      </c>
      <c r="I152" s="314" t="s">
        <v>431</v>
      </c>
      <c r="J152" s="314" t="s">
        <v>480</v>
      </c>
      <c r="K152" s="310"/>
    </row>
    <row r="153" s="1" customFormat="1" ht="15" customHeight="1">
      <c r="B153" s="287"/>
      <c r="C153" s="314" t="s">
        <v>377</v>
      </c>
      <c r="D153" s="262"/>
      <c r="E153" s="262"/>
      <c r="F153" s="315" t="s">
        <v>429</v>
      </c>
      <c r="G153" s="262"/>
      <c r="H153" s="314" t="s">
        <v>490</v>
      </c>
      <c r="I153" s="314" t="s">
        <v>431</v>
      </c>
      <c r="J153" s="314" t="s">
        <v>480</v>
      </c>
      <c r="K153" s="310"/>
    </row>
    <row r="154" s="1" customFormat="1" ht="15" customHeight="1">
      <c r="B154" s="287"/>
      <c r="C154" s="314" t="s">
        <v>434</v>
      </c>
      <c r="D154" s="262"/>
      <c r="E154" s="262"/>
      <c r="F154" s="315" t="s">
        <v>435</v>
      </c>
      <c r="G154" s="262"/>
      <c r="H154" s="314" t="s">
        <v>469</v>
      </c>
      <c r="I154" s="314" t="s">
        <v>431</v>
      </c>
      <c r="J154" s="314">
        <v>50</v>
      </c>
      <c r="K154" s="310"/>
    </row>
    <row r="155" s="1" customFormat="1" ht="15" customHeight="1">
      <c r="B155" s="287"/>
      <c r="C155" s="314" t="s">
        <v>437</v>
      </c>
      <c r="D155" s="262"/>
      <c r="E155" s="262"/>
      <c r="F155" s="315" t="s">
        <v>429</v>
      </c>
      <c r="G155" s="262"/>
      <c r="H155" s="314" t="s">
        <v>469</v>
      </c>
      <c r="I155" s="314" t="s">
        <v>439</v>
      </c>
      <c r="J155" s="314"/>
      <c r="K155" s="310"/>
    </row>
    <row r="156" s="1" customFormat="1" ht="15" customHeight="1">
      <c r="B156" s="287"/>
      <c r="C156" s="314" t="s">
        <v>448</v>
      </c>
      <c r="D156" s="262"/>
      <c r="E156" s="262"/>
      <c r="F156" s="315" t="s">
        <v>435</v>
      </c>
      <c r="G156" s="262"/>
      <c r="H156" s="314" t="s">
        <v>469</v>
      </c>
      <c r="I156" s="314" t="s">
        <v>431</v>
      </c>
      <c r="J156" s="314">
        <v>50</v>
      </c>
      <c r="K156" s="310"/>
    </row>
    <row r="157" s="1" customFormat="1" ht="15" customHeight="1">
      <c r="B157" s="287"/>
      <c r="C157" s="314" t="s">
        <v>456</v>
      </c>
      <c r="D157" s="262"/>
      <c r="E157" s="262"/>
      <c r="F157" s="315" t="s">
        <v>435</v>
      </c>
      <c r="G157" s="262"/>
      <c r="H157" s="314" t="s">
        <v>469</v>
      </c>
      <c r="I157" s="314" t="s">
        <v>431</v>
      </c>
      <c r="J157" s="314">
        <v>50</v>
      </c>
      <c r="K157" s="310"/>
    </row>
    <row r="158" s="1" customFormat="1" ht="15" customHeight="1">
      <c r="B158" s="287"/>
      <c r="C158" s="314" t="s">
        <v>454</v>
      </c>
      <c r="D158" s="262"/>
      <c r="E158" s="262"/>
      <c r="F158" s="315" t="s">
        <v>435</v>
      </c>
      <c r="G158" s="262"/>
      <c r="H158" s="314" t="s">
        <v>469</v>
      </c>
      <c r="I158" s="314" t="s">
        <v>431</v>
      </c>
      <c r="J158" s="314">
        <v>50</v>
      </c>
      <c r="K158" s="310"/>
    </row>
    <row r="159" s="1" customFormat="1" ht="15" customHeight="1">
      <c r="B159" s="287"/>
      <c r="C159" s="314" t="s">
        <v>92</v>
      </c>
      <c r="D159" s="262"/>
      <c r="E159" s="262"/>
      <c r="F159" s="315" t="s">
        <v>429</v>
      </c>
      <c r="G159" s="262"/>
      <c r="H159" s="314" t="s">
        <v>491</v>
      </c>
      <c r="I159" s="314" t="s">
        <v>431</v>
      </c>
      <c r="J159" s="314" t="s">
        <v>492</v>
      </c>
      <c r="K159" s="310"/>
    </row>
    <row r="160" s="1" customFormat="1" ht="15" customHeight="1">
      <c r="B160" s="287"/>
      <c r="C160" s="314" t="s">
        <v>493</v>
      </c>
      <c r="D160" s="262"/>
      <c r="E160" s="262"/>
      <c r="F160" s="315" t="s">
        <v>429</v>
      </c>
      <c r="G160" s="262"/>
      <c r="H160" s="314" t="s">
        <v>494</v>
      </c>
      <c r="I160" s="314" t="s">
        <v>464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495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423</v>
      </c>
      <c r="D166" s="277"/>
      <c r="E166" s="277"/>
      <c r="F166" s="277" t="s">
        <v>424</v>
      </c>
      <c r="G166" s="319"/>
      <c r="H166" s="320" t="s">
        <v>53</v>
      </c>
      <c r="I166" s="320" t="s">
        <v>56</v>
      </c>
      <c r="J166" s="277" t="s">
        <v>425</v>
      </c>
      <c r="K166" s="254"/>
    </row>
    <row r="167" s="1" customFormat="1" ht="17.25" customHeight="1">
      <c r="B167" s="255"/>
      <c r="C167" s="279" t="s">
        <v>426</v>
      </c>
      <c r="D167" s="279"/>
      <c r="E167" s="279"/>
      <c r="F167" s="280" t="s">
        <v>427</v>
      </c>
      <c r="G167" s="321"/>
      <c r="H167" s="322"/>
      <c r="I167" s="322"/>
      <c r="J167" s="279" t="s">
        <v>428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432</v>
      </c>
      <c r="D169" s="262"/>
      <c r="E169" s="262"/>
      <c r="F169" s="285" t="s">
        <v>429</v>
      </c>
      <c r="G169" s="262"/>
      <c r="H169" s="262" t="s">
        <v>469</v>
      </c>
      <c r="I169" s="262" t="s">
        <v>431</v>
      </c>
      <c r="J169" s="262">
        <v>120</v>
      </c>
      <c r="K169" s="310"/>
    </row>
    <row r="170" s="1" customFormat="1" ht="15" customHeight="1">
      <c r="B170" s="287"/>
      <c r="C170" s="262" t="s">
        <v>478</v>
      </c>
      <c r="D170" s="262"/>
      <c r="E170" s="262"/>
      <c r="F170" s="285" t="s">
        <v>429</v>
      </c>
      <c r="G170" s="262"/>
      <c r="H170" s="262" t="s">
        <v>479</v>
      </c>
      <c r="I170" s="262" t="s">
        <v>431</v>
      </c>
      <c r="J170" s="262" t="s">
        <v>480</v>
      </c>
      <c r="K170" s="310"/>
    </row>
    <row r="171" s="1" customFormat="1" ht="15" customHeight="1">
      <c r="B171" s="287"/>
      <c r="C171" s="262" t="s">
        <v>377</v>
      </c>
      <c r="D171" s="262"/>
      <c r="E171" s="262"/>
      <c r="F171" s="285" t="s">
        <v>429</v>
      </c>
      <c r="G171" s="262"/>
      <c r="H171" s="262" t="s">
        <v>496</v>
      </c>
      <c r="I171" s="262" t="s">
        <v>431</v>
      </c>
      <c r="J171" s="262" t="s">
        <v>480</v>
      </c>
      <c r="K171" s="310"/>
    </row>
    <row r="172" s="1" customFormat="1" ht="15" customHeight="1">
      <c r="B172" s="287"/>
      <c r="C172" s="262" t="s">
        <v>434</v>
      </c>
      <c r="D172" s="262"/>
      <c r="E172" s="262"/>
      <c r="F172" s="285" t="s">
        <v>435</v>
      </c>
      <c r="G172" s="262"/>
      <c r="H172" s="262" t="s">
        <v>496</v>
      </c>
      <c r="I172" s="262" t="s">
        <v>431</v>
      </c>
      <c r="J172" s="262">
        <v>50</v>
      </c>
      <c r="K172" s="310"/>
    </row>
    <row r="173" s="1" customFormat="1" ht="15" customHeight="1">
      <c r="B173" s="287"/>
      <c r="C173" s="262" t="s">
        <v>437</v>
      </c>
      <c r="D173" s="262"/>
      <c r="E173" s="262"/>
      <c r="F173" s="285" t="s">
        <v>429</v>
      </c>
      <c r="G173" s="262"/>
      <c r="H173" s="262" t="s">
        <v>496</v>
      </c>
      <c r="I173" s="262" t="s">
        <v>439</v>
      </c>
      <c r="J173" s="262"/>
      <c r="K173" s="310"/>
    </row>
    <row r="174" s="1" customFormat="1" ht="15" customHeight="1">
      <c r="B174" s="287"/>
      <c r="C174" s="262" t="s">
        <v>448</v>
      </c>
      <c r="D174" s="262"/>
      <c r="E174" s="262"/>
      <c r="F174" s="285" t="s">
        <v>435</v>
      </c>
      <c r="G174" s="262"/>
      <c r="H174" s="262" t="s">
        <v>496</v>
      </c>
      <c r="I174" s="262" t="s">
        <v>431</v>
      </c>
      <c r="J174" s="262">
        <v>50</v>
      </c>
      <c r="K174" s="310"/>
    </row>
    <row r="175" s="1" customFormat="1" ht="15" customHeight="1">
      <c r="B175" s="287"/>
      <c r="C175" s="262" t="s">
        <v>456</v>
      </c>
      <c r="D175" s="262"/>
      <c r="E175" s="262"/>
      <c r="F175" s="285" t="s">
        <v>435</v>
      </c>
      <c r="G175" s="262"/>
      <c r="H175" s="262" t="s">
        <v>496</v>
      </c>
      <c r="I175" s="262" t="s">
        <v>431</v>
      </c>
      <c r="J175" s="262">
        <v>50</v>
      </c>
      <c r="K175" s="310"/>
    </row>
    <row r="176" s="1" customFormat="1" ht="15" customHeight="1">
      <c r="B176" s="287"/>
      <c r="C176" s="262" t="s">
        <v>454</v>
      </c>
      <c r="D176" s="262"/>
      <c r="E176" s="262"/>
      <c r="F176" s="285" t="s">
        <v>435</v>
      </c>
      <c r="G176" s="262"/>
      <c r="H176" s="262" t="s">
        <v>496</v>
      </c>
      <c r="I176" s="262" t="s">
        <v>431</v>
      </c>
      <c r="J176" s="262">
        <v>50</v>
      </c>
      <c r="K176" s="310"/>
    </row>
    <row r="177" s="1" customFormat="1" ht="15" customHeight="1">
      <c r="B177" s="287"/>
      <c r="C177" s="262" t="s">
        <v>98</v>
      </c>
      <c r="D177" s="262"/>
      <c r="E177" s="262"/>
      <c r="F177" s="285" t="s">
        <v>429</v>
      </c>
      <c r="G177" s="262"/>
      <c r="H177" s="262" t="s">
        <v>497</v>
      </c>
      <c r="I177" s="262" t="s">
        <v>498</v>
      </c>
      <c r="J177" s="262"/>
      <c r="K177" s="310"/>
    </row>
    <row r="178" s="1" customFormat="1" ht="15" customHeight="1">
      <c r="B178" s="287"/>
      <c r="C178" s="262" t="s">
        <v>56</v>
      </c>
      <c r="D178" s="262"/>
      <c r="E178" s="262"/>
      <c r="F178" s="285" t="s">
        <v>429</v>
      </c>
      <c r="G178" s="262"/>
      <c r="H178" s="262" t="s">
        <v>499</v>
      </c>
      <c r="I178" s="262" t="s">
        <v>500</v>
      </c>
      <c r="J178" s="262">
        <v>1</v>
      </c>
      <c r="K178" s="310"/>
    </row>
    <row r="179" s="1" customFormat="1" ht="15" customHeight="1">
      <c r="B179" s="287"/>
      <c r="C179" s="262" t="s">
        <v>52</v>
      </c>
      <c r="D179" s="262"/>
      <c r="E179" s="262"/>
      <c r="F179" s="285" t="s">
        <v>429</v>
      </c>
      <c r="G179" s="262"/>
      <c r="H179" s="262" t="s">
        <v>501</v>
      </c>
      <c r="I179" s="262" t="s">
        <v>431</v>
      </c>
      <c r="J179" s="262">
        <v>20</v>
      </c>
      <c r="K179" s="310"/>
    </row>
    <row r="180" s="1" customFormat="1" ht="15" customHeight="1">
      <c r="B180" s="287"/>
      <c r="C180" s="262" t="s">
        <v>53</v>
      </c>
      <c r="D180" s="262"/>
      <c r="E180" s="262"/>
      <c r="F180" s="285" t="s">
        <v>429</v>
      </c>
      <c r="G180" s="262"/>
      <c r="H180" s="262" t="s">
        <v>502</v>
      </c>
      <c r="I180" s="262" t="s">
        <v>431</v>
      </c>
      <c r="J180" s="262">
        <v>255</v>
      </c>
      <c r="K180" s="310"/>
    </row>
    <row r="181" s="1" customFormat="1" ht="15" customHeight="1">
      <c r="B181" s="287"/>
      <c r="C181" s="262" t="s">
        <v>99</v>
      </c>
      <c r="D181" s="262"/>
      <c r="E181" s="262"/>
      <c r="F181" s="285" t="s">
        <v>429</v>
      </c>
      <c r="G181" s="262"/>
      <c r="H181" s="262" t="s">
        <v>393</v>
      </c>
      <c r="I181" s="262" t="s">
        <v>431</v>
      </c>
      <c r="J181" s="262">
        <v>10</v>
      </c>
      <c r="K181" s="310"/>
    </row>
    <row r="182" s="1" customFormat="1" ht="15" customHeight="1">
      <c r="B182" s="287"/>
      <c r="C182" s="262" t="s">
        <v>100</v>
      </c>
      <c r="D182" s="262"/>
      <c r="E182" s="262"/>
      <c r="F182" s="285" t="s">
        <v>429</v>
      </c>
      <c r="G182" s="262"/>
      <c r="H182" s="262" t="s">
        <v>503</v>
      </c>
      <c r="I182" s="262" t="s">
        <v>464</v>
      </c>
      <c r="J182" s="262"/>
      <c r="K182" s="310"/>
    </row>
    <row r="183" s="1" customFormat="1" ht="15" customHeight="1">
      <c r="B183" s="287"/>
      <c r="C183" s="262" t="s">
        <v>504</v>
      </c>
      <c r="D183" s="262"/>
      <c r="E183" s="262"/>
      <c r="F183" s="285" t="s">
        <v>429</v>
      </c>
      <c r="G183" s="262"/>
      <c r="H183" s="262" t="s">
        <v>505</v>
      </c>
      <c r="I183" s="262" t="s">
        <v>464</v>
      </c>
      <c r="J183" s="262"/>
      <c r="K183" s="310"/>
    </row>
    <row r="184" s="1" customFormat="1" ht="15" customHeight="1">
      <c r="B184" s="287"/>
      <c r="C184" s="262" t="s">
        <v>493</v>
      </c>
      <c r="D184" s="262"/>
      <c r="E184" s="262"/>
      <c r="F184" s="285" t="s">
        <v>429</v>
      </c>
      <c r="G184" s="262"/>
      <c r="H184" s="262" t="s">
        <v>506</v>
      </c>
      <c r="I184" s="262" t="s">
        <v>464</v>
      </c>
      <c r="J184" s="262"/>
      <c r="K184" s="310"/>
    </row>
    <row r="185" s="1" customFormat="1" ht="15" customHeight="1">
      <c r="B185" s="287"/>
      <c r="C185" s="262" t="s">
        <v>102</v>
      </c>
      <c r="D185" s="262"/>
      <c r="E185" s="262"/>
      <c r="F185" s="285" t="s">
        <v>435</v>
      </c>
      <c r="G185" s="262"/>
      <c r="H185" s="262" t="s">
        <v>507</v>
      </c>
      <c r="I185" s="262" t="s">
        <v>431</v>
      </c>
      <c r="J185" s="262">
        <v>50</v>
      </c>
      <c r="K185" s="310"/>
    </row>
    <row r="186" s="1" customFormat="1" ht="15" customHeight="1">
      <c r="B186" s="287"/>
      <c r="C186" s="262" t="s">
        <v>508</v>
      </c>
      <c r="D186" s="262"/>
      <c r="E186" s="262"/>
      <c r="F186" s="285" t="s">
        <v>435</v>
      </c>
      <c r="G186" s="262"/>
      <c r="H186" s="262" t="s">
        <v>509</v>
      </c>
      <c r="I186" s="262" t="s">
        <v>510</v>
      </c>
      <c r="J186" s="262"/>
      <c r="K186" s="310"/>
    </row>
    <row r="187" s="1" customFormat="1" ht="15" customHeight="1">
      <c r="B187" s="287"/>
      <c r="C187" s="262" t="s">
        <v>511</v>
      </c>
      <c r="D187" s="262"/>
      <c r="E187" s="262"/>
      <c r="F187" s="285" t="s">
        <v>435</v>
      </c>
      <c r="G187" s="262"/>
      <c r="H187" s="262" t="s">
        <v>512</v>
      </c>
      <c r="I187" s="262" t="s">
        <v>510</v>
      </c>
      <c r="J187" s="262"/>
      <c r="K187" s="310"/>
    </row>
    <row r="188" s="1" customFormat="1" ht="15" customHeight="1">
      <c r="B188" s="287"/>
      <c r="C188" s="262" t="s">
        <v>513</v>
      </c>
      <c r="D188" s="262"/>
      <c r="E188" s="262"/>
      <c r="F188" s="285" t="s">
        <v>435</v>
      </c>
      <c r="G188" s="262"/>
      <c r="H188" s="262" t="s">
        <v>514</v>
      </c>
      <c r="I188" s="262" t="s">
        <v>510</v>
      </c>
      <c r="J188" s="262"/>
      <c r="K188" s="310"/>
    </row>
    <row r="189" s="1" customFormat="1" ht="15" customHeight="1">
      <c r="B189" s="287"/>
      <c r="C189" s="323" t="s">
        <v>515</v>
      </c>
      <c r="D189" s="262"/>
      <c r="E189" s="262"/>
      <c r="F189" s="285" t="s">
        <v>435</v>
      </c>
      <c r="G189" s="262"/>
      <c r="H189" s="262" t="s">
        <v>516</v>
      </c>
      <c r="I189" s="262" t="s">
        <v>517</v>
      </c>
      <c r="J189" s="324" t="s">
        <v>518</v>
      </c>
      <c r="K189" s="310"/>
    </row>
    <row r="190" s="15" customFormat="1" ht="15" customHeight="1">
      <c r="B190" s="325"/>
      <c r="C190" s="326" t="s">
        <v>519</v>
      </c>
      <c r="D190" s="327"/>
      <c r="E190" s="327"/>
      <c r="F190" s="328" t="s">
        <v>435</v>
      </c>
      <c r="G190" s="327"/>
      <c r="H190" s="327" t="s">
        <v>520</v>
      </c>
      <c r="I190" s="327" t="s">
        <v>517</v>
      </c>
      <c r="J190" s="329" t="s">
        <v>518</v>
      </c>
      <c r="K190" s="330"/>
    </row>
    <row r="191" s="1" customFormat="1" ht="15" customHeight="1">
      <c r="B191" s="287"/>
      <c r="C191" s="323" t="s">
        <v>41</v>
      </c>
      <c r="D191" s="262"/>
      <c r="E191" s="262"/>
      <c r="F191" s="285" t="s">
        <v>429</v>
      </c>
      <c r="G191" s="262"/>
      <c r="H191" s="259" t="s">
        <v>521</v>
      </c>
      <c r="I191" s="262" t="s">
        <v>522</v>
      </c>
      <c r="J191" s="262"/>
      <c r="K191" s="310"/>
    </row>
    <row r="192" s="1" customFormat="1" ht="15" customHeight="1">
      <c r="B192" s="287"/>
      <c r="C192" s="323" t="s">
        <v>523</v>
      </c>
      <c r="D192" s="262"/>
      <c r="E192" s="262"/>
      <c r="F192" s="285" t="s">
        <v>429</v>
      </c>
      <c r="G192" s="262"/>
      <c r="H192" s="262" t="s">
        <v>524</v>
      </c>
      <c r="I192" s="262" t="s">
        <v>464</v>
      </c>
      <c r="J192" s="262"/>
      <c r="K192" s="310"/>
    </row>
    <row r="193" s="1" customFormat="1" ht="15" customHeight="1">
      <c r="B193" s="287"/>
      <c r="C193" s="323" t="s">
        <v>525</v>
      </c>
      <c r="D193" s="262"/>
      <c r="E193" s="262"/>
      <c r="F193" s="285" t="s">
        <v>429</v>
      </c>
      <c r="G193" s="262"/>
      <c r="H193" s="262" t="s">
        <v>526</v>
      </c>
      <c r="I193" s="262" t="s">
        <v>464</v>
      </c>
      <c r="J193" s="262"/>
      <c r="K193" s="310"/>
    </row>
    <row r="194" s="1" customFormat="1" ht="15" customHeight="1">
      <c r="B194" s="287"/>
      <c r="C194" s="323" t="s">
        <v>527</v>
      </c>
      <c r="D194" s="262"/>
      <c r="E194" s="262"/>
      <c r="F194" s="285" t="s">
        <v>435</v>
      </c>
      <c r="G194" s="262"/>
      <c r="H194" s="262" t="s">
        <v>528</v>
      </c>
      <c r="I194" s="262" t="s">
        <v>464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529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530</v>
      </c>
      <c r="D201" s="332"/>
      <c r="E201" s="332"/>
      <c r="F201" s="332" t="s">
        <v>531</v>
      </c>
      <c r="G201" s="333"/>
      <c r="H201" s="332" t="s">
        <v>532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522</v>
      </c>
      <c r="D203" s="262"/>
      <c r="E203" s="262"/>
      <c r="F203" s="285" t="s">
        <v>42</v>
      </c>
      <c r="G203" s="262"/>
      <c r="H203" s="262" t="s">
        <v>533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43</v>
      </c>
      <c r="G204" s="262"/>
      <c r="H204" s="262" t="s">
        <v>534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46</v>
      </c>
      <c r="G205" s="262"/>
      <c r="H205" s="262" t="s">
        <v>535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44</v>
      </c>
      <c r="G206" s="262"/>
      <c r="H206" s="262" t="s">
        <v>536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45</v>
      </c>
      <c r="G207" s="262"/>
      <c r="H207" s="262" t="s">
        <v>537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476</v>
      </c>
      <c r="D209" s="262"/>
      <c r="E209" s="262"/>
      <c r="F209" s="285" t="s">
        <v>78</v>
      </c>
      <c r="G209" s="262"/>
      <c r="H209" s="262" t="s">
        <v>538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372</v>
      </c>
      <c r="G210" s="262"/>
      <c r="H210" s="262" t="s">
        <v>373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370</v>
      </c>
      <c r="G211" s="262"/>
      <c r="H211" s="262" t="s">
        <v>539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374</v>
      </c>
      <c r="G212" s="323"/>
      <c r="H212" s="314" t="s">
        <v>375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376</v>
      </c>
      <c r="G213" s="323"/>
      <c r="H213" s="314" t="s">
        <v>540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500</v>
      </c>
      <c r="D215" s="262"/>
      <c r="E215" s="262"/>
      <c r="F215" s="285">
        <v>1</v>
      </c>
      <c r="G215" s="323"/>
      <c r="H215" s="314" t="s">
        <v>541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542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543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544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Štěpán</dc:creator>
  <cp:lastModifiedBy>Michael Štěpán</cp:lastModifiedBy>
  <dcterms:created xsi:type="dcterms:W3CDTF">2024-12-11T10:34:25Z</dcterms:created>
  <dcterms:modified xsi:type="dcterms:W3CDTF">2024-12-11T10:34:29Z</dcterms:modified>
</cp:coreProperties>
</file>