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olcarová\Documents\Zpravy\Dokumenty2024\Lbc-FC Slovan-Zpev Plocha\Rozpočet\"/>
    </mc:Choice>
  </mc:AlternateContent>
  <bookViews>
    <workbookView xWindow="0" yWindow="0" windowWidth="0" windowHeight="0"/>
  </bookViews>
  <sheets>
    <sheet name="Rekapitulace stavby" sheetId="1" r:id="rId1"/>
    <sheet name="01 - Manipulační plocha" sheetId="2" r:id="rId2"/>
    <sheet name="02 - VRN-Vedlejší rozpočt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Manipulační plocha'!$C$85:$K$220</definedName>
    <definedName name="_xlnm.Print_Area" localSheetId="1">'01 - Manipulační plocha'!$C$4:$J$39,'01 - Manipulační plocha'!$C$45:$J$67,'01 - Manipulační plocha'!$C$73:$K$220</definedName>
    <definedName name="_xlnm.Print_Titles" localSheetId="1">'01 - Manipulační plocha'!$85:$85</definedName>
    <definedName name="_xlnm._FilterDatabase" localSheetId="2" hidden="1">'02 - VRN-Vedlejší rozpočt...'!$C$83:$K$95</definedName>
    <definedName name="_xlnm.Print_Area" localSheetId="2">'02 - VRN-Vedlejší rozpočt...'!$C$4:$J$39,'02 - VRN-Vedlejší rozpočt...'!$C$45:$J$65,'02 - VRN-Vedlejší rozpočt...'!$C$71:$K$95</definedName>
    <definedName name="_xlnm.Print_Titles" localSheetId="2">'02 - VRN-Vedlejší rozpočt...'!$83:$83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5"/>
  <c r="BH95"/>
  <c r="BG95"/>
  <c r="BF95"/>
  <c r="T95"/>
  <c r="T94"/>
  <c r="R95"/>
  <c r="R94"/>
  <c r="P95"/>
  <c r="P94"/>
  <c r="BI92"/>
  <c r="BH92"/>
  <c r="BG92"/>
  <c r="BF92"/>
  <c r="T92"/>
  <c r="T91"/>
  <c r="R92"/>
  <c r="R91"/>
  <c r="P92"/>
  <c r="P91"/>
  <c r="BI90"/>
  <c r="BH90"/>
  <c r="BG90"/>
  <c r="BF90"/>
  <c r="T90"/>
  <c r="T89"/>
  <c r="R90"/>
  <c r="R89"/>
  <c r="P90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2" r="J37"/>
  <c r="J36"/>
  <c i="1" r="AY55"/>
  <c i="2" r="J35"/>
  <c i="1" r="AX55"/>
  <c i="2"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4"/>
  <c r="BH194"/>
  <c r="BG194"/>
  <c r="BF194"/>
  <c r="T194"/>
  <c r="R194"/>
  <c r="P194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5"/>
  <c r="BH135"/>
  <c r="BG135"/>
  <c r="BF135"/>
  <c r="T135"/>
  <c r="R135"/>
  <c r="P135"/>
  <c r="BI124"/>
  <c r="BH124"/>
  <c r="BG124"/>
  <c r="BF124"/>
  <c r="T124"/>
  <c r="R124"/>
  <c r="P124"/>
  <c r="BI121"/>
  <c r="BH121"/>
  <c r="BG121"/>
  <c r="BF121"/>
  <c r="T121"/>
  <c r="R121"/>
  <c r="P121"/>
  <c r="BI114"/>
  <c r="BH114"/>
  <c r="BG114"/>
  <c r="BF114"/>
  <c r="T114"/>
  <c r="R114"/>
  <c r="P114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1" r="L50"/>
  <c r="AM50"/>
  <c r="AM49"/>
  <c r="L49"/>
  <c r="AM47"/>
  <c r="L47"/>
  <c r="L45"/>
  <c r="L44"/>
  <c i="2" r="BK185"/>
  <c r="J135"/>
  <c r="BK219"/>
  <c r="J183"/>
  <c r="BK142"/>
  <c r="BK100"/>
  <c r="BK168"/>
  <c r="J202"/>
  <c i="3" r="J92"/>
  <c i="2" r="BK183"/>
  <c r="J144"/>
  <c r="J89"/>
  <c r="J187"/>
  <c r="BK124"/>
  <c r="J200"/>
  <c i="3" r="BK90"/>
  <c i="2" r="BK152"/>
  <c r="J206"/>
  <c i="3" r="BK95"/>
  <c i="2" r="BK147"/>
  <c r="BK213"/>
  <c i="3" r="BK88"/>
  <c i="1" r="AS54"/>
  <c i="2" r="BK187"/>
  <c r="J142"/>
  <c r="J211"/>
  <c i="3" r="J90"/>
  <c i="2" r="J152"/>
  <c r="J114"/>
  <c i="3" r="J88"/>
  <c i="2" r="J168"/>
  <c r="J216"/>
  <c i="3" r="J95"/>
  <c i="2" r="J164"/>
  <c r="BK104"/>
  <c r="J194"/>
  <c r="BK150"/>
  <c r="J219"/>
  <c r="J150"/>
  <c r="J96"/>
  <c r="J100"/>
  <c r="BK189"/>
  <c r="J147"/>
  <c r="BK211"/>
  <c r="BK175"/>
  <c r="J121"/>
  <c r="J189"/>
  <c r="BK135"/>
  <c r="BK89"/>
  <c r="BK156"/>
  <c r="BK96"/>
  <c i="3" r="J87"/>
  <c i="2" r="J156"/>
  <c r="BK114"/>
  <c i="3" r="BK92"/>
  <c i="2" r="BK164"/>
  <c r="BK194"/>
  <c r="J213"/>
  <c r="BK216"/>
  <c r="BK144"/>
  <c r="J104"/>
  <c r="J172"/>
  <c r="BK121"/>
  <c r="BK202"/>
  <c r="J185"/>
  <c r="BK206"/>
  <c i="3" r="BK87"/>
  <c i="2" r="J175"/>
  <c r="J124"/>
  <c r="BK200"/>
  <c r="BK172"/>
  <c r="BK93"/>
  <c r="J93"/>
  <c l="1" r="BK88"/>
  <c r="J88"/>
  <c r="J61"/>
  <c r="R163"/>
  <c r="T163"/>
  <c r="BK193"/>
  <c r="J193"/>
  <c r="J64"/>
  <c r="R88"/>
  <c r="P163"/>
  <c r="T174"/>
  <c r="BK210"/>
  <c r="J210"/>
  <c r="J65"/>
  <c i="3" r="P86"/>
  <c r="P85"/>
  <c r="P84"/>
  <c i="1" r="AU56"/>
  <c i="2" r="T88"/>
  <c r="BK174"/>
  <c r="J174"/>
  <c r="J63"/>
  <c r="P193"/>
  <c r="P210"/>
  <c i="3" r="BK86"/>
  <c r="J86"/>
  <c r="J61"/>
  <c i="2" r="P88"/>
  <c r="P87"/>
  <c r="P86"/>
  <c i="1" r="AU55"/>
  <c i="2" r="P174"/>
  <c r="R193"/>
  <c r="T210"/>
  <c i="3" r="R86"/>
  <c r="R85"/>
  <c r="R84"/>
  <c i="2" r="BK163"/>
  <c r="J163"/>
  <c r="J62"/>
  <c r="R174"/>
  <c r="T193"/>
  <c r="R210"/>
  <c i="3" r="T86"/>
  <c r="T85"/>
  <c r="T84"/>
  <c i="2" r="BK218"/>
  <c r="J218"/>
  <c r="J66"/>
  <c i="3" r="BK89"/>
  <c r="J89"/>
  <c r="J62"/>
  <c r="BK91"/>
  <c r="J91"/>
  <c r="J63"/>
  <c r="BK94"/>
  <c r="J94"/>
  <c r="J64"/>
  <c r="E74"/>
  <c r="BE92"/>
  <c r="J52"/>
  <c r="F81"/>
  <c r="BE87"/>
  <c r="BE95"/>
  <c r="BE88"/>
  <c r="BE90"/>
  <c i="2" r="BE213"/>
  <c r="BE194"/>
  <c r="J52"/>
  <c r="E76"/>
  <c r="F83"/>
  <c r="BE93"/>
  <c r="BE100"/>
  <c r="BE219"/>
  <c r="BE200"/>
  <c r="BE202"/>
  <c r="BE206"/>
  <c r="BE211"/>
  <c r="BE89"/>
  <c r="BE96"/>
  <c r="BE104"/>
  <c r="BE114"/>
  <c r="BE121"/>
  <c r="BE124"/>
  <c r="BE135"/>
  <c r="BE142"/>
  <c r="BE144"/>
  <c r="BE147"/>
  <c r="BE150"/>
  <c r="BE152"/>
  <c r="BE156"/>
  <c r="BE164"/>
  <c r="BE168"/>
  <c r="BE172"/>
  <c r="BE175"/>
  <c r="BE183"/>
  <c r="BE185"/>
  <c r="BE187"/>
  <c r="BE189"/>
  <c r="BE216"/>
  <c i="3" r="F37"/>
  <c i="1" r="BD56"/>
  <c i="2" r="F34"/>
  <c i="1" r="BA55"/>
  <c i="3" r="J34"/>
  <c i="1" r="AW56"/>
  <c i="2" r="F37"/>
  <c i="1" r="BD55"/>
  <c i="3" r="F35"/>
  <c i="1" r="BB56"/>
  <c i="2" r="F35"/>
  <c i="1" r="BB55"/>
  <c i="3" r="F36"/>
  <c i="1" r="BC56"/>
  <c i="2" r="J34"/>
  <c i="1" r="AW55"/>
  <c i="3" r="F34"/>
  <c i="1" r="BA56"/>
  <c i="2" r="F36"/>
  <c i="1" r="BC55"/>
  <c i="2" l="1" r="T87"/>
  <c r="T86"/>
  <c r="R87"/>
  <c r="R86"/>
  <c i="3" r="BK85"/>
  <c r="J85"/>
  <c r="J60"/>
  <c i="2" r="BK87"/>
  <c r="BK86"/>
  <c r="J86"/>
  <c i="1" r="AU54"/>
  <c i="2" r="J33"/>
  <c i="1" r="AV55"/>
  <c r="AT55"/>
  <c i="2" r="F33"/>
  <c i="1" r="AZ55"/>
  <c i="2" r="J30"/>
  <c i="1" r="AG55"/>
  <c i="3" r="F33"/>
  <c i="1" r="AZ56"/>
  <c r="BD54"/>
  <c r="W33"/>
  <c r="BB54"/>
  <c r="AX54"/>
  <c r="BC54"/>
  <c r="W32"/>
  <c r="BA54"/>
  <c r="AW54"/>
  <c r="AK30"/>
  <c i="3" r="J33"/>
  <c i="1" r="AV56"/>
  <c r="AT56"/>
  <c i="3" l="1" r="BK84"/>
  <c r="J84"/>
  <c r="J59"/>
  <c i="2" r="J87"/>
  <c r="J60"/>
  <c r="J59"/>
  <c r="J39"/>
  <c i="1" r="AN55"/>
  <c r="AZ54"/>
  <c r="AV54"/>
  <c r="AK29"/>
  <c r="W30"/>
  <c r="W31"/>
  <c r="AY54"/>
  <c i="3" l="1" r="J30"/>
  <c i="1" r="AG56"/>
  <c r="AG54"/>
  <c r="AK26"/>
  <c r="W29"/>
  <c r="AT54"/>
  <c i="3" l="1" r="J39"/>
  <c i="1" r="AN54"/>
  <c r="AN5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<sst xmlns="http://schemas.openxmlformats.org/spreadsheetml/2006/main">
  <si>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</si>
  <si>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</si>
  <si>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</si>
  <si>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</si>
  <si>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</si>
  <si>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{934a0b4c-a54a-4bf3-b648-2a51c1fb73e3}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</si>
  <si>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</si>
  <si>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</si>
  <si>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</si>
  <si>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</si>
  <si>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</si>
  <si>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</si>
  <si>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</si>
  <si>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</si>
  <si>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</si>
  <si>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</si>
  <si>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</si>
  <si>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Manipulační plocha na pozemku p.č. 5378, k.ú. Liberec</t>
  </si>
  <si>
    <t>KSO:</t>
  </si>
  <si>
    <t/>
  </si>
  <si>
    <t>CC-CZ:</t>
  </si>
  <si>
    <t>Místo:</t>
  </si>
  <si>
    <t>Liberec</t>
  </si>
  <si>
    <t>Datum:</t>
  </si>
  <si>
    <t>14. 5. 2024</t>
  </si>
  <si>
    <t>Zadavatel:</t>
  </si>
  <si>
    <t>IČ:</t>
  </si>
  <si>
    <t>61326461</t>
  </si>
  <si>
    <t>FC SLOVAN LIBEREC a.s.</t>
  </si>
  <si>
    <t>DIČ:</t>
  </si>
  <si>
    <t>CZ61326461</t>
  </si>
  <si>
    <t>Uchazeč:</t>
  </si>
  <si>
    <t>Vyplň údaj</t>
  </si>
  <si>
    <t>Projektant:</t>
  </si>
  <si>
    <t>44581203</t>
  </si>
  <si>
    <t>Ing.Dana Polcarová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</si>
  <si>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</si>
  <si>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</si>
  <si>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</si>
  <si>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</si>
  <si>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</si>
  <si>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</si>
  <si>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</si>
  <si>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</si>
  <si>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</si>
  <si>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</si>
  <si>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</si>
  <si>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</si>
  <si>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</si>
  <si>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</si>
  <si>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</si>
  <si>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</si>
  <si>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</si>
  <si>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</si>
  <si>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</si>
  <si>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</si>
  <si>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</si>
  <si>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</si>
  <si>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</si>
  <si>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</si>
  <si>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</si>
  <si>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</si>
  <si>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</si>
  <si>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</si>
  <si>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</si>
  <si>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</si>
  <si>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</si>
  <si>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</si>
  <si>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</si>
  <si>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</si>
  <si>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</si>
  <si>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</si>
  <si>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</si>
  <si>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</si>
  <si>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</si>
  <si>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</si>
  <si>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</si>
  <si>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</si>
  <si>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</si>
  <si>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</si>
  <si>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Manipulační plocha</t>
  </si>
  <si>
    <t>STA</t>
  </si>
  <si>
    <t>1</t>
  </si>
  <si>
    <t>{f2005561-23f3-4855-a45c-290445476853}</t>
  </si>
  <si>
    <t>2</t>
  </si>
  <si>
    <t>02</t>
  </si>
  <si>
    <t>VRN-Vedlejší rozpočtové náklady</t>
  </si>
  <si>
    <t>{7286053e-3f8f-4967-82ae-4cfaeae1a69d}</t>
  </si>
  <si>
    <t>KRYCÍ LIST SOUPISU PRACÍ</t>
  </si>
  <si>
    <t>Objekt:</t>
  </si>
  <si>
    <t>01 - Manipulační plocha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</si>
  <si>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</si>
  <si>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</si>
  <si>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</si>
  <si>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</si>
  <si>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</si>
  <si>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</si>
  <si>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</si>
  <si>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</si>
  <si>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</si>
  <si>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</si>
  <si>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</si>
  <si>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</si>
  <si>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</si>
  <si>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</si>
  <si>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</si>
  <si>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</si>
  <si>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</si>
  <si>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</si>
  <si>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</si>
  <si>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</si>
  <si>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</si>
  <si>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</si>
  <si>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</si>
  <si>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</si>
  <si>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</si>
  <si>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</si>
  <si>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</si>
  <si>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</si>
  <si>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</si>
  <si>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113204111</t>
  </si>
  <si>
    <t>Vytrhání obrub s vybouráním lože, s přemístěním hmot na skládku na vzdálenost do 3 m nebo s naložením na dopravní prostředek záhonových</t>
  </si>
  <si>
    <t>m</t>
  </si>
  <si>
    <t>CS ÚRS 2024 01</t>
  </si>
  <si>
    <t>4</t>
  </si>
  <si>
    <t>2080470911</t>
  </si>
  <si>
    <t>Online PSC</t>
  </si>
  <si>
    <t>https://podminky.urs.cz/item/CS_URS_2024_01/113204111</t>
  </si>
  <si>
    <t>VV</t>
  </si>
  <si>
    <t>"v místě napojení na cyklostezku"</t>
  </si>
  <si>
    <t>10,60</t>
  </si>
  <si>
    <t>121151113</t>
  </si>
  <si>
    <t>Sejmutí ornice strojně při souvislé ploše přes 100 do 500 m2, tl. vrstvy do 200 mm</t>
  </si>
  <si>
    <t>m2</t>
  </si>
  <si>
    <t>1197040846</t>
  </si>
  <si>
    <t>https://podminky.urs.cz/item/CS_URS_2024_01/121151113</t>
  </si>
  <si>
    <t>180,0+162,0</t>
  </si>
  <si>
    <t>3</t>
  </si>
  <si>
    <t>122151103</t>
  </si>
  <si>
    <t>Odkopávky a prokopávky nezapažené strojně v hornině třídy těžitelnosti I skupiny 1 a 2 přes 50 do 100 m3</t>
  </si>
  <si>
    <t>m3</t>
  </si>
  <si>
    <t>24859401</t>
  </si>
  <si>
    <t>https://podminky.urs.cz/item/CS_URS_2024_01/122151103</t>
  </si>
  <si>
    <t>"výměra převzata z TZ"</t>
  </si>
  <si>
    <t>70,0</t>
  </si>
  <si>
    <t>132151102</t>
  </si>
  <si>
    <t>Hloubení nezapažených rýh šířky do 800 mm strojně s urovnáním dna do předepsaného profilu a spádu v hornině třídy těžitelnosti I skupiny 1 a 2 přes 20 do 50 m3</t>
  </si>
  <si>
    <t>1707874610</t>
  </si>
  <si>
    <t>https://podminky.urs.cz/item/CS_URS_2024_01/132151102</t>
  </si>
  <si>
    <t>"zasakovací rýha podél zapuštěné obruby"</t>
  </si>
  <si>
    <t>(0,85+0,55)*0,5*0,8*43,5 "DL."</t>
  </si>
  <si>
    <t>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</si>
  <si>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</si>
  <si>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</si>
  <si>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1560276236</t>
  </si>
  <si>
    <t>https://podminky.urs.cz/item/CS_URS_2024_01/162351103</t>
  </si>
  <si>
    <t>"odvoz zeminy na meziskládku "</t>
  </si>
  <si>
    <t>"sejmutá ornice " 342*0,1</t>
  </si>
  <si>
    <t>"zemina z výkopů" 70,0+24,36</t>
  </si>
  <si>
    <t>Mezisoučet</t>
  </si>
  <si>
    <t xml:space="preserve">"dovoz ornice pro ohumusování  z meziskládky "</t>
  </si>
  <si>
    <t>162,0*0,1</t>
  </si>
  <si>
    <t>Součet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</si>
  <si>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</si>
  <si>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</si>
  <si>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</si>
  <si>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-24859847</t>
  </si>
  <si>
    <t>https://podminky.urs.cz/item/CS_URS_2024_01/162751117</t>
  </si>
  <si>
    <t>"přebytek zeminy z výkopů na skládku"</t>
  </si>
  <si>
    <t>70,0+24,36</t>
  </si>
  <si>
    <t>"přebytek ornice na skládku"</t>
  </si>
  <si>
    <t>(180+162,0)*0,1-(162,0*0,1)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</si>
  <si>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</si>
  <si>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</si>
  <si>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</si>
  <si>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249562037</t>
  </si>
  <si>
    <t>https://podminky.urs.cz/item/CS_URS_2024_01/162751119</t>
  </si>
  <si>
    <t>112,36*9 'Přepočtené koeficientem množství</t>
  </si>
  <si>
    <t>8</t>
  </si>
  <si>
    <t>167151101</t>
  </si>
  <si>
    <t>Nakládání, skládání a překládání neulehlého výkopku nebo sypaniny strojně nakládání, množství do 100 m3, z horniny třídy těžitelnosti I, skupiny 1 až 3</t>
  </si>
  <si>
    <t>174084591</t>
  </si>
  <si>
    <t>https://podminky.urs.cz/item/CS_URS_2024_01/167151101</t>
  </si>
  <si>
    <t xml:space="preserve">" ornice pro ohumusování  z meziskládky "</t>
  </si>
  <si>
    <t>"přebytek zeminy z meziskládky"</t>
  </si>
  <si>
    <t>"přebytek ornice z meziskládky"</t>
  </si>
  <si>
    <t>9</t>
  </si>
  <si>
    <t>171251201</t>
  </si>
  <si>
    <t>Uložení sypaniny na skládky nebo meziskládky bez hutnění s upravením uložené sypaniny do předepsaného tvaru</t>
  </si>
  <si>
    <t>-1335872739</t>
  </si>
  <si>
    <t>https://podminky.urs.cz/item/CS_URS_2024_01/171251201</t>
  </si>
  <si>
    <t>10</t>
  </si>
  <si>
    <t>17120123.R</t>
  </si>
  <si>
    <t>Poplatek za uložení stavebního odpadu na skládce (skládkovné) zeminy a kamení zatříděného do Katalogu odpadů pod kódem 17 05 04</t>
  </si>
  <si>
    <t>t</t>
  </si>
  <si>
    <t>-1438259489</t>
  </si>
  <si>
    <t>112,36*1,8 "t/m3"</t>
  </si>
  <si>
    <t>11</t>
  </si>
  <si>
    <t>181351003</t>
  </si>
  <si>
    <t>Rozprostření a urovnání ornice v rovině nebo ve svahu sklonu do 1:5 strojně při souvislé ploše do 100 m2, tl. vrstvy do 200 mm</t>
  </si>
  <si>
    <t>38522897</t>
  </si>
  <si>
    <t>https://podminky.urs.cz/item/CS_URS_2024_01/181351003</t>
  </si>
  <si>
    <t xml:space="preserve">"výměra převzata z TZ"       162,00</t>
  </si>
  <si>
    <t>181411131</t>
  </si>
  <si>
    <t>Založení trávníku na půdě předem připravené plochy do 1000 m2 výsevem včetně utažení parkového v rovině nebo na svahu do 1:5</t>
  </si>
  <si>
    <t>1091474415</t>
  </si>
  <si>
    <t>https://podminky.urs.cz/item/CS_URS_2024_01/181411131</t>
  </si>
  <si>
    <t>13</t>
  </si>
  <si>
    <t>M</t>
  </si>
  <si>
    <t>00572410</t>
  </si>
  <si>
    <t>osivo směs travní parková</t>
  </si>
  <si>
    <t>kg</t>
  </si>
  <si>
    <t>-143770747</t>
  </si>
  <si>
    <t>162*0,02 'Přepočtené koeficientem množství</t>
  </si>
  <si>
    <t>14</t>
  </si>
  <si>
    <t>181951111</t>
  </si>
  <si>
    <t>Úprava pláně vyrovnáním výškových rozdílů strojně v hornině třídy těžitelnosti I, skupiny 1 až 3 bez zhutnění</t>
  </si>
  <si>
    <t>-2057154696</t>
  </si>
  <si>
    <t>https://podminky.urs.cz/item/CS_URS_2024_01/181951111</t>
  </si>
  <si>
    <t xml:space="preserve">"výměra převzata z TZ" </t>
  </si>
  <si>
    <t>162,00</t>
  </si>
  <si>
    <t>15</t>
  </si>
  <si>
    <t>181951112</t>
  </si>
  <si>
    <t>Úprava pláně vyrovnáním výškových rozdílů strojně v hornině třídy těžitelnosti I, skupiny 1 až 3 se zhutněním</t>
  </si>
  <si>
    <t>-1941022522</t>
  </si>
  <si>
    <t>https://podminky.urs.cz/item/CS_URS_2024_01/181951112</t>
  </si>
  <si>
    <t>180,0</t>
  </si>
  <si>
    <t xml:space="preserve">"rozšíření spodní vrstvy pod obrubník" </t>
  </si>
  <si>
    <t>(52,20+62,0)*0,25</t>
  </si>
  <si>
    <t>Zakládání</t>
  </si>
  <si>
    <t>16</t>
  </si>
  <si>
    <t>211531111</t>
  </si>
  <si>
    <t>Výplň kamenivem do rýh odvodňovacích žeber nebo trativodů bez zhutnění, s úpravou povrchu výplně kamenivem hrubým drceným frakce 16 až 63 mm</t>
  </si>
  <si>
    <t>-1526945071</t>
  </si>
  <si>
    <t>https://podminky.urs.cz/item/CS_URS_2024_01/211531111</t>
  </si>
  <si>
    <t>(0,75+0,55)*0,5*0,70*43,5 "DL."</t>
  </si>
  <si>
    <t>17</t>
  </si>
  <si>
    <t>213141111</t>
  </si>
  <si>
    <t>Zřízení vrstvy z geotextilie filtrační, separační, odvodňovací, ochranné, výztužné nebo protierozní v rovině nebo ve sklonu do 1:5, šířky do 3 m</t>
  </si>
  <si>
    <t>350999685</t>
  </si>
  <si>
    <t>https://podminky.urs.cz/item/CS_URS_2024_01/213141111</t>
  </si>
  <si>
    <t>0,85*43,5</t>
  </si>
  <si>
    <t>18</t>
  </si>
  <si>
    <t>69311080</t>
  </si>
  <si>
    <t>geotextilie netkaná separační, ochranná, filtrační, drenážní PES 200g/m2</t>
  </si>
  <si>
    <t>1647198307</t>
  </si>
  <si>
    <t>36,975*1,1845 'Přepočtené koeficientem množství</t>
  </si>
  <si>
    <t>Komunikace pozemní</t>
  </si>
  <si>
    <t>19</t>
  </si>
  <si>
    <t>564851111</t>
  </si>
  <si>
    <t>Podklad ze štěrkodrti ŠD s rozprostřením a zhutněním plochy přes 100 m2, po zhutnění tl. 150 mm</t>
  </si>
  <si>
    <t>-1257132951</t>
  </si>
  <si>
    <t>https://podminky.urs.cz/item/CS_URS_2024_01/564851111</t>
  </si>
  <si>
    <t>P</t>
  </si>
  <si>
    <t xml:space="preserve">Poznámka k položce:_x000d_
ŠDA-150 mm, ŠDB-150 mm  </t>
  </si>
  <si>
    <t>180,0 "m2" *2 "vrstvy 150 mm "</t>
  </si>
  <si>
    <t xml:space="preserve">"rozšíření spodní vrstvy pod obrubník-ŠDB" </t>
  </si>
  <si>
    <t>20</t>
  </si>
  <si>
    <t>565155111</t>
  </si>
  <si>
    <t>Asfaltový beton vrstva podkladní ACP 16 (obalované kamenivo střednězrnné - OKS) s rozprostřením a zhutněním v pruhu šířky přes 1,5 do 3 m, po zhutnění tl. 70 mm</t>
  </si>
  <si>
    <t>1246653626</t>
  </si>
  <si>
    <t>https://podminky.urs.cz/item/CS_URS_2024_01/565155111</t>
  </si>
  <si>
    <t>573191111</t>
  </si>
  <si>
    <t>Postřik infiltrační kationaktivní emulzí v množství 1,00 kg/m2</t>
  </si>
  <si>
    <t>721853536</t>
  </si>
  <si>
    <t>https://podminky.urs.cz/item/CS_URS_2024_01/573191111</t>
  </si>
  <si>
    <t>22</t>
  </si>
  <si>
    <t>573231107</t>
  </si>
  <si>
    <t>Postřik spojovací PS bez posypu kamenivem ze silniční emulze, v množství 0,40 kg/m2</t>
  </si>
  <si>
    <t>1888050723</t>
  </si>
  <si>
    <t>https://podminky.urs.cz/item/CS_URS_2024_01/573231107</t>
  </si>
  <si>
    <t>23</t>
  </si>
  <si>
    <t>577144111</t>
  </si>
  <si>
    <t>Asfaltový beton vrstva obrusná ACO 11 (ABS) s rozprostřením a se zhutněním z nemodifikovaného asfaltu v pruhu šířky do 3 m tř. I (ACO 11+), po zhutnění tl. 50 mm</t>
  </si>
  <si>
    <t>246788041</t>
  </si>
  <si>
    <t>https://podminky.urs.cz/item/CS_URS_2024_01/577144111</t>
  </si>
  <si>
    <t xml:space="preserve">180,0 </t>
  </si>
  <si>
    <t>Ostatní konstrukce a práce, bourání</t>
  </si>
  <si>
    <t>24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</si>
  <si>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</si>
  <si>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</si>
  <si>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1619823419</t>
  </si>
  <si>
    <t>https://podminky.urs.cz/item/CS_URS_2024_01/916131213</t>
  </si>
  <si>
    <t xml:space="preserve">"nášlap +0,10"        52,20</t>
  </si>
  <si>
    <t xml:space="preserve">"bez nášlapu"        62,00 </t>
  </si>
  <si>
    <t xml:space="preserve">"v místě napojení "     10,60</t>
  </si>
  <si>
    <t>25</t>
  </si>
  <si>
    <t>59217031</t>
  </si>
  <si>
    <t>obrubník silniční betonový 1000x150x250mm</t>
  </si>
  <si>
    <t>-365579802</t>
  </si>
  <si>
    <t>124,8*1,02 'Přepočtené koeficientem množství</t>
  </si>
  <si>
    <t>26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</si>
  <si>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</si>
  <si>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</si>
  <si>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1467989927</t>
  </si>
  <si>
    <t>https://podminky.urs.cz/item/CS_URS_2024_01/919122121</t>
  </si>
  <si>
    <t>27</t>
  </si>
  <si>
    <t>919731121</t>
  </si>
  <si>
    <t>Zarovnání styčné plochy podkladu nebo krytu podél vybourané části komunikace nebo zpevněné plochy živičné tl. do 50 mm</t>
  </si>
  <si>
    <t>584945772</t>
  </si>
  <si>
    <t>https://podminky.urs.cz/item/CS_URS_2024_01/919731121</t>
  </si>
  <si>
    <t>997</t>
  </si>
  <si>
    <t>Přesun sutě</t>
  </si>
  <si>
    <t>28</t>
  </si>
  <si>
    <t>997221561</t>
  </si>
  <si>
    <t>Vodorovná doprava suti bez naložení, ale se složením a s hrubým urovnáním z kusových materiálů, na vzdálenost do 1 km</t>
  </si>
  <si>
    <t>-1809357549</t>
  </si>
  <si>
    <t>https://podminky.urs.cz/item/CS_URS_2024_01/997221561</t>
  </si>
  <si>
    <t>29</t>
  </si>
  <si>
    <t>997221569</t>
  </si>
  <si>
    <t>Vodorovná doprava suti bez naložení, ale se složením a s hrubým urovnáním Příplatek k ceně za každý další započatý 1 km přes 1 km</t>
  </si>
  <si>
    <t>-1005395106</t>
  </si>
  <si>
    <t>https://podminky.urs.cz/item/CS_URS_2024_01/997221569</t>
  </si>
  <si>
    <t>0,424*9 'Přepočtené koeficientem množství</t>
  </si>
  <si>
    <t>30</t>
  </si>
  <si>
    <t>99722186.R</t>
  </si>
  <si>
    <t>Poplatek za uložení stavebního odpadu na skládce (skládkovné) z prostého betonu zatříděného do Katalogu odpadů pod kódem 17 01 01</t>
  </si>
  <si>
    <t>1908460199</t>
  </si>
  <si>
    <t>0,424</t>
  </si>
  <si>
    <t>998</t>
  </si>
  <si>
    <t>Přesun hmot</t>
  </si>
  <si>
    <t>31</t>
  </si>
  <si>
    <t>998225111</t>
  </si>
  <si>
    <t>Přesun hmot pro komunikace s krytem z kameniva, monolitickým betonovým nebo živičným dopravní vzdálenost do 200 m jakékoliv délky objektu</t>
  </si>
  <si>
    <t>617131578</t>
  </si>
  <si>
    <t>https://podminky.urs.cz/item/CS_URS_2024_01/998225111</t>
  </si>
  <si>
    <t>02 - VRN-Vedlejší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</si>
  <si>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</si>
  <si>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</si>
  <si>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</si>
  <si>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</si>
  <si>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</si>
  <si>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</si>
  <si>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</si>
  <si>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</si>
  <si>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</si>
  <si>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01200200</t>
  </si>
  <si>
    <t>Geodetické práce-vytýčení stavby, zaměření skutečného provedení stavby</t>
  </si>
  <si>
    <t>kpt</t>
  </si>
  <si>
    <t>1024</t>
  </si>
  <si>
    <t>-988492712</t>
  </si>
  <si>
    <t>01325400</t>
  </si>
  <si>
    <t>Dokumentace skutečného provedení stavby</t>
  </si>
  <si>
    <t>-1360617264</t>
  </si>
  <si>
    <t>VRN3</t>
  </si>
  <si>
    <t>Zařízení staveniště</t>
  </si>
  <si>
    <t>0300010</t>
  </si>
  <si>
    <t>-649909508</t>
  </si>
  <si>
    <t>VRN4</t>
  </si>
  <si>
    <t>Inženýrská činnost</t>
  </si>
  <si>
    <t>040001000</t>
  </si>
  <si>
    <t>CS ÚRS 2023 01</t>
  </si>
  <si>
    <t>638290033</t>
  </si>
  <si>
    <t>https://podminky.urs.cz/item/CS_URS_2023_01/040001000</t>
  </si>
  <si>
    <t>VRN6</t>
  </si>
  <si>
    <t>Územní vlivy</t>
  </si>
  <si>
    <t>06000100.1</t>
  </si>
  <si>
    <t>Zvýšené náklady spojené s lokalitou (umístěním stavby) a doplňkovými pokyny investora neobsažené v PD</t>
  </si>
  <si>
    <t>-2128054040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</si>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</sst>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204111" TargetMode="External" /><Relationship Id="rId2" Type="http://schemas.openxmlformats.org/officeDocument/2006/relationships/hyperlink" Target="https://podminky.urs.cz/item/CS_URS_2024_01/121151113" TargetMode="External" /><Relationship Id="rId3" Type="http://schemas.openxmlformats.org/officeDocument/2006/relationships/hyperlink" Target="https://podminky.urs.cz/item/CS_URS_2024_01/122151103" TargetMode="External" /><Relationship Id="rId4" Type="http://schemas.openxmlformats.org/officeDocument/2006/relationships/hyperlink" Target="https://podminky.urs.cz/item/CS_URS_2024_01/132151102" TargetMode="External" /><Relationship Id="rId5" Type="http://schemas.openxmlformats.org/officeDocument/2006/relationships/hyperlink" Target="https://podminky.urs.cz/item/CS_URS_2024_01/162351103" TargetMode="External" /><Relationship Id="rId6" Type="http://schemas.openxmlformats.org/officeDocument/2006/relationships/hyperlink" Target="https://podminky.urs.cz/item/CS_URS_2024_01/162751117" TargetMode="External" /><Relationship Id="rId7" Type="http://schemas.openxmlformats.org/officeDocument/2006/relationships/hyperlink" Target="https://podminky.urs.cz/item/CS_URS_2024_01/162751119" TargetMode="External" /><Relationship Id="rId8" Type="http://schemas.openxmlformats.org/officeDocument/2006/relationships/hyperlink" Target="https://podminky.urs.cz/item/CS_URS_2024_01/16715110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81351003" TargetMode="External" /><Relationship Id="rId11" Type="http://schemas.openxmlformats.org/officeDocument/2006/relationships/hyperlink" Target="https://podminky.urs.cz/item/CS_URS_2024_01/181411131" TargetMode="External" /><Relationship Id="rId12" Type="http://schemas.openxmlformats.org/officeDocument/2006/relationships/hyperlink" Target="https://podminky.urs.cz/item/CS_URS_2024_01/181951111" TargetMode="External" /><Relationship Id="rId13" Type="http://schemas.openxmlformats.org/officeDocument/2006/relationships/hyperlink" Target="https://podminky.urs.cz/item/CS_URS_2024_01/181951112" TargetMode="External" /><Relationship Id="rId14" Type="http://schemas.openxmlformats.org/officeDocument/2006/relationships/hyperlink" Target="https://podminky.urs.cz/item/CS_URS_2024_01/211531111" TargetMode="External" /><Relationship Id="rId15" Type="http://schemas.openxmlformats.org/officeDocument/2006/relationships/hyperlink" Target="https://podminky.urs.cz/item/CS_URS_2024_01/213141111" TargetMode="External" /><Relationship Id="rId16" Type="http://schemas.openxmlformats.org/officeDocument/2006/relationships/hyperlink" Target="https://podminky.urs.cz/item/CS_URS_2024_01/564851111" TargetMode="External" /><Relationship Id="rId17" Type="http://schemas.openxmlformats.org/officeDocument/2006/relationships/hyperlink" Target="https://podminky.urs.cz/item/CS_URS_2024_01/565155111" TargetMode="External" /><Relationship Id="rId18" Type="http://schemas.openxmlformats.org/officeDocument/2006/relationships/hyperlink" Target="https://podminky.urs.cz/item/CS_URS_2024_01/573191111" TargetMode="External" /><Relationship Id="rId19" Type="http://schemas.openxmlformats.org/officeDocument/2006/relationships/hyperlink" Target="https://podminky.urs.cz/item/CS_URS_2024_01/573231107" TargetMode="External" /><Relationship Id="rId20" Type="http://schemas.openxmlformats.org/officeDocument/2006/relationships/hyperlink" Target="https://podminky.urs.cz/item/CS_URS_2024_01/577144111" TargetMode="External" /><Relationship Id="rId21" Type="http://schemas.openxmlformats.org/officeDocument/2006/relationships/hyperlink" Target="https://podminky.urs.cz/item/CS_URS_2024_01/916131213" TargetMode="External" /><Relationship Id="rId22" Type="http://schemas.openxmlformats.org/officeDocument/2006/relationships/hyperlink" Target="https://podminky.urs.cz/item/CS_URS_2024_01/919122121" TargetMode="External" /><Relationship Id="rId23" Type="http://schemas.openxmlformats.org/officeDocument/2006/relationships/hyperlink" Target="https://podminky.urs.cz/item/CS_URS_2024_01/919731121" TargetMode="External" /><Relationship Id="rId24" Type="http://schemas.openxmlformats.org/officeDocument/2006/relationships/hyperlink" Target="https://podminky.urs.cz/item/CS_URS_2024_01/997221561" TargetMode="External" /><Relationship Id="rId25" Type="http://schemas.openxmlformats.org/officeDocument/2006/relationships/hyperlink" Target="https://podminky.urs.cz/item/CS_URS_2024_01/997221569" TargetMode="External" /><Relationship Id="rId26" Type="http://schemas.openxmlformats.org/officeDocument/2006/relationships/hyperlink" Target="https://podminky.urs.cz/item/CS_URS_2024_01/99822511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40001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23018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Manipulační plocha na pozemku p.č. 5378, k.ú. Liberec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Liberec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14. 5. 2024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FC SLOVAN LIBEREC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Ing.Dana Polcarová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>Ing.Dana Polcarová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Manipulační plocha'!J30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'01 - Manipulační plocha'!P86</f>
        <v>0</v>
      </c>
      <c r="AV55" s="123">
        <f>'01 - Manipulační plocha'!J33</f>
        <v>0</v>
      </c>
      <c r="AW55" s="123">
        <f>'01 - Manipulační plocha'!J34</f>
        <v>0</v>
      </c>
      <c r="AX55" s="123">
        <f>'01 - Manipulační plocha'!J35</f>
        <v>0</v>
      </c>
      <c r="AY55" s="123">
        <f>'01 - Manipulační plocha'!J36</f>
        <v>0</v>
      </c>
      <c r="AZ55" s="123">
        <f>'01 - Manipulační plocha'!F33</f>
        <v>0</v>
      </c>
      <c r="BA55" s="123">
        <f>'01 - Manipulační plocha'!F34</f>
        <v>0</v>
      </c>
      <c r="BB55" s="123">
        <f>'01 - Manipulační plocha'!F35</f>
        <v>0</v>
      </c>
      <c r="BC55" s="123">
        <f>'01 - Manipulační plocha'!F36</f>
        <v>0</v>
      </c>
      <c r="BD55" s="125">
        <f>'01 - Manipulační plocha'!F37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16.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VRN-Vedlejší rozpočt...'!J30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7">
        <v>0</v>
      </c>
      <c r="AT56" s="128">
        <f>ROUND(SUM(AV56:AW56),2)</f>
        <v>0</v>
      </c>
      <c r="AU56" s="129">
        <f>'02 - VRN-Vedlejší rozpočt...'!P84</f>
        <v>0</v>
      </c>
      <c r="AV56" s="128">
        <f>'02 - VRN-Vedlejší rozpočt...'!J33</f>
        <v>0</v>
      </c>
      <c r="AW56" s="128">
        <f>'02 - VRN-Vedlejší rozpočt...'!J34</f>
        <v>0</v>
      </c>
      <c r="AX56" s="128">
        <f>'02 - VRN-Vedlejší rozpočt...'!J35</f>
        <v>0</v>
      </c>
      <c r="AY56" s="128">
        <f>'02 - VRN-Vedlejší rozpočt...'!J36</f>
        <v>0</v>
      </c>
      <c r="AZ56" s="128">
        <f>'02 - VRN-Vedlejší rozpočt...'!F33</f>
        <v>0</v>
      </c>
      <c r="BA56" s="128">
        <f>'02 - VRN-Vedlejší rozpočt...'!F34</f>
        <v>0</v>
      </c>
      <c r="BB56" s="128">
        <f>'02 - VRN-Vedlejší rozpočt...'!F35</f>
        <v>0</v>
      </c>
      <c r="BC56" s="128">
        <f>'02 - VRN-Vedlejší rozpočt...'!F36</f>
        <v>0</v>
      </c>
      <c r="BD56" s="130">
        <f>'02 - VRN-Vedlejší rozpočt...'!F37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Hmg9VL/pUo5kohGHZht1rwqmQ/oRgGWEr66NAxM6G/8t/+mw/F2+VELjFpcZciKToGoWG8EZkFQZPZTjXa7cRg==" hashValue="Kw15bovEOmILK/IyzE+RmGBUA8Qk0p9ZXNUVxe1+JmWi7qRruZQJqeEuKQkJSadqpTJCAzZxw3qL9rcnhasss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Manipulační plocha'!C2" display="/"/>
    <hyperlink ref="A56" location="'02 - VRN-Vedlejší rozpoč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84</v>
      </c>
    </row>
    <row r="4" s="1" customFormat="1" ht="24.96" customHeight="1">
      <c r="B4" s="23"/>
      <c r="D4" s="133" t="s">
        <v>88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Manipulační plocha na pozemku p.č. 5378, k.ú. Liberec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38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40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42</v>
      </c>
      <c r="G32" s="41"/>
      <c r="H32" s="41"/>
      <c r="I32" s="148" t="s">
        <v>41</v>
      </c>
      <c r="J32" s="148" t="s">
        <v>43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44</v>
      </c>
      <c r="E33" s="135" t="s">
        <v>45</v>
      </c>
      <c r="F33" s="150">
        <f>ROUND((SUM(BE86:BE220)),  2)</f>
        <v>0</v>
      </c>
      <c r="G33" s="41"/>
      <c r="H33" s="41"/>
      <c r="I33" s="151">
        <v>0.20999999999999999</v>
      </c>
      <c r="J33" s="150">
        <f>ROUND(((SUM(BE86:BE220))*I33),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46</v>
      </c>
      <c r="F34" s="150">
        <f>ROUND((SUM(BF86:BF220)),  2)</f>
        <v>0</v>
      </c>
      <c r="G34" s="41"/>
      <c r="H34" s="41"/>
      <c r="I34" s="151">
        <v>0.12</v>
      </c>
      <c r="J34" s="150">
        <f>ROUND(((SUM(BF86:BF220))*I34),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47</v>
      </c>
      <c r="F35" s="150">
        <f>ROUND((SUM(BG86:BG220)),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48</v>
      </c>
      <c r="F36" s="150">
        <f>ROUND((SUM(BH86:BH220)),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49</v>
      </c>
      <c r="F37" s="150">
        <f>ROUND((SUM(BI86:BI220)),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Manipulační plocha na pozemku p.č. 5378, k.ú. Liberec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Manipulační plocha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Liberec</v>
      </c>
      <c r="G52" s="43"/>
      <c r="H52" s="43"/>
      <c r="I52" s="35" t="s">
        <v>23</v>
      </c>
      <c r="J52" s="75" t="str">
        <f>IF(J12="","",J12)</f>
        <v>14. 5. 2024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FC SLOVAN LIBEREC a.s.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Ing.Dana Polcarová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92</v>
      </c>
      <c r="D57" s="165"/>
      <c r="E57" s="165"/>
      <c r="F57" s="165"/>
      <c r="G57" s="165"/>
      <c r="H57" s="165"/>
      <c r="I57" s="165"/>
      <c r="J57" s="166" t="s">
        <v>93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72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94</v>
      </c>
    </row>
    <row r="60" s="9" customFormat="1" ht="24.96" customHeight="1">
      <c r="A60" s="9"/>
      <c r="B60" s="168"/>
      <c r="C60" s="169"/>
      <c r="D60" s="170" t="s">
        <v>95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96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97</v>
      </c>
      <c r="E62" s="177"/>
      <c r="F62" s="177"/>
      <c r="G62" s="177"/>
      <c r="H62" s="177"/>
      <c r="I62" s="177"/>
      <c r="J62" s="178">
        <f>J163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98</v>
      </c>
      <c r="E63" s="177"/>
      <c r="F63" s="177"/>
      <c r="G63" s="177"/>
      <c r="H63" s="177"/>
      <c r="I63" s="177"/>
      <c r="J63" s="178">
        <f>J174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99</v>
      </c>
      <c r="E64" s="177"/>
      <c r="F64" s="177"/>
      <c r="G64" s="177"/>
      <c r="H64" s="177"/>
      <c r="I64" s="177"/>
      <c r="J64" s="178">
        <f>J193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100</v>
      </c>
      <c r="E65" s="177"/>
      <c r="F65" s="177"/>
      <c r="G65" s="177"/>
      <c r="H65" s="177"/>
      <c r="I65" s="177"/>
      <c r="J65" s="178">
        <f>J210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101</v>
      </c>
      <c r="E66" s="177"/>
      <c r="F66" s="177"/>
      <c r="G66" s="177"/>
      <c r="H66" s="177"/>
      <c r="I66" s="177"/>
      <c r="J66" s="178">
        <f>J218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102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Manipulační plocha na pozemku p.č. 5378, k.ú. Liberec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89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01 - Manipulační plocha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Liberec</v>
      </c>
      <c r="G80" s="43"/>
      <c r="H80" s="43"/>
      <c r="I80" s="35" t="s">
        <v>23</v>
      </c>
      <c r="J80" s="75" t="str">
        <f>IF(J12="","",J12)</f>
        <v>14. 5. 2024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>FC SLOVAN LIBEREC a.s.</v>
      </c>
      <c r="G82" s="43"/>
      <c r="H82" s="43"/>
      <c r="I82" s="35" t="s">
        <v>33</v>
      </c>
      <c r="J82" s="39" t="str">
        <f>E21</f>
        <v>Ing.Dana Polcarová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37</v>
      </c>
      <c r="J83" s="39" t="str">
        <f>E24</f>
        <v>Ing.Dana Polcarová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103</v>
      </c>
      <c r="D85" s="183" t="s">
        <v>59</v>
      </c>
      <c r="E85" s="183" t="s">
        <v>55</v>
      </c>
      <c r="F85" s="183" t="s">
        <v>56</v>
      </c>
      <c r="G85" s="183" t="s">
        <v>104</v>
      </c>
      <c r="H85" s="183" t="s">
        <v>105</v>
      </c>
      <c r="I85" s="183" t="s">
        <v>106</v>
      </c>
      <c r="J85" s="183" t="s">
        <v>93</v>
      </c>
      <c r="K85" s="184" t="s">
        <v>107</v>
      </c>
      <c r="L85" s="185"/>
      <c r="M85" s="95" t="s">
        <v>19</v>
      </c>
      <c r="N85" s="96" t="s">
        <v>44</v>
      </c>
      <c r="O85" s="96" t="s">
        <v>108</v>
      </c>
      <c r="P85" s="96" t="s">
        <v>109</v>
      </c>
      <c r="Q85" s="96" t="s">
        <v>110</v>
      </c>
      <c r="R85" s="96" t="s">
        <v>111</v>
      </c>
      <c r="S85" s="96" t="s">
        <v>112</v>
      </c>
      <c r="T85" s="97" t="s">
        <v>113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114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29.594250900000002</v>
      </c>
      <c r="S86" s="99"/>
      <c r="T86" s="189">
        <f>T87</f>
        <v>0.42399999999999999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73</v>
      </c>
      <c r="AU86" s="20" t="s">
        <v>94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73</v>
      </c>
      <c r="E87" s="194" t="s">
        <v>115</v>
      </c>
      <c r="F87" s="194" t="s">
        <v>116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P88+P163+P174+P193+P210+P218</f>
        <v>0</v>
      </c>
      <c r="Q87" s="199"/>
      <c r="R87" s="200">
        <f>R88+R163+R174+R193+R210+R218</f>
        <v>29.594250900000002</v>
      </c>
      <c r="S87" s="199"/>
      <c r="T87" s="201">
        <f>T88+T163+T174+T193+T210+T218</f>
        <v>0.42399999999999999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82</v>
      </c>
      <c r="AT87" s="203" t="s">
        <v>73</v>
      </c>
      <c r="AU87" s="203" t="s">
        <v>74</v>
      </c>
      <c r="AY87" s="202" t="s">
        <v>117</v>
      </c>
      <c r="BK87" s="204">
        <f>BK88+BK163+BK174+BK193+BK210+BK218</f>
        <v>0</v>
      </c>
    </row>
    <row r="88" s="12" customFormat="1" ht="22.8" customHeight="1">
      <c r="A88" s="12"/>
      <c r="B88" s="191"/>
      <c r="C88" s="192"/>
      <c r="D88" s="193" t="s">
        <v>73</v>
      </c>
      <c r="E88" s="205" t="s">
        <v>82</v>
      </c>
      <c r="F88" s="205" t="s">
        <v>118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SUM(P89:P162)</f>
        <v>0</v>
      </c>
      <c r="Q88" s="199"/>
      <c r="R88" s="200">
        <f>SUM(R89:R162)</f>
        <v>0.0032400000000000003</v>
      </c>
      <c r="S88" s="199"/>
      <c r="T88" s="201">
        <f>SUM(T89:T162)</f>
        <v>0.42399999999999999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82</v>
      </c>
      <c r="AT88" s="203" t="s">
        <v>73</v>
      </c>
      <c r="AU88" s="203" t="s">
        <v>82</v>
      </c>
      <c r="AY88" s="202" t="s">
        <v>117</v>
      </c>
      <c r="BK88" s="204">
        <f>SUM(BK89:BK162)</f>
        <v>0</v>
      </c>
    </row>
    <row r="89" s="2" customFormat="1" ht="24.15" customHeight="1">
      <c r="A89" s="41"/>
      <c r="B89" s="42"/>
      <c r="C89" s="207" t="s">
        <v>82</v>
      </c>
      <c r="D89" s="207" t="s">
        <v>119</v>
      </c>
      <c r="E89" s="208" t="s">
        <v>120</v>
      </c>
      <c r="F89" s="209" t="s">
        <v>121</v>
      </c>
      <c r="G89" s="210" t="s">
        <v>122</v>
      </c>
      <c r="H89" s="211">
        <v>10.6</v>
      </c>
      <c r="I89" s="212"/>
      <c r="J89" s="213">
        <f>ROUND(I89*H89,2)</f>
        <v>0</v>
      </c>
      <c r="K89" s="209" t="s">
        <v>123</v>
      </c>
      <c r="L89" s="47"/>
      <c r="M89" s="214" t="s">
        <v>19</v>
      </c>
      <c r="N89" s="215" t="s">
        <v>45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0.040000000000000001</v>
      </c>
      <c r="T89" s="217">
        <f>S89*H89</f>
        <v>0.42399999999999999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124</v>
      </c>
      <c r="AT89" s="218" t="s">
        <v>119</v>
      </c>
      <c r="AU89" s="218" t="s">
        <v>84</v>
      </c>
      <c r="AY89" s="20" t="s">
        <v>117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82</v>
      </c>
      <c r="BK89" s="219">
        <f>ROUND(I89*H89,2)</f>
        <v>0</v>
      </c>
      <c r="BL89" s="20" t="s">
        <v>124</v>
      </c>
      <c r="BM89" s="218" t="s">
        <v>125</v>
      </c>
    </row>
    <row r="90" s="2" customFormat="1">
      <c r="A90" s="41"/>
      <c r="B90" s="42"/>
      <c r="C90" s="43"/>
      <c r="D90" s="220" t="s">
        <v>126</v>
      </c>
      <c r="E90" s="43"/>
      <c r="F90" s="221" t="s">
        <v>127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126</v>
      </c>
      <c r="AU90" s="20" t="s">
        <v>84</v>
      </c>
    </row>
    <row r="91" s="13" customFormat="1">
      <c r="A91" s="13"/>
      <c r="B91" s="225"/>
      <c r="C91" s="226"/>
      <c r="D91" s="227" t="s">
        <v>128</v>
      </c>
      <c r="E91" s="228" t="s">
        <v>19</v>
      </c>
      <c r="F91" s="229" t="s">
        <v>129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128</v>
      </c>
      <c r="AU91" s="235" t="s">
        <v>84</v>
      </c>
      <c r="AV91" s="13" t="s">
        <v>82</v>
      </c>
      <c r="AW91" s="13" t="s">
        <v>36</v>
      </c>
      <c r="AX91" s="13" t="s">
        <v>74</v>
      </c>
      <c r="AY91" s="235" t="s">
        <v>117</v>
      </c>
    </row>
    <row r="92" s="14" customFormat="1">
      <c r="A92" s="14"/>
      <c r="B92" s="236"/>
      <c r="C92" s="237"/>
      <c r="D92" s="227" t="s">
        <v>128</v>
      </c>
      <c r="E92" s="238" t="s">
        <v>19</v>
      </c>
      <c r="F92" s="239" t="s">
        <v>130</v>
      </c>
      <c r="G92" s="237"/>
      <c r="H92" s="240">
        <v>10.6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128</v>
      </c>
      <c r="AU92" s="246" t="s">
        <v>84</v>
      </c>
      <c r="AV92" s="14" t="s">
        <v>84</v>
      </c>
      <c r="AW92" s="14" t="s">
        <v>36</v>
      </c>
      <c r="AX92" s="14" t="s">
        <v>82</v>
      </c>
      <c r="AY92" s="246" t="s">
        <v>117</v>
      </c>
    </row>
    <row r="93" s="2" customFormat="1" ht="16.5" customHeight="1">
      <c r="A93" s="41"/>
      <c r="B93" s="42"/>
      <c r="C93" s="207" t="s">
        <v>84</v>
      </c>
      <c r="D93" s="207" t="s">
        <v>119</v>
      </c>
      <c r="E93" s="208" t="s">
        <v>131</v>
      </c>
      <c r="F93" s="209" t="s">
        <v>132</v>
      </c>
      <c r="G93" s="210" t="s">
        <v>133</v>
      </c>
      <c r="H93" s="211">
        <v>342</v>
      </c>
      <c r="I93" s="212"/>
      <c r="J93" s="213">
        <f>ROUND(I93*H93,2)</f>
        <v>0</v>
      </c>
      <c r="K93" s="209" t="s">
        <v>123</v>
      </c>
      <c r="L93" s="47"/>
      <c r="M93" s="214" t="s">
        <v>19</v>
      </c>
      <c r="N93" s="215" t="s">
        <v>45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124</v>
      </c>
      <c r="AT93" s="218" t="s">
        <v>119</v>
      </c>
      <c r="AU93" s="218" t="s">
        <v>84</v>
      </c>
      <c r="AY93" s="20" t="s">
        <v>117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82</v>
      </c>
      <c r="BK93" s="219">
        <f>ROUND(I93*H93,2)</f>
        <v>0</v>
      </c>
      <c r="BL93" s="20" t="s">
        <v>124</v>
      </c>
      <c r="BM93" s="218" t="s">
        <v>134</v>
      </c>
    </row>
    <row r="94" s="2" customFormat="1">
      <c r="A94" s="41"/>
      <c r="B94" s="42"/>
      <c r="C94" s="43"/>
      <c r="D94" s="220" t="s">
        <v>126</v>
      </c>
      <c r="E94" s="43"/>
      <c r="F94" s="221" t="s">
        <v>135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126</v>
      </c>
      <c r="AU94" s="20" t="s">
        <v>84</v>
      </c>
    </row>
    <row r="95" s="14" customFormat="1">
      <c r="A95" s="14"/>
      <c r="B95" s="236"/>
      <c r="C95" s="237"/>
      <c r="D95" s="227" t="s">
        <v>128</v>
      </c>
      <c r="E95" s="238" t="s">
        <v>19</v>
      </c>
      <c r="F95" s="239" t="s">
        <v>136</v>
      </c>
      <c r="G95" s="237"/>
      <c r="H95" s="240">
        <v>342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128</v>
      </c>
      <c r="AU95" s="246" t="s">
        <v>84</v>
      </c>
      <c r="AV95" s="14" t="s">
        <v>84</v>
      </c>
      <c r="AW95" s="14" t="s">
        <v>36</v>
      </c>
      <c r="AX95" s="14" t="s">
        <v>82</v>
      </c>
      <c r="AY95" s="246" t="s">
        <v>117</v>
      </c>
    </row>
    <row r="96" s="2" customFormat="1" ht="21.75" customHeight="1">
      <c r="A96" s="41"/>
      <c r="B96" s="42"/>
      <c r="C96" s="207" t="s">
        <v>137</v>
      </c>
      <c r="D96" s="207" t="s">
        <v>119</v>
      </c>
      <c r="E96" s="208" t="s">
        <v>138</v>
      </c>
      <c r="F96" s="209" t="s">
        <v>139</v>
      </c>
      <c r="G96" s="210" t="s">
        <v>140</v>
      </c>
      <c r="H96" s="211">
        <v>70</v>
      </c>
      <c r="I96" s="212"/>
      <c r="J96" s="213">
        <f>ROUND(I96*H96,2)</f>
        <v>0</v>
      </c>
      <c r="K96" s="209" t="s">
        <v>123</v>
      </c>
      <c r="L96" s="47"/>
      <c r="M96" s="214" t="s">
        <v>19</v>
      </c>
      <c r="N96" s="215" t="s">
        <v>45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124</v>
      </c>
      <c r="AT96" s="218" t="s">
        <v>119</v>
      </c>
      <c r="AU96" s="218" t="s">
        <v>84</v>
      </c>
      <c r="AY96" s="20" t="s">
        <v>117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82</v>
      </c>
      <c r="BK96" s="219">
        <f>ROUND(I96*H96,2)</f>
        <v>0</v>
      </c>
      <c r="BL96" s="20" t="s">
        <v>124</v>
      </c>
      <c r="BM96" s="218" t="s">
        <v>141</v>
      </c>
    </row>
    <row r="97" s="2" customFormat="1">
      <c r="A97" s="41"/>
      <c r="B97" s="42"/>
      <c r="C97" s="43"/>
      <c r="D97" s="220" t="s">
        <v>126</v>
      </c>
      <c r="E97" s="43"/>
      <c r="F97" s="221" t="s">
        <v>142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126</v>
      </c>
      <c r="AU97" s="20" t="s">
        <v>84</v>
      </c>
    </row>
    <row r="98" s="13" customFormat="1">
      <c r="A98" s="13"/>
      <c r="B98" s="225"/>
      <c r="C98" s="226"/>
      <c r="D98" s="227" t="s">
        <v>128</v>
      </c>
      <c r="E98" s="228" t="s">
        <v>19</v>
      </c>
      <c r="F98" s="229" t="s">
        <v>143</v>
      </c>
      <c r="G98" s="226"/>
      <c r="H98" s="228" t="s">
        <v>19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128</v>
      </c>
      <c r="AU98" s="235" t="s">
        <v>84</v>
      </c>
      <c r="AV98" s="13" t="s">
        <v>82</v>
      </c>
      <c r="AW98" s="13" t="s">
        <v>36</v>
      </c>
      <c r="AX98" s="13" t="s">
        <v>74</v>
      </c>
      <c r="AY98" s="235" t="s">
        <v>117</v>
      </c>
    </row>
    <row r="99" s="14" customFormat="1">
      <c r="A99" s="14"/>
      <c r="B99" s="236"/>
      <c r="C99" s="237"/>
      <c r="D99" s="227" t="s">
        <v>128</v>
      </c>
      <c r="E99" s="238" t="s">
        <v>19</v>
      </c>
      <c r="F99" s="239" t="s">
        <v>144</v>
      </c>
      <c r="G99" s="237"/>
      <c r="H99" s="240">
        <v>70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128</v>
      </c>
      <c r="AU99" s="246" t="s">
        <v>84</v>
      </c>
      <c r="AV99" s="14" t="s">
        <v>84</v>
      </c>
      <c r="AW99" s="14" t="s">
        <v>36</v>
      </c>
      <c r="AX99" s="14" t="s">
        <v>82</v>
      </c>
      <c r="AY99" s="246" t="s">
        <v>117</v>
      </c>
    </row>
    <row r="100" s="2" customFormat="1" ht="24.15" customHeight="1">
      <c r="A100" s="41"/>
      <c r="B100" s="42"/>
      <c r="C100" s="207" t="s">
        <v>124</v>
      </c>
      <c r="D100" s="207" t="s">
        <v>119</v>
      </c>
      <c r="E100" s="208" t="s">
        <v>145</v>
      </c>
      <c r="F100" s="209" t="s">
        <v>146</v>
      </c>
      <c r="G100" s="210" t="s">
        <v>140</v>
      </c>
      <c r="H100" s="211">
        <v>24.359999999999999</v>
      </c>
      <c r="I100" s="212"/>
      <c r="J100" s="213">
        <f>ROUND(I100*H100,2)</f>
        <v>0</v>
      </c>
      <c r="K100" s="209" t="s">
        <v>123</v>
      </c>
      <c r="L100" s="47"/>
      <c r="M100" s="214" t="s">
        <v>19</v>
      </c>
      <c r="N100" s="215" t="s">
        <v>45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124</v>
      </c>
      <c r="AT100" s="218" t="s">
        <v>119</v>
      </c>
      <c r="AU100" s="218" t="s">
        <v>84</v>
      </c>
      <c r="AY100" s="20" t="s">
        <v>117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82</v>
      </c>
      <c r="BK100" s="219">
        <f>ROUND(I100*H100,2)</f>
        <v>0</v>
      </c>
      <c r="BL100" s="20" t="s">
        <v>124</v>
      </c>
      <c r="BM100" s="218" t="s">
        <v>147</v>
      </c>
    </row>
    <row r="101" s="2" customFormat="1">
      <c r="A101" s="41"/>
      <c r="B101" s="42"/>
      <c r="C101" s="43"/>
      <c r="D101" s="220" t="s">
        <v>126</v>
      </c>
      <c r="E101" s="43"/>
      <c r="F101" s="221" t="s">
        <v>148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126</v>
      </c>
      <c r="AU101" s="20" t="s">
        <v>84</v>
      </c>
    </row>
    <row r="102" s="13" customFormat="1">
      <c r="A102" s="13"/>
      <c r="B102" s="225"/>
      <c r="C102" s="226"/>
      <c r="D102" s="227" t="s">
        <v>128</v>
      </c>
      <c r="E102" s="228" t="s">
        <v>19</v>
      </c>
      <c r="F102" s="229" t="s">
        <v>149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128</v>
      </c>
      <c r="AU102" s="235" t="s">
        <v>84</v>
      </c>
      <c r="AV102" s="13" t="s">
        <v>82</v>
      </c>
      <c r="AW102" s="13" t="s">
        <v>36</v>
      </c>
      <c r="AX102" s="13" t="s">
        <v>74</v>
      </c>
      <c r="AY102" s="235" t="s">
        <v>117</v>
      </c>
    </row>
    <row r="103" s="14" customFormat="1">
      <c r="A103" s="14"/>
      <c r="B103" s="236"/>
      <c r="C103" s="237"/>
      <c r="D103" s="227" t="s">
        <v>128</v>
      </c>
      <c r="E103" s="238" t="s">
        <v>19</v>
      </c>
      <c r="F103" s="239" t="s">
        <v>150</v>
      </c>
      <c r="G103" s="237"/>
      <c r="H103" s="240">
        <v>24.359999999999999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128</v>
      </c>
      <c r="AU103" s="246" t="s">
        <v>84</v>
      </c>
      <c r="AV103" s="14" t="s">
        <v>84</v>
      </c>
      <c r="AW103" s="14" t="s">
        <v>36</v>
      </c>
      <c r="AX103" s="14" t="s">
        <v>82</v>
      </c>
      <c r="AY103" s="246" t="s">
        <v>117</v>
      </c>
    </row>
    <row r="104" s="2" customFormat="1" ht="37.8" customHeight="1">
      <c r="A104" s="41"/>
      <c r="B104" s="42"/>
      <c r="C104" s="207" t="s">
        <v>151</v>
      </c>
      <c r="D104" s="207" t="s">
        <v>119</v>
      </c>
      <c r="E104" s="208" t="s">
        <v>152</v>
      </c>
      <c r="F104" s="209" t="s">
        <v>153</v>
      </c>
      <c r="G104" s="210" t="s">
        <v>140</v>
      </c>
      <c r="H104" s="211">
        <v>144.75999999999999</v>
      </c>
      <c r="I104" s="212"/>
      <c r="J104" s="213">
        <f>ROUND(I104*H104,2)</f>
        <v>0</v>
      </c>
      <c r="K104" s="209" t="s">
        <v>123</v>
      </c>
      <c r="L104" s="47"/>
      <c r="M104" s="214" t="s">
        <v>19</v>
      </c>
      <c r="N104" s="215" t="s">
        <v>45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124</v>
      </c>
      <c r="AT104" s="218" t="s">
        <v>119</v>
      </c>
      <c r="AU104" s="218" t="s">
        <v>84</v>
      </c>
      <c r="AY104" s="20" t="s">
        <v>117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82</v>
      </c>
      <c r="BK104" s="219">
        <f>ROUND(I104*H104,2)</f>
        <v>0</v>
      </c>
      <c r="BL104" s="20" t="s">
        <v>124</v>
      </c>
      <c r="BM104" s="218" t="s">
        <v>154</v>
      </c>
    </row>
    <row r="105" s="2" customFormat="1">
      <c r="A105" s="41"/>
      <c r="B105" s="42"/>
      <c r="C105" s="43"/>
      <c r="D105" s="220" t="s">
        <v>126</v>
      </c>
      <c r="E105" s="43"/>
      <c r="F105" s="221" t="s">
        <v>155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126</v>
      </c>
      <c r="AU105" s="20" t="s">
        <v>84</v>
      </c>
    </row>
    <row r="106" s="13" customFormat="1">
      <c r="A106" s="13"/>
      <c r="B106" s="225"/>
      <c r="C106" s="226"/>
      <c r="D106" s="227" t="s">
        <v>128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128</v>
      </c>
      <c r="AU106" s="235" t="s">
        <v>84</v>
      </c>
      <c r="AV106" s="13" t="s">
        <v>82</v>
      </c>
      <c r="AW106" s="13" t="s">
        <v>36</v>
      </c>
      <c r="AX106" s="13" t="s">
        <v>74</v>
      </c>
      <c r="AY106" s="235" t="s">
        <v>117</v>
      </c>
    </row>
    <row r="107" s="14" customFormat="1">
      <c r="A107" s="14"/>
      <c r="B107" s="236"/>
      <c r="C107" s="237"/>
      <c r="D107" s="227" t="s">
        <v>128</v>
      </c>
      <c r="E107" s="238" t="s">
        <v>19</v>
      </c>
      <c r="F107" s="239" t="s">
        <v>157</v>
      </c>
      <c r="G107" s="237"/>
      <c r="H107" s="240">
        <v>34.200000000000003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128</v>
      </c>
      <c r="AU107" s="246" t="s">
        <v>84</v>
      </c>
      <c r="AV107" s="14" t="s">
        <v>84</v>
      </c>
      <c r="AW107" s="14" t="s">
        <v>36</v>
      </c>
      <c r="AX107" s="14" t="s">
        <v>74</v>
      </c>
      <c r="AY107" s="246" t="s">
        <v>117</v>
      </c>
    </row>
    <row r="108" s="14" customFormat="1">
      <c r="A108" s="14"/>
      <c r="B108" s="236"/>
      <c r="C108" s="237"/>
      <c r="D108" s="227" t="s">
        <v>128</v>
      </c>
      <c r="E108" s="238" t="s">
        <v>19</v>
      </c>
      <c r="F108" s="239" t="s">
        <v>158</v>
      </c>
      <c r="G108" s="237"/>
      <c r="H108" s="240">
        <v>94.359999999999999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128</v>
      </c>
      <c r="AU108" s="246" t="s">
        <v>84</v>
      </c>
      <c r="AV108" s="14" t="s">
        <v>84</v>
      </c>
      <c r="AW108" s="14" t="s">
        <v>36</v>
      </c>
      <c r="AX108" s="14" t="s">
        <v>74</v>
      </c>
      <c r="AY108" s="246" t="s">
        <v>117</v>
      </c>
    </row>
    <row r="109" s="15" customFormat="1">
      <c r="A109" s="15"/>
      <c r="B109" s="247"/>
      <c r="C109" s="248"/>
      <c r="D109" s="227" t="s">
        <v>128</v>
      </c>
      <c r="E109" s="249" t="s">
        <v>19</v>
      </c>
      <c r="F109" s="250" t="s">
        <v>159</v>
      </c>
      <c r="G109" s="248"/>
      <c r="H109" s="251">
        <v>128.56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128</v>
      </c>
      <c r="AU109" s="257" t="s">
        <v>84</v>
      </c>
      <c r="AV109" s="15" t="s">
        <v>137</v>
      </c>
      <c r="AW109" s="15" t="s">
        <v>36</v>
      </c>
      <c r="AX109" s="15" t="s">
        <v>74</v>
      </c>
      <c r="AY109" s="257" t="s">
        <v>117</v>
      </c>
    </row>
    <row r="110" s="13" customFormat="1">
      <c r="A110" s="13"/>
      <c r="B110" s="225"/>
      <c r="C110" s="226"/>
      <c r="D110" s="227" t="s">
        <v>128</v>
      </c>
      <c r="E110" s="228" t="s">
        <v>19</v>
      </c>
      <c r="F110" s="229" t="s">
        <v>160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128</v>
      </c>
      <c r="AU110" s="235" t="s">
        <v>84</v>
      </c>
      <c r="AV110" s="13" t="s">
        <v>82</v>
      </c>
      <c r="AW110" s="13" t="s">
        <v>36</v>
      </c>
      <c r="AX110" s="13" t="s">
        <v>74</v>
      </c>
      <c r="AY110" s="235" t="s">
        <v>117</v>
      </c>
    </row>
    <row r="111" s="14" customFormat="1">
      <c r="A111" s="14"/>
      <c r="B111" s="236"/>
      <c r="C111" s="237"/>
      <c r="D111" s="227" t="s">
        <v>128</v>
      </c>
      <c r="E111" s="238" t="s">
        <v>19</v>
      </c>
      <c r="F111" s="239" t="s">
        <v>161</v>
      </c>
      <c r="G111" s="237"/>
      <c r="H111" s="240">
        <v>16.199999999999999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128</v>
      </c>
      <c r="AU111" s="246" t="s">
        <v>84</v>
      </c>
      <c r="AV111" s="14" t="s">
        <v>84</v>
      </c>
      <c r="AW111" s="14" t="s">
        <v>36</v>
      </c>
      <c r="AX111" s="14" t="s">
        <v>74</v>
      </c>
      <c r="AY111" s="246" t="s">
        <v>117</v>
      </c>
    </row>
    <row r="112" s="15" customFormat="1">
      <c r="A112" s="15"/>
      <c r="B112" s="247"/>
      <c r="C112" s="248"/>
      <c r="D112" s="227" t="s">
        <v>128</v>
      </c>
      <c r="E112" s="249" t="s">
        <v>19</v>
      </c>
      <c r="F112" s="250" t="s">
        <v>159</v>
      </c>
      <c r="G112" s="248"/>
      <c r="H112" s="251">
        <v>16.199999999999999</v>
      </c>
      <c r="I112" s="252"/>
      <c r="J112" s="248"/>
      <c r="K112" s="248"/>
      <c r="L112" s="253"/>
      <c r="M112" s="254"/>
      <c r="N112" s="255"/>
      <c r="O112" s="255"/>
      <c r="P112" s="255"/>
      <c r="Q112" s="255"/>
      <c r="R112" s="255"/>
      <c r="S112" s="255"/>
      <c r="T112" s="25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7" t="s">
        <v>128</v>
      </c>
      <c r="AU112" s="257" t="s">
        <v>84</v>
      </c>
      <c r="AV112" s="15" t="s">
        <v>137</v>
      </c>
      <c r="AW112" s="15" t="s">
        <v>36</v>
      </c>
      <c r="AX112" s="15" t="s">
        <v>74</v>
      </c>
      <c r="AY112" s="257" t="s">
        <v>117</v>
      </c>
    </row>
    <row r="113" s="16" customFormat="1">
      <c r="A113" s="16"/>
      <c r="B113" s="258"/>
      <c r="C113" s="259"/>
      <c r="D113" s="227" t="s">
        <v>128</v>
      </c>
      <c r="E113" s="260" t="s">
        <v>19</v>
      </c>
      <c r="F113" s="261" t="s">
        <v>162</v>
      </c>
      <c r="G113" s="259"/>
      <c r="H113" s="262">
        <v>144.75999999999999</v>
      </c>
      <c r="I113" s="263"/>
      <c r="J113" s="259"/>
      <c r="K113" s="259"/>
      <c r="L113" s="264"/>
      <c r="M113" s="265"/>
      <c r="N113" s="266"/>
      <c r="O113" s="266"/>
      <c r="P113" s="266"/>
      <c r="Q113" s="266"/>
      <c r="R113" s="266"/>
      <c r="S113" s="266"/>
      <c r="T113" s="267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68" t="s">
        <v>128</v>
      </c>
      <c r="AU113" s="268" t="s">
        <v>84</v>
      </c>
      <c r="AV113" s="16" t="s">
        <v>124</v>
      </c>
      <c r="AW113" s="16" t="s">
        <v>36</v>
      </c>
      <c r="AX113" s="16" t="s">
        <v>82</v>
      </c>
      <c r="AY113" s="268" t="s">
        <v>117</v>
      </c>
    </row>
    <row r="114" s="2" customFormat="1" ht="37.8" customHeight="1">
      <c r="A114" s="41"/>
      <c r="B114" s="42"/>
      <c r="C114" s="207" t="s">
        <v>163</v>
      </c>
      <c r="D114" s="207" t="s">
        <v>119</v>
      </c>
      <c r="E114" s="208" t="s">
        <v>164</v>
      </c>
      <c r="F114" s="209" t="s">
        <v>165</v>
      </c>
      <c r="G114" s="210" t="s">
        <v>140</v>
      </c>
      <c r="H114" s="211">
        <v>112.36</v>
      </c>
      <c r="I114" s="212"/>
      <c r="J114" s="213">
        <f>ROUND(I114*H114,2)</f>
        <v>0</v>
      </c>
      <c r="K114" s="209" t="s">
        <v>123</v>
      </c>
      <c r="L114" s="47"/>
      <c r="M114" s="214" t="s">
        <v>19</v>
      </c>
      <c r="N114" s="215" t="s">
        <v>45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124</v>
      </c>
      <c r="AT114" s="218" t="s">
        <v>119</v>
      </c>
      <c r="AU114" s="218" t="s">
        <v>84</v>
      </c>
      <c r="AY114" s="20" t="s">
        <v>117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82</v>
      </c>
      <c r="BK114" s="219">
        <f>ROUND(I114*H114,2)</f>
        <v>0</v>
      </c>
      <c r="BL114" s="20" t="s">
        <v>124</v>
      </c>
      <c r="BM114" s="218" t="s">
        <v>166</v>
      </c>
    </row>
    <row r="115" s="2" customFormat="1">
      <c r="A115" s="41"/>
      <c r="B115" s="42"/>
      <c r="C115" s="43"/>
      <c r="D115" s="220" t="s">
        <v>126</v>
      </c>
      <c r="E115" s="43"/>
      <c r="F115" s="221" t="s">
        <v>167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126</v>
      </c>
      <c r="AU115" s="20" t="s">
        <v>84</v>
      </c>
    </row>
    <row r="116" s="13" customFormat="1">
      <c r="A116" s="13"/>
      <c r="B116" s="225"/>
      <c r="C116" s="226"/>
      <c r="D116" s="227" t="s">
        <v>128</v>
      </c>
      <c r="E116" s="228" t="s">
        <v>19</v>
      </c>
      <c r="F116" s="229" t="s">
        <v>168</v>
      </c>
      <c r="G116" s="226"/>
      <c r="H116" s="228" t="s">
        <v>19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128</v>
      </c>
      <c r="AU116" s="235" t="s">
        <v>84</v>
      </c>
      <c r="AV116" s="13" t="s">
        <v>82</v>
      </c>
      <c r="AW116" s="13" t="s">
        <v>36</v>
      </c>
      <c r="AX116" s="13" t="s">
        <v>74</v>
      </c>
      <c r="AY116" s="235" t="s">
        <v>117</v>
      </c>
    </row>
    <row r="117" s="14" customFormat="1">
      <c r="A117" s="14"/>
      <c r="B117" s="236"/>
      <c r="C117" s="237"/>
      <c r="D117" s="227" t="s">
        <v>128</v>
      </c>
      <c r="E117" s="238" t="s">
        <v>19</v>
      </c>
      <c r="F117" s="239" t="s">
        <v>169</v>
      </c>
      <c r="G117" s="237"/>
      <c r="H117" s="240">
        <v>94.359999999999999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128</v>
      </c>
      <c r="AU117" s="246" t="s">
        <v>84</v>
      </c>
      <c r="AV117" s="14" t="s">
        <v>84</v>
      </c>
      <c r="AW117" s="14" t="s">
        <v>36</v>
      </c>
      <c r="AX117" s="14" t="s">
        <v>74</v>
      </c>
      <c r="AY117" s="246" t="s">
        <v>117</v>
      </c>
    </row>
    <row r="118" s="13" customFormat="1">
      <c r="A118" s="13"/>
      <c r="B118" s="225"/>
      <c r="C118" s="226"/>
      <c r="D118" s="227" t="s">
        <v>128</v>
      </c>
      <c r="E118" s="228" t="s">
        <v>19</v>
      </c>
      <c r="F118" s="229" t="s">
        <v>170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128</v>
      </c>
      <c r="AU118" s="235" t="s">
        <v>84</v>
      </c>
      <c r="AV118" s="13" t="s">
        <v>82</v>
      </c>
      <c r="AW118" s="13" t="s">
        <v>36</v>
      </c>
      <c r="AX118" s="13" t="s">
        <v>74</v>
      </c>
      <c r="AY118" s="235" t="s">
        <v>117</v>
      </c>
    </row>
    <row r="119" s="14" customFormat="1">
      <c r="A119" s="14"/>
      <c r="B119" s="236"/>
      <c r="C119" s="237"/>
      <c r="D119" s="227" t="s">
        <v>128</v>
      </c>
      <c r="E119" s="238" t="s">
        <v>19</v>
      </c>
      <c r="F119" s="239" t="s">
        <v>171</v>
      </c>
      <c r="G119" s="237"/>
      <c r="H119" s="240">
        <v>18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128</v>
      </c>
      <c r="AU119" s="246" t="s">
        <v>84</v>
      </c>
      <c r="AV119" s="14" t="s">
        <v>84</v>
      </c>
      <c r="AW119" s="14" t="s">
        <v>36</v>
      </c>
      <c r="AX119" s="14" t="s">
        <v>74</v>
      </c>
      <c r="AY119" s="246" t="s">
        <v>117</v>
      </c>
    </row>
    <row r="120" s="16" customFormat="1">
      <c r="A120" s="16"/>
      <c r="B120" s="258"/>
      <c r="C120" s="259"/>
      <c r="D120" s="227" t="s">
        <v>128</v>
      </c>
      <c r="E120" s="260" t="s">
        <v>19</v>
      </c>
      <c r="F120" s="261" t="s">
        <v>162</v>
      </c>
      <c r="G120" s="259"/>
      <c r="H120" s="262">
        <v>112.36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128</v>
      </c>
      <c r="AU120" s="268" t="s">
        <v>84</v>
      </c>
      <c r="AV120" s="16" t="s">
        <v>124</v>
      </c>
      <c r="AW120" s="16" t="s">
        <v>36</v>
      </c>
      <c r="AX120" s="16" t="s">
        <v>82</v>
      </c>
      <c r="AY120" s="268" t="s">
        <v>117</v>
      </c>
    </row>
    <row r="121" s="2" customFormat="1" ht="37.8" customHeight="1">
      <c r="A121" s="41"/>
      <c r="B121" s="42"/>
      <c r="C121" s="207" t="s">
        <v>172</v>
      </c>
      <c r="D121" s="207" t="s">
        <v>119</v>
      </c>
      <c r="E121" s="208" t="s">
        <v>173</v>
      </c>
      <c r="F121" s="209" t="s">
        <v>174</v>
      </c>
      <c r="G121" s="210" t="s">
        <v>140</v>
      </c>
      <c r="H121" s="211">
        <v>1011.24</v>
      </c>
      <c r="I121" s="212"/>
      <c r="J121" s="213">
        <f>ROUND(I121*H121,2)</f>
        <v>0</v>
      </c>
      <c r="K121" s="209" t="s">
        <v>123</v>
      </c>
      <c r="L121" s="47"/>
      <c r="M121" s="214" t="s">
        <v>19</v>
      </c>
      <c r="N121" s="215" t="s">
        <v>45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124</v>
      </c>
      <c r="AT121" s="218" t="s">
        <v>119</v>
      </c>
      <c r="AU121" s="218" t="s">
        <v>84</v>
      </c>
      <c r="AY121" s="20" t="s">
        <v>117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82</v>
      </c>
      <c r="BK121" s="219">
        <f>ROUND(I121*H121,2)</f>
        <v>0</v>
      </c>
      <c r="BL121" s="20" t="s">
        <v>124</v>
      </c>
      <c r="BM121" s="218" t="s">
        <v>175</v>
      </c>
    </row>
    <row r="122" s="2" customFormat="1">
      <c r="A122" s="41"/>
      <c r="B122" s="42"/>
      <c r="C122" s="43"/>
      <c r="D122" s="220" t="s">
        <v>126</v>
      </c>
      <c r="E122" s="43"/>
      <c r="F122" s="221" t="s">
        <v>176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126</v>
      </c>
      <c r="AU122" s="20" t="s">
        <v>84</v>
      </c>
    </row>
    <row r="123" s="14" customFormat="1">
      <c r="A123" s="14"/>
      <c r="B123" s="236"/>
      <c r="C123" s="237"/>
      <c r="D123" s="227" t="s">
        <v>128</v>
      </c>
      <c r="E123" s="237"/>
      <c r="F123" s="239" t="s">
        <v>177</v>
      </c>
      <c r="G123" s="237"/>
      <c r="H123" s="240">
        <v>1011.24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128</v>
      </c>
      <c r="AU123" s="246" t="s">
        <v>84</v>
      </c>
      <c r="AV123" s="14" t="s">
        <v>84</v>
      </c>
      <c r="AW123" s="14" t="s">
        <v>4</v>
      </c>
      <c r="AX123" s="14" t="s">
        <v>82</v>
      </c>
      <c r="AY123" s="246" t="s">
        <v>117</v>
      </c>
    </row>
    <row r="124" s="2" customFormat="1" ht="24.15" customHeight="1">
      <c r="A124" s="41"/>
      <c r="B124" s="42"/>
      <c r="C124" s="207" t="s">
        <v>178</v>
      </c>
      <c r="D124" s="207" t="s">
        <v>119</v>
      </c>
      <c r="E124" s="208" t="s">
        <v>179</v>
      </c>
      <c r="F124" s="209" t="s">
        <v>180</v>
      </c>
      <c r="G124" s="210" t="s">
        <v>140</v>
      </c>
      <c r="H124" s="211">
        <v>128.56</v>
      </c>
      <c r="I124" s="212"/>
      <c r="J124" s="213">
        <f>ROUND(I124*H124,2)</f>
        <v>0</v>
      </c>
      <c r="K124" s="209" t="s">
        <v>123</v>
      </c>
      <c r="L124" s="47"/>
      <c r="M124" s="214" t="s">
        <v>19</v>
      </c>
      <c r="N124" s="215" t="s">
        <v>45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124</v>
      </c>
      <c r="AT124" s="218" t="s">
        <v>119</v>
      </c>
      <c r="AU124" s="218" t="s">
        <v>84</v>
      </c>
      <c r="AY124" s="20" t="s">
        <v>117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82</v>
      </c>
      <c r="BK124" s="219">
        <f>ROUND(I124*H124,2)</f>
        <v>0</v>
      </c>
      <c r="BL124" s="20" t="s">
        <v>124</v>
      </c>
      <c r="BM124" s="218" t="s">
        <v>181</v>
      </c>
    </row>
    <row r="125" s="2" customFormat="1">
      <c r="A125" s="41"/>
      <c r="B125" s="42"/>
      <c r="C125" s="43"/>
      <c r="D125" s="220" t="s">
        <v>126</v>
      </c>
      <c r="E125" s="43"/>
      <c r="F125" s="221" t="s">
        <v>182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126</v>
      </c>
      <c r="AU125" s="20" t="s">
        <v>84</v>
      </c>
    </row>
    <row r="126" s="13" customFormat="1">
      <c r="A126" s="13"/>
      <c r="B126" s="225"/>
      <c r="C126" s="226"/>
      <c r="D126" s="227" t="s">
        <v>128</v>
      </c>
      <c r="E126" s="228" t="s">
        <v>19</v>
      </c>
      <c r="F126" s="229" t="s">
        <v>183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128</v>
      </c>
      <c r="AU126" s="235" t="s">
        <v>84</v>
      </c>
      <c r="AV126" s="13" t="s">
        <v>82</v>
      </c>
      <c r="AW126" s="13" t="s">
        <v>36</v>
      </c>
      <c r="AX126" s="13" t="s">
        <v>74</v>
      </c>
      <c r="AY126" s="235" t="s">
        <v>117</v>
      </c>
    </row>
    <row r="127" s="14" customFormat="1">
      <c r="A127" s="14"/>
      <c r="B127" s="236"/>
      <c r="C127" s="237"/>
      <c r="D127" s="227" t="s">
        <v>128</v>
      </c>
      <c r="E127" s="238" t="s">
        <v>19</v>
      </c>
      <c r="F127" s="239" t="s">
        <v>161</v>
      </c>
      <c r="G127" s="237"/>
      <c r="H127" s="240">
        <v>16.199999999999999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128</v>
      </c>
      <c r="AU127" s="246" t="s">
        <v>84</v>
      </c>
      <c r="AV127" s="14" t="s">
        <v>84</v>
      </c>
      <c r="AW127" s="14" t="s">
        <v>36</v>
      </c>
      <c r="AX127" s="14" t="s">
        <v>74</v>
      </c>
      <c r="AY127" s="246" t="s">
        <v>117</v>
      </c>
    </row>
    <row r="128" s="15" customFormat="1">
      <c r="A128" s="15"/>
      <c r="B128" s="247"/>
      <c r="C128" s="248"/>
      <c r="D128" s="227" t="s">
        <v>128</v>
      </c>
      <c r="E128" s="249" t="s">
        <v>19</v>
      </c>
      <c r="F128" s="250" t="s">
        <v>159</v>
      </c>
      <c r="G128" s="248"/>
      <c r="H128" s="251">
        <v>16.199999999999999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128</v>
      </c>
      <c r="AU128" s="257" t="s">
        <v>84</v>
      </c>
      <c r="AV128" s="15" t="s">
        <v>137</v>
      </c>
      <c r="AW128" s="15" t="s">
        <v>36</v>
      </c>
      <c r="AX128" s="15" t="s">
        <v>74</v>
      </c>
      <c r="AY128" s="257" t="s">
        <v>117</v>
      </c>
    </row>
    <row r="129" s="13" customFormat="1">
      <c r="A129" s="13"/>
      <c r="B129" s="225"/>
      <c r="C129" s="226"/>
      <c r="D129" s="227" t="s">
        <v>128</v>
      </c>
      <c r="E129" s="228" t="s">
        <v>19</v>
      </c>
      <c r="F129" s="229" t="s">
        <v>184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128</v>
      </c>
      <c r="AU129" s="235" t="s">
        <v>84</v>
      </c>
      <c r="AV129" s="13" t="s">
        <v>82</v>
      </c>
      <c r="AW129" s="13" t="s">
        <v>36</v>
      </c>
      <c r="AX129" s="13" t="s">
        <v>74</v>
      </c>
      <c r="AY129" s="235" t="s">
        <v>117</v>
      </c>
    </row>
    <row r="130" s="14" customFormat="1">
      <c r="A130" s="14"/>
      <c r="B130" s="236"/>
      <c r="C130" s="237"/>
      <c r="D130" s="227" t="s">
        <v>128</v>
      </c>
      <c r="E130" s="238" t="s">
        <v>19</v>
      </c>
      <c r="F130" s="239" t="s">
        <v>169</v>
      </c>
      <c r="G130" s="237"/>
      <c r="H130" s="240">
        <v>94.359999999999999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128</v>
      </c>
      <c r="AU130" s="246" t="s">
        <v>84</v>
      </c>
      <c r="AV130" s="14" t="s">
        <v>84</v>
      </c>
      <c r="AW130" s="14" t="s">
        <v>36</v>
      </c>
      <c r="AX130" s="14" t="s">
        <v>74</v>
      </c>
      <c r="AY130" s="246" t="s">
        <v>117</v>
      </c>
    </row>
    <row r="131" s="13" customFormat="1">
      <c r="A131" s="13"/>
      <c r="B131" s="225"/>
      <c r="C131" s="226"/>
      <c r="D131" s="227" t="s">
        <v>128</v>
      </c>
      <c r="E131" s="228" t="s">
        <v>19</v>
      </c>
      <c r="F131" s="229" t="s">
        <v>185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128</v>
      </c>
      <c r="AU131" s="235" t="s">
        <v>84</v>
      </c>
      <c r="AV131" s="13" t="s">
        <v>82</v>
      </c>
      <c r="AW131" s="13" t="s">
        <v>36</v>
      </c>
      <c r="AX131" s="13" t="s">
        <v>74</v>
      </c>
      <c r="AY131" s="235" t="s">
        <v>117</v>
      </c>
    </row>
    <row r="132" s="14" customFormat="1">
      <c r="A132" s="14"/>
      <c r="B132" s="236"/>
      <c r="C132" s="237"/>
      <c r="D132" s="227" t="s">
        <v>128</v>
      </c>
      <c r="E132" s="238" t="s">
        <v>19</v>
      </c>
      <c r="F132" s="239" t="s">
        <v>171</v>
      </c>
      <c r="G132" s="237"/>
      <c r="H132" s="240">
        <v>18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128</v>
      </c>
      <c r="AU132" s="246" t="s">
        <v>84</v>
      </c>
      <c r="AV132" s="14" t="s">
        <v>84</v>
      </c>
      <c r="AW132" s="14" t="s">
        <v>36</v>
      </c>
      <c r="AX132" s="14" t="s">
        <v>74</v>
      </c>
      <c r="AY132" s="246" t="s">
        <v>117</v>
      </c>
    </row>
    <row r="133" s="15" customFormat="1">
      <c r="A133" s="15"/>
      <c r="B133" s="247"/>
      <c r="C133" s="248"/>
      <c r="D133" s="227" t="s">
        <v>128</v>
      </c>
      <c r="E133" s="249" t="s">
        <v>19</v>
      </c>
      <c r="F133" s="250" t="s">
        <v>159</v>
      </c>
      <c r="G133" s="248"/>
      <c r="H133" s="251">
        <v>112.36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128</v>
      </c>
      <c r="AU133" s="257" t="s">
        <v>84</v>
      </c>
      <c r="AV133" s="15" t="s">
        <v>137</v>
      </c>
      <c r="AW133" s="15" t="s">
        <v>36</v>
      </c>
      <c r="AX133" s="15" t="s">
        <v>74</v>
      </c>
      <c r="AY133" s="257" t="s">
        <v>117</v>
      </c>
    </row>
    <row r="134" s="16" customFormat="1">
      <c r="A134" s="16"/>
      <c r="B134" s="258"/>
      <c r="C134" s="259"/>
      <c r="D134" s="227" t="s">
        <v>128</v>
      </c>
      <c r="E134" s="260" t="s">
        <v>19</v>
      </c>
      <c r="F134" s="261" t="s">
        <v>162</v>
      </c>
      <c r="G134" s="259"/>
      <c r="H134" s="262">
        <v>128.56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68" t="s">
        <v>128</v>
      </c>
      <c r="AU134" s="268" t="s">
        <v>84</v>
      </c>
      <c r="AV134" s="16" t="s">
        <v>124</v>
      </c>
      <c r="AW134" s="16" t="s">
        <v>36</v>
      </c>
      <c r="AX134" s="16" t="s">
        <v>82</v>
      </c>
      <c r="AY134" s="268" t="s">
        <v>117</v>
      </c>
    </row>
    <row r="135" s="2" customFormat="1" ht="24.15" customHeight="1">
      <c r="A135" s="41"/>
      <c r="B135" s="42"/>
      <c r="C135" s="207" t="s">
        <v>186</v>
      </c>
      <c r="D135" s="207" t="s">
        <v>119</v>
      </c>
      <c r="E135" s="208" t="s">
        <v>187</v>
      </c>
      <c r="F135" s="209" t="s">
        <v>188</v>
      </c>
      <c r="G135" s="210" t="s">
        <v>140</v>
      </c>
      <c r="H135" s="211">
        <v>112.36</v>
      </c>
      <c r="I135" s="212"/>
      <c r="J135" s="213">
        <f>ROUND(I135*H135,2)</f>
        <v>0</v>
      </c>
      <c r="K135" s="209" t="s">
        <v>123</v>
      </c>
      <c r="L135" s="47"/>
      <c r="M135" s="214" t="s">
        <v>19</v>
      </c>
      <c r="N135" s="215" t="s">
        <v>45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124</v>
      </c>
      <c r="AT135" s="218" t="s">
        <v>119</v>
      </c>
      <c r="AU135" s="218" t="s">
        <v>84</v>
      </c>
      <c r="AY135" s="20" t="s">
        <v>117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82</v>
      </c>
      <c r="BK135" s="219">
        <f>ROUND(I135*H135,2)</f>
        <v>0</v>
      </c>
      <c r="BL135" s="20" t="s">
        <v>124</v>
      </c>
      <c r="BM135" s="218" t="s">
        <v>189</v>
      </c>
    </row>
    <row r="136" s="2" customFormat="1">
      <c r="A136" s="41"/>
      <c r="B136" s="42"/>
      <c r="C136" s="43"/>
      <c r="D136" s="220" t="s">
        <v>126</v>
      </c>
      <c r="E136" s="43"/>
      <c r="F136" s="221" t="s">
        <v>190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126</v>
      </c>
      <c r="AU136" s="20" t="s">
        <v>84</v>
      </c>
    </row>
    <row r="137" s="13" customFormat="1">
      <c r="A137" s="13"/>
      <c r="B137" s="225"/>
      <c r="C137" s="226"/>
      <c r="D137" s="227" t="s">
        <v>128</v>
      </c>
      <c r="E137" s="228" t="s">
        <v>19</v>
      </c>
      <c r="F137" s="229" t="s">
        <v>168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128</v>
      </c>
      <c r="AU137" s="235" t="s">
        <v>84</v>
      </c>
      <c r="AV137" s="13" t="s">
        <v>82</v>
      </c>
      <c r="AW137" s="13" t="s">
        <v>36</v>
      </c>
      <c r="AX137" s="13" t="s">
        <v>74</v>
      </c>
      <c r="AY137" s="235" t="s">
        <v>117</v>
      </c>
    </row>
    <row r="138" s="14" customFormat="1">
      <c r="A138" s="14"/>
      <c r="B138" s="236"/>
      <c r="C138" s="237"/>
      <c r="D138" s="227" t="s">
        <v>128</v>
      </c>
      <c r="E138" s="238" t="s">
        <v>19</v>
      </c>
      <c r="F138" s="239" t="s">
        <v>169</v>
      </c>
      <c r="G138" s="237"/>
      <c r="H138" s="240">
        <v>94.359999999999999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128</v>
      </c>
      <c r="AU138" s="246" t="s">
        <v>84</v>
      </c>
      <c r="AV138" s="14" t="s">
        <v>84</v>
      </c>
      <c r="AW138" s="14" t="s">
        <v>36</v>
      </c>
      <c r="AX138" s="14" t="s">
        <v>74</v>
      </c>
      <c r="AY138" s="246" t="s">
        <v>117</v>
      </c>
    </row>
    <row r="139" s="13" customFormat="1">
      <c r="A139" s="13"/>
      <c r="B139" s="225"/>
      <c r="C139" s="226"/>
      <c r="D139" s="227" t="s">
        <v>128</v>
      </c>
      <c r="E139" s="228" t="s">
        <v>19</v>
      </c>
      <c r="F139" s="229" t="s">
        <v>170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128</v>
      </c>
      <c r="AU139" s="235" t="s">
        <v>84</v>
      </c>
      <c r="AV139" s="13" t="s">
        <v>82</v>
      </c>
      <c r="AW139" s="13" t="s">
        <v>36</v>
      </c>
      <c r="AX139" s="13" t="s">
        <v>74</v>
      </c>
      <c r="AY139" s="235" t="s">
        <v>117</v>
      </c>
    </row>
    <row r="140" s="14" customFormat="1">
      <c r="A140" s="14"/>
      <c r="B140" s="236"/>
      <c r="C140" s="237"/>
      <c r="D140" s="227" t="s">
        <v>128</v>
      </c>
      <c r="E140" s="238" t="s">
        <v>19</v>
      </c>
      <c r="F140" s="239" t="s">
        <v>171</v>
      </c>
      <c r="G140" s="237"/>
      <c r="H140" s="240">
        <v>18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128</v>
      </c>
      <c r="AU140" s="246" t="s">
        <v>84</v>
      </c>
      <c r="AV140" s="14" t="s">
        <v>84</v>
      </c>
      <c r="AW140" s="14" t="s">
        <v>36</v>
      </c>
      <c r="AX140" s="14" t="s">
        <v>74</v>
      </c>
      <c r="AY140" s="246" t="s">
        <v>117</v>
      </c>
    </row>
    <row r="141" s="16" customFormat="1">
      <c r="A141" s="16"/>
      <c r="B141" s="258"/>
      <c r="C141" s="259"/>
      <c r="D141" s="227" t="s">
        <v>128</v>
      </c>
      <c r="E141" s="260" t="s">
        <v>19</v>
      </c>
      <c r="F141" s="261" t="s">
        <v>162</v>
      </c>
      <c r="G141" s="259"/>
      <c r="H141" s="262">
        <v>112.36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128</v>
      </c>
      <c r="AU141" s="268" t="s">
        <v>84</v>
      </c>
      <c r="AV141" s="16" t="s">
        <v>124</v>
      </c>
      <c r="AW141" s="16" t="s">
        <v>36</v>
      </c>
      <c r="AX141" s="16" t="s">
        <v>82</v>
      </c>
      <c r="AY141" s="268" t="s">
        <v>117</v>
      </c>
    </row>
    <row r="142" s="2" customFormat="1" ht="24.15" customHeight="1">
      <c r="A142" s="41"/>
      <c r="B142" s="42"/>
      <c r="C142" s="207" t="s">
        <v>191</v>
      </c>
      <c r="D142" s="207" t="s">
        <v>119</v>
      </c>
      <c r="E142" s="208" t="s">
        <v>192</v>
      </c>
      <c r="F142" s="209" t="s">
        <v>193</v>
      </c>
      <c r="G142" s="210" t="s">
        <v>194</v>
      </c>
      <c r="H142" s="211">
        <v>202.24799999999999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45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124</v>
      </c>
      <c r="AT142" s="218" t="s">
        <v>119</v>
      </c>
      <c r="AU142" s="218" t="s">
        <v>84</v>
      </c>
      <c r="AY142" s="20" t="s">
        <v>117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82</v>
      </c>
      <c r="BK142" s="219">
        <f>ROUND(I142*H142,2)</f>
        <v>0</v>
      </c>
      <c r="BL142" s="20" t="s">
        <v>124</v>
      </c>
      <c r="BM142" s="218" t="s">
        <v>195</v>
      </c>
    </row>
    <row r="143" s="14" customFormat="1">
      <c r="A143" s="14"/>
      <c r="B143" s="236"/>
      <c r="C143" s="237"/>
      <c r="D143" s="227" t="s">
        <v>128</v>
      </c>
      <c r="E143" s="238" t="s">
        <v>19</v>
      </c>
      <c r="F143" s="239" t="s">
        <v>196</v>
      </c>
      <c r="G143" s="237"/>
      <c r="H143" s="240">
        <v>202.24799999999999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128</v>
      </c>
      <c r="AU143" s="246" t="s">
        <v>84</v>
      </c>
      <c r="AV143" s="14" t="s">
        <v>84</v>
      </c>
      <c r="AW143" s="14" t="s">
        <v>36</v>
      </c>
      <c r="AX143" s="14" t="s">
        <v>82</v>
      </c>
      <c r="AY143" s="246" t="s">
        <v>117</v>
      </c>
    </row>
    <row r="144" s="2" customFormat="1" ht="24.15" customHeight="1">
      <c r="A144" s="41"/>
      <c r="B144" s="42"/>
      <c r="C144" s="207" t="s">
        <v>197</v>
      </c>
      <c r="D144" s="207" t="s">
        <v>119</v>
      </c>
      <c r="E144" s="208" t="s">
        <v>198</v>
      </c>
      <c r="F144" s="209" t="s">
        <v>199</v>
      </c>
      <c r="G144" s="210" t="s">
        <v>133</v>
      </c>
      <c r="H144" s="211">
        <v>162</v>
      </c>
      <c r="I144" s="212"/>
      <c r="J144" s="213">
        <f>ROUND(I144*H144,2)</f>
        <v>0</v>
      </c>
      <c r="K144" s="209" t="s">
        <v>123</v>
      </c>
      <c r="L144" s="47"/>
      <c r="M144" s="214" t="s">
        <v>19</v>
      </c>
      <c r="N144" s="215" t="s">
        <v>45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124</v>
      </c>
      <c r="AT144" s="218" t="s">
        <v>119</v>
      </c>
      <c r="AU144" s="218" t="s">
        <v>84</v>
      </c>
      <c r="AY144" s="20" t="s">
        <v>117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82</v>
      </c>
      <c r="BK144" s="219">
        <f>ROUND(I144*H144,2)</f>
        <v>0</v>
      </c>
      <c r="BL144" s="20" t="s">
        <v>124</v>
      </c>
      <c r="BM144" s="218" t="s">
        <v>200</v>
      </c>
    </row>
    <row r="145" s="2" customFormat="1">
      <c r="A145" s="41"/>
      <c r="B145" s="42"/>
      <c r="C145" s="43"/>
      <c r="D145" s="220" t="s">
        <v>126</v>
      </c>
      <c r="E145" s="43"/>
      <c r="F145" s="221" t="s">
        <v>201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126</v>
      </c>
      <c r="AU145" s="20" t="s">
        <v>84</v>
      </c>
    </row>
    <row r="146" s="14" customFormat="1">
      <c r="A146" s="14"/>
      <c r="B146" s="236"/>
      <c r="C146" s="237"/>
      <c r="D146" s="227" t="s">
        <v>128</v>
      </c>
      <c r="E146" s="238" t="s">
        <v>19</v>
      </c>
      <c r="F146" s="239" t="s">
        <v>202</v>
      </c>
      <c r="G146" s="237"/>
      <c r="H146" s="240">
        <v>162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128</v>
      </c>
      <c r="AU146" s="246" t="s">
        <v>84</v>
      </c>
      <c r="AV146" s="14" t="s">
        <v>84</v>
      </c>
      <c r="AW146" s="14" t="s">
        <v>36</v>
      </c>
      <c r="AX146" s="14" t="s">
        <v>82</v>
      </c>
      <c r="AY146" s="246" t="s">
        <v>117</v>
      </c>
    </row>
    <row r="147" s="2" customFormat="1" ht="24.15" customHeight="1">
      <c r="A147" s="41"/>
      <c r="B147" s="42"/>
      <c r="C147" s="207" t="s">
        <v>8</v>
      </c>
      <c r="D147" s="207" t="s">
        <v>119</v>
      </c>
      <c r="E147" s="208" t="s">
        <v>203</v>
      </c>
      <c r="F147" s="209" t="s">
        <v>204</v>
      </c>
      <c r="G147" s="210" t="s">
        <v>133</v>
      </c>
      <c r="H147" s="211">
        <v>162</v>
      </c>
      <c r="I147" s="212"/>
      <c r="J147" s="213">
        <f>ROUND(I147*H147,2)</f>
        <v>0</v>
      </c>
      <c r="K147" s="209" t="s">
        <v>123</v>
      </c>
      <c r="L147" s="47"/>
      <c r="M147" s="214" t="s">
        <v>19</v>
      </c>
      <c r="N147" s="215" t="s">
        <v>45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124</v>
      </c>
      <c r="AT147" s="218" t="s">
        <v>119</v>
      </c>
      <c r="AU147" s="218" t="s">
        <v>84</v>
      </c>
      <c r="AY147" s="20" t="s">
        <v>117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82</v>
      </c>
      <c r="BK147" s="219">
        <f>ROUND(I147*H147,2)</f>
        <v>0</v>
      </c>
      <c r="BL147" s="20" t="s">
        <v>124</v>
      </c>
      <c r="BM147" s="218" t="s">
        <v>205</v>
      </c>
    </row>
    <row r="148" s="2" customFormat="1">
      <c r="A148" s="41"/>
      <c r="B148" s="42"/>
      <c r="C148" s="43"/>
      <c r="D148" s="220" t="s">
        <v>126</v>
      </c>
      <c r="E148" s="43"/>
      <c r="F148" s="221" t="s">
        <v>206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126</v>
      </c>
      <c r="AU148" s="20" t="s">
        <v>84</v>
      </c>
    </row>
    <row r="149" s="14" customFormat="1">
      <c r="A149" s="14"/>
      <c r="B149" s="236"/>
      <c r="C149" s="237"/>
      <c r="D149" s="227" t="s">
        <v>128</v>
      </c>
      <c r="E149" s="238" t="s">
        <v>19</v>
      </c>
      <c r="F149" s="239" t="s">
        <v>202</v>
      </c>
      <c r="G149" s="237"/>
      <c r="H149" s="240">
        <v>162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128</v>
      </c>
      <c r="AU149" s="246" t="s">
        <v>84</v>
      </c>
      <c r="AV149" s="14" t="s">
        <v>84</v>
      </c>
      <c r="AW149" s="14" t="s">
        <v>36</v>
      </c>
      <c r="AX149" s="14" t="s">
        <v>82</v>
      </c>
      <c r="AY149" s="246" t="s">
        <v>117</v>
      </c>
    </row>
    <row r="150" s="2" customFormat="1" ht="16.5" customHeight="1">
      <c r="A150" s="41"/>
      <c r="B150" s="42"/>
      <c r="C150" s="269" t="s">
        <v>207</v>
      </c>
      <c r="D150" s="269" t="s">
        <v>208</v>
      </c>
      <c r="E150" s="270" t="s">
        <v>209</v>
      </c>
      <c r="F150" s="271" t="s">
        <v>210</v>
      </c>
      <c r="G150" s="272" t="s">
        <v>211</v>
      </c>
      <c r="H150" s="273">
        <v>3.2400000000000002</v>
      </c>
      <c r="I150" s="274"/>
      <c r="J150" s="275">
        <f>ROUND(I150*H150,2)</f>
        <v>0</v>
      </c>
      <c r="K150" s="271" t="s">
        <v>123</v>
      </c>
      <c r="L150" s="276"/>
      <c r="M150" s="277" t="s">
        <v>19</v>
      </c>
      <c r="N150" s="278" t="s">
        <v>45</v>
      </c>
      <c r="O150" s="87"/>
      <c r="P150" s="216">
        <f>O150*H150</f>
        <v>0</v>
      </c>
      <c r="Q150" s="216">
        <v>0.001</v>
      </c>
      <c r="R150" s="216">
        <f>Q150*H150</f>
        <v>0.0032400000000000003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178</v>
      </c>
      <c r="AT150" s="218" t="s">
        <v>208</v>
      </c>
      <c r="AU150" s="218" t="s">
        <v>84</v>
      </c>
      <c r="AY150" s="20" t="s">
        <v>117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82</v>
      </c>
      <c r="BK150" s="219">
        <f>ROUND(I150*H150,2)</f>
        <v>0</v>
      </c>
      <c r="BL150" s="20" t="s">
        <v>124</v>
      </c>
      <c r="BM150" s="218" t="s">
        <v>212</v>
      </c>
    </row>
    <row r="151" s="14" customFormat="1">
      <c r="A151" s="14"/>
      <c r="B151" s="236"/>
      <c r="C151" s="237"/>
      <c r="D151" s="227" t="s">
        <v>128</v>
      </c>
      <c r="E151" s="237"/>
      <c r="F151" s="239" t="s">
        <v>213</v>
      </c>
      <c r="G151" s="237"/>
      <c r="H151" s="240">
        <v>3.2400000000000002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128</v>
      </c>
      <c r="AU151" s="246" t="s">
        <v>84</v>
      </c>
      <c r="AV151" s="14" t="s">
        <v>84</v>
      </c>
      <c r="AW151" s="14" t="s">
        <v>4</v>
      </c>
      <c r="AX151" s="14" t="s">
        <v>82</v>
      </c>
      <c r="AY151" s="246" t="s">
        <v>117</v>
      </c>
    </row>
    <row r="152" s="2" customFormat="1" ht="21.75" customHeight="1">
      <c r="A152" s="41"/>
      <c r="B152" s="42"/>
      <c r="C152" s="207" t="s">
        <v>214</v>
      </c>
      <c r="D152" s="207" t="s">
        <v>119</v>
      </c>
      <c r="E152" s="208" t="s">
        <v>215</v>
      </c>
      <c r="F152" s="209" t="s">
        <v>216</v>
      </c>
      <c r="G152" s="210" t="s">
        <v>133</v>
      </c>
      <c r="H152" s="211">
        <v>162</v>
      </c>
      <c r="I152" s="212"/>
      <c r="J152" s="213">
        <f>ROUND(I152*H152,2)</f>
        <v>0</v>
      </c>
      <c r="K152" s="209" t="s">
        <v>123</v>
      </c>
      <c r="L152" s="47"/>
      <c r="M152" s="214" t="s">
        <v>19</v>
      </c>
      <c r="N152" s="215" t="s">
        <v>45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124</v>
      </c>
      <c r="AT152" s="218" t="s">
        <v>119</v>
      </c>
      <c r="AU152" s="218" t="s">
        <v>84</v>
      </c>
      <c r="AY152" s="20" t="s">
        <v>117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82</v>
      </c>
      <c r="BK152" s="219">
        <f>ROUND(I152*H152,2)</f>
        <v>0</v>
      </c>
      <c r="BL152" s="20" t="s">
        <v>124</v>
      </c>
      <c r="BM152" s="218" t="s">
        <v>217</v>
      </c>
    </row>
    <row r="153" s="2" customFormat="1">
      <c r="A153" s="41"/>
      <c r="B153" s="42"/>
      <c r="C153" s="43"/>
      <c r="D153" s="220" t="s">
        <v>126</v>
      </c>
      <c r="E153" s="43"/>
      <c r="F153" s="221" t="s">
        <v>218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126</v>
      </c>
      <c r="AU153" s="20" t="s">
        <v>84</v>
      </c>
    </row>
    <row r="154" s="13" customFormat="1">
      <c r="A154" s="13"/>
      <c r="B154" s="225"/>
      <c r="C154" s="226"/>
      <c r="D154" s="227" t="s">
        <v>128</v>
      </c>
      <c r="E154" s="228" t="s">
        <v>19</v>
      </c>
      <c r="F154" s="229" t="s">
        <v>219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128</v>
      </c>
      <c r="AU154" s="235" t="s">
        <v>84</v>
      </c>
      <c r="AV154" s="13" t="s">
        <v>82</v>
      </c>
      <c r="AW154" s="13" t="s">
        <v>36</v>
      </c>
      <c r="AX154" s="13" t="s">
        <v>74</v>
      </c>
      <c r="AY154" s="235" t="s">
        <v>117</v>
      </c>
    </row>
    <row r="155" s="14" customFormat="1">
      <c r="A155" s="14"/>
      <c r="B155" s="236"/>
      <c r="C155" s="237"/>
      <c r="D155" s="227" t="s">
        <v>128</v>
      </c>
      <c r="E155" s="238" t="s">
        <v>19</v>
      </c>
      <c r="F155" s="239" t="s">
        <v>220</v>
      </c>
      <c r="G155" s="237"/>
      <c r="H155" s="240">
        <v>162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128</v>
      </c>
      <c r="AU155" s="246" t="s">
        <v>84</v>
      </c>
      <c r="AV155" s="14" t="s">
        <v>84</v>
      </c>
      <c r="AW155" s="14" t="s">
        <v>36</v>
      </c>
      <c r="AX155" s="14" t="s">
        <v>82</v>
      </c>
      <c r="AY155" s="246" t="s">
        <v>117</v>
      </c>
    </row>
    <row r="156" s="2" customFormat="1" ht="21.75" customHeight="1">
      <c r="A156" s="41"/>
      <c r="B156" s="42"/>
      <c r="C156" s="207" t="s">
        <v>221</v>
      </c>
      <c r="D156" s="207" t="s">
        <v>119</v>
      </c>
      <c r="E156" s="208" t="s">
        <v>222</v>
      </c>
      <c r="F156" s="209" t="s">
        <v>223</v>
      </c>
      <c r="G156" s="210" t="s">
        <v>133</v>
      </c>
      <c r="H156" s="211">
        <v>208.55000000000001</v>
      </c>
      <c r="I156" s="212"/>
      <c r="J156" s="213">
        <f>ROUND(I156*H156,2)</f>
        <v>0</v>
      </c>
      <c r="K156" s="209" t="s">
        <v>123</v>
      </c>
      <c r="L156" s="47"/>
      <c r="M156" s="214" t="s">
        <v>19</v>
      </c>
      <c r="N156" s="215" t="s">
        <v>45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124</v>
      </c>
      <c r="AT156" s="218" t="s">
        <v>119</v>
      </c>
      <c r="AU156" s="218" t="s">
        <v>84</v>
      </c>
      <c r="AY156" s="20" t="s">
        <v>117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82</v>
      </c>
      <c r="BK156" s="219">
        <f>ROUND(I156*H156,2)</f>
        <v>0</v>
      </c>
      <c r="BL156" s="20" t="s">
        <v>124</v>
      </c>
      <c r="BM156" s="218" t="s">
        <v>224</v>
      </c>
    </row>
    <row r="157" s="2" customFormat="1">
      <c r="A157" s="41"/>
      <c r="B157" s="42"/>
      <c r="C157" s="43"/>
      <c r="D157" s="220" t="s">
        <v>126</v>
      </c>
      <c r="E157" s="43"/>
      <c r="F157" s="221" t="s">
        <v>225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126</v>
      </c>
      <c r="AU157" s="20" t="s">
        <v>84</v>
      </c>
    </row>
    <row r="158" s="13" customFormat="1">
      <c r="A158" s="13"/>
      <c r="B158" s="225"/>
      <c r="C158" s="226"/>
      <c r="D158" s="227" t="s">
        <v>128</v>
      </c>
      <c r="E158" s="228" t="s">
        <v>19</v>
      </c>
      <c r="F158" s="229" t="s">
        <v>219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128</v>
      </c>
      <c r="AU158" s="235" t="s">
        <v>84</v>
      </c>
      <c r="AV158" s="13" t="s">
        <v>82</v>
      </c>
      <c r="AW158" s="13" t="s">
        <v>36</v>
      </c>
      <c r="AX158" s="13" t="s">
        <v>74</v>
      </c>
      <c r="AY158" s="235" t="s">
        <v>117</v>
      </c>
    </row>
    <row r="159" s="14" customFormat="1">
      <c r="A159" s="14"/>
      <c r="B159" s="236"/>
      <c r="C159" s="237"/>
      <c r="D159" s="227" t="s">
        <v>128</v>
      </c>
      <c r="E159" s="238" t="s">
        <v>19</v>
      </c>
      <c r="F159" s="239" t="s">
        <v>226</v>
      </c>
      <c r="G159" s="237"/>
      <c r="H159" s="240">
        <v>180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128</v>
      </c>
      <c r="AU159" s="246" t="s">
        <v>84</v>
      </c>
      <c r="AV159" s="14" t="s">
        <v>84</v>
      </c>
      <c r="AW159" s="14" t="s">
        <v>36</v>
      </c>
      <c r="AX159" s="14" t="s">
        <v>74</v>
      </c>
      <c r="AY159" s="246" t="s">
        <v>117</v>
      </c>
    </row>
    <row r="160" s="13" customFormat="1">
      <c r="A160" s="13"/>
      <c r="B160" s="225"/>
      <c r="C160" s="226"/>
      <c r="D160" s="227" t="s">
        <v>128</v>
      </c>
      <c r="E160" s="228" t="s">
        <v>19</v>
      </c>
      <c r="F160" s="229" t="s">
        <v>227</v>
      </c>
      <c r="G160" s="226"/>
      <c r="H160" s="228" t="s">
        <v>19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128</v>
      </c>
      <c r="AU160" s="235" t="s">
        <v>84</v>
      </c>
      <c r="AV160" s="13" t="s">
        <v>82</v>
      </c>
      <c r="AW160" s="13" t="s">
        <v>36</v>
      </c>
      <c r="AX160" s="13" t="s">
        <v>74</v>
      </c>
      <c r="AY160" s="235" t="s">
        <v>117</v>
      </c>
    </row>
    <row r="161" s="14" customFormat="1">
      <c r="A161" s="14"/>
      <c r="B161" s="236"/>
      <c r="C161" s="237"/>
      <c r="D161" s="227" t="s">
        <v>128</v>
      </c>
      <c r="E161" s="238" t="s">
        <v>19</v>
      </c>
      <c r="F161" s="239" t="s">
        <v>228</v>
      </c>
      <c r="G161" s="237"/>
      <c r="H161" s="240">
        <v>28.550000000000001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128</v>
      </c>
      <c r="AU161" s="246" t="s">
        <v>84</v>
      </c>
      <c r="AV161" s="14" t="s">
        <v>84</v>
      </c>
      <c r="AW161" s="14" t="s">
        <v>36</v>
      </c>
      <c r="AX161" s="14" t="s">
        <v>74</v>
      </c>
      <c r="AY161" s="246" t="s">
        <v>117</v>
      </c>
    </row>
    <row r="162" s="16" customFormat="1">
      <c r="A162" s="16"/>
      <c r="B162" s="258"/>
      <c r="C162" s="259"/>
      <c r="D162" s="227" t="s">
        <v>128</v>
      </c>
      <c r="E162" s="260" t="s">
        <v>19</v>
      </c>
      <c r="F162" s="261" t="s">
        <v>162</v>
      </c>
      <c r="G162" s="259"/>
      <c r="H162" s="262">
        <v>208.55000000000001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128</v>
      </c>
      <c r="AU162" s="268" t="s">
        <v>84</v>
      </c>
      <c r="AV162" s="16" t="s">
        <v>124</v>
      </c>
      <c r="AW162" s="16" t="s">
        <v>36</v>
      </c>
      <c r="AX162" s="16" t="s">
        <v>82</v>
      </c>
      <c r="AY162" s="268" t="s">
        <v>117</v>
      </c>
    </row>
    <row r="163" s="12" customFormat="1" ht="22.8" customHeight="1">
      <c r="A163" s="12"/>
      <c r="B163" s="191"/>
      <c r="C163" s="192"/>
      <c r="D163" s="193" t="s">
        <v>73</v>
      </c>
      <c r="E163" s="205" t="s">
        <v>84</v>
      </c>
      <c r="F163" s="205" t="s">
        <v>229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SUM(P164:P173)</f>
        <v>0</v>
      </c>
      <c r="Q163" s="199"/>
      <c r="R163" s="200">
        <f>SUM(R164:R173)</f>
        <v>0.0124569</v>
      </c>
      <c r="S163" s="199"/>
      <c r="T163" s="201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82</v>
      </c>
      <c r="AT163" s="203" t="s">
        <v>73</v>
      </c>
      <c r="AU163" s="203" t="s">
        <v>82</v>
      </c>
      <c r="AY163" s="202" t="s">
        <v>117</v>
      </c>
      <c r="BK163" s="204">
        <f>SUM(BK164:BK173)</f>
        <v>0</v>
      </c>
    </row>
    <row r="164" s="2" customFormat="1" ht="24.15" customHeight="1">
      <c r="A164" s="41"/>
      <c r="B164" s="42"/>
      <c r="C164" s="207" t="s">
        <v>230</v>
      </c>
      <c r="D164" s="207" t="s">
        <v>119</v>
      </c>
      <c r="E164" s="208" t="s">
        <v>231</v>
      </c>
      <c r="F164" s="209" t="s">
        <v>232</v>
      </c>
      <c r="G164" s="210" t="s">
        <v>140</v>
      </c>
      <c r="H164" s="211">
        <v>19.792999999999999</v>
      </c>
      <c r="I164" s="212"/>
      <c r="J164" s="213">
        <f>ROUND(I164*H164,2)</f>
        <v>0</v>
      </c>
      <c r="K164" s="209" t="s">
        <v>123</v>
      </c>
      <c r="L164" s="47"/>
      <c r="M164" s="214" t="s">
        <v>19</v>
      </c>
      <c r="N164" s="215" t="s">
        <v>45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124</v>
      </c>
      <c r="AT164" s="218" t="s">
        <v>119</v>
      </c>
      <c r="AU164" s="218" t="s">
        <v>84</v>
      </c>
      <c r="AY164" s="20" t="s">
        <v>117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82</v>
      </c>
      <c r="BK164" s="219">
        <f>ROUND(I164*H164,2)</f>
        <v>0</v>
      </c>
      <c r="BL164" s="20" t="s">
        <v>124</v>
      </c>
      <c r="BM164" s="218" t="s">
        <v>233</v>
      </c>
    </row>
    <row r="165" s="2" customFormat="1">
      <c r="A165" s="41"/>
      <c r="B165" s="42"/>
      <c r="C165" s="43"/>
      <c r="D165" s="220" t="s">
        <v>126</v>
      </c>
      <c r="E165" s="43"/>
      <c r="F165" s="221" t="s">
        <v>234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126</v>
      </c>
      <c r="AU165" s="20" t="s">
        <v>84</v>
      </c>
    </row>
    <row r="166" s="13" customFormat="1">
      <c r="A166" s="13"/>
      <c r="B166" s="225"/>
      <c r="C166" s="226"/>
      <c r="D166" s="227" t="s">
        <v>128</v>
      </c>
      <c r="E166" s="228" t="s">
        <v>19</v>
      </c>
      <c r="F166" s="229" t="s">
        <v>149</v>
      </c>
      <c r="G166" s="226"/>
      <c r="H166" s="228" t="s">
        <v>19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128</v>
      </c>
      <c r="AU166" s="235" t="s">
        <v>84</v>
      </c>
      <c r="AV166" s="13" t="s">
        <v>82</v>
      </c>
      <c r="AW166" s="13" t="s">
        <v>36</v>
      </c>
      <c r="AX166" s="13" t="s">
        <v>74</v>
      </c>
      <c r="AY166" s="235" t="s">
        <v>117</v>
      </c>
    </row>
    <row r="167" s="14" customFormat="1">
      <c r="A167" s="14"/>
      <c r="B167" s="236"/>
      <c r="C167" s="237"/>
      <c r="D167" s="227" t="s">
        <v>128</v>
      </c>
      <c r="E167" s="238" t="s">
        <v>19</v>
      </c>
      <c r="F167" s="239" t="s">
        <v>235</v>
      </c>
      <c r="G167" s="237"/>
      <c r="H167" s="240">
        <v>19.792999999999999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128</v>
      </c>
      <c r="AU167" s="246" t="s">
        <v>84</v>
      </c>
      <c r="AV167" s="14" t="s">
        <v>84</v>
      </c>
      <c r="AW167" s="14" t="s">
        <v>36</v>
      </c>
      <c r="AX167" s="14" t="s">
        <v>82</v>
      </c>
      <c r="AY167" s="246" t="s">
        <v>117</v>
      </c>
    </row>
    <row r="168" s="2" customFormat="1" ht="24.15" customHeight="1">
      <c r="A168" s="41"/>
      <c r="B168" s="42"/>
      <c r="C168" s="207" t="s">
        <v>236</v>
      </c>
      <c r="D168" s="207" t="s">
        <v>119</v>
      </c>
      <c r="E168" s="208" t="s">
        <v>237</v>
      </c>
      <c r="F168" s="209" t="s">
        <v>238</v>
      </c>
      <c r="G168" s="210" t="s">
        <v>133</v>
      </c>
      <c r="H168" s="211">
        <v>36.975000000000001</v>
      </c>
      <c r="I168" s="212"/>
      <c r="J168" s="213">
        <f>ROUND(I168*H168,2)</f>
        <v>0</v>
      </c>
      <c r="K168" s="209" t="s">
        <v>123</v>
      </c>
      <c r="L168" s="47"/>
      <c r="M168" s="214" t="s">
        <v>19</v>
      </c>
      <c r="N168" s="215" t="s">
        <v>45</v>
      </c>
      <c r="O168" s="87"/>
      <c r="P168" s="216">
        <f>O168*H168</f>
        <v>0</v>
      </c>
      <c r="Q168" s="216">
        <v>0.00010000000000000001</v>
      </c>
      <c r="R168" s="216">
        <f>Q168*H168</f>
        <v>0.0036975000000000003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124</v>
      </c>
      <c r="AT168" s="218" t="s">
        <v>119</v>
      </c>
      <c r="AU168" s="218" t="s">
        <v>84</v>
      </c>
      <c r="AY168" s="20" t="s">
        <v>117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82</v>
      </c>
      <c r="BK168" s="219">
        <f>ROUND(I168*H168,2)</f>
        <v>0</v>
      </c>
      <c r="BL168" s="20" t="s">
        <v>124</v>
      </c>
      <c r="BM168" s="218" t="s">
        <v>239</v>
      </c>
    </row>
    <row r="169" s="2" customFormat="1">
      <c r="A169" s="41"/>
      <c r="B169" s="42"/>
      <c r="C169" s="43"/>
      <c r="D169" s="220" t="s">
        <v>126</v>
      </c>
      <c r="E169" s="43"/>
      <c r="F169" s="221" t="s">
        <v>240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126</v>
      </c>
      <c r="AU169" s="20" t="s">
        <v>84</v>
      </c>
    </row>
    <row r="170" s="13" customFormat="1">
      <c r="A170" s="13"/>
      <c r="B170" s="225"/>
      <c r="C170" s="226"/>
      <c r="D170" s="227" t="s">
        <v>128</v>
      </c>
      <c r="E170" s="228" t="s">
        <v>19</v>
      </c>
      <c r="F170" s="229" t="s">
        <v>149</v>
      </c>
      <c r="G170" s="226"/>
      <c r="H170" s="228" t="s">
        <v>19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128</v>
      </c>
      <c r="AU170" s="235" t="s">
        <v>84</v>
      </c>
      <c r="AV170" s="13" t="s">
        <v>82</v>
      </c>
      <c r="AW170" s="13" t="s">
        <v>36</v>
      </c>
      <c r="AX170" s="13" t="s">
        <v>74</v>
      </c>
      <c r="AY170" s="235" t="s">
        <v>117</v>
      </c>
    </row>
    <row r="171" s="14" customFormat="1">
      <c r="A171" s="14"/>
      <c r="B171" s="236"/>
      <c r="C171" s="237"/>
      <c r="D171" s="227" t="s">
        <v>128</v>
      </c>
      <c r="E171" s="238" t="s">
        <v>19</v>
      </c>
      <c r="F171" s="239" t="s">
        <v>241</v>
      </c>
      <c r="G171" s="237"/>
      <c r="H171" s="240">
        <v>36.975000000000001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128</v>
      </c>
      <c r="AU171" s="246" t="s">
        <v>84</v>
      </c>
      <c r="AV171" s="14" t="s">
        <v>84</v>
      </c>
      <c r="AW171" s="14" t="s">
        <v>36</v>
      </c>
      <c r="AX171" s="14" t="s">
        <v>82</v>
      </c>
      <c r="AY171" s="246" t="s">
        <v>117</v>
      </c>
    </row>
    <row r="172" s="2" customFormat="1" ht="16.5" customHeight="1">
      <c r="A172" s="41"/>
      <c r="B172" s="42"/>
      <c r="C172" s="269" t="s">
        <v>242</v>
      </c>
      <c r="D172" s="269" t="s">
        <v>208</v>
      </c>
      <c r="E172" s="270" t="s">
        <v>243</v>
      </c>
      <c r="F172" s="271" t="s">
        <v>244</v>
      </c>
      <c r="G172" s="272" t="s">
        <v>133</v>
      </c>
      <c r="H172" s="273">
        <v>43.796999999999997</v>
      </c>
      <c r="I172" s="274"/>
      <c r="J172" s="275">
        <f>ROUND(I172*H172,2)</f>
        <v>0</v>
      </c>
      <c r="K172" s="271" t="s">
        <v>123</v>
      </c>
      <c r="L172" s="276"/>
      <c r="M172" s="277" t="s">
        <v>19</v>
      </c>
      <c r="N172" s="278" t="s">
        <v>45</v>
      </c>
      <c r="O172" s="87"/>
      <c r="P172" s="216">
        <f>O172*H172</f>
        <v>0</v>
      </c>
      <c r="Q172" s="216">
        <v>0.00020000000000000001</v>
      </c>
      <c r="R172" s="216">
        <f>Q172*H172</f>
        <v>0.0087594000000000005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178</v>
      </c>
      <c r="AT172" s="218" t="s">
        <v>208</v>
      </c>
      <c r="AU172" s="218" t="s">
        <v>84</v>
      </c>
      <c r="AY172" s="20" t="s">
        <v>117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82</v>
      </c>
      <c r="BK172" s="219">
        <f>ROUND(I172*H172,2)</f>
        <v>0</v>
      </c>
      <c r="BL172" s="20" t="s">
        <v>124</v>
      </c>
      <c r="BM172" s="218" t="s">
        <v>245</v>
      </c>
    </row>
    <row r="173" s="14" customFormat="1">
      <c r="A173" s="14"/>
      <c r="B173" s="236"/>
      <c r="C173" s="237"/>
      <c r="D173" s="227" t="s">
        <v>128</v>
      </c>
      <c r="E173" s="237"/>
      <c r="F173" s="239" t="s">
        <v>246</v>
      </c>
      <c r="G173" s="237"/>
      <c r="H173" s="240">
        <v>43.796999999999997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128</v>
      </c>
      <c r="AU173" s="246" t="s">
        <v>84</v>
      </c>
      <c r="AV173" s="14" t="s">
        <v>84</v>
      </c>
      <c r="AW173" s="14" t="s">
        <v>4</v>
      </c>
      <c r="AX173" s="14" t="s">
        <v>82</v>
      </c>
      <c r="AY173" s="246" t="s">
        <v>117</v>
      </c>
    </row>
    <row r="174" s="12" customFormat="1" ht="22.8" customHeight="1">
      <c r="A174" s="12"/>
      <c r="B174" s="191"/>
      <c r="C174" s="192"/>
      <c r="D174" s="193" t="s">
        <v>73</v>
      </c>
      <c r="E174" s="205" t="s">
        <v>151</v>
      </c>
      <c r="F174" s="205" t="s">
        <v>247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SUM(P175:P192)</f>
        <v>0</v>
      </c>
      <c r="Q174" s="199"/>
      <c r="R174" s="200">
        <f>SUM(R175:R192)</f>
        <v>0</v>
      </c>
      <c r="S174" s="199"/>
      <c r="T174" s="201">
        <f>SUM(T175:T192)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82</v>
      </c>
      <c r="AT174" s="203" t="s">
        <v>73</v>
      </c>
      <c r="AU174" s="203" t="s">
        <v>82</v>
      </c>
      <c r="AY174" s="202" t="s">
        <v>117</v>
      </c>
      <c r="BK174" s="204">
        <f>SUM(BK175:BK192)</f>
        <v>0</v>
      </c>
    </row>
    <row r="175" s="2" customFormat="1" ht="21.75" customHeight="1">
      <c r="A175" s="41"/>
      <c r="B175" s="42"/>
      <c r="C175" s="207" t="s">
        <v>248</v>
      </c>
      <c r="D175" s="207" t="s">
        <v>119</v>
      </c>
      <c r="E175" s="208" t="s">
        <v>249</v>
      </c>
      <c r="F175" s="209" t="s">
        <v>250</v>
      </c>
      <c r="G175" s="210" t="s">
        <v>133</v>
      </c>
      <c r="H175" s="211">
        <v>388.55000000000001</v>
      </c>
      <c r="I175" s="212"/>
      <c r="J175" s="213">
        <f>ROUND(I175*H175,2)</f>
        <v>0</v>
      </c>
      <c r="K175" s="209" t="s">
        <v>123</v>
      </c>
      <c r="L175" s="47"/>
      <c r="M175" s="214" t="s">
        <v>19</v>
      </c>
      <c r="N175" s="215" t="s">
        <v>45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124</v>
      </c>
      <c r="AT175" s="218" t="s">
        <v>119</v>
      </c>
      <c r="AU175" s="218" t="s">
        <v>84</v>
      </c>
      <c r="AY175" s="20" t="s">
        <v>117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82</v>
      </c>
      <c r="BK175" s="219">
        <f>ROUND(I175*H175,2)</f>
        <v>0</v>
      </c>
      <c r="BL175" s="20" t="s">
        <v>124</v>
      </c>
      <c r="BM175" s="218" t="s">
        <v>251</v>
      </c>
    </row>
    <row r="176" s="2" customFormat="1">
      <c r="A176" s="41"/>
      <c r="B176" s="42"/>
      <c r="C176" s="43"/>
      <c r="D176" s="220" t="s">
        <v>126</v>
      </c>
      <c r="E176" s="43"/>
      <c r="F176" s="221" t="s">
        <v>252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126</v>
      </c>
      <c r="AU176" s="20" t="s">
        <v>84</v>
      </c>
    </row>
    <row r="177" s="2" customFormat="1">
      <c r="A177" s="41"/>
      <c r="B177" s="42"/>
      <c r="C177" s="43"/>
      <c r="D177" s="227" t="s">
        <v>253</v>
      </c>
      <c r="E177" s="43"/>
      <c r="F177" s="279" t="s">
        <v>254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253</v>
      </c>
      <c r="AU177" s="20" t="s">
        <v>84</v>
      </c>
    </row>
    <row r="178" s="13" customFormat="1">
      <c r="A178" s="13"/>
      <c r="B178" s="225"/>
      <c r="C178" s="226"/>
      <c r="D178" s="227" t="s">
        <v>128</v>
      </c>
      <c r="E178" s="228" t="s">
        <v>19</v>
      </c>
      <c r="F178" s="229" t="s">
        <v>219</v>
      </c>
      <c r="G178" s="226"/>
      <c r="H178" s="228" t="s">
        <v>19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128</v>
      </c>
      <c r="AU178" s="235" t="s">
        <v>84</v>
      </c>
      <c r="AV178" s="13" t="s">
        <v>82</v>
      </c>
      <c r="AW178" s="13" t="s">
        <v>36</v>
      </c>
      <c r="AX178" s="13" t="s">
        <v>74</v>
      </c>
      <c r="AY178" s="235" t="s">
        <v>117</v>
      </c>
    </row>
    <row r="179" s="14" customFormat="1">
      <c r="A179" s="14"/>
      <c r="B179" s="236"/>
      <c r="C179" s="237"/>
      <c r="D179" s="227" t="s">
        <v>128</v>
      </c>
      <c r="E179" s="238" t="s">
        <v>19</v>
      </c>
      <c r="F179" s="239" t="s">
        <v>255</v>
      </c>
      <c r="G179" s="237"/>
      <c r="H179" s="240">
        <v>360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128</v>
      </c>
      <c r="AU179" s="246" t="s">
        <v>84</v>
      </c>
      <c r="AV179" s="14" t="s">
        <v>84</v>
      </c>
      <c r="AW179" s="14" t="s">
        <v>36</v>
      </c>
      <c r="AX179" s="14" t="s">
        <v>74</v>
      </c>
      <c r="AY179" s="246" t="s">
        <v>117</v>
      </c>
    </row>
    <row r="180" s="13" customFormat="1">
      <c r="A180" s="13"/>
      <c r="B180" s="225"/>
      <c r="C180" s="226"/>
      <c r="D180" s="227" t="s">
        <v>128</v>
      </c>
      <c r="E180" s="228" t="s">
        <v>19</v>
      </c>
      <c r="F180" s="229" t="s">
        <v>256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128</v>
      </c>
      <c r="AU180" s="235" t="s">
        <v>84</v>
      </c>
      <c r="AV180" s="13" t="s">
        <v>82</v>
      </c>
      <c r="AW180" s="13" t="s">
        <v>36</v>
      </c>
      <c r="AX180" s="13" t="s">
        <v>74</v>
      </c>
      <c r="AY180" s="235" t="s">
        <v>117</v>
      </c>
    </row>
    <row r="181" s="14" customFormat="1">
      <c r="A181" s="14"/>
      <c r="B181" s="236"/>
      <c r="C181" s="237"/>
      <c r="D181" s="227" t="s">
        <v>128</v>
      </c>
      <c r="E181" s="238" t="s">
        <v>19</v>
      </c>
      <c r="F181" s="239" t="s">
        <v>228</v>
      </c>
      <c r="G181" s="237"/>
      <c r="H181" s="240">
        <v>28.550000000000001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128</v>
      </c>
      <c r="AU181" s="246" t="s">
        <v>84</v>
      </c>
      <c r="AV181" s="14" t="s">
        <v>84</v>
      </c>
      <c r="AW181" s="14" t="s">
        <v>36</v>
      </c>
      <c r="AX181" s="14" t="s">
        <v>74</v>
      </c>
      <c r="AY181" s="246" t="s">
        <v>117</v>
      </c>
    </row>
    <row r="182" s="16" customFormat="1">
      <c r="A182" s="16"/>
      <c r="B182" s="258"/>
      <c r="C182" s="259"/>
      <c r="D182" s="227" t="s">
        <v>128</v>
      </c>
      <c r="E182" s="260" t="s">
        <v>19</v>
      </c>
      <c r="F182" s="261" t="s">
        <v>162</v>
      </c>
      <c r="G182" s="259"/>
      <c r="H182" s="262">
        <v>388.55000000000001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68" t="s">
        <v>128</v>
      </c>
      <c r="AU182" s="268" t="s">
        <v>84</v>
      </c>
      <c r="AV182" s="16" t="s">
        <v>124</v>
      </c>
      <c r="AW182" s="16" t="s">
        <v>36</v>
      </c>
      <c r="AX182" s="16" t="s">
        <v>82</v>
      </c>
      <c r="AY182" s="268" t="s">
        <v>117</v>
      </c>
    </row>
    <row r="183" s="2" customFormat="1" ht="24.15" customHeight="1">
      <c r="A183" s="41"/>
      <c r="B183" s="42"/>
      <c r="C183" s="207" t="s">
        <v>257</v>
      </c>
      <c r="D183" s="207" t="s">
        <v>119</v>
      </c>
      <c r="E183" s="208" t="s">
        <v>258</v>
      </c>
      <c r="F183" s="209" t="s">
        <v>259</v>
      </c>
      <c r="G183" s="210" t="s">
        <v>133</v>
      </c>
      <c r="H183" s="211">
        <v>180</v>
      </c>
      <c r="I183" s="212"/>
      <c r="J183" s="213">
        <f>ROUND(I183*H183,2)</f>
        <v>0</v>
      </c>
      <c r="K183" s="209" t="s">
        <v>123</v>
      </c>
      <c r="L183" s="47"/>
      <c r="M183" s="214" t="s">
        <v>19</v>
      </c>
      <c r="N183" s="215" t="s">
        <v>45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124</v>
      </c>
      <c r="AT183" s="218" t="s">
        <v>119</v>
      </c>
      <c r="AU183" s="218" t="s">
        <v>84</v>
      </c>
      <c r="AY183" s="20" t="s">
        <v>117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82</v>
      </c>
      <c r="BK183" s="219">
        <f>ROUND(I183*H183,2)</f>
        <v>0</v>
      </c>
      <c r="BL183" s="20" t="s">
        <v>124</v>
      </c>
      <c r="BM183" s="218" t="s">
        <v>260</v>
      </c>
    </row>
    <row r="184" s="2" customFormat="1">
      <c r="A184" s="41"/>
      <c r="B184" s="42"/>
      <c r="C184" s="43"/>
      <c r="D184" s="220" t="s">
        <v>126</v>
      </c>
      <c r="E184" s="43"/>
      <c r="F184" s="221" t="s">
        <v>261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126</v>
      </c>
      <c r="AU184" s="20" t="s">
        <v>84</v>
      </c>
    </row>
    <row r="185" s="2" customFormat="1" ht="16.5" customHeight="1">
      <c r="A185" s="41"/>
      <c r="B185" s="42"/>
      <c r="C185" s="207" t="s">
        <v>7</v>
      </c>
      <c r="D185" s="207" t="s">
        <v>119</v>
      </c>
      <c r="E185" s="208" t="s">
        <v>262</v>
      </c>
      <c r="F185" s="209" t="s">
        <v>263</v>
      </c>
      <c r="G185" s="210" t="s">
        <v>133</v>
      </c>
      <c r="H185" s="211">
        <v>180</v>
      </c>
      <c r="I185" s="212"/>
      <c r="J185" s="213">
        <f>ROUND(I185*H185,2)</f>
        <v>0</v>
      </c>
      <c r="K185" s="209" t="s">
        <v>123</v>
      </c>
      <c r="L185" s="47"/>
      <c r="M185" s="214" t="s">
        <v>19</v>
      </c>
      <c r="N185" s="215" t="s">
        <v>45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124</v>
      </c>
      <c r="AT185" s="218" t="s">
        <v>119</v>
      </c>
      <c r="AU185" s="218" t="s">
        <v>84</v>
      </c>
      <c r="AY185" s="20" t="s">
        <v>117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82</v>
      </c>
      <c r="BK185" s="219">
        <f>ROUND(I185*H185,2)</f>
        <v>0</v>
      </c>
      <c r="BL185" s="20" t="s">
        <v>124</v>
      </c>
      <c r="BM185" s="218" t="s">
        <v>264</v>
      </c>
    </row>
    <row r="186" s="2" customFormat="1">
      <c r="A186" s="41"/>
      <c r="B186" s="42"/>
      <c r="C186" s="43"/>
      <c r="D186" s="220" t="s">
        <v>126</v>
      </c>
      <c r="E186" s="43"/>
      <c r="F186" s="221" t="s">
        <v>265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126</v>
      </c>
      <c r="AU186" s="20" t="s">
        <v>84</v>
      </c>
    </row>
    <row r="187" s="2" customFormat="1" ht="16.5" customHeight="1">
      <c r="A187" s="41"/>
      <c r="B187" s="42"/>
      <c r="C187" s="207" t="s">
        <v>266</v>
      </c>
      <c r="D187" s="207" t="s">
        <v>119</v>
      </c>
      <c r="E187" s="208" t="s">
        <v>267</v>
      </c>
      <c r="F187" s="209" t="s">
        <v>268</v>
      </c>
      <c r="G187" s="210" t="s">
        <v>133</v>
      </c>
      <c r="H187" s="211">
        <v>180</v>
      </c>
      <c r="I187" s="212"/>
      <c r="J187" s="213">
        <f>ROUND(I187*H187,2)</f>
        <v>0</v>
      </c>
      <c r="K187" s="209" t="s">
        <v>123</v>
      </c>
      <c r="L187" s="47"/>
      <c r="M187" s="214" t="s">
        <v>19</v>
      </c>
      <c r="N187" s="215" t="s">
        <v>45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124</v>
      </c>
      <c r="AT187" s="218" t="s">
        <v>119</v>
      </c>
      <c r="AU187" s="218" t="s">
        <v>84</v>
      </c>
      <c r="AY187" s="20" t="s">
        <v>117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82</v>
      </c>
      <c r="BK187" s="219">
        <f>ROUND(I187*H187,2)</f>
        <v>0</v>
      </c>
      <c r="BL187" s="20" t="s">
        <v>124</v>
      </c>
      <c r="BM187" s="218" t="s">
        <v>269</v>
      </c>
    </row>
    <row r="188" s="2" customFormat="1">
      <c r="A188" s="41"/>
      <c r="B188" s="42"/>
      <c r="C188" s="43"/>
      <c r="D188" s="220" t="s">
        <v>126</v>
      </c>
      <c r="E188" s="43"/>
      <c r="F188" s="221" t="s">
        <v>270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126</v>
      </c>
      <c r="AU188" s="20" t="s">
        <v>84</v>
      </c>
    </row>
    <row r="189" s="2" customFormat="1" ht="24.15" customHeight="1">
      <c r="A189" s="41"/>
      <c r="B189" s="42"/>
      <c r="C189" s="207" t="s">
        <v>271</v>
      </c>
      <c r="D189" s="207" t="s">
        <v>119</v>
      </c>
      <c r="E189" s="208" t="s">
        <v>272</v>
      </c>
      <c r="F189" s="209" t="s">
        <v>273</v>
      </c>
      <c r="G189" s="210" t="s">
        <v>133</v>
      </c>
      <c r="H189" s="211">
        <v>180</v>
      </c>
      <c r="I189" s="212"/>
      <c r="J189" s="213">
        <f>ROUND(I189*H189,2)</f>
        <v>0</v>
      </c>
      <c r="K189" s="209" t="s">
        <v>123</v>
      </c>
      <c r="L189" s="47"/>
      <c r="M189" s="214" t="s">
        <v>19</v>
      </c>
      <c r="N189" s="215" t="s">
        <v>45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124</v>
      </c>
      <c r="AT189" s="218" t="s">
        <v>119</v>
      </c>
      <c r="AU189" s="218" t="s">
        <v>84</v>
      </c>
      <c r="AY189" s="20" t="s">
        <v>117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82</v>
      </c>
      <c r="BK189" s="219">
        <f>ROUND(I189*H189,2)</f>
        <v>0</v>
      </c>
      <c r="BL189" s="20" t="s">
        <v>124</v>
      </c>
      <c r="BM189" s="218" t="s">
        <v>274</v>
      </c>
    </row>
    <row r="190" s="2" customFormat="1">
      <c r="A190" s="41"/>
      <c r="B190" s="42"/>
      <c r="C190" s="43"/>
      <c r="D190" s="220" t="s">
        <v>126</v>
      </c>
      <c r="E190" s="43"/>
      <c r="F190" s="221" t="s">
        <v>275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126</v>
      </c>
      <c r="AU190" s="20" t="s">
        <v>84</v>
      </c>
    </row>
    <row r="191" s="13" customFormat="1">
      <c r="A191" s="13"/>
      <c r="B191" s="225"/>
      <c r="C191" s="226"/>
      <c r="D191" s="227" t="s">
        <v>128</v>
      </c>
      <c r="E191" s="228" t="s">
        <v>19</v>
      </c>
      <c r="F191" s="229" t="s">
        <v>219</v>
      </c>
      <c r="G191" s="226"/>
      <c r="H191" s="228" t="s">
        <v>19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128</v>
      </c>
      <c r="AU191" s="235" t="s">
        <v>84</v>
      </c>
      <c r="AV191" s="13" t="s">
        <v>82</v>
      </c>
      <c r="AW191" s="13" t="s">
        <v>36</v>
      </c>
      <c r="AX191" s="13" t="s">
        <v>74</v>
      </c>
      <c r="AY191" s="235" t="s">
        <v>117</v>
      </c>
    </row>
    <row r="192" s="14" customFormat="1">
      <c r="A192" s="14"/>
      <c r="B192" s="236"/>
      <c r="C192" s="237"/>
      <c r="D192" s="227" t="s">
        <v>128</v>
      </c>
      <c r="E192" s="238" t="s">
        <v>19</v>
      </c>
      <c r="F192" s="239" t="s">
        <v>276</v>
      </c>
      <c r="G192" s="237"/>
      <c r="H192" s="240">
        <v>180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128</v>
      </c>
      <c r="AU192" s="246" t="s">
        <v>84</v>
      </c>
      <c r="AV192" s="14" t="s">
        <v>84</v>
      </c>
      <c r="AW192" s="14" t="s">
        <v>36</v>
      </c>
      <c r="AX192" s="14" t="s">
        <v>82</v>
      </c>
      <c r="AY192" s="246" t="s">
        <v>117</v>
      </c>
    </row>
    <row r="193" s="12" customFormat="1" ht="22.8" customHeight="1">
      <c r="A193" s="12"/>
      <c r="B193" s="191"/>
      <c r="C193" s="192"/>
      <c r="D193" s="193" t="s">
        <v>73</v>
      </c>
      <c r="E193" s="205" t="s">
        <v>186</v>
      </c>
      <c r="F193" s="205" t="s">
        <v>277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SUM(P194:P209)</f>
        <v>0</v>
      </c>
      <c r="Q193" s="199"/>
      <c r="R193" s="200">
        <f>SUM(R194:R209)</f>
        <v>29.578554000000004</v>
      </c>
      <c r="S193" s="199"/>
      <c r="T193" s="201">
        <f>SUM(T194:T209)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82</v>
      </c>
      <c r="AT193" s="203" t="s">
        <v>73</v>
      </c>
      <c r="AU193" s="203" t="s">
        <v>82</v>
      </c>
      <c r="AY193" s="202" t="s">
        <v>117</v>
      </c>
      <c r="BK193" s="204">
        <f>SUM(BK194:BK209)</f>
        <v>0</v>
      </c>
    </row>
    <row r="194" s="2" customFormat="1" ht="24.15" customHeight="1">
      <c r="A194" s="41"/>
      <c r="B194" s="42"/>
      <c r="C194" s="207" t="s">
        <v>278</v>
      </c>
      <c r="D194" s="207" t="s">
        <v>119</v>
      </c>
      <c r="E194" s="208" t="s">
        <v>279</v>
      </c>
      <c r="F194" s="209" t="s">
        <v>280</v>
      </c>
      <c r="G194" s="210" t="s">
        <v>122</v>
      </c>
      <c r="H194" s="211">
        <v>124.8</v>
      </c>
      <c r="I194" s="212"/>
      <c r="J194" s="213">
        <f>ROUND(I194*H194,2)</f>
        <v>0</v>
      </c>
      <c r="K194" s="209" t="s">
        <v>123</v>
      </c>
      <c r="L194" s="47"/>
      <c r="M194" s="214" t="s">
        <v>19</v>
      </c>
      <c r="N194" s="215" t="s">
        <v>45</v>
      </c>
      <c r="O194" s="87"/>
      <c r="P194" s="216">
        <f>O194*H194</f>
        <v>0</v>
      </c>
      <c r="Q194" s="216">
        <v>0.15540000000000001</v>
      </c>
      <c r="R194" s="216">
        <f>Q194*H194</f>
        <v>19.393920000000001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124</v>
      </c>
      <c r="AT194" s="218" t="s">
        <v>119</v>
      </c>
      <c r="AU194" s="218" t="s">
        <v>84</v>
      </c>
      <c r="AY194" s="20" t="s">
        <v>117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82</v>
      </c>
      <c r="BK194" s="219">
        <f>ROUND(I194*H194,2)</f>
        <v>0</v>
      </c>
      <c r="BL194" s="20" t="s">
        <v>124</v>
      </c>
      <c r="BM194" s="218" t="s">
        <v>281</v>
      </c>
    </row>
    <row r="195" s="2" customFormat="1">
      <c r="A195" s="41"/>
      <c r="B195" s="42"/>
      <c r="C195" s="43"/>
      <c r="D195" s="220" t="s">
        <v>126</v>
      </c>
      <c r="E195" s="43"/>
      <c r="F195" s="221" t="s">
        <v>282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126</v>
      </c>
      <c r="AU195" s="20" t="s">
        <v>84</v>
      </c>
    </row>
    <row r="196" s="14" customFormat="1">
      <c r="A196" s="14"/>
      <c r="B196" s="236"/>
      <c r="C196" s="237"/>
      <c r="D196" s="227" t="s">
        <v>128</v>
      </c>
      <c r="E196" s="238" t="s">
        <v>19</v>
      </c>
      <c r="F196" s="239" t="s">
        <v>283</v>
      </c>
      <c r="G196" s="237"/>
      <c r="H196" s="240">
        <v>52.200000000000003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128</v>
      </c>
      <c r="AU196" s="246" t="s">
        <v>84</v>
      </c>
      <c r="AV196" s="14" t="s">
        <v>84</v>
      </c>
      <c r="AW196" s="14" t="s">
        <v>36</v>
      </c>
      <c r="AX196" s="14" t="s">
        <v>74</v>
      </c>
      <c r="AY196" s="246" t="s">
        <v>117</v>
      </c>
    </row>
    <row r="197" s="14" customFormat="1">
      <c r="A197" s="14"/>
      <c r="B197" s="236"/>
      <c r="C197" s="237"/>
      <c r="D197" s="227" t="s">
        <v>128</v>
      </c>
      <c r="E197" s="238" t="s">
        <v>19</v>
      </c>
      <c r="F197" s="239" t="s">
        <v>284</v>
      </c>
      <c r="G197" s="237"/>
      <c r="H197" s="240">
        <v>62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128</v>
      </c>
      <c r="AU197" s="246" t="s">
        <v>84</v>
      </c>
      <c r="AV197" s="14" t="s">
        <v>84</v>
      </c>
      <c r="AW197" s="14" t="s">
        <v>36</v>
      </c>
      <c r="AX197" s="14" t="s">
        <v>74</v>
      </c>
      <c r="AY197" s="246" t="s">
        <v>117</v>
      </c>
    </row>
    <row r="198" s="14" customFormat="1">
      <c r="A198" s="14"/>
      <c r="B198" s="236"/>
      <c r="C198" s="237"/>
      <c r="D198" s="227" t="s">
        <v>128</v>
      </c>
      <c r="E198" s="238" t="s">
        <v>19</v>
      </c>
      <c r="F198" s="239" t="s">
        <v>285</v>
      </c>
      <c r="G198" s="237"/>
      <c r="H198" s="240">
        <v>10.6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128</v>
      </c>
      <c r="AU198" s="246" t="s">
        <v>84</v>
      </c>
      <c r="AV198" s="14" t="s">
        <v>84</v>
      </c>
      <c r="AW198" s="14" t="s">
        <v>36</v>
      </c>
      <c r="AX198" s="14" t="s">
        <v>74</v>
      </c>
      <c r="AY198" s="246" t="s">
        <v>117</v>
      </c>
    </row>
    <row r="199" s="16" customFormat="1">
      <c r="A199" s="16"/>
      <c r="B199" s="258"/>
      <c r="C199" s="259"/>
      <c r="D199" s="227" t="s">
        <v>128</v>
      </c>
      <c r="E199" s="260" t="s">
        <v>19</v>
      </c>
      <c r="F199" s="261" t="s">
        <v>162</v>
      </c>
      <c r="G199" s="259"/>
      <c r="H199" s="262">
        <v>124.8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68" t="s">
        <v>128</v>
      </c>
      <c r="AU199" s="268" t="s">
        <v>84</v>
      </c>
      <c r="AV199" s="16" t="s">
        <v>124</v>
      </c>
      <c r="AW199" s="16" t="s">
        <v>36</v>
      </c>
      <c r="AX199" s="16" t="s">
        <v>82</v>
      </c>
      <c r="AY199" s="268" t="s">
        <v>117</v>
      </c>
    </row>
    <row r="200" s="2" customFormat="1" ht="16.5" customHeight="1">
      <c r="A200" s="41"/>
      <c r="B200" s="42"/>
      <c r="C200" s="269" t="s">
        <v>286</v>
      </c>
      <c r="D200" s="269" t="s">
        <v>208</v>
      </c>
      <c r="E200" s="270" t="s">
        <v>287</v>
      </c>
      <c r="F200" s="271" t="s">
        <v>288</v>
      </c>
      <c r="G200" s="272" t="s">
        <v>122</v>
      </c>
      <c r="H200" s="273">
        <v>127.29600000000001</v>
      </c>
      <c r="I200" s="274"/>
      <c r="J200" s="275">
        <f>ROUND(I200*H200,2)</f>
        <v>0</v>
      </c>
      <c r="K200" s="271" t="s">
        <v>123</v>
      </c>
      <c r="L200" s="276"/>
      <c r="M200" s="277" t="s">
        <v>19</v>
      </c>
      <c r="N200" s="278" t="s">
        <v>45</v>
      </c>
      <c r="O200" s="87"/>
      <c r="P200" s="216">
        <f>O200*H200</f>
        <v>0</v>
      </c>
      <c r="Q200" s="216">
        <v>0.080000000000000002</v>
      </c>
      <c r="R200" s="216">
        <f>Q200*H200</f>
        <v>10.183680000000001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178</v>
      </c>
      <c r="AT200" s="218" t="s">
        <v>208</v>
      </c>
      <c r="AU200" s="218" t="s">
        <v>84</v>
      </c>
      <c r="AY200" s="20" t="s">
        <v>117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82</v>
      </c>
      <c r="BK200" s="219">
        <f>ROUND(I200*H200,2)</f>
        <v>0</v>
      </c>
      <c r="BL200" s="20" t="s">
        <v>124</v>
      </c>
      <c r="BM200" s="218" t="s">
        <v>289</v>
      </c>
    </row>
    <row r="201" s="14" customFormat="1">
      <c r="A201" s="14"/>
      <c r="B201" s="236"/>
      <c r="C201" s="237"/>
      <c r="D201" s="227" t="s">
        <v>128</v>
      </c>
      <c r="E201" s="237"/>
      <c r="F201" s="239" t="s">
        <v>290</v>
      </c>
      <c r="G201" s="237"/>
      <c r="H201" s="240">
        <v>127.29600000000001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128</v>
      </c>
      <c r="AU201" s="246" t="s">
        <v>84</v>
      </c>
      <c r="AV201" s="14" t="s">
        <v>84</v>
      </c>
      <c r="AW201" s="14" t="s">
        <v>4</v>
      </c>
      <c r="AX201" s="14" t="s">
        <v>82</v>
      </c>
      <c r="AY201" s="246" t="s">
        <v>117</v>
      </c>
    </row>
    <row r="202" s="2" customFormat="1" ht="24.15" customHeight="1">
      <c r="A202" s="41"/>
      <c r="B202" s="42"/>
      <c r="C202" s="207" t="s">
        <v>291</v>
      </c>
      <c r="D202" s="207" t="s">
        <v>119</v>
      </c>
      <c r="E202" s="208" t="s">
        <v>292</v>
      </c>
      <c r="F202" s="209" t="s">
        <v>293</v>
      </c>
      <c r="G202" s="210" t="s">
        <v>122</v>
      </c>
      <c r="H202" s="211">
        <v>10.6</v>
      </c>
      <c r="I202" s="212"/>
      <c r="J202" s="213">
        <f>ROUND(I202*H202,2)</f>
        <v>0</v>
      </c>
      <c r="K202" s="209" t="s">
        <v>123</v>
      </c>
      <c r="L202" s="47"/>
      <c r="M202" s="214" t="s">
        <v>19</v>
      </c>
      <c r="N202" s="215" t="s">
        <v>45</v>
      </c>
      <c r="O202" s="87"/>
      <c r="P202" s="216">
        <f>O202*H202</f>
        <v>0</v>
      </c>
      <c r="Q202" s="216">
        <v>9.0000000000000006E-05</v>
      </c>
      <c r="R202" s="216">
        <f>Q202*H202</f>
        <v>0.00095399999999999999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124</v>
      </c>
      <c r="AT202" s="218" t="s">
        <v>119</v>
      </c>
      <c r="AU202" s="218" t="s">
        <v>84</v>
      </c>
      <c r="AY202" s="20" t="s">
        <v>117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82</v>
      </c>
      <c r="BK202" s="219">
        <f>ROUND(I202*H202,2)</f>
        <v>0</v>
      </c>
      <c r="BL202" s="20" t="s">
        <v>124</v>
      </c>
      <c r="BM202" s="218" t="s">
        <v>294</v>
      </c>
    </row>
    <row r="203" s="2" customFormat="1">
      <c r="A203" s="41"/>
      <c r="B203" s="42"/>
      <c r="C203" s="43"/>
      <c r="D203" s="220" t="s">
        <v>126</v>
      </c>
      <c r="E203" s="43"/>
      <c r="F203" s="221" t="s">
        <v>295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126</v>
      </c>
      <c r="AU203" s="20" t="s">
        <v>84</v>
      </c>
    </row>
    <row r="204" s="13" customFormat="1">
      <c r="A204" s="13"/>
      <c r="B204" s="225"/>
      <c r="C204" s="226"/>
      <c r="D204" s="227" t="s">
        <v>128</v>
      </c>
      <c r="E204" s="228" t="s">
        <v>19</v>
      </c>
      <c r="F204" s="229" t="s">
        <v>129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128</v>
      </c>
      <c r="AU204" s="235" t="s">
        <v>84</v>
      </c>
      <c r="AV204" s="13" t="s">
        <v>82</v>
      </c>
      <c r="AW204" s="13" t="s">
        <v>36</v>
      </c>
      <c r="AX204" s="13" t="s">
        <v>74</v>
      </c>
      <c r="AY204" s="235" t="s">
        <v>117</v>
      </c>
    </row>
    <row r="205" s="14" customFormat="1">
      <c r="A205" s="14"/>
      <c r="B205" s="236"/>
      <c r="C205" s="237"/>
      <c r="D205" s="227" t="s">
        <v>128</v>
      </c>
      <c r="E205" s="238" t="s">
        <v>19</v>
      </c>
      <c r="F205" s="239" t="s">
        <v>130</v>
      </c>
      <c r="G205" s="237"/>
      <c r="H205" s="240">
        <v>10.6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128</v>
      </c>
      <c r="AU205" s="246" t="s">
        <v>84</v>
      </c>
      <c r="AV205" s="14" t="s">
        <v>84</v>
      </c>
      <c r="AW205" s="14" t="s">
        <v>36</v>
      </c>
      <c r="AX205" s="14" t="s">
        <v>82</v>
      </c>
      <c r="AY205" s="246" t="s">
        <v>117</v>
      </c>
    </row>
    <row r="206" s="2" customFormat="1" ht="24.15" customHeight="1">
      <c r="A206" s="41"/>
      <c r="B206" s="42"/>
      <c r="C206" s="207" t="s">
        <v>296</v>
      </c>
      <c r="D206" s="207" t="s">
        <v>119</v>
      </c>
      <c r="E206" s="208" t="s">
        <v>297</v>
      </c>
      <c r="F206" s="209" t="s">
        <v>298</v>
      </c>
      <c r="G206" s="210" t="s">
        <v>122</v>
      </c>
      <c r="H206" s="211">
        <v>10.6</v>
      </c>
      <c r="I206" s="212"/>
      <c r="J206" s="213">
        <f>ROUND(I206*H206,2)</f>
        <v>0</v>
      </c>
      <c r="K206" s="209" t="s">
        <v>123</v>
      </c>
      <c r="L206" s="47"/>
      <c r="M206" s="214" t="s">
        <v>19</v>
      </c>
      <c r="N206" s="215" t="s">
        <v>45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124</v>
      </c>
      <c r="AT206" s="218" t="s">
        <v>119</v>
      </c>
      <c r="AU206" s="218" t="s">
        <v>84</v>
      </c>
      <c r="AY206" s="20" t="s">
        <v>117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82</v>
      </c>
      <c r="BK206" s="219">
        <f>ROUND(I206*H206,2)</f>
        <v>0</v>
      </c>
      <c r="BL206" s="20" t="s">
        <v>124</v>
      </c>
      <c r="BM206" s="218" t="s">
        <v>299</v>
      </c>
    </row>
    <row r="207" s="2" customFormat="1">
      <c r="A207" s="41"/>
      <c r="B207" s="42"/>
      <c r="C207" s="43"/>
      <c r="D207" s="220" t="s">
        <v>126</v>
      </c>
      <c r="E207" s="43"/>
      <c r="F207" s="221" t="s">
        <v>300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126</v>
      </c>
      <c r="AU207" s="20" t="s">
        <v>84</v>
      </c>
    </row>
    <row r="208" s="13" customFormat="1">
      <c r="A208" s="13"/>
      <c r="B208" s="225"/>
      <c r="C208" s="226"/>
      <c r="D208" s="227" t="s">
        <v>128</v>
      </c>
      <c r="E208" s="228" t="s">
        <v>19</v>
      </c>
      <c r="F208" s="229" t="s">
        <v>129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128</v>
      </c>
      <c r="AU208" s="235" t="s">
        <v>84</v>
      </c>
      <c r="AV208" s="13" t="s">
        <v>82</v>
      </c>
      <c r="AW208" s="13" t="s">
        <v>36</v>
      </c>
      <c r="AX208" s="13" t="s">
        <v>74</v>
      </c>
      <c r="AY208" s="235" t="s">
        <v>117</v>
      </c>
    </row>
    <row r="209" s="14" customFormat="1">
      <c r="A209" s="14"/>
      <c r="B209" s="236"/>
      <c r="C209" s="237"/>
      <c r="D209" s="227" t="s">
        <v>128</v>
      </c>
      <c r="E209" s="238" t="s">
        <v>19</v>
      </c>
      <c r="F209" s="239" t="s">
        <v>130</v>
      </c>
      <c r="G209" s="237"/>
      <c r="H209" s="240">
        <v>10.6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128</v>
      </c>
      <c r="AU209" s="246" t="s">
        <v>84</v>
      </c>
      <c r="AV209" s="14" t="s">
        <v>84</v>
      </c>
      <c r="AW209" s="14" t="s">
        <v>36</v>
      </c>
      <c r="AX209" s="14" t="s">
        <v>82</v>
      </c>
      <c r="AY209" s="246" t="s">
        <v>117</v>
      </c>
    </row>
    <row r="210" s="12" customFormat="1" ht="22.8" customHeight="1">
      <c r="A210" s="12"/>
      <c r="B210" s="191"/>
      <c r="C210" s="192"/>
      <c r="D210" s="193" t="s">
        <v>73</v>
      </c>
      <c r="E210" s="205" t="s">
        <v>301</v>
      </c>
      <c r="F210" s="205" t="s">
        <v>302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SUM(P211:P217)</f>
        <v>0</v>
      </c>
      <c r="Q210" s="199"/>
      <c r="R210" s="200">
        <f>SUM(R211:R217)</f>
        <v>0</v>
      </c>
      <c r="S210" s="199"/>
      <c r="T210" s="201">
        <f>SUM(T211:T217)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82</v>
      </c>
      <c r="AT210" s="203" t="s">
        <v>73</v>
      </c>
      <c r="AU210" s="203" t="s">
        <v>82</v>
      </c>
      <c r="AY210" s="202" t="s">
        <v>117</v>
      </c>
      <c r="BK210" s="204">
        <f>SUM(BK211:BK217)</f>
        <v>0</v>
      </c>
    </row>
    <row r="211" s="2" customFormat="1" ht="24.15" customHeight="1">
      <c r="A211" s="41"/>
      <c r="B211" s="42"/>
      <c r="C211" s="207" t="s">
        <v>303</v>
      </c>
      <c r="D211" s="207" t="s">
        <v>119</v>
      </c>
      <c r="E211" s="208" t="s">
        <v>304</v>
      </c>
      <c r="F211" s="209" t="s">
        <v>305</v>
      </c>
      <c r="G211" s="210" t="s">
        <v>194</v>
      </c>
      <c r="H211" s="211">
        <v>0.42399999999999999</v>
      </c>
      <c r="I211" s="212"/>
      <c r="J211" s="213">
        <f>ROUND(I211*H211,2)</f>
        <v>0</v>
      </c>
      <c r="K211" s="209" t="s">
        <v>123</v>
      </c>
      <c r="L211" s="47"/>
      <c r="M211" s="214" t="s">
        <v>19</v>
      </c>
      <c r="N211" s="215" t="s">
        <v>45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124</v>
      </c>
      <c r="AT211" s="218" t="s">
        <v>119</v>
      </c>
      <c r="AU211" s="218" t="s">
        <v>84</v>
      </c>
      <c r="AY211" s="20" t="s">
        <v>117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82</v>
      </c>
      <c r="BK211" s="219">
        <f>ROUND(I211*H211,2)</f>
        <v>0</v>
      </c>
      <c r="BL211" s="20" t="s">
        <v>124</v>
      </c>
      <c r="BM211" s="218" t="s">
        <v>306</v>
      </c>
    </row>
    <row r="212" s="2" customFormat="1">
      <c r="A212" s="41"/>
      <c r="B212" s="42"/>
      <c r="C212" s="43"/>
      <c r="D212" s="220" t="s">
        <v>126</v>
      </c>
      <c r="E212" s="43"/>
      <c r="F212" s="221" t="s">
        <v>307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126</v>
      </c>
      <c r="AU212" s="20" t="s">
        <v>84</v>
      </c>
    </row>
    <row r="213" s="2" customFormat="1" ht="24.15" customHeight="1">
      <c r="A213" s="41"/>
      <c r="B213" s="42"/>
      <c r="C213" s="207" t="s">
        <v>308</v>
      </c>
      <c r="D213" s="207" t="s">
        <v>119</v>
      </c>
      <c r="E213" s="208" t="s">
        <v>309</v>
      </c>
      <c r="F213" s="209" t="s">
        <v>310</v>
      </c>
      <c r="G213" s="210" t="s">
        <v>194</v>
      </c>
      <c r="H213" s="211">
        <v>3.8159999999999998</v>
      </c>
      <c r="I213" s="212"/>
      <c r="J213" s="213">
        <f>ROUND(I213*H213,2)</f>
        <v>0</v>
      </c>
      <c r="K213" s="209" t="s">
        <v>123</v>
      </c>
      <c r="L213" s="47"/>
      <c r="M213" s="214" t="s">
        <v>19</v>
      </c>
      <c r="N213" s="215" t="s">
        <v>45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124</v>
      </c>
      <c r="AT213" s="218" t="s">
        <v>119</v>
      </c>
      <c r="AU213" s="218" t="s">
        <v>84</v>
      </c>
      <c r="AY213" s="20" t="s">
        <v>117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82</v>
      </c>
      <c r="BK213" s="219">
        <f>ROUND(I213*H213,2)</f>
        <v>0</v>
      </c>
      <c r="BL213" s="20" t="s">
        <v>124</v>
      </c>
      <c r="BM213" s="218" t="s">
        <v>311</v>
      </c>
    </row>
    <row r="214" s="2" customFormat="1">
      <c r="A214" s="41"/>
      <c r="B214" s="42"/>
      <c r="C214" s="43"/>
      <c r="D214" s="220" t="s">
        <v>126</v>
      </c>
      <c r="E214" s="43"/>
      <c r="F214" s="221" t="s">
        <v>312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126</v>
      </c>
      <c r="AU214" s="20" t="s">
        <v>84</v>
      </c>
    </row>
    <row r="215" s="14" customFormat="1">
      <c r="A215" s="14"/>
      <c r="B215" s="236"/>
      <c r="C215" s="237"/>
      <c r="D215" s="227" t="s">
        <v>128</v>
      </c>
      <c r="E215" s="237"/>
      <c r="F215" s="239" t="s">
        <v>313</v>
      </c>
      <c r="G215" s="237"/>
      <c r="H215" s="240">
        <v>3.8159999999999998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128</v>
      </c>
      <c r="AU215" s="246" t="s">
        <v>84</v>
      </c>
      <c r="AV215" s="14" t="s">
        <v>84</v>
      </c>
      <c r="AW215" s="14" t="s">
        <v>4</v>
      </c>
      <c r="AX215" s="14" t="s">
        <v>82</v>
      </c>
      <c r="AY215" s="246" t="s">
        <v>117</v>
      </c>
    </row>
    <row r="216" s="2" customFormat="1" ht="24.15" customHeight="1">
      <c r="A216" s="41"/>
      <c r="B216" s="42"/>
      <c r="C216" s="207" t="s">
        <v>314</v>
      </c>
      <c r="D216" s="207" t="s">
        <v>119</v>
      </c>
      <c r="E216" s="208" t="s">
        <v>315</v>
      </c>
      <c r="F216" s="209" t="s">
        <v>316</v>
      </c>
      <c r="G216" s="210" t="s">
        <v>194</v>
      </c>
      <c r="H216" s="211">
        <v>0.42399999999999999</v>
      </c>
      <c r="I216" s="212"/>
      <c r="J216" s="213">
        <f>ROUND(I216*H216,2)</f>
        <v>0</v>
      </c>
      <c r="K216" s="209" t="s">
        <v>19</v>
      </c>
      <c r="L216" s="47"/>
      <c r="M216" s="214" t="s">
        <v>19</v>
      </c>
      <c r="N216" s="215" t="s">
        <v>45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124</v>
      </c>
      <c r="AT216" s="218" t="s">
        <v>119</v>
      </c>
      <c r="AU216" s="218" t="s">
        <v>84</v>
      </c>
      <c r="AY216" s="20" t="s">
        <v>117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82</v>
      </c>
      <c r="BK216" s="219">
        <f>ROUND(I216*H216,2)</f>
        <v>0</v>
      </c>
      <c r="BL216" s="20" t="s">
        <v>124</v>
      </c>
      <c r="BM216" s="218" t="s">
        <v>317</v>
      </c>
    </row>
    <row r="217" s="14" customFormat="1">
      <c r="A217" s="14"/>
      <c r="B217" s="236"/>
      <c r="C217" s="237"/>
      <c r="D217" s="227" t="s">
        <v>128</v>
      </c>
      <c r="E217" s="238" t="s">
        <v>19</v>
      </c>
      <c r="F217" s="239" t="s">
        <v>318</v>
      </c>
      <c r="G217" s="237"/>
      <c r="H217" s="240">
        <v>0.42399999999999999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128</v>
      </c>
      <c r="AU217" s="246" t="s">
        <v>84</v>
      </c>
      <c r="AV217" s="14" t="s">
        <v>84</v>
      </c>
      <c r="AW217" s="14" t="s">
        <v>36</v>
      </c>
      <c r="AX217" s="14" t="s">
        <v>82</v>
      </c>
      <c r="AY217" s="246" t="s">
        <v>117</v>
      </c>
    </row>
    <row r="218" s="12" customFormat="1" ht="22.8" customHeight="1">
      <c r="A218" s="12"/>
      <c r="B218" s="191"/>
      <c r="C218" s="192"/>
      <c r="D218" s="193" t="s">
        <v>73</v>
      </c>
      <c r="E218" s="205" t="s">
        <v>319</v>
      </c>
      <c r="F218" s="205" t="s">
        <v>320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SUM(P219:P220)</f>
        <v>0</v>
      </c>
      <c r="Q218" s="199"/>
      <c r="R218" s="200">
        <f>SUM(R219:R220)</f>
        <v>0</v>
      </c>
      <c r="S218" s="199"/>
      <c r="T218" s="201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82</v>
      </c>
      <c r="AT218" s="203" t="s">
        <v>73</v>
      </c>
      <c r="AU218" s="203" t="s">
        <v>82</v>
      </c>
      <c r="AY218" s="202" t="s">
        <v>117</v>
      </c>
      <c r="BK218" s="204">
        <f>SUM(BK219:BK220)</f>
        <v>0</v>
      </c>
    </row>
    <row r="219" s="2" customFormat="1" ht="24.15" customHeight="1">
      <c r="A219" s="41"/>
      <c r="B219" s="42"/>
      <c r="C219" s="207" t="s">
        <v>321</v>
      </c>
      <c r="D219" s="207" t="s">
        <v>119</v>
      </c>
      <c r="E219" s="208" t="s">
        <v>322</v>
      </c>
      <c r="F219" s="209" t="s">
        <v>323</v>
      </c>
      <c r="G219" s="210" t="s">
        <v>194</v>
      </c>
      <c r="H219" s="211">
        <v>29.594000000000001</v>
      </c>
      <c r="I219" s="212"/>
      <c r="J219" s="213">
        <f>ROUND(I219*H219,2)</f>
        <v>0</v>
      </c>
      <c r="K219" s="209" t="s">
        <v>123</v>
      </c>
      <c r="L219" s="47"/>
      <c r="M219" s="214" t="s">
        <v>19</v>
      </c>
      <c r="N219" s="215" t="s">
        <v>45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124</v>
      </c>
      <c r="AT219" s="218" t="s">
        <v>119</v>
      </c>
      <c r="AU219" s="218" t="s">
        <v>84</v>
      </c>
      <c r="AY219" s="20" t="s">
        <v>117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82</v>
      </c>
      <c r="BK219" s="219">
        <f>ROUND(I219*H219,2)</f>
        <v>0</v>
      </c>
      <c r="BL219" s="20" t="s">
        <v>124</v>
      </c>
      <c r="BM219" s="218" t="s">
        <v>324</v>
      </c>
    </row>
    <row r="220" s="2" customFormat="1">
      <c r="A220" s="41"/>
      <c r="B220" s="42"/>
      <c r="C220" s="43"/>
      <c r="D220" s="220" t="s">
        <v>126</v>
      </c>
      <c r="E220" s="43"/>
      <c r="F220" s="221" t="s">
        <v>325</v>
      </c>
      <c r="G220" s="43"/>
      <c r="H220" s="43"/>
      <c r="I220" s="222"/>
      <c r="J220" s="43"/>
      <c r="K220" s="43"/>
      <c r="L220" s="47"/>
      <c r="M220" s="280"/>
      <c r="N220" s="281"/>
      <c r="O220" s="282"/>
      <c r="P220" s="282"/>
      <c r="Q220" s="282"/>
      <c r="R220" s="282"/>
      <c r="S220" s="282"/>
      <c r="T220" s="283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126</v>
      </c>
      <c r="AU220" s="20" t="s">
        <v>84</v>
      </c>
    </row>
    <row r="221" s="2" customFormat="1" ht="6.96" customHeight="1">
      <c r="A221" s="41"/>
      <c r="B221" s="62"/>
      <c r="C221" s="63"/>
      <c r="D221" s="63"/>
      <c r="E221" s="63"/>
      <c r="F221" s="63"/>
      <c r="G221" s="63"/>
      <c r="H221" s="63"/>
      <c r="I221" s="63"/>
      <c r="J221" s="63"/>
      <c r="K221" s="63"/>
      <c r="L221" s="47"/>
      <c r="M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</sheetData>
  <sheetProtection sheet="1" autoFilter="0" formatColumns="0" formatRows="0" objects="1" scenarios="1" spinCount="100000" saltValue="lQwRnTmRi5RMFRWlwKvr25CPw17M/wNc79vo2p+NTk0EJKK8DWlZm2fM06rVqqJfYclIVvOdOY2FHyDD3lWsDg==" hashValue="UjIh2sRxdVPmD/+lrsNC/lgiIxxfDtij0hQbDsyhl0COFIuoi0kw7U1bS3orjRLiOzJ4ns7M/sBIhneVBuxiPw==" algorithmName="SHA-512" password="CC35"/>
  <autoFilter ref="C85:K22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13204111"/>
    <hyperlink ref="F94" r:id="rId2" display="https://podminky.urs.cz/item/CS_URS_2024_01/121151113"/>
    <hyperlink ref="F97" r:id="rId3" display="https://podminky.urs.cz/item/CS_URS_2024_01/122151103"/>
    <hyperlink ref="F101" r:id="rId4" display="https://podminky.urs.cz/item/CS_URS_2024_01/132151102"/>
    <hyperlink ref="F105" r:id="rId5" display="https://podminky.urs.cz/item/CS_URS_2024_01/162351103"/>
    <hyperlink ref="F115" r:id="rId6" display="https://podminky.urs.cz/item/CS_URS_2024_01/162751117"/>
    <hyperlink ref="F122" r:id="rId7" display="https://podminky.urs.cz/item/CS_URS_2024_01/162751119"/>
    <hyperlink ref="F125" r:id="rId8" display="https://podminky.urs.cz/item/CS_URS_2024_01/167151101"/>
    <hyperlink ref="F136" r:id="rId9" display="https://podminky.urs.cz/item/CS_URS_2024_01/171251201"/>
    <hyperlink ref="F145" r:id="rId10" display="https://podminky.urs.cz/item/CS_URS_2024_01/181351003"/>
    <hyperlink ref="F148" r:id="rId11" display="https://podminky.urs.cz/item/CS_URS_2024_01/181411131"/>
    <hyperlink ref="F153" r:id="rId12" display="https://podminky.urs.cz/item/CS_URS_2024_01/181951111"/>
    <hyperlink ref="F157" r:id="rId13" display="https://podminky.urs.cz/item/CS_URS_2024_01/181951112"/>
    <hyperlink ref="F165" r:id="rId14" display="https://podminky.urs.cz/item/CS_URS_2024_01/211531111"/>
    <hyperlink ref="F169" r:id="rId15" display="https://podminky.urs.cz/item/CS_URS_2024_01/213141111"/>
    <hyperlink ref="F176" r:id="rId16" display="https://podminky.urs.cz/item/CS_URS_2024_01/564851111"/>
    <hyperlink ref="F184" r:id="rId17" display="https://podminky.urs.cz/item/CS_URS_2024_01/565155111"/>
    <hyperlink ref="F186" r:id="rId18" display="https://podminky.urs.cz/item/CS_URS_2024_01/573191111"/>
    <hyperlink ref="F188" r:id="rId19" display="https://podminky.urs.cz/item/CS_URS_2024_01/573231107"/>
    <hyperlink ref="F190" r:id="rId20" display="https://podminky.urs.cz/item/CS_URS_2024_01/577144111"/>
    <hyperlink ref="F195" r:id="rId21" display="https://podminky.urs.cz/item/CS_URS_2024_01/916131213"/>
    <hyperlink ref="F203" r:id="rId22" display="https://podminky.urs.cz/item/CS_URS_2024_01/919122121"/>
    <hyperlink ref="F207" r:id="rId23" display="https://podminky.urs.cz/item/CS_URS_2024_01/919731121"/>
    <hyperlink ref="F212" r:id="rId24" display="https://podminky.urs.cz/item/CS_URS_2024_01/997221561"/>
    <hyperlink ref="F214" r:id="rId25" display="https://podminky.urs.cz/item/CS_URS_2024_01/997221569"/>
    <hyperlink ref="F220" r:id="rId26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84</v>
      </c>
    </row>
    <row r="4" s="1" customFormat="1" ht="24.96" customHeight="1">
      <c r="B4" s="23"/>
      <c r="D4" s="133" t="s">
        <v>88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Manipulační plocha na pozemku p.č. 5378, k.ú. Liberec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326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38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40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42</v>
      </c>
      <c r="G32" s="41"/>
      <c r="H32" s="41"/>
      <c r="I32" s="148" t="s">
        <v>41</v>
      </c>
      <c r="J32" s="148" t="s">
        <v>43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44</v>
      </c>
      <c r="E33" s="135" t="s">
        <v>45</v>
      </c>
      <c r="F33" s="150">
        <f>ROUND((SUM(BE84:BE95)),  2)</f>
        <v>0</v>
      </c>
      <c r="G33" s="41"/>
      <c r="H33" s="41"/>
      <c r="I33" s="151">
        <v>0.20999999999999999</v>
      </c>
      <c r="J33" s="150">
        <f>ROUND(((SUM(BE84:BE95))*I33),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46</v>
      </c>
      <c r="F34" s="150">
        <f>ROUND((SUM(BF84:BF95)),  2)</f>
        <v>0</v>
      </c>
      <c r="G34" s="41"/>
      <c r="H34" s="41"/>
      <c r="I34" s="151">
        <v>0.12</v>
      </c>
      <c r="J34" s="150">
        <f>ROUND(((SUM(BF84:BF95))*I34),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47</v>
      </c>
      <c r="F35" s="150">
        <f>ROUND((SUM(BG84:BG95)),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48</v>
      </c>
      <c r="F36" s="150">
        <f>ROUND((SUM(BH84:BH95)),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49</v>
      </c>
      <c r="F37" s="150">
        <f>ROUND((SUM(BI84:BI95)),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Manipulační plocha na pozemku p.č. 5378, k.ú. Liberec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VRN-Vedlejší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Liberec</v>
      </c>
      <c r="G52" s="43"/>
      <c r="H52" s="43"/>
      <c r="I52" s="35" t="s">
        <v>23</v>
      </c>
      <c r="J52" s="75" t="str">
        <f>IF(J12="","",J12)</f>
        <v>14. 5. 2024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FC SLOVAN LIBEREC a.s.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Ing.Dana Polcarová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92</v>
      </c>
      <c r="D57" s="165"/>
      <c r="E57" s="165"/>
      <c r="F57" s="165"/>
      <c r="G57" s="165"/>
      <c r="H57" s="165"/>
      <c r="I57" s="165"/>
      <c r="J57" s="166" t="s">
        <v>93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72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94</v>
      </c>
    </row>
    <row r="60" s="9" customFormat="1" ht="24.96" customHeight="1">
      <c r="A60" s="9"/>
      <c r="B60" s="168"/>
      <c r="C60" s="169"/>
      <c r="D60" s="170" t="s">
        <v>327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328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329</v>
      </c>
      <c r="E62" s="177"/>
      <c r="F62" s="177"/>
      <c r="G62" s="177"/>
      <c r="H62" s="177"/>
      <c r="I62" s="177"/>
      <c r="J62" s="178">
        <f>J89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330</v>
      </c>
      <c r="E63" s="177"/>
      <c r="F63" s="177"/>
      <c r="G63" s="177"/>
      <c r="H63" s="177"/>
      <c r="I63" s="177"/>
      <c r="J63" s="178">
        <f>J91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331</v>
      </c>
      <c r="E64" s="177"/>
      <c r="F64" s="177"/>
      <c r="G64" s="177"/>
      <c r="H64" s="177"/>
      <c r="I64" s="177"/>
      <c r="J64" s="178">
        <f>J94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102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Manipulační plocha na pozemku p.č. 5378, k.ú. Liberec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89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02 - VRN-Vedlejší rozpočtové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Liberec</v>
      </c>
      <c r="G78" s="43"/>
      <c r="H78" s="43"/>
      <c r="I78" s="35" t="s">
        <v>23</v>
      </c>
      <c r="J78" s="75" t="str">
        <f>IF(J12="","",J12)</f>
        <v>14. 5. 2024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FC SLOVAN LIBEREC a.s.</v>
      </c>
      <c r="G80" s="43"/>
      <c r="H80" s="43"/>
      <c r="I80" s="35" t="s">
        <v>33</v>
      </c>
      <c r="J80" s="39" t="str">
        <f>E21</f>
        <v>Ing.Dana Polcarová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37</v>
      </c>
      <c r="J81" s="39" t="str">
        <f>E24</f>
        <v>Ing.Dana Polcarová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103</v>
      </c>
      <c r="D83" s="183" t="s">
        <v>59</v>
      </c>
      <c r="E83" s="183" t="s">
        <v>55</v>
      </c>
      <c r="F83" s="183" t="s">
        <v>56</v>
      </c>
      <c r="G83" s="183" t="s">
        <v>104</v>
      </c>
      <c r="H83" s="183" t="s">
        <v>105</v>
      </c>
      <c r="I83" s="183" t="s">
        <v>106</v>
      </c>
      <c r="J83" s="183" t="s">
        <v>93</v>
      </c>
      <c r="K83" s="184" t="s">
        <v>107</v>
      </c>
      <c r="L83" s="185"/>
      <c r="M83" s="95" t="s">
        <v>19</v>
      </c>
      <c r="N83" s="96" t="s">
        <v>44</v>
      </c>
      <c r="O83" s="96" t="s">
        <v>108</v>
      </c>
      <c r="P83" s="96" t="s">
        <v>109</v>
      </c>
      <c r="Q83" s="96" t="s">
        <v>110</v>
      </c>
      <c r="R83" s="96" t="s">
        <v>111</v>
      </c>
      <c r="S83" s="96" t="s">
        <v>112</v>
      </c>
      <c r="T83" s="97" t="s">
        <v>113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114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94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332</v>
      </c>
      <c r="F85" s="194" t="s">
        <v>333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P86+P89+P91+P94</f>
        <v>0</v>
      </c>
      <c r="Q85" s="199"/>
      <c r="R85" s="200">
        <f>R86+R89+R91+R94</f>
        <v>0</v>
      </c>
      <c r="S85" s="199"/>
      <c r="T85" s="201">
        <f>T86+T89+T91+T94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151</v>
      </c>
      <c r="AT85" s="203" t="s">
        <v>73</v>
      </c>
      <c r="AU85" s="203" t="s">
        <v>74</v>
      </c>
      <c r="AY85" s="202" t="s">
        <v>117</v>
      </c>
      <c r="BK85" s="204">
        <f>BK86+BK89+BK91+BK94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334</v>
      </c>
      <c r="F86" s="205" t="s">
        <v>335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SUM(P87:P88)</f>
        <v>0</v>
      </c>
      <c r="Q86" s="199"/>
      <c r="R86" s="200">
        <f>SUM(R87:R88)</f>
        <v>0</v>
      </c>
      <c r="S86" s="199"/>
      <c r="T86" s="201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151</v>
      </c>
      <c r="AT86" s="203" t="s">
        <v>73</v>
      </c>
      <c r="AU86" s="203" t="s">
        <v>82</v>
      </c>
      <c r="AY86" s="202" t="s">
        <v>117</v>
      </c>
      <c r="BK86" s="204">
        <f>SUM(BK87:BK88)</f>
        <v>0</v>
      </c>
    </row>
    <row r="87" s="2" customFormat="1" ht="16.5" customHeight="1">
      <c r="A87" s="41"/>
      <c r="B87" s="42"/>
      <c r="C87" s="207" t="s">
        <v>82</v>
      </c>
      <c r="D87" s="207" t="s">
        <v>119</v>
      </c>
      <c r="E87" s="208" t="s">
        <v>336</v>
      </c>
      <c r="F87" s="209" t="s">
        <v>337</v>
      </c>
      <c r="G87" s="210" t="s">
        <v>338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45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339</v>
      </c>
      <c r="AT87" s="218" t="s">
        <v>119</v>
      </c>
      <c r="AU87" s="218" t="s">
        <v>84</v>
      </c>
      <c r="AY87" s="20" t="s">
        <v>117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82</v>
      </c>
      <c r="BK87" s="219">
        <f>ROUND(I87*H87,2)</f>
        <v>0</v>
      </c>
      <c r="BL87" s="20" t="s">
        <v>339</v>
      </c>
      <c r="BM87" s="218" t="s">
        <v>340</v>
      </c>
    </row>
    <row r="88" s="2" customFormat="1" ht="16.5" customHeight="1">
      <c r="A88" s="41"/>
      <c r="B88" s="42"/>
      <c r="C88" s="207" t="s">
        <v>84</v>
      </c>
      <c r="D88" s="207" t="s">
        <v>119</v>
      </c>
      <c r="E88" s="208" t="s">
        <v>341</v>
      </c>
      <c r="F88" s="209" t="s">
        <v>342</v>
      </c>
      <c r="G88" s="210" t="s">
        <v>338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45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339</v>
      </c>
      <c r="AT88" s="218" t="s">
        <v>119</v>
      </c>
      <c r="AU88" s="218" t="s">
        <v>84</v>
      </c>
      <c r="AY88" s="20" t="s">
        <v>117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82</v>
      </c>
      <c r="BK88" s="219">
        <f>ROUND(I88*H88,2)</f>
        <v>0</v>
      </c>
      <c r="BL88" s="20" t="s">
        <v>339</v>
      </c>
      <c r="BM88" s="218" t="s">
        <v>343</v>
      </c>
    </row>
    <row r="89" s="12" customFormat="1" ht="22.8" customHeight="1">
      <c r="A89" s="12"/>
      <c r="B89" s="191"/>
      <c r="C89" s="192"/>
      <c r="D89" s="193" t="s">
        <v>73</v>
      </c>
      <c r="E89" s="205" t="s">
        <v>344</v>
      </c>
      <c r="F89" s="205" t="s">
        <v>345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P90</f>
        <v>0</v>
      </c>
      <c r="Q89" s="199"/>
      <c r="R89" s="200">
        <f>R90</f>
        <v>0</v>
      </c>
      <c r="S89" s="199"/>
      <c r="T89" s="201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151</v>
      </c>
      <c r="AT89" s="203" t="s">
        <v>73</v>
      </c>
      <c r="AU89" s="203" t="s">
        <v>82</v>
      </c>
      <c r="AY89" s="202" t="s">
        <v>117</v>
      </c>
      <c r="BK89" s="204">
        <f>BK90</f>
        <v>0</v>
      </c>
    </row>
    <row r="90" s="2" customFormat="1" ht="16.5" customHeight="1">
      <c r="A90" s="41"/>
      <c r="B90" s="42"/>
      <c r="C90" s="207" t="s">
        <v>137</v>
      </c>
      <c r="D90" s="207" t="s">
        <v>119</v>
      </c>
      <c r="E90" s="208" t="s">
        <v>346</v>
      </c>
      <c r="F90" s="209" t="s">
        <v>345</v>
      </c>
      <c r="G90" s="210" t="s">
        <v>338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45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339</v>
      </c>
      <c r="AT90" s="218" t="s">
        <v>119</v>
      </c>
      <c r="AU90" s="218" t="s">
        <v>84</v>
      </c>
      <c r="AY90" s="20" t="s">
        <v>117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82</v>
      </c>
      <c r="BK90" s="219">
        <f>ROUND(I90*H90,2)</f>
        <v>0</v>
      </c>
      <c r="BL90" s="20" t="s">
        <v>339</v>
      </c>
      <c r="BM90" s="218" t="s">
        <v>347</v>
      </c>
    </row>
    <row r="91" s="12" customFormat="1" ht="22.8" customHeight="1">
      <c r="A91" s="12"/>
      <c r="B91" s="191"/>
      <c r="C91" s="192"/>
      <c r="D91" s="193" t="s">
        <v>73</v>
      </c>
      <c r="E91" s="205" t="s">
        <v>348</v>
      </c>
      <c r="F91" s="205" t="s">
        <v>349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SUM(P92:P93)</f>
        <v>0</v>
      </c>
      <c r="Q91" s="199"/>
      <c r="R91" s="200">
        <f>SUM(R92:R93)</f>
        <v>0</v>
      </c>
      <c r="S91" s="199"/>
      <c r="T91" s="201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151</v>
      </c>
      <c r="AT91" s="203" t="s">
        <v>73</v>
      </c>
      <c r="AU91" s="203" t="s">
        <v>82</v>
      </c>
      <c r="AY91" s="202" t="s">
        <v>117</v>
      </c>
      <c r="BK91" s="204">
        <f>SUM(BK92:BK93)</f>
        <v>0</v>
      </c>
    </row>
    <row r="92" s="2" customFormat="1" ht="16.5" customHeight="1">
      <c r="A92" s="41"/>
      <c r="B92" s="42"/>
      <c r="C92" s="207" t="s">
        <v>124</v>
      </c>
      <c r="D92" s="207" t="s">
        <v>119</v>
      </c>
      <c r="E92" s="208" t="s">
        <v>350</v>
      </c>
      <c r="F92" s="209" t="s">
        <v>349</v>
      </c>
      <c r="G92" s="210" t="s">
        <v>338</v>
      </c>
      <c r="H92" s="211">
        <v>1</v>
      </c>
      <c r="I92" s="212"/>
      <c r="J92" s="213">
        <f>ROUND(I92*H92,2)</f>
        <v>0</v>
      </c>
      <c r="K92" s="209" t="s">
        <v>351</v>
      </c>
      <c r="L92" s="47"/>
      <c r="M92" s="214" t="s">
        <v>19</v>
      </c>
      <c r="N92" s="215" t="s">
        <v>45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339</v>
      </c>
      <c r="AT92" s="218" t="s">
        <v>119</v>
      </c>
      <c r="AU92" s="218" t="s">
        <v>84</v>
      </c>
      <c r="AY92" s="20" t="s">
        <v>117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82</v>
      </c>
      <c r="BK92" s="219">
        <f>ROUND(I92*H92,2)</f>
        <v>0</v>
      </c>
      <c r="BL92" s="20" t="s">
        <v>339</v>
      </c>
      <c r="BM92" s="218" t="s">
        <v>352</v>
      </c>
    </row>
    <row r="93" s="2" customFormat="1">
      <c r="A93" s="41"/>
      <c r="B93" s="42"/>
      <c r="C93" s="43"/>
      <c r="D93" s="220" t="s">
        <v>126</v>
      </c>
      <c r="E93" s="43"/>
      <c r="F93" s="221" t="s">
        <v>353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126</v>
      </c>
      <c r="AU93" s="20" t="s">
        <v>84</v>
      </c>
    </row>
    <row r="94" s="12" customFormat="1" ht="22.8" customHeight="1">
      <c r="A94" s="12"/>
      <c r="B94" s="191"/>
      <c r="C94" s="192"/>
      <c r="D94" s="193" t="s">
        <v>73</v>
      </c>
      <c r="E94" s="205" t="s">
        <v>354</v>
      </c>
      <c r="F94" s="205" t="s">
        <v>355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P95</f>
        <v>0</v>
      </c>
      <c r="Q94" s="199"/>
      <c r="R94" s="200">
        <f>R95</f>
        <v>0</v>
      </c>
      <c r="S94" s="199"/>
      <c r="T94" s="201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151</v>
      </c>
      <c r="AT94" s="203" t="s">
        <v>73</v>
      </c>
      <c r="AU94" s="203" t="s">
        <v>82</v>
      </c>
      <c r="AY94" s="202" t="s">
        <v>117</v>
      </c>
      <c r="BK94" s="204">
        <f>BK95</f>
        <v>0</v>
      </c>
    </row>
    <row r="95" s="2" customFormat="1" ht="21.75" customHeight="1">
      <c r="A95" s="41"/>
      <c r="B95" s="42"/>
      <c r="C95" s="207" t="s">
        <v>151</v>
      </c>
      <c r="D95" s="207" t="s">
        <v>119</v>
      </c>
      <c r="E95" s="208" t="s">
        <v>356</v>
      </c>
      <c r="F95" s="209" t="s">
        <v>357</v>
      </c>
      <c r="G95" s="210" t="s">
        <v>338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84" t="s">
        <v>19</v>
      </c>
      <c r="N95" s="285" t="s">
        <v>45</v>
      </c>
      <c r="O95" s="282"/>
      <c r="P95" s="286">
        <f>O95*H95</f>
        <v>0</v>
      </c>
      <c r="Q95" s="286">
        <v>0</v>
      </c>
      <c r="R95" s="286">
        <f>Q95*H95</f>
        <v>0</v>
      </c>
      <c r="S95" s="286">
        <v>0</v>
      </c>
      <c r="T95" s="28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339</v>
      </c>
      <c r="AT95" s="218" t="s">
        <v>119</v>
      </c>
      <c r="AU95" s="218" t="s">
        <v>84</v>
      </c>
      <c r="AY95" s="20" t="s">
        <v>117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82</v>
      </c>
      <c r="BK95" s="219">
        <f>ROUND(I95*H95,2)</f>
        <v>0</v>
      </c>
      <c r="BL95" s="20" t="s">
        <v>339</v>
      </c>
      <c r="BM95" s="218" t="s">
        <v>358</v>
      </c>
    </row>
    <row r="96" s="2" customFormat="1" ht="6.96" customHeight="1">
      <c r="A96" s="4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47"/>
      <c r="M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</sheetData>
  <sheetProtection sheet="1" autoFilter="0" formatColumns="0" formatRows="0" objects="1" scenarios="1" spinCount="100000" saltValue="sXCxpsQfqoKmigwR8pBfo6Fps9RR112Qt0TuGzXubT09PSBtIkS1MgQn1Wi9anoiBnJcMF+uFvWnsA9W9OueLQ==" hashValue="ghvEO0K9xVThQ9DvzVpHsTbAljDnVuAXv0Gq+Rcelic1JCBCUL9uvsT3GVx0OgB65/LRBOrL6KzK/5vwZ9NmvA==" algorithmName="SHA-512" password="CC35"/>
  <autoFilter ref="C83:K9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3" r:id="rId1" display="https://podminky.urs.cz/item/CS_URS_2023_01/04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359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360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361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362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363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364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365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366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367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368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369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81</v>
      </c>
      <c r="F18" s="299" t="s">
        <v>370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371</v>
      </c>
      <c r="F19" s="299" t="s">
        <v>372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373</v>
      </c>
      <c r="F20" s="299" t="s">
        <v>374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375</v>
      </c>
      <c r="F21" s="299" t="s">
        <v>376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377</v>
      </c>
      <c r="F22" s="299" t="s">
        <v>378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379</v>
      </c>
      <c r="F23" s="299" t="s">
        <v>380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381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382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383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384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385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386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387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388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389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103</v>
      </c>
      <c r="F36" s="299"/>
      <c r="G36" s="299" t="s">
        <v>390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391</v>
      </c>
      <c r="F37" s="299"/>
      <c r="G37" s="299" t="s">
        <v>392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55</v>
      </c>
      <c r="F38" s="299"/>
      <c r="G38" s="299" t="s">
        <v>393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56</v>
      </c>
      <c r="F39" s="299"/>
      <c r="G39" s="299" t="s">
        <v>394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104</v>
      </c>
      <c r="F40" s="299"/>
      <c r="G40" s="299" t="s">
        <v>395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105</v>
      </c>
      <c r="F41" s="299"/>
      <c r="G41" s="299" t="s">
        <v>396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397</v>
      </c>
      <c r="F42" s="299"/>
      <c r="G42" s="299" t="s">
        <v>398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399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400</v>
      </c>
      <c r="F44" s="299"/>
      <c r="G44" s="299" t="s">
        <v>401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107</v>
      </c>
      <c r="F45" s="299"/>
      <c r="G45" s="299" t="s">
        <v>402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403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404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405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406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407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408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409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410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411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412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413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414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415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416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417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418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419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420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421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422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423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424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425</v>
      </c>
      <c r="D76" s="317"/>
      <c r="E76" s="317"/>
      <c r="F76" s="317" t="s">
        <v>426</v>
      </c>
      <c r="G76" s="318"/>
      <c r="H76" s="317" t="s">
        <v>56</v>
      </c>
      <c r="I76" s="317" t="s">
        <v>59</v>
      </c>
      <c r="J76" s="317" t="s">
        <v>427</v>
      </c>
      <c r="K76" s="316"/>
    </row>
    <row r="77" s="1" customFormat="1" ht="17.25" customHeight="1">
      <c r="B77" s="314"/>
      <c r="C77" s="319" t="s">
        <v>428</v>
      </c>
      <c r="D77" s="319"/>
      <c r="E77" s="319"/>
      <c r="F77" s="320" t="s">
        <v>429</v>
      </c>
      <c r="G77" s="321"/>
      <c r="H77" s="319"/>
      <c r="I77" s="319"/>
      <c r="J77" s="319" t="s">
        <v>430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55</v>
      </c>
      <c r="D79" s="324"/>
      <c r="E79" s="324"/>
      <c r="F79" s="325" t="s">
        <v>431</v>
      </c>
      <c r="G79" s="326"/>
      <c r="H79" s="302" t="s">
        <v>432</v>
      </c>
      <c r="I79" s="302" t="s">
        <v>433</v>
      </c>
      <c r="J79" s="302">
        <v>20</v>
      </c>
      <c r="K79" s="316"/>
    </row>
    <row r="80" s="1" customFormat="1" ht="15" customHeight="1">
      <c r="B80" s="314"/>
      <c r="C80" s="302" t="s">
        <v>434</v>
      </c>
      <c r="D80" s="302"/>
      <c r="E80" s="302"/>
      <c r="F80" s="325" t="s">
        <v>431</v>
      </c>
      <c r="G80" s="326"/>
      <c r="H80" s="302" t="s">
        <v>435</v>
      </c>
      <c r="I80" s="302" t="s">
        <v>433</v>
      </c>
      <c r="J80" s="302">
        <v>120</v>
      </c>
      <c r="K80" s="316"/>
    </row>
    <row r="81" s="1" customFormat="1" ht="15" customHeight="1">
      <c r="B81" s="327"/>
      <c r="C81" s="302" t="s">
        <v>436</v>
      </c>
      <c r="D81" s="302"/>
      <c r="E81" s="302"/>
      <c r="F81" s="325" t="s">
        <v>437</v>
      </c>
      <c r="G81" s="326"/>
      <c r="H81" s="302" t="s">
        <v>438</v>
      </c>
      <c r="I81" s="302" t="s">
        <v>433</v>
      </c>
      <c r="J81" s="302">
        <v>50</v>
      </c>
      <c r="K81" s="316"/>
    </row>
    <row r="82" s="1" customFormat="1" ht="15" customHeight="1">
      <c r="B82" s="327"/>
      <c r="C82" s="302" t="s">
        <v>439</v>
      </c>
      <c r="D82" s="302"/>
      <c r="E82" s="302"/>
      <c r="F82" s="325" t="s">
        <v>431</v>
      </c>
      <c r="G82" s="326"/>
      <c r="H82" s="302" t="s">
        <v>440</v>
      </c>
      <c r="I82" s="302" t="s">
        <v>441</v>
      </c>
      <c r="J82" s="302"/>
      <c r="K82" s="316"/>
    </row>
    <row r="83" s="1" customFormat="1" ht="15" customHeight="1">
      <c r="B83" s="327"/>
      <c r="C83" s="328" t="s">
        <v>442</v>
      </c>
      <c r="D83" s="328"/>
      <c r="E83" s="328"/>
      <c r="F83" s="329" t="s">
        <v>437</v>
      </c>
      <c r="G83" s="328"/>
      <c r="H83" s="328" t="s">
        <v>443</v>
      </c>
      <c r="I83" s="328" t="s">
        <v>433</v>
      </c>
      <c r="J83" s="328">
        <v>15</v>
      </c>
      <c r="K83" s="316"/>
    </row>
    <row r="84" s="1" customFormat="1" ht="15" customHeight="1">
      <c r="B84" s="327"/>
      <c r="C84" s="328" t="s">
        <v>444</v>
      </c>
      <c r="D84" s="328"/>
      <c r="E84" s="328"/>
      <c r="F84" s="329" t="s">
        <v>437</v>
      </c>
      <c r="G84" s="328"/>
      <c r="H84" s="328" t="s">
        <v>445</v>
      </c>
      <c r="I84" s="328" t="s">
        <v>433</v>
      </c>
      <c r="J84" s="328">
        <v>15</v>
      </c>
      <c r="K84" s="316"/>
    </row>
    <row r="85" s="1" customFormat="1" ht="15" customHeight="1">
      <c r="B85" s="327"/>
      <c r="C85" s="328" t="s">
        <v>446</v>
      </c>
      <c r="D85" s="328"/>
      <c r="E85" s="328"/>
      <c r="F85" s="329" t="s">
        <v>437</v>
      </c>
      <c r="G85" s="328"/>
      <c r="H85" s="328" t="s">
        <v>447</v>
      </c>
      <c r="I85" s="328" t="s">
        <v>433</v>
      </c>
      <c r="J85" s="328">
        <v>20</v>
      </c>
      <c r="K85" s="316"/>
    </row>
    <row r="86" s="1" customFormat="1" ht="15" customHeight="1">
      <c r="B86" s="327"/>
      <c r="C86" s="328" t="s">
        <v>448</v>
      </c>
      <c r="D86" s="328"/>
      <c r="E86" s="328"/>
      <c r="F86" s="329" t="s">
        <v>437</v>
      </c>
      <c r="G86" s="328"/>
      <c r="H86" s="328" t="s">
        <v>449</v>
      </c>
      <c r="I86" s="328" t="s">
        <v>433</v>
      </c>
      <c r="J86" s="328">
        <v>20</v>
      </c>
      <c r="K86" s="316"/>
    </row>
    <row r="87" s="1" customFormat="1" ht="15" customHeight="1">
      <c r="B87" s="327"/>
      <c r="C87" s="302" t="s">
        <v>450</v>
      </c>
      <c r="D87" s="302"/>
      <c r="E87" s="302"/>
      <c r="F87" s="325" t="s">
        <v>437</v>
      </c>
      <c r="G87" s="326"/>
      <c r="H87" s="302" t="s">
        <v>451</v>
      </c>
      <c r="I87" s="302" t="s">
        <v>433</v>
      </c>
      <c r="J87" s="302">
        <v>50</v>
      </c>
      <c r="K87" s="316"/>
    </row>
    <row r="88" s="1" customFormat="1" ht="15" customHeight="1">
      <c r="B88" s="327"/>
      <c r="C88" s="302" t="s">
        <v>452</v>
      </c>
      <c r="D88" s="302"/>
      <c r="E88" s="302"/>
      <c r="F88" s="325" t="s">
        <v>437</v>
      </c>
      <c r="G88" s="326"/>
      <c r="H88" s="302" t="s">
        <v>453</v>
      </c>
      <c r="I88" s="302" t="s">
        <v>433</v>
      </c>
      <c r="J88" s="302">
        <v>20</v>
      </c>
      <c r="K88" s="316"/>
    </row>
    <row r="89" s="1" customFormat="1" ht="15" customHeight="1">
      <c r="B89" s="327"/>
      <c r="C89" s="302" t="s">
        <v>454</v>
      </c>
      <c r="D89" s="302"/>
      <c r="E89" s="302"/>
      <c r="F89" s="325" t="s">
        <v>437</v>
      </c>
      <c r="G89" s="326"/>
      <c r="H89" s="302" t="s">
        <v>455</v>
      </c>
      <c r="I89" s="302" t="s">
        <v>433</v>
      </c>
      <c r="J89" s="302">
        <v>20</v>
      </c>
      <c r="K89" s="316"/>
    </row>
    <row r="90" s="1" customFormat="1" ht="15" customHeight="1">
      <c r="B90" s="327"/>
      <c r="C90" s="302" t="s">
        <v>456</v>
      </c>
      <c r="D90" s="302"/>
      <c r="E90" s="302"/>
      <c r="F90" s="325" t="s">
        <v>437</v>
      </c>
      <c r="G90" s="326"/>
      <c r="H90" s="302" t="s">
        <v>457</v>
      </c>
      <c r="I90" s="302" t="s">
        <v>433</v>
      </c>
      <c r="J90" s="302">
        <v>50</v>
      </c>
      <c r="K90" s="316"/>
    </row>
    <row r="91" s="1" customFormat="1" ht="15" customHeight="1">
      <c r="B91" s="327"/>
      <c r="C91" s="302" t="s">
        <v>458</v>
      </c>
      <c r="D91" s="302"/>
      <c r="E91" s="302"/>
      <c r="F91" s="325" t="s">
        <v>437</v>
      </c>
      <c r="G91" s="326"/>
      <c r="H91" s="302" t="s">
        <v>458</v>
      </c>
      <c r="I91" s="302" t="s">
        <v>433</v>
      </c>
      <c r="J91" s="302">
        <v>50</v>
      </c>
      <c r="K91" s="316"/>
    </row>
    <row r="92" s="1" customFormat="1" ht="15" customHeight="1">
      <c r="B92" s="327"/>
      <c r="C92" s="302" t="s">
        <v>459</v>
      </c>
      <c r="D92" s="302"/>
      <c r="E92" s="302"/>
      <c r="F92" s="325" t="s">
        <v>437</v>
      </c>
      <c r="G92" s="326"/>
      <c r="H92" s="302" t="s">
        <v>460</v>
      </c>
      <c r="I92" s="302" t="s">
        <v>433</v>
      </c>
      <c r="J92" s="302">
        <v>255</v>
      </c>
      <c r="K92" s="316"/>
    </row>
    <row r="93" s="1" customFormat="1" ht="15" customHeight="1">
      <c r="B93" s="327"/>
      <c r="C93" s="302" t="s">
        <v>461</v>
      </c>
      <c r="D93" s="302"/>
      <c r="E93" s="302"/>
      <c r="F93" s="325" t="s">
        <v>431</v>
      </c>
      <c r="G93" s="326"/>
      <c r="H93" s="302" t="s">
        <v>462</v>
      </c>
      <c r="I93" s="302" t="s">
        <v>463</v>
      </c>
      <c r="J93" s="302"/>
      <c r="K93" s="316"/>
    </row>
    <row r="94" s="1" customFormat="1" ht="15" customHeight="1">
      <c r="B94" s="327"/>
      <c r="C94" s="302" t="s">
        <v>464</v>
      </c>
      <c r="D94" s="302"/>
      <c r="E94" s="302"/>
      <c r="F94" s="325" t="s">
        <v>431</v>
      </c>
      <c r="G94" s="326"/>
      <c r="H94" s="302" t="s">
        <v>465</v>
      </c>
      <c r="I94" s="302" t="s">
        <v>466</v>
      </c>
      <c r="J94" s="302"/>
      <c r="K94" s="316"/>
    </row>
    <row r="95" s="1" customFormat="1" ht="15" customHeight="1">
      <c r="B95" s="327"/>
      <c r="C95" s="302" t="s">
        <v>467</v>
      </c>
      <c r="D95" s="302"/>
      <c r="E95" s="302"/>
      <c r="F95" s="325" t="s">
        <v>431</v>
      </c>
      <c r="G95" s="326"/>
      <c r="H95" s="302" t="s">
        <v>467</v>
      </c>
      <c r="I95" s="302" t="s">
        <v>466</v>
      </c>
      <c r="J95" s="302"/>
      <c r="K95" s="316"/>
    </row>
    <row r="96" s="1" customFormat="1" ht="15" customHeight="1">
      <c r="B96" s="327"/>
      <c r="C96" s="302" t="s">
        <v>40</v>
      </c>
      <c r="D96" s="302"/>
      <c r="E96" s="302"/>
      <c r="F96" s="325" t="s">
        <v>431</v>
      </c>
      <c r="G96" s="326"/>
      <c r="H96" s="302" t="s">
        <v>468</v>
      </c>
      <c r="I96" s="302" t="s">
        <v>466</v>
      </c>
      <c r="J96" s="302"/>
      <c r="K96" s="316"/>
    </row>
    <row r="97" s="1" customFormat="1" ht="15" customHeight="1">
      <c r="B97" s="327"/>
      <c r="C97" s="302" t="s">
        <v>50</v>
      </c>
      <c r="D97" s="302"/>
      <c r="E97" s="302"/>
      <c r="F97" s="325" t="s">
        <v>431</v>
      </c>
      <c r="G97" s="326"/>
      <c r="H97" s="302" t="s">
        <v>469</v>
      </c>
      <c r="I97" s="302" t="s">
        <v>466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470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425</v>
      </c>
      <c r="D103" s="317"/>
      <c r="E103" s="317"/>
      <c r="F103" s="317" t="s">
        <v>426</v>
      </c>
      <c r="G103" s="318"/>
      <c r="H103" s="317" t="s">
        <v>56</v>
      </c>
      <c r="I103" s="317" t="s">
        <v>59</v>
      </c>
      <c r="J103" s="317" t="s">
        <v>427</v>
      </c>
      <c r="K103" s="316"/>
    </row>
    <row r="104" s="1" customFormat="1" ht="17.25" customHeight="1">
      <c r="B104" s="314"/>
      <c r="C104" s="319" t="s">
        <v>428</v>
      </c>
      <c r="D104" s="319"/>
      <c r="E104" s="319"/>
      <c r="F104" s="320" t="s">
        <v>429</v>
      </c>
      <c r="G104" s="321"/>
      <c r="H104" s="319"/>
      <c r="I104" s="319"/>
      <c r="J104" s="319" t="s">
        <v>430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55</v>
      </c>
      <c r="D106" s="324"/>
      <c r="E106" s="324"/>
      <c r="F106" s="325" t="s">
        <v>431</v>
      </c>
      <c r="G106" s="302"/>
      <c r="H106" s="302" t="s">
        <v>471</v>
      </c>
      <c r="I106" s="302" t="s">
        <v>433</v>
      </c>
      <c r="J106" s="302">
        <v>20</v>
      </c>
      <c r="K106" s="316"/>
    </row>
    <row r="107" s="1" customFormat="1" ht="15" customHeight="1">
      <c r="B107" s="314"/>
      <c r="C107" s="302" t="s">
        <v>434</v>
      </c>
      <c r="D107" s="302"/>
      <c r="E107" s="302"/>
      <c r="F107" s="325" t="s">
        <v>431</v>
      </c>
      <c r="G107" s="302"/>
      <c r="H107" s="302" t="s">
        <v>471</v>
      </c>
      <c r="I107" s="302" t="s">
        <v>433</v>
      </c>
      <c r="J107" s="302">
        <v>120</v>
      </c>
      <c r="K107" s="316"/>
    </row>
    <row r="108" s="1" customFormat="1" ht="15" customHeight="1">
      <c r="B108" s="327"/>
      <c r="C108" s="302" t="s">
        <v>436</v>
      </c>
      <c r="D108" s="302"/>
      <c r="E108" s="302"/>
      <c r="F108" s="325" t="s">
        <v>437</v>
      </c>
      <c r="G108" s="302"/>
      <c r="H108" s="302" t="s">
        <v>471</v>
      </c>
      <c r="I108" s="302" t="s">
        <v>433</v>
      </c>
      <c r="J108" s="302">
        <v>50</v>
      </c>
      <c r="K108" s="316"/>
    </row>
    <row r="109" s="1" customFormat="1" ht="15" customHeight="1">
      <c r="B109" s="327"/>
      <c r="C109" s="302" t="s">
        <v>439</v>
      </c>
      <c r="D109" s="302"/>
      <c r="E109" s="302"/>
      <c r="F109" s="325" t="s">
        <v>431</v>
      </c>
      <c r="G109" s="302"/>
      <c r="H109" s="302" t="s">
        <v>471</v>
      </c>
      <c r="I109" s="302" t="s">
        <v>441</v>
      </c>
      <c r="J109" s="302"/>
      <c r="K109" s="316"/>
    </row>
    <row r="110" s="1" customFormat="1" ht="15" customHeight="1">
      <c r="B110" s="327"/>
      <c r="C110" s="302" t="s">
        <v>450</v>
      </c>
      <c r="D110" s="302"/>
      <c r="E110" s="302"/>
      <c r="F110" s="325" t="s">
        <v>437</v>
      </c>
      <c r="G110" s="302"/>
      <c r="H110" s="302" t="s">
        <v>471</v>
      </c>
      <c r="I110" s="302" t="s">
        <v>433</v>
      </c>
      <c r="J110" s="302">
        <v>50</v>
      </c>
      <c r="K110" s="316"/>
    </row>
    <row r="111" s="1" customFormat="1" ht="15" customHeight="1">
      <c r="B111" s="327"/>
      <c r="C111" s="302" t="s">
        <v>458</v>
      </c>
      <c r="D111" s="302"/>
      <c r="E111" s="302"/>
      <c r="F111" s="325" t="s">
        <v>437</v>
      </c>
      <c r="G111" s="302"/>
      <c r="H111" s="302" t="s">
        <v>471</v>
      </c>
      <c r="I111" s="302" t="s">
        <v>433</v>
      </c>
      <c r="J111" s="302">
        <v>50</v>
      </c>
      <c r="K111" s="316"/>
    </row>
    <row r="112" s="1" customFormat="1" ht="15" customHeight="1">
      <c r="B112" s="327"/>
      <c r="C112" s="302" t="s">
        <v>456</v>
      </c>
      <c r="D112" s="302"/>
      <c r="E112" s="302"/>
      <c r="F112" s="325" t="s">
        <v>437</v>
      </c>
      <c r="G112" s="302"/>
      <c r="H112" s="302" t="s">
        <v>471</v>
      </c>
      <c r="I112" s="302" t="s">
        <v>433</v>
      </c>
      <c r="J112" s="302">
        <v>50</v>
      </c>
      <c r="K112" s="316"/>
    </row>
    <row r="113" s="1" customFormat="1" ht="15" customHeight="1">
      <c r="B113" s="327"/>
      <c r="C113" s="302" t="s">
        <v>55</v>
      </c>
      <c r="D113" s="302"/>
      <c r="E113" s="302"/>
      <c r="F113" s="325" t="s">
        <v>431</v>
      </c>
      <c r="G113" s="302"/>
      <c r="H113" s="302" t="s">
        <v>472</v>
      </c>
      <c r="I113" s="302" t="s">
        <v>433</v>
      </c>
      <c r="J113" s="302">
        <v>20</v>
      </c>
      <c r="K113" s="316"/>
    </row>
    <row r="114" s="1" customFormat="1" ht="15" customHeight="1">
      <c r="B114" s="327"/>
      <c r="C114" s="302" t="s">
        <v>473</v>
      </c>
      <c r="D114" s="302"/>
      <c r="E114" s="302"/>
      <c r="F114" s="325" t="s">
        <v>431</v>
      </c>
      <c r="G114" s="302"/>
      <c r="H114" s="302" t="s">
        <v>474</v>
      </c>
      <c r="I114" s="302" t="s">
        <v>433</v>
      </c>
      <c r="J114" s="302">
        <v>120</v>
      </c>
      <c r="K114" s="316"/>
    </row>
    <row r="115" s="1" customFormat="1" ht="15" customHeight="1">
      <c r="B115" s="327"/>
      <c r="C115" s="302" t="s">
        <v>40</v>
      </c>
      <c r="D115" s="302"/>
      <c r="E115" s="302"/>
      <c r="F115" s="325" t="s">
        <v>431</v>
      </c>
      <c r="G115" s="302"/>
      <c r="H115" s="302" t="s">
        <v>475</v>
      </c>
      <c r="I115" s="302" t="s">
        <v>466</v>
      </c>
      <c r="J115" s="302"/>
      <c r="K115" s="316"/>
    </row>
    <row r="116" s="1" customFormat="1" ht="15" customHeight="1">
      <c r="B116" s="327"/>
      <c r="C116" s="302" t="s">
        <v>50</v>
      </c>
      <c r="D116" s="302"/>
      <c r="E116" s="302"/>
      <c r="F116" s="325" t="s">
        <v>431</v>
      </c>
      <c r="G116" s="302"/>
      <c r="H116" s="302" t="s">
        <v>476</v>
      </c>
      <c r="I116" s="302" t="s">
        <v>466</v>
      </c>
      <c r="J116" s="302"/>
      <c r="K116" s="316"/>
    </row>
    <row r="117" s="1" customFormat="1" ht="15" customHeight="1">
      <c r="B117" s="327"/>
      <c r="C117" s="302" t="s">
        <v>59</v>
      </c>
      <c r="D117" s="302"/>
      <c r="E117" s="302"/>
      <c r="F117" s="325" t="s">
        <v>431</v>
      </c>
      <c r="G117" s="302"/>
      <c r="H117" s="302" t="s">
        <v>477</v>
      </c>
      <c r="I117" s="302" t="s">
        <v>478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479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425</v>
      </c>
      <c r="D123" s="317"/>
      <c r="E123" s="317"/>
      <c r="F123" s="317" t="s">
        <v>426</v>
      </c>
      <c r="G123" s="318"/>
      <c r="H123" s="317" t="s">
        <v>56</v>
      </c>
      <c r="I123" s="317" t="s">
        <v>59</v>
      </c>
      <c r="J123" s="317" t="s">
        <v>427</v>
      </c>
      <c r="K123" s="346"/>
    </row>
    <row r="124" s="1" customFormat="1" ht="17.25" customHeight="1">
      <c r="B124" s="345"/>
      <c r="C124" s="319" t="s">
        <v>428</v>
      </c>
      <c r="D124" s="319"/>
      <c r="E124" s="319"/>
      <c r="F124" s="320" t="s">
        <v>429</v>
      </c>
      <c r="G124" s="321"/>
      <c r="H124" s="319"/>
      <c r="I124" s="319"/>
      <c r="J124" s="319" t="s">
        <v>430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434</v>
      </c>
      <c r="D126" s="324"/>
      <c r="E126" s="324"/>
      <c r="F126" s="325" t="s">
        <v>431</v>
      </c>
      <c r="G126" s="302"/>
      <c r="H126" s="302" t="s">
        <v>471</v>
      </c>
      <c r="I126" s="302" t="s">
        <v>433</v>
      </c>
      <c r="J126" s="302">
        <v>120</v>
      </c>
      <c r="K126" s="350"/>
    </row>
    <row r="127" s="1" customFormat="1" ht="15" customHeight="1">
      <c r="B127" s="347"/>
      <c r="C127" s="302" t="s">
        <v>480</v>
      </c>
      <c r="D127" s="302"/>
      <c r="E127" s="302"/>
      <c r="F127" s="325" t="s">
        <v>431</v>
      </c>
      <c r="G127" s="302"/>
      <c r="H127" s="302" t="s">
        <v>481</v>
      </c>
      <c r="I127" s="302" t="s">
        <v>433</v>
      </c>
      <c r="J127" s="302" t="s">
        <v>482</v>
      </c>
      <c r="K127" s="350"/>
    </row>
    <row r="128" s="1" customFormat="1" ht="15" customHeight="1">
      <c r="B128" s="347"/>
      <c r="C128" s="302" t="s">
        <v>379</v>
      </c>
      <c r="D128" s="302"/>
      <c r="E128" s="302"/>
      <c r="F128" s="325" t="s">
        <v>431</v>
      </c>
      <c r="G128" s="302"/>
      <c r="H128" s="302" t="s">
        <v>483</v>
      </c>
      <c r="I128" s="302" t="s">
        <v>433</v>
      </c>
      <c r="J128" s="302" t="s">
        <v>482</v>
      </c>
      <c r="K128" s="350"/>
    </row>
    <row r="129" s="1" customFormat="1" ht="15" customHeight="1">
      <c r="B129" s="347"/>
      <c r="C129" s="302" t="s">
        <v>442</v>
      </c>
      <c r="D129" s="302"/>
      <c r="E129" s="302"/>
      <c r="F129" s="325" t="s">
        <v>437</v>
      </c>
      <c r="G129" s="302"/>
      <c r="H129" s="302" t="s">
        <v>443</v>
      </c>
      <c r="I129" s="302" t="s">
        <v>433</v>
      </c>
      <c r="J129" s="302">
        <v>15</v>
      </c>
      <c r="K129" s="350"/>
    </row>
    <row r="130" s="1" customFormat="1" ht="15" customHeight="1">
      <c r="B130" s="347"/>
      <c r="C130" s="328" t="s">
        <v>444</v>
      </c>
      <c r="D130" s="328"/>
      <c r="E130" s="328"/>
      <c r="F130" s="329" t="s">
        <v>437</v>
      </c>
      <c r="G130" s="328"/>
      <c r="H130" s="328" t="s">
        <v>445</v>
      </c>
      <c r="I130" s="328" t="s">
        <v>433</v>
      </c>
      <c r="J130" s="328">
        <v>15</v>
      </c>
      <c r="K130" s="350"/>
    </row>
    <row r="131" s="1" customFormat="1" ht="15" customHeight="1">
      <c r="B131" s="347"/>
      <c r="C131" s="328" t="s">
        <v>446</v>
      </c>
      <c r="D131" s="328"/>
      <c r="E131" s="328"/>
      <c r="F131" s="329" t="s">
        <v>437</v>
      </c>
      <c r="G131" s="328"/>
      <c r="H131" s="328" t="s">
        <v>447</v>
      </c>
      <c r="I131" s="328" t="s">
        <v>433</v>
      </c>
      <c r="J131" s="328">
        <v>20</v>
      </c>
      <c r="K131" s="350"/>
    </row>
    <row r="132" s="1" customFormat="1" ht="15" customHeight="1">
      <c r="B132" s="347"/>
      <c r="C132" s="328" t="s">
        <v>448</v>
      </c>
      <c r="D132" s="328"/>
      <c r="E132" s="328"/>
      <c r="F132" s="329" t="s">
        <v>437</v>
      </c>
      <c r="G132" s="328"/>
      <c r="H132" s="328" t="s">
        <v>449</v>
      </c>
      <c r="I132" s="328" t="s">
        <v>433</v>
      </c>
      <c r="J132" s="328">
        <v>20</v>
      </c>
      <c r="K132" s="350"/>
    </row>
    <row r="133" s="1" customFormat="1" ht="15" customHeight="1">
      <c r="B133" s="347"/>
      <c r="C133" s="302" t="s">
        <v>436</v>
      </c>
      <c r="D133" s="302"/>
      <c r="E133" s="302"/>
      <c r="F133" s="325" t="s">
        <v>437</v>
      </c>
      <c r="G133" s="302"/>
      <c r="H133" s="302" t="s">
        <v>471</v>
      </c>
      <c r="I133" s="302" t="s">
        <v>433</v>
      </c>
      <c r="J133" s="302">
        <v>50</v>
      </c>
      <c r="K133" s="350"/>
    </row>
    <row r="134" s="1" customFormat="1" ht="15" customHeight="1">
      <c r="B134" s="347"/>
      <c r="C134" s="302" t="s">
        <v>450</v>
      </c>
      <c r="D134" s="302"/>
      <c r="E134" s="302"/>
      <c r="F134" s="325" t="s">
        <v>437</v>
      </c>
      <c r="G134" s="302"/>
      <c r="H134" s="302" t="s">
        <v>471</v>
      </c>
      <c r="I134" s="302" t="s">
        <v>433</v>
      </c>
      <c r="J134" s="302">
        <v>50</v>
      </c>
      <c r="K134" s="350"/>
    </row>
    <row r="135" s="1" customFormat="1" ht="15" customHeight="1">
      <c r="B135" s="347"/>
      <c r="C135" s="302" t="s">
        <v>456</v>
      </c>
      <c r="D135" s="302"/>
      <c r="E135" s="302"/>
      <c r="F135" s="325" t="s">
        <v>437</v>
      </c>
      <c r="G135" s="302"/>
      <c r="H135" s="302" t="s">
        <v>471</v>
      </c>
      <c r="I135" s="302" t="s">
        <v>433</v>
      </c>
      <c r="J135" s="302">
        <v>50</v>
      </c>
      <c r="K135" s="350"/>
    </row>
    <row r="136" s="1" customFormat="1" ht="15" customHeight="1">
      <c r="B136" s="347"/>
      <c r="C136" s="302" t="s">
        <v>458</v>
      </c>
      <c r="D136" s="302"/>
      <c r="E136" s="302"/>
      <c r="F136" s="325" t="s">
        <v>437</v>
      </c>
      <c r="G136" s="302"/>
      <c r="H136" s="302" t="s">
        <v>471</v>
      </c>
      <c r="I136" s="302" t="s">
        <v>433</v>
      </c>
      <c r="J136" s="302">
        <v>50</v>
      </c>
      <c r="K136" s="350"/>
    </row>
    <row r="137" s="1" customFormat="1" ht="15" customHeight="1">
      <c r="B137" s="347"/>
      <c r="C137" s="302" t="s">
        <v>459</v>
      </c>
      <c r="D137" s="302"/>
      <c r="E137" s="302"/>
      <c r="F137" s="325" t="s">
        <v>437</v>
      </c>
      <c r="G137" s="302"/>
      <c r="H137" s="302" t="s">
        <v>484</v>
      </c>
      <c r="I137" s="302" t="s">
        <v>433</v>
      </c>
      <c r="J137" s="302">
        <v>255</v>
      </c>
      <c r="K137" s="350"/>
    </row>
    <row r="138" s="1" customFormat="1" ht="15" customHeight="1">
      <c r="B138" s="347"/>
      <c r="C138" s="302" t="s">
        <v>461</v>
      </c>
      <c r="D138" s="302"/>
      <c r="E138" s="302"/>
      <c r="F138" s="325" t="s">
        <v>431</v>
      </c>
      <c r="G138" s="302"/>
      <c r="H138" s="302" t="s">
        <v>485</v>
      </c>
      <c r="I138" s="302" t="s">
        <v>463</v>
      </c>
      <c r="J138" s="302"/>
      <c r="K138" s="350"/>
    </row>
    <row r="139" s="1" customFormat="1" ht="15" customHeight="1">
      <c r="B139" s="347"/>
      <c r="C139" s="302" t="s">
        <v>464</v>
      </c>
      <c r="D139" s="302"/>
      <c r="E139" s="302"/>
      <c r="F139" s="325" t="s">
        <v>431</v>
      </c>
      <c r="G139" s="302"/>
      <c r="H139" s="302" t="s">
        <v>486</v>
      </c>
      <c r="I139" s="302" t="s">
        <v>466</v>
      </c>
      <c r="J139" s="302"/>
      <c r="K139" s="350"/>
    </row>
    <row r="140" s="1" customFormat="1" ht="15" customHeight="1">
      <c r="B140" s="347"/>
      <c r="C140" s="302" t="s">
        <v>467</v>
      </c>
      <c r="D140" s="302"/>
      <c r="E140" s="302"/>
      <c r="F140" s="325" t="s">
        <v>431</v>
      </c>
      <c r="G140" s="302"/>
      <c r="H140" s="302" t="s">
        <v>467</v>
      </c>
      <c r="I140" s="302" t="s">
        <v>466</v>
      </c>
      <c r="J140" s="302"/>
      <c r="K140" s="350"/>
    </row>
    <row r="141" s="1" customFormat="1" ht="15" customHeight="1">
      <c r="B141" s="347"/>
      <c r="C141" s="302" t="s">
        <v>40</v>
      </c>
      <c r="D141" s="302"/>
      <c r="E141" s="302"/>
      <c r="F141" s="325" t="s">
        <v>431</v>
      </c>
      <c r="G141" s="302"/>
      <c r="H141" s="302" t="s">
        <v>487</v>
      </c>
      <c r="I141" s="302" t="s">
        <v>466</v>
      </c>
      <c r="J141" s="302"/>
      <c r="K141" s="350"/>
    </row>
    <row r="142" s="1" customFormat="1" ht="15" customHeight="1">
      <c r="B142" s="347"/>
      <c r="C142" s="302" t="s">
        <v>488</v>
      </c>
      <c r="D142" s="302"/>
      <c r="E142" s="302"/>
      <c r="F142" s="325" t="s">
        <v>431</v>
      </c>
      <c r="G142" s="302"/>
      <c r="H142" s="302" t="s">
        <v>489</v>
      </c>
      <c r="I142" s="302" t="s">
        <v>466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490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425</v>
      </c>
      <c r="D148" s="317"/>
      <c r="E148" s="317"/>
      <c r="F148" s="317" t="s">
        <v>426</v>
      </c>
      <c r="G148" s="318"/>
      <c r="H148" s="317" t="s">
        <v>56</v>
      </c>
      <c r="I148" s="317" t="s">
        <v>59</v>
      </c>
      <c r="J148" s="317" t="s">
        <v>427</v>
      </c>
      <c r="K148" s="316"/>
    </row>
    <row r="149" s="1" customFormat="1" ht="17.25" customHeight="1">
      <c r="B149" s="314"/>
      <c r="C149" s="319" t="s">
        <v>428</v>
      </c>
      <c r="D149" s="319"/>
      <c r="E149" s="319"/>
      <c r="F149" s="320" t="s">
        <v>429</v>
      </c>
      <c r="G149" s="321"/>
      <c r="H149" s="319"/>
      <c r="I149" s="319"/>
      <c r="J149" s="319" t="s">
        <v>430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434</v>
      </c>
      <c r="D151" s="302"/>
      <c r="E151" s="302"/>
      <c r="F151" s="355" t="s">
        <v>431</v>
      </c>
      <c r="G151" s="302"/>
      <c r="H151" s="354" t="s">
        <v>471</v>
      </c>
      <c r="I151" s="354" t="s">
        <v>433</v>
      </c>
      <c r="J151" s="354">
        <v>120</v>
      </c>
      <c r="K151" s="350"/>
    </row>
    <row r="152" s="1" customFormat="1" ht="15" customHeight="1">
      <c r="B152" s="327"/>
      <c r="C152" s="354" t="s">
        <v>480</v>
      </c>
      <c r="D152" s="302"/>
      <c r="E152" s="302"/>
      <c r="F152" s="355" t="s">
        <v>431</v>
      </c>
      <c r="G152" s="302"/>
      <c r="H152" s="354" t="s">
        <v>491</v>
      </c>
      <c r="I152" s="354" t="s">
        <v>433</v>
      </c>
      <c r="J152" s="354" t="s">
        <v>482</v>
      </c>
      <c r="K152" s="350"/>
    </row>
    <row r="153" s="1" customFormat="1" ht="15" customHeight="1">
      <c r="B153" s="327"/>
      <c r="C153" s="354" t="s">
        <v>379</v>
      </c>
      <c r="D153" s="302"/>
      <c r="E153" s="302"/>
      <c r="F153" s="355" t="s">
        <v>431</v>
      </c>
      <c r="G153" s="302"/>
      <c r="H153" s="354" t="s">
        <v>492</v>
      </c>
      <c r="I153" s="354" t="s">
        <v>433</v>
      </c>
      <c r="J153" s="354" t="s">
        <v>482</v>
      </c>
      <c r="K153" s="350"/>
    </row>
    <row r="154" s="1" customFormat="1" ht="15" customHeight="1">
      <c r="B154" s="327"/>
      <c r="C154" s="354" t="s">
        <v>436</v>
      </c>
      <c r="D154" s="302"/>
      <c r="E154" s="302"/>
      <c r="F154" s="355" t="s">
        <v>437</v>
      </c>
      <c r="G154" s="302"/>
      <c r="H154" s="354" t="s">
        <v>471</v>
      </c>
      <c r="I154" s="354" t="s">
        <v>433</v>
      </c>
      <c r="J154" s="354">
        <v>50</v>
      </c>
      <c r="K154" s="350"/>
    </row>
    <row r="155" s="1" customFormat="1" ht="15" customHeight="1">
      <c r="B155" s="327"/>
      <c r="C155" s="354" t="s">
        <v>439</v>
      </c>
      <c r="D155" s="302"/>
      <c r="E155" s="302"/>
      <c r="F155" s="355" t="s">
        <v>431</v>
      </c>
      <c r="G155" s="302"/>
      <c r="H155" s="354" t="s">
        <v>471</v>
      </c>
      <c r="I155" s="354" t="s">
        <v>441</v>
      </c>
      <c r="J155" s="354"/>
      <c r="K155" s="350"/>
    </row>
    <row r="156" s="1" customFormat="1" ht="15" customHeight="1">
      <c r="B156" s="327"/>
      <c r="C156" s="354" t="s">
        <v>450</v>
      </c>
      <c r="D156" s="302"/>
      <c r="E156" s="302"/>
      <c r="F156" s="355" t="s">
        <v>437</v>
      </c>
      <c r="G156" s="302"/>
      <c r="H156" s="354" t="s">
        <v>471</v>
      </c>
      <c r="I156" s="354" t="s">
        <v>433</v>
      </c>
      <c r="J156" s="354">
        <v>50</v>
      </c>
      <c r="K156" s="350"/>
    </row>
    <row r="157" s="1" customFormat="1" ht="15" customHeight="1">
      <c r="B157" s="327"/>
      <c r="C157" s="354" t="s">
        <v>458</v>
      </c>
      <c r="D157" s="302"/>
      <c r="E157" s="302"/>
      <c r="F157" s="355" t="s">
        <v>437</v>
      </c>
      <c r="G157" s="302"/>
      <c r="H157" s="354" t="s">
        <v>471</v>
      </c>
      <c r="I157" s="354" t="s">
        <v>433</v>
      </c>
      <c r="J157" s="354">
        <v>50</v>
      </c>
      <c r="K157" s="350"/>
    </row>
    <row r="158" s="1" customFormat="1" ht="15" customHeight="1">
      <c r="B158" s="327"/>
      <c r="C158" s="354" t="s">
        <v>456</v>
      </c>
      <c r="D158" s="302"/>
      <c r="E158" s="302"/>
      <c r="F158" s="355" t="s">
        <v>437</v>
      </c>
      <c r="G158" s="302"/>
      <c r="H158" s="354" t="s">
        <v>471</v>
      </c>
      <c r="I158" s="354" t="s">
        <v>433</v>
      </c>
      <c r="J158" s="354">
        <v>50</v>
      </c>
      <c r="K158" s="350"/>
    </row>
    <row r="159" s="1" customFormat="1" ht="15" customHeight="1">
      <c r="B159" s="327"/>
      <c r="C159" s="354" t="s">
        <v>92</v>
      </c>
      <c r="D159" s="302"/>
      <c r="E159" s="302"/>
      <c r="F159" s="355" t="s">
        <v>431</v>
      </c>
      <c r="G159" s="302"/>
      <c r="H159" s="354" t="s">
        <v>493</v>
      </c>
      <c r="I159" s="354" t="s">
        <v>433</v>
      </c>
      <c r="J159" s="354" t="s">
        <v>494</v>
      </c>
      <c r="K159" s="350"/>
    </row>
    <row r="160" s="1" customFormat="1" ht="15" customHeight="1">
      <c r="B160" s="327"/>
      <c r="C160" s="354" t="s">
        <v>495</v>
      </c>
      <c r="D160" s="302"/>
      <c r="E160" s="302"/>
      <c r="F160" s="355" t="s">
        <v>431</v>
      </c>
      <c r="G160" s="302"/>
      <c r="H160" s="354" t="s">
        <v>496</v>
      </c>
      <c r="I160" s="354" t="s">
        <v>466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497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425</v>
      </c>
      <c r="D166" s="317"/>
      <c r="E166" s="317"/>
      <c r="F166" s="317" t="s">
        <v>426</v>
      </c>
      <c r="G166" s="359"/>
      <c r="H166" s="360" t="s">
        <v>56</v>
      </c>
      <c r="I166" s="360" t="s">
        <v>59</v>
      </c>
      <c r="J166" s="317" t="s">
        <v>427</v>
      </c>
      <c r="K166" s="294"/>
    </row>
    <row r="167" s="1" customFormat="1" ht="17.25" customHeight="1">
      <c r="B167" s="295"/>
      <c r="C167" s="319" t="s">
        <v>428</v>
      </c>
      <c r="D167" s="319"/>
      <c r="E167" s="319"/>
      <c r="F167" s="320" t="s">
        <v>429</v>
      </c>
      <c r="G167" s="361"/>
      <c r="H167" s="362"/>
      <c r="I167" s="362"/>
      <c r="J167" s="319" t="s">
        <v>430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434</v>
      </c>
      <c r="D169" s="302"/>
      <c r="E169" s="302"/>
      <c r="F169" s="325" t="s">
        <v>431</v>
      </c>
      <c r="G169" s="302"/>
      <c r="H169" s="302" t="s">
        <v>471</v>
      </c>
      <c r="I169" s="302" t="s">
        <v>433</v>
      </c>
      <c r="J169" s="302">
        <v>120</v>
      </c>
      <c r="K169" s="350"/>
    </row>
    <row r="170" s="1" customFormat="1" ht="15" customHeight="1">
      <c r="B170" s="327"/>
      <c r="C170" s="302" t="s">
        <v>480</v>
      </c>
      <c r="D170" s="302"/>
      <c r="E170" s="302"/>
      <c r="F170" s="325" t="s">
        <v>431</v>
      </c>
      <c r="G170" s="302"/>
      <c r="H170" s="302" t="s">
        <v>481</v>
      </c>
      <c r="I170" s="302" t="s">
        <v>433</v>
      </c>
      <c r="J170" s="302" t="s">
        <v>482</v>
      </c>
      <c r="K170" s="350"/>
    </row>
    <row r="171" s="1" customFormat="1" ht="15" customHeight="1">
      <c r="B171" s="327"/>
      <c r="C171" s="302" t="s">
        <v>379</v>
      </c>
      <c r="D171" s="302"/>
      <c r="E171" s="302"/>
      <c r="F171" s="325" t="s">
        <v>431</v>
      </c>
      <c r="G171" s="302"/>
      <c r="H171" s="302" t="s">
        <v>498</v>
      </c>
      <c r="I171" s="302" t="s">
        <v>433</v>
      </c>
      <c r="J171" s="302" t="s">
        <v>482</v>
      </c>
      <c r="K171" s="350"/>
    </row>
    <row r="172" s="1" customFormat="1" ht="15" customHeight="1">
      <c r="B172" s="327"/>
      <c r="C172" s="302" t="s">
        <v>436</v>
      </c>
      <c r="D172" s="302"/>
      <c r="E172" s="302"/>
      <c r="F172" s="325" t="s">
        <v>437</v>
      </c>
      <c r="G172" s="302"/>
      <c r="H172" s="302" t="s">
        <v>498</v>
      </c>
      <c r="I172" s="302" t="s">
        <v>433</v>
      </c>
      <c r="J172" s="302">
        <v>50</v>
      </c>
      <c r="K172" s="350"/>
    </row>
    <row r="173" s="1" customFormat="1" ht="15" customHeight="1">
      <c r="B173" s="327"/>
      <c r="C173" s="302" t="s">
        <v>439</v>
      </c>
      <c r="D173" s="302"/>
      <c r="E173" s="302"/>
      <c r="F173" s="325" t="s">
        <v>431</v>
      </c>
      <c r="G173" s="302"/>
      <c r="H173" s="302" t="s">
        <v>498</v>
      </c>
      <c r="I173" s="302" t="s">
        <v>441</v>
      </c>
      <c r="J173" s="302"/>
      <c r="K173" s="350"/>
    </row>
    <row r="174" s="1" customFormat="1" ht="15" customHeight="1">
      <c r="B174" s="327"/>
      <c r="C174" s="302" t="s">
        <v>450</v>
      </c>
      <c r="D174" s="302"/>
      <c r="E174" s="302"/>
      <c r="F174" s="325" t="s">
        <v>437</v>
      </c>
      <c r="G174" s="302"/>
      <c r="H174" s="302" t="s">
        <v>498</v>
      </c>
      <c r="I174" s="302" t="s">
        <v>433</v>
      </c>
      <c r="J174" s="302">
        <v>50</v>
      </c>
      <c r="K174" s="350"/>
    </row>
    <row r="175" s="1" customFormat="1" ht="15" customHeight="1">
      <c r="B175" s="327"/>
      <c r="C175" s="302" t="s">
        <v>458</v>
      </c>
      <c r="D175" s="302"/>
      <c r="E175" s="302"/>
      <c r="F175" s="325" t="s">
        <v>437</v>
      </c>
      <c r="G175" s="302"/>
      <c r="H175" s="302" t="s">
        <v>498</v>
      </c>
      <c r="I175" s="302" t="s">
        <v>433</v>
      </c>
      <c r="J175" s="302">
        <v>50</v>
      </c>
      <c r="K175" s="350"/>
    </row>
    <row r="176" s="1" customFormat="1" ht="15" customHeight="1">
      <c r="B176" s="327"/>
      <c r="C176" s="302" t="s">
        <v>456</v>
      </c>
      <c r="D176" s="302"/>
      <c r="E176" s="302"/>
      <c r="F176" s="325" t="s">
        <v>437</v>
      </c>
      <c r="G176" s="302"/>
      <c r="H176" s="302" t="s">
        <v>498</v>
      </c>
      <c r="I176" s="302" t="s">
        <v>433</v>
      </c>
      <c r="J176" s="302">
        <v>50</v>
      </c>
      <c r="K176" s="350"/>
    </row>
    <row r="177" s="1" customFormat="1" ht="15" customHeight="1">
      <c r="B177" s="327"/>
      <c r="C177" s="302" t="s">
        <v>103</v>
      </c>
      <c r="D177" s="302"/>
      <c r="E177" s="302"/>
      <c r="F177" s="325" t="s">
        <v>431</v>
      </c>
      <c r="G177" s="302"/>
      <c r="H177" s="302" t="s">
        <v>499</v>
      </c>
      <c r="I177" s="302" t="s">
        <v>500</v>
      </c>
      <c r="J177" s="302"/>
      <c r="K177" s="350"/>
    </row>
    <row r="178" s="1" customFormat="1" ht="15" customHeight="1">
      <c r="B178" s="327"/>
      <c r="C178" s="302" t="s">
        <v>59</v>
      </c>
      <c r="D178" s="302"/>
      <c r="E178" s="302"/>
      <c r="F178" s="325" t="s">
        <v>431</v>
      </c>
      <c r="G178" s="302"/>
      <c r="H178" s="302" t="s">
        <v>501</v>
      </c>
      <c r="I178" s="302" t="s">
        <v>502</v>
      </c>
      <c r="J178" s="302">
        <v>1</v>
      </c>
      <c r="K178" s="350"/>
    </row>
    <row r="179" s="1" customFormat="1" ht="15" customHeight="1">
      <c r="B179" s="327"/>
      <c r="C179" s="302" t="s">
        <v>55</v>
      </c>
      <c r="D179" s="302"/>
      <c r="E179" s="302"/>
      <c r="F179" s="325" t="s">
        <v>431</v>
      </c>
      <c r="G179" s="302"/>
      <c r="H179" s="302" t="s">
        <v>503</v>
      </c>
      <c r="I179" s="302" t="s">
        <v>433</v>
      </c>
      <c r="J179" s="302">
        <v>20</v>
      </c>
      <c r="K179" s="350"/>
    </row>
    <row r="180" s="1" customFormat="1" ht="15" customHeight="1">
      <c r="B180" s="327"/>
      <c r="C180" s="302" t="s">
        <v>56</v>
      </c>
      <c r="D180" s="302"/>
      <c r="E180" s="302"/>
      <c r="F180" s="325" t="s">
        <v>431</v>
      </c>
      <c r="G180" s="302"/>
      <c r="H180" s="302" t="s">
        <v>504</v>
      </c>
      <c r="I180" s="302" t="s">
        <v>433</v>
      </c>
      <c r="J180" s="302">
        <v>255</v>
      </c>
      <c r="K180" s="350"/>
    </row>
    <row r="181" s="1" customFormat="1" ht="15" customHeight="1">
      <c r="B181" s="327"/>
      <c r="C181" s="302" t="s">
        <v>104</v>
      </c>
      <c r="D181" s="302"/>
      <c r="E181" s="302"/>
      <c r="F181" s="325" t="s">
        <v>431</v>
      </c>
      <c r="G181" s="302"/>
      <c r="H181" s="302" t="s">
        <v>395</v>
      </c>
      <c r="I181" s="302" t="s">
        <v>433</v>
      </c>
      <c r="J181" s="302">
        <v>10</v>
      </c>
      <c r="K181" s="350"/>
    </row>
    <row r="182" s="1" customFormat="1" ht="15" customHeight="1">
      <c r="B182" s="327"/>
      <c r="C182" s="302" t="s">
        <v>105</v>
      </c>
      <c r="D182" s="302"/>
      <c r="E182" s="302"/>
      <c r="F182" s="325" t="s">
        <v>431</v>
      </c>
      <c r="G182" s="302"/>
      <c r="H182" s="302" t="s">
        <v>505</v>
      </c>
      <c r="I182" s="302" t="s">
        <v>466</v>
      </c>
      <c r="J182" s="302"/>
      <c r="K182" s="350"/>
    </row>
    <row r="183" s="1" customFormat="1" ht="15" customHeight="1">
      <c r="B183" s="327"/>
      <c r="C183" s="302" t="s">
        <v>506</v>
      </c>
      <c r="D183" s="302"/>
      <c r="E183" s="302"/>
      <c r="F183" s="325" t="s">
        <v>431</v>
      </c>
      <c r="G183" s="302"/>
      <c r="H183" s="302" t="s">
        <v>507</v>
      </c>
      <c r="I183" s="302" t="s">
        <v>466</v>
      </c>
      <c r="J183" s="302"/>
      <c r="K183" s="350"/>
    </row>
    <row r="184" s="1" customFormat="1" ht="15" customHeight="1">
      <c r="B184" s="327"/>
      <c r="C184" s="302" t="s">
        <v>495</v>
      </c>
      <c r="D184" s="302"/>
      <c r="E184" s="302"/>
      <c r="F184" s="325" t="s">
        <v>431</v>
      </c>
      <c r="G184" s="302"/>
      <c r="H184" s="302" t="s">
        <v>508</v>
      </c>
      <c r="I184" s="302" t="s">
        <v>466</v>
      </c>
      <c r="J184" s="302"/>
      <c r="K184" s="350"/>
    </row>
    <row r="185" s="1" customFormat="1" ht="15" customHeight="1">
      <c r="B185" s="327"/>
      <c r="C185" s="302" t="s">
        <v>107</v>
      </c>
      <c r="D185" s="302"/>
      <c r="E185" s="302"/>
      <c r="F185" s="325" t="s">
        <v>437</v>
      </c>
      <c r="G185" s="302"/>
      <c r="H185" s="302" t="s">
        <v>509</v>
      </c>
      <c r="I185" s="302" t="s">
        <v>433</v>
      </c>
      <c r="J185" s="302">
        <v>50</v>
      </c>
      <c r="K185" s="350"/>
    </row>
    <row r="186" s="1" customFormat="1" ht="15" customHeight="1">
      <c r="B186" s="327"/>
      <c r="C186" s="302" t="s">
        <v>510</v>
      </c>
      <c r="D186" s="302"/>
      <c r="E186" s="302"/>
      <c r="F186" s="325" t="s">
        <v>437</v>
      </c>
      <c r="G186" s="302"/>
      <c r="H186" s="302" t="s">
        <v>511</v>
      </c>
      <c r="I186" s="302" t="s">
        <v>512</v>
      </c>
      <c r="J186" s="302"/>
      <c r="K186" s="350"/>
    </row>
    <row r="187" s="1" customFormat="1" ht="15" customHeight="1">
      <c r="B187" s="327"/>
      <c r="C187" s="302" t="s">
        <v>513</v>
      </c>
      <c r="D187" s="302"/>
      <c r="E187" s="302"/>
      <c r="F187" s="325" t="s">
        <v>437</v>
      </c>
      <c r="G187" s="302"/>
      <c r="H187" s="302" t="s">
        <v>514</v>
      </c>
      <c r="I187" s="302" t="s">
        <v>512</v>
      </c>
      <c r="J187" s="302"/>
      <c r="K187" s="350"/>
    </row>
    <row r="188" s="1" customFormat="1" ht="15" customHeight="1">
      <c r="B188" s="327"/>
      <c r="C188" s="302" t="s">
        <v>515</v>
      </c>
      <c r="D188" s="302"/>
      <c r="E188" s="302"/>
      <c r="F188" s="325" t="s">
        <v>437</v>
      </c>
      <c r="G188" s="302"/>
      <c r="H188" s="302" t="s">
        <v>516</v>
      </c>
      <c r="I188" s="302" t="s">
        <v>512</v>
      </c>
      <c r="J188" s="302"/>
      <c r="K188" s="350"/>
    </row>
    <row r="189" s="1" customFormat="1" ht="15" customHeight="1">
      <c r="B189" s="327"/>
      <c r="C189" s="363" t="s">
        <v>517</v>
      </c>
      <c r="D189" s="302"/>
      <c r="E189" s="302"/>
      <c r="F189" s="325" t="s">
        <v>437</v>
      </c>
      <c r="G189" s="302"/>
      <c r="H189" s="302" t="s">
        <v>518</v>
      </c>
      <c r="I189" s="302" t="s">
        <v>519</v>
      </c>
      <c r="J189" s="364" t="s">
        <v>520</v>
      </c>
      <c r="K189" s="350"/>
    </row>
    <row r="190" s="18" customFormat="1" ht="15" customHeight="1">
      <c r="B190" s="365"/>
      <c r="C190" s="366" t="s">
        <v>521</v>
      </c>
      <c r="D190" s="367"/>
      <c r="E190" s="367"/>
      <c r="F190" s="368" t="s">
        <v>437</v>
      </c>
      <c r="G190" s="367"/>
      <c r="H190" s="367" t="s">
        <v>522</v>
      </c>
      <c r="I190" s="367" t="s">
        <v>519</v>
      </c>
      <c r="J190" s="369" t="s">
        <v>520</v>
      </c>
      <c r="K190" s="370"/>
    </row>
    <row r="191" s="1" customFormat="1" ht="15" customHeight="1">
      <c r="B191" s="327"/>
      <c r="C191" s="363" t="s">
        <v>44</v>
      </c>
      <c r="D191" s="302"/>
      <c r="E191" s="302"/>
      <c r="F191" s="325" t="s">
        <v>431</v>
      </c>
      <c r="G191" s="302"/>
      <c r="H191" s="299" t="s">
        <v>523</v>
      </c>
      <c r="I191" s="302" t="s">
        <v>524</v>
      </c>
      <c r="J191" s="302"/>
      <c r="K191" s="350"/>
    </row>
    <row r="192" s="1" customFormat="1" ht="15" customHeight="1">
      <c r="B192" s="327"/>
      <c r="C192" s="363" t="s">
        <v>525</v>
      </c>
      <c r="D192" s="302"/>
      <c r="E192" s="302"/>
      <c r="F192" s="325" t="s">
        <v>431</v>
      </c>
      <c r="G192" s="302"/>
      <c r="H192" s="302" t="s">
        <v>526</v>
      </c>
      <c r="I192" s="302" t="s">
        <v>466</v>
      </c>
      <c r="J192" s="302"/>
      <c r="K192" s="350"/>
    </row>
    <row r="193" s="1" customFormat="1" ht="15" customHeight="1">
      <c r="B193" s="327"/>
      <c r="C193" s="363" t="s">
        <v>527</v>
      </c>
      <c r="D193" s="302"/>
      <c r="E193" s="302"/>
      <c r="F193" s="325" t="s">
        <v>431</v>
      </c>
      <c r="G193" s="302"/>
      <c r="H193" s="302" t="s">
        <v>528</v>
      </c>
      <c r="I193" s="302" t="s">
        <v>466</v>
      </c>
      <c r="J193" s="302"/>
      <c r="K193" s="350"/>
    </row>
    <row r="194" s="1" customFormat="1" ht="15" customHeight="1">
      <c r="B194" s="327"/>
      <c r="C194" s="363" t="s">
        <v>529</v>
      </c>
      <c r="D194" s="302"/>
      <c r="E194" s="302"/>
      <c r="F194" s="325" t="s">
        <v>437</v>
      </c>
      <c r="G194" s="302"/>
      <c r="H194" s="302" t="s">
        <v>530</v>
      </c>
      <c r="I194" s="302" t="s">
        <v>466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531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532</v>
      </c>
      <c r="D201" s="372"/>
      <c r="E201" s="372"/>
      <c r="F201" s="372" t="s">
        <v>533</v>
      </c>
      <c r="G201" s="373"/>
      <c r="H201" s="372" t="s">
        <v>534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524</v>
      </c>
      <c r="D203" s="302"/>
      <c r="E203" s="302"/>
      <c r="F203" s="325" t="s">
        <v>45</v>
      </c>
      <c r="G203" s="302"/>
      <c r="H203" s="302" t="s">
        <v>535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46</v>
      </c>
      <c r="G204" s="302"/>
      <c r="H204" s="302" t="s">
        <v>536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49</v>
      </c>
      <c r="G205" s="302"/>
      <c r="H205" s="302" t="s">
        <v>537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47</v>
      </c>
      <c r="G206" s="302"/>
      <c r="H206" s="302" t="s">
        <v>538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48</v>
      </c>
      <c r="G207" s="302"/>
      <c r="H207" s="302" t="s">
        <v>539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478</v>
      </c>
      <c r="D209" s="302"/>
      <c r="E209" s="302"/>
      <c r="F209" s="325" t="s">
        <v>81</v>
      </c>
      <c r="G209" s="302"/>
      <c r="H209" s="302" t="s">
        <v>540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373</v>
      </c>
      <c r="G210" s="302"/>
      <c r="H210" s="302" t="s">
        <v>374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371</v>
      </c>
      <c r="G211" s="302"/>
      <c r="H211" s="302" t="s">
        <v>541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375</v>
      </c>
      <c r="G212" s="363"/>
      <c r="H212" s="354" t="s">
        <v>376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377</v>
      </c>
      <c r="G213" s="363"/>
      <c r="H213" s="354" t="s">
        <v>542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502</v>
      </c>
      <c r="D215" s="302"/>
      <c r="E215" s="302"/>
      <c r="F215" s="325">
        <v>1</v>
      </c>
      <c r="G215" s="363"/>
      <c r="H215" s="354" t="s">
        <v>543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544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545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546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POLCAROVA-PC\Polcarová</dc:creator>
  <cp:lastModifiedBy>POLCAROVA-PC\Polcarová</cp:lastModifiedBy>
  <dcterms:created xsi:type="dcterms:W3CDTF">2024-05-14T13:39:19Z</dcterms:created>
  <dcterms:modified xsi:type="dcterms:W3CDTF">2024-05-14T13:39:24Z</dcterms:modified>
</cp:coreProperties>
</file>