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4\Export\"/>
    </mc:Choice>
  </mc:AlternateContent>
  <bookViews>
    <workbookView xWindow="0" yWindow="0" windowWidth="0" windowHeight="0"/>
  </bookViews>
  <sheets>
    <sheet name="Rekapitulace stavby" sheetId="1" r:id="rId1"/>
    <sheet name="SO 000 - Vedlejší rozpočt..." sheetId="2" r:id="rId2"/>
    <sheet name="SO 101 - Komunikace a zpe..." sheetId="3" r:id="rId3"/>
    <sheet name="SO 401 - Veřejné osvětlení" sheetId="4" r:id="rId4"/>
    <sheet name="SO 403 - Ochrana Cetin" sheetId="5" r:id="rId5"/>
    <sheet name="SO 404 - Ochrana Vodafone" sheetId="6" r:id="rId6"/>
    <sheet name="SO 407 - Nabíjení elektro..." sheetId="7" r:id="rId7"/>
    <sheet name="SO 701 - Stanoviště odpad..." sheetId="8" r:id="rId8"/>
    <sheet name="SO 801 - Revitalizace zeleně" sheetId="9" r:id="rId9"/>
    <sheet name="SO 901 - Mobiliář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000 - Vedlejší rozpočt...'!$C$122:$K$141</definedName>
    <definedName name="_xlnm.Print_Area" localSheetId="1">'SO 000 - Vedlejší rozpočt...'!$C$4:$J$76,'SO 000 - Vedlejší rozpočt...'!$C$82:$J$104,'SO 000 - Vedlejší rozpočt...'!$C$110:$K$141</definedName>
    <definedName name="_xlnm.Print_Titles" localSheetId="1">'SO 000 - Vedlejší rozpočt...'!$122:$122</definedName>
    <definedName name="_xlnm._FilterDatabase" localSheetId="2" hidden="1">'SO 101 - Komunikace a zpe...'!$C$125:$K$737</definedName>
    <definedName name="_xlnm.Print_Area" localSheetId="2">'SO 101 - Komunikace a zpe...'!$C$4:$J$76,'SO 101 - Komunikace a zpe...'!$C$82:$J$107,'SO 101 - Komunikace a zpe...'!$C$113:$K$737</definedName>
    <definedName name="_xlnm.Print_Titles" localSheetId="2">'SO 101 - Komunikace a zpe...'!$125:$125</definedName>
    <definedName name="_xlnm._FilterDatabase" localSheetId="3" hidden="1">'SO 401 - Veřejné osvětlení'!$C$118:$K$387</definedName>
    <definedName name="_xlnm.Print_Area" localSheetId="3">'SO 401 - Veřejné osvětlení'!$C$4:$J$76,'SO 401 - Veřejné osvětlení'!$C$82:$J$100,'SO 401 - Veřejné osvětlení'!$C$106:$K$387</definedName>
    <definedName name="_xlnm.Print_Titles" localSheetId="3">'SO 401 - Veřejné osvětlení'!$118:$118</definedName>
    <definedName name="_xlnm._FilterDatabase" localSheetId="4" hidden="1">'SO 403 - Ochrana Cetin'!$C$117:$K$166</definedName>
    <definedName name="_xlnm.Print_Area" localSheetId="4">'SO 403 - Ochrana Cetin'!$C$4:$J$76,'SO 403 - Ochrana Cetin'!$C$82:$J$99,'SO 403 - Ochrana Cetin'!$C$105:$K$166</definedName>
    <definedName name="_xlnm.Print_Titles" localSheetId="4">'SO 403 - Ochrana Cetin'!$117:$117</definedName>
    <definedName name="_xlnm._FilterDatabase" localSheetId="5" hidden="1">'SO 404 - Ochrana Vodafone'!$C$117:$K$163</definedName>
    <definedName name="_xlnm.Print_Area" localSheetId="5">'SO 404 - Ochrana Vodafone'!$C$4:$J$76,'SO 404 - Ochrana Vodafone'!$C$82:$J$99,'SO 404 - Ochrana Vodafone'!$C$105:$K$163</definedName>
    <definedName name="_xlnm.Print_Titles" localSheetId="5">'SO 404 - Ochrana Vodafone'!$117:$117</definedName>
    <definedName name="_xlnm._FilterDatabase" localSheetId="6" hidden="1">'SO 407 - Nabíjení elektro...'!$C$121:$K$242</definedName>
    <definedName name="_xlnm.Print_Area" localSheetId="6">'SO 407 - Nabíjení elektro...'!$C$4:$J$76,'SO 407 - Nabíjení elektro...'!$C$82:$J$103,'SO 407 - Nabíjení elektro...'!$C$109:$K$242</definedName>
    <definedName name="_xlnm.Print_Titles" localSheetId="6">'SO 407 - Nabíjení elektro...'!$121:$121</definedName>
    <definedName name="_xlnm._FilterDatabase" localSheetId="7" hidden="1">'SO 701 - Stanoviště odpad...'!$C$116:$K$122</definedName>
    <definedName name="_xlnm.Print_Area" localSheetId="7">'SO 701 - Stanoviště odpad...'!$C$4:$J$76,'SO 701 - Stanoviště odpad...'!$C$82:$J$98,'SO 701 - Stanoviště odpad...'!$C$104:$K$122</definedName>
    <definedName name="_xlnm.Print_Titles" localSheetId="7">'SO 701 - Stanoviště odpad...'!$116:$116</definedName>
    <definedName name="_xlnm._FilterDatabase" localSheetId="8" hidden="1">'SO 801 - Revitalizace zeleně'!$C$117:$K$123</definedName>
    <definedName name="_xlnm.Print_Area" localSheetId="8">'SO 801 - Revitalizace zeleně'!$C$4:$J$76,'SO 801 - Revitalizace zeleně'!$C$82:$J$99,'SO 801 - Revitalizace zeleně'!$C$105:$K$123</definedName>
    <definedName name="_xlnm.Print_Titles" localSheetId="8">'SO 801 - Revitalizace zeleně'!$117:$117</definedName>
    <definedName name="_xlnm._FilterDatabase" localSheetId="9" hidden="1">'SO 901 - Mobiliář'!$C$117:$K$142</definedName>
    <definedName name="_xlnm.Print_Area" localSheetId="9">'SO 901 - Mobiliář'!$C$4:$J$76,'SO 901 - Mobiliář'!$C$82:$J$99,'SO 901 - Mobiliář'!$C$105:$K$142</definedName>
    <definedName name="_xlnm.Print_Titles" localSheetId="9">'SO 901 - Mobiliář'!$117:$117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9" r="J37"/>
  <c r="J36"/>
  <c i="1" r="AY102"/>
  <c i="9" r="J35"/>
  <c i="1" r="AX102"/>
  <c i="9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89"/>
  <c r="E7"/>
  <c r="E108"/>
  <c i="8" r="J37"/>
  <c r="J36"/>
  <c i="1" r="AY101"/>
  <c i="8" r="J35"/>
  <c i="1" r="AX101"/>
  <c i="8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89"/>
  <c r="E7"/>
  <c r="E85"/>
  <c i="7" r="J37"/>
  <c r="J36"/>
  <c i="1" r="AY100"/>
  <c i="7" r="J35"/>
  <c i="1" r="AX100"/>
  <c i="7"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116"/>
  <c r="E7"/>
  <c r="E85"/>
  <c i="6" r="J37"/>
  <c r="J36"/>
  <c i="1" r="AY99"/>
  <c i="6" r="J35"/>
  <c i="1" r="AX99"/>
  <c i="6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5" r="J37"/>
  <c r="J36"/>
  <c i="1" r="AY98"/>
  <c i="5" r="J35"/>
  <c i="1" r="AX98"/>
  <c i="5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3"/>
  <c r="BH153"/>
  <c r="BG153"/>
  <c r="BF153"/>
  <c r="T153"/>
  <c r="R153"/>
  <c r="P153"/>
  <c r="BI152"/>
  <c r="BH152"/>
  <c r="BG152"/>
  <c r="BF152"/>
  <c r="T152"/>
  <c r="R152"/>
  <c r="P152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4" r="J37"/>
  <c r="J36"/>
  <c i="1" r="AY97"/>
  <c i="4" r="J35"/>
  <c i="1" r="AX97"/>
  <c i="4"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48"/>
  <c r="BH348"/>
  <c r="BG348"/>
  <c r="BF348"/>
  <c r="T348"/>
  <c r="R348"/>
  <c r="P348"/>
  <c r="BI347"/>
  <c r="BH347"/>
  <c r="BG347"/>
  <c r="BF347"/>
  <c r="T347"/>
  <c r="R347"/>
  <c r="P347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01"/>
  <c r="BH301"/>
  <c r="BG301"/>
  <c r="BF301"/>
  <c r="T301"/>
  <c r="R301"/>
  <c r="P301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25"/>
  <c r="BH225"/>
  <c r="BG225"/>
  <c r="BF225"/>
  <c r="T225"/>
  <c r="R225"/>
  <c r="P225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85"/>
  <c i="3" r="J37"/>
  <c r="J36"/>
  <c i="1" r="AY96"/>
  <c i="3" r="J35"/>
  <c i="1" r="AX96"/>
  <c i="3" r="BI737"/>
  <c r="BH737"/>
  <c r="BG737"/>
  <c r="BF737"/>
  <c r="T737"/>
  <c r="T736"/>
  <c r="R737"/>
  <c r="R736"/>
  <c r="P737"/>
  <c r="P736"/>
  <c r="BI735"/>
  <c r="BH735"/>
  <c r="BG735"/>
  <c r="BF735"/>
  <c r="T735"/>
  <c r="R735"/>
  <c r="P735"/>
  <c r="BI734"/>
  <c r="BH734"/>
  <c r="BG734"/>
  <c r="BF734"/>
  <c r="T734"/>
  <c r="R734"/>
  <c r="P734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4"/>
  <c r="BH724"/>
  <c r="BG724"/>
  <c r="BF724"/>
  <c r="T724"/>
  <c r="R724"/>
  <c r="P724"/>
  <c r="BI723"/>
  <c r="BH723"/>
  <c r="BG723"/>
  <c r="BF723"/>
  <c r="T723"/>
  <c r="R723"/>
  <c r="P723"/>
  <c r="BI722"/>
  <c r="BH722"/>
  <c r="BG722"/>
  <c r="BF722"/>
  <c r="T722"/>
  <c r="R722"/>
  <c r="P722"/>
  <c r="BI721"/>
  <c r="BH721"/>
  <c r="BG721"/>
  <c r="BF721"/>
  <c r="T721"/>
  <c r="R721"/>
  <c r="P721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8"/>
  <c r="BH708"/>
  <c r="BG708"/>
  <c r="BF708"/>
  <c r="T708"/>
  <c r="R708"/>
  <c r="P708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700"/>
  <c r="BH700"/>
  <c r="BG700"/>
  <c r="BF700"/>
  <c r="T700"/>
  <c r="R700"/>
  <c r="P700"/>
  <c r="BI698"/>
  <c r="BH698"/>
  <c r="BG698"/>
  <c r="BF698"/>
  <c r="T698"/>
  <c r="R698"/>
  <c r="P698"/>
  <c r="BI697"/>
  <c r="BH697"/>
  <c r="BG697"/>
  <c r="BF697"/>
  <c r="T697"/>
  <c r="R697"/>
  <c r="P697"/>
  <c r="BI694"/>
  <c r="BH694"/>
  <c r="BG694"/>
  <c r="BF694"/>
  <c r="T694"/>
  <c r="R694"/>
  <c r="P694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39"/>
  <c r="BH639"/>
  <c r="BG639"/>
  <c r="BF639"/>
  <c r="T639"/>
  <c r="R639"/>
  <c r="P639"/>
  <c r="BI637"/>
  <c r="BH637"/>
  <c r="BG637"/>
  <c r="BF637"/>
  <c r="T637"/>
  <c r="R637"/>
  <c r="P637"/>
  <c r="BI634"/>
  <c r="BH634"/>
  <c r="BG634"/>
  <c r="BF634"/>
  <c r="T634"/>
  <c r="R634"/>
  <c r="P634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5"/>
  <c r="BH605"/>
  <c r="BG605"/>
  <c r="BF605"/>
  <c r="T605"/>
  <c r="R605"/>
  <c r="P605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7"/>
  <c r="BH577"/>
  <c r="BG577"/>
  <c r="BF577"/>
  <c r="T577"/>
  <c r="R577"/>
  <c r="P577"/>
  <c r="BI575"/>
  <c r="BH575"/>
  <c r="BG575"/>
  <c r="BF575"/>
  <c r="T575"/>
  <c r="R575"/>
  <c r="P575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7"/>
  <c r="BH517"/>
  <c r="BG517"/>
  <c r="BF517"/>
  <c r="T517"/>
  <c r="R517"/>
  <c r="P517"/>
  <c r="BI515"/>
  <c r="BH515"/>
  <c r="BG515"/>
  <c r="BF515"/>
  <c r="T515"/>
  <c r="R515"/>
  <c r="P515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2"/>
  <c r="BH402"/>
  <c r="BG402"/>
  <c r="BF402"/>
  <c r="T402"/>
  <c r="T401"/>
  <c r="R402"/>
  <c r="R401"/>
  <c r="P402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77"/>
  <c r="BH277"/>
  <c r="BG277"/>
  <c r="BF277"/>
  <c r="T277"/>
  <c r="R277"/>
  <c r="P277"/>
  <c r="BI273"/>
  <c r="BH273"/>
  <c r="BG273"/>
  <c r="BF273"/>
  <c r="T273"/>
  <c r="R273"/>
  <c r="P27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3"/>
  <c r="BH243"/>
  <c r="BG243"/>
  <c r="BF243"/>
  <c r="T243"/>
  <c r="R243"/>
  <c r="P243"/>
  <c r="BI241"/>
  <c r="BH241"/>
  <c r="BG241"/>
  <c r="BF241"/>
  <c r="T241"/>
  <c r="R241"/>
  <c r="P241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120"/>
  <c r="E7"/>
  <c r="E116"/>
  <c i="2" r="J37"/>
  <c r="J36"/>
  <c i="1" r="AY95"/>
  <c i="2" r="J35"/>
  <c i="1" r="AX95"/>
  <c i="2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BK137"/>
  <c r="BK135"/>
  <c r="BK129"/>
  <c r="BK127"/>
  <c i="1" r="AS94"/>
  <c i="2" r="BK131"/>
  <c r="J127"/>
  <c r="BK139"/>
  <c r="BK130"/>
  <c r="BK126"/>
  <c i="3" r="J737"/>
  <c r="J735"/>
  <c r="J734"/>
  <c r="J732"/>
  <c r="J731"/>
  <c r="J727"/>
  <c r="J724"/>
  <c r="BK722"/>
  <c r="J720"/>
  <c r="BK716"/>
  <c r="BK713"/>
  <c r="BK708"/>
  <c r="J704"/>
  <c r="J702"/>
  <c r="BK700"/>
  <c r="J694"/>
  <c r="BK691"/>
  <c r="J687"/>
  <c r="J733"/>
  <c r="BK731"/>
  <c r="BK727"/>
  <c r="BK724"/>
  <c r="J722"/>
  <c r="BK720"/>
  <c r="J716"/>
  <c r="J713"/>
  <c r="J708"/>
  <c r="BK704"/>
  <c r="J701"/>
  <c r="J698"/>
  <c r="BK694"/>
  <c r="J691"/>
  <c r="BK687"/>
  <c r="BK683"/>
  <c r="BK678"/>
  <c r="BK673"/>
  <c r="J671"/>
  <c r="BK665"/>
  <c r="J661"/>
  <c r="J657"/>
  <c r="J650"/>
  <c r="J644"/>
  <c r="J639"/>
  <c r="J634"/>
  <c r="J629"/>
  <c r="J624"/>
  <c r="J619"/>
  <c r="J615"/>
  <c r="BK611"/>
  <c r="BK605"/>
  <c r="J600"/>
  <c r="J595"/>
  <c r="J591"/>
  <c r="J590"/>
  <c r="BK588"/>
  <c r="BK586"/>
  <c r="BK584"/>
  <c r="BK582"/>
  <c r="J580"/>
  <c r="BK577"/>
  <c r="J574"/>
  <c r="J570"/>
  <c r="BK567"/>
  <c r="BK564"/>
  <c r="BK562"/>
  <c r="J558"/>
  <c r="BK556"/>
  <c r="J553"/>
  <c r="J551"/>
  <c r="BK549"/>
  <c r="BK547"/>
  <c r="J545"/>
  <c r="J543"/>
  <c r="J541"/>
  <c r="BK539"/>
  <c r="J537"/>
  <c r="BK535"/>
  <c r="J533"/>
  <c r="BK531"/>
  <c r="J529"/>
  <c r="J527"/>
  <c r="J525"/>
  <c r="J523"/>
  <c r="J521"/>
  <c r="BK519"/>
  <c r="BK517"/>
  <c r="J510"/>
  <c r="BK504"/>
  <c r="J497"/>
  <c r="J491"/>
  <c r="J486"/>
  <c r="BK481"/>
  <c r="J476"/>
  <c r="BK470"/>
  <c r="BK467"/>
  <c r="J461"/>
  <c r="BK452"/>
  <c r="BK450"/>
  <c r="BK445"/>
  <c r="J440"/>
  <c r="J436"/>
  <c r="J429"/>
  <c r="J423"/>
  <c r="BK419"/>
  <c r="J413"/>
  <c r="BK409"/>
  <c r="J399"/>
  <c r="J395"/>
  <c r="BK392"/>
  <c r="J386"/>
  <c r="J383"/>
  <c r="BK381"/>
  <c r="BK375"/>
  <c r="BK372"/>
  <c r="J368"/>
  <c r="J364"/>
  <c r="J359"/>
  <c r="J354"/>
  <c r="BK346"/>
  <c r="J341"/>
  <c r="J335"/>
  <c r="BK327"/>
  <c r="J321"/>
  <c r="BK314"/>
  <c r="BK307"/>
  <c r="J299"/>
  <c r="J295"/>
  <c r="J288"/>
  <c r="BK277"/>
  <c r="BK261"/>
  <c r="J257"/>
  <c r="J253"/>
  <c r="BK243"/>
  <c r="BK241"/>
  <c r="BK227"/>
  <c r="J220"/>
  <c r="J217"/>
  <c r="BK213"/>
  <c r="BK201"/>
  <c r="J197"/>
  <c r="J193"/>
  <c r="J189"/>
  <c r="J178"/>
  <c r="BK172"/>
  <c r="J166"/>
  <c r="J160"/>
  <c r="BK156"/>
  <c r="J150"/>
  <c r="BK147"/>
  <c r="BK138"/>
  <c r="J132"/>
  <c r="J683"/>
  <c r="J678"/>
  <c r="J673"/>
  <c r="J665"/>
  <c r="J663"/>
  <c r="J659"/>
  <c r="J654"/>
  <c r="J646"/>
  <c r="BK642"/>
  <c r="BK637"/>
  <c r="BK632"/>
  <c r="BK627"/>
  <c r="J621"/>
  <c r="BK615"/>
  <c r="J611"/>
  <c r="J605"/>
  <c r="BK600"/>
  <c r="BK595"/>
  <c r="BK591"/>
  <c r="J588"/>
  <c r="J586"/>
  <c r="J584"/>
  <c r="BK580"/>
  <c r="J577"/>
  <c r="BK574"/>
  <c r="BK570"/>
  <c r="J567"/>
  <c r="J564"/>
  <c r="J562"/>
  <c r="BK558"/>
  <c r="J556"/>
  <c r="BK553"/>
  <c r="BK551"/>
  <c r="J549"/>
  <c r="J547"/>
  <c r="J546"/>
  <c r="BK544"/>
  <c r="BK541"/>
  <c r="J539"/>
  <c r="BK537"/>
  <c r="J535"/>
  <c r="BK533"/>
  <c r="J531"/>
  <c r="BK529"/>
  <c r="BK527"/>
  <c r="BK525"/>
  <c r="BK523"/>
  <c r="BK521"/>
  <c r="J519"/>
  <c r="J517"/>
  <c r="BK510"/>
  <c r="J504"/>
  <c r="BK497"/>
  <c r="BK489"/>
  <c r="BK484"/>
  <c r="J481"/>
  <c r="BK476"/>
  <c r="J470"/>
  <c r="BK464"/>
  <c r="BK458"/>
  <c r="BK451"/>
  <c r="J448"/>
  <c r="J443"/>
  <c r="BK439"/>
  <c r="BK432"/>
  <c r="BK426"/>
  <c r="BK422"/>
  <c r="BK416"/>
  <c r="BK411"/>
  <c r="J409"/>
  <c r="BK399"/>
  <c r="BK395"/>
  <c r="J392"/>
  <c r="BK386"/>
  <c r="BK383"/>
  <c r="J381"/>
  <c r="J375"/>
  <c r="J372"/>
  <c r="BK368"/>
  <c r="BK364"/>
  <c r="J361"/>
  <c r="J356"/>
  <c r="BK351"/>
  <c r="BK343"/>
  <c r="BK339"/>
  <c r="J332"/>
  <c r="BK323"/>
  <c r="J316"/>
  <c r="BK309"/>
  <c r="J305"/>
  <c r="J297"/>
  <c r="J292"/>
  <c r="J284"/>
  <c r="J273"/>
  <c r="BK259"/>
  <c r="J255"/>
  <c r="BK251"/>
  <c r="J241"/>
  <c r="J227"/>
  <c r="BK220"/>
  <c r="BK217"/>
  <c r="J213"/>
  <c r="J201"/>
  <c r="BK197"/>
  <c r="BK193"/>
  <c r="BK189"/>
  <c r="BK178"/>
  <c r="J172"/>
  <c r="BK166"/>
  <c r="BK160"/>
  <c r="J156"/>
  <c r="BK150"/>
  <c r="BK141"/>
  <c r="J135"/>
  <c r="BK129"/>
  <c i="4" r="BK385"/>
  <c r="BK375"/>
  <c r="J365"/>
  <c r="J359"/>
  <c r="BK347"/>
  <c r="BK338"/>
  <c r="BK335"/>
  <c r="J329"/>
  <c r="J273"/>
  <c r="BK271"/>
  <c r="J269"/>
  <c r="BK266"/>
  <c r="BK265"/>
  <c r="J263"/>
  <c r="BK261"/>
  <c r="BK259"/>
  <c r="BK257"/>
  <c r="BK254"/>
  <c r="BK225"/>
  <c r="J214"/>
  <c r="J211"/>
  <c r="BK209"/>
  <c r="BK207"/>
  <c r="J205"/>
  <c r="J203"/>
  <c r="BK201"/>
  <c r="J199"/>
  <c r="J197"/>
  <c r="BK195"/>
  <c r="J193"/>
  <c r="BK190"/>
  <c r="BK189"/>
  <c r="BK186"/>
  <c r="BK157"/>
  <c r="J155"/>
  <c r="BK153"/>
  <c r="J150"/>
  <c r="BK387"/>
  <c r="BK386"/>
  <c r="J384"/>
  <c r="J383"/>
  <c r="J380"/>
  <c r="J375"/>
  <c r="BK371"/>
  <c r="J367"/>
  <c r="BK363"/>
  <c r="BK359"/>
  <c r="J338"/>
  <c r="J335"/>
  <c r="BK329"/>
  <c r="BK273"/>
  <c r="BK269"/>
  <c r="J266"/>
  <c r="J264"/>
  <c r="J261"/>
  <c r="J259"/>
  <c r="J257"/>
  <c r="J256"/>
  <c r="J251"/>
  <c r="BK215"/>
  <c r="BK213"/>
  <c r="BK210"/>
  <c r="J208"/>
  <c r="J206"/>
  <c r="BK204"/>
  <c r="BK202"/>
  <c r="J200"/>
  <c r="J198"/>
  <c r="BK196"/>
  <c r="BK194"/>
  <c r="J192"/>
  <c r="BK188"/>
  <c r="J187"/>
  <c r="J157"/>
  <c r="BK154"/>
  <c r="J153"/>
  <c r="BK152"/>
  <c r="BK150"/>
  <c i="5" r="J166"/>
  <c r="BK164"/>
  <c r="BK162"/>
  <c r="BK160"/>
  <c r="BK153"/>
  <c r="BK147"/>
  <c r="BK144"/>
  <c r="BK142"/>
  <c r="J140"/>
  <c r="BK138"/>
  <c r="J137"/>
  <c r="J135"/>
  <c r="J132"/>
  <c r="J130"/>
  <c r="J127"/>
  <c r="BK123"/>
  <c r="J121"/>
  <c r="J165"/>
  <c r="BK163"/>
  <c r="BK161"/>
  <c r="J159"/>
  <c r="J152"/>
  <c r="BK146"/>
  <c r="BK143"/>
  <c r="BK141"/>
  <c r="BK139"/>
  <c r="BK137"/>
  <c r="BK135"/>
  <c r="BK132"/>
  <c r="BK130"/>
  <c r="BK127"/>
  <c r="J123"/>
  <c r="BK121"/>
  <c i="6" r="J162"/>
  <c r="J161"/>
  <c r="J159"/>
  <c r="J158"/>
  <c r="J156"/>
  <c r="BK153"/>
  <c r="BK151"/>
  <c r="BK148"/>
  <c r="BK144"/>
  <c r="BK141"/>
  <c r="J140"/>
  <c r="BK137"/>
  <c r="J135"/>
  <c r="BK133"/>
  <c r="J131"/>
  <c r="J127"/>
  <c r="BK126"/>
  <c r="J123"/>
  <c r="J121"/>
  <c r="BK162"/>
  <c r="J160"/>
  <c r="J157"/>
  <c r="J153"/>
  <c r="J151"/>
  <c r="J148"/>
  <c r="J144"/>
  <c r="J141"/>
  <c r="BK138"/>
  <c r="J136"/>
  <c r="J134"/>
  <c r="BK132"/>
  <c r="BK130"/>
  <c r="BK127"/>
  <c r="J125"/>
  <c r="J122"/>
  <c i="7" r="J242"/>
  <c r="BK239"/>
  <c r="BK237"/>
  <c r="J235"/>
  <c r="BK232"/>
  <c r="BK230"/>
  <c r="BK228"/>
  <c r="J226"/>
  <c r="BK223"/>
  <c r="BK219"/>
  <c r="J211"/>
  <c r="J209"/>
  <c r="J206"/>
  <c r="BK202"/>
  <c r="BK199"/>
  <c r="J196"/>
  <c r="J192"/>
  <c r="J189"/>
  <c r="J186"/>
  <c r="BK184"/>
  <c r="J181"/>
  <c r="BK242"/>
  <c r="J239"/>
  <c r="J237"/>
  <c r="BK235"/>
  <c r="BK231"/>
  <c r="J229"/>
  <c r="BK227"/>
  <c r="BK224"/>
  <c r="J221"/>
  <c r="J213"/>
  <c r="BK211"/>
  <c r="BK209"/>
  <c r="BK204"/>
  <c r="J200"/>
  <c r="J198"/>
  <c r="J194"/>
  <c r="J190"/>
  <c r="J187"/>
  <c r="J185"/>
  <c r="J182"/>
  <c r="BK180"/>
  <c r="BK178"/>
  <c r="J176"/>
  <c r="BK172"/>
  <c r="BK169"/>
  <c r="J165"/>
  <c r="J161"/>
  <c r="BK159"/>
  <c r="BK157"/>
  <c r="BK153"/>
  <c r="BK151"/>
  <c r="J149"/>
  <c r="BK147"/>
  <c r="BK146"/>
  <c r="J144"/>
  <c r="BK142"/>
  <c r="J140"/>
  <c r="BK138"/>
  <c r="BK136"/>
  <c r="J134"/>
  <c r="J132"/>
  <c r="J130"/>
  <c r="J127"/>
  <c r="BK125"/>
  <c r="J178"/>
  <c r="BK176"/>
  <c r="J172"/>
  <c r="J169"/>
  <c r="BK165"/>
  <c r="BK163"/>
  <c r="J160"/>
  <c r="J158"/>
  <c r="J156"/>
  <c r="BK154"/>
  <c r="BK152"/>
  <c r="J150"/>
  <c r="BK148"/>
  <c r="J146"/>
  <c r="BK144"/>
  <c r="J142"/>
  <c r="BK140"/>
  <c r="BK137"/>
  <c r="J135"/>
  <c r="J133"/>
  <c r="BK131"/>
  <c r="J129"/>
  <c r="BK127"/>
  <c r="J125"/>
  <c i="8" r="J119"/>
  <c r="BK121"/>
  <c r="BK119"/>
  <c r="J122"/>
  <c i="9" r="J123"/>
  <c r="BK123"/>
  <c r="J122"/>
  <c i="10" r="BK142"/>
  <c r="J141"/>
  <c r="J139"/>
  <c r="J136"/>
  <c r="J134"/>
  <c r="J132"/>
  <c r="J130"/>
  <c r="BK128"/>
  <c r="BK126"/>
  <c r="J124"/>
  <c r="J122"/>
  <c r="J142"/>
  <c r="BK140"/>
  <c r="J138"/>
  <c r="J137"/>
  <c r="BK135"/>
  <c r="BK133"/>
  <c r="BK132"/>
  <c r="J131"/>
  <c r="J128"/>
  <c r="BK127"/>
  <c r="J125"/>
  <c r="BK123"/>
  <c r="J121"/>
  <c i="2" r="BK141"/>
  <c r="J135"/>
  <c r="J128"/>
  <c r="J126"/>
  <c r="J139"/>
  <c r="J137"/>
  <c r="BK133"/>
  <c r="J133"/>
  <c r="J129"/>
  <c r="BK128"/>
  <c r="J141"/>
  <c r="J131"/>
  <c r="J130"/>
  <c i="3" r="BK737"/>
  <c r="BK735"/>
  <c r="BK734"/>
  <c r="BK733"/>
  <c r="J729"/>
  <c r="BK725"/>
  <c r="BK723"/>
  <c r="BK721"/>
  <c r="J718"/>
  <c r="BK715"/>
  <c r="BK711"/>
  <c r="BK705"/>
  <c r="J703"/>
  <c r="BK701"/>
  <c r="BK698"/>
  <c r="BK697"/>
  <c r="BK693"/>
  <c r="J689"/>
  <c r="BK685"/>
  <c r="BK732"/>
  <c r="BK729"/>
  <c r="J725"/>
  <c r="J723"/>
  <c r="J721"/>
  <c r="BK718"/>
  <c r="J715"/>
  <c r="J711"/>
  <c r="J705"/>
  <c r="BK703"/>
  <c r="BK702"/>
  <c r="J700"/>
  <c r="J697"/>
  <c r="J693"/>
  <c r="BK689"/>
  <c r="J685"/>
  <c r="BK680"/>
  <c r="BK675"/>
  <c r="BK671"/>
  <c r="BK668"/>
  <c r="BK663"/>
  <c r="BK659"/>
  <c r="BK654"/>
  <c r="BK646"/>
  <c r="J642"/>
  <c r="J637"/>
  <c r="J632"/>
  <c r="J627"/>
  <c r="BK621"/>
  <c r="BK617"/>
  <c r="BK613"/>
  <c r="BK609"/>
  <c r="J603"/>
  <c r="J597"/>
  <c r="J593"/>
  <c r="BK590"/>
  <c r="BK589"/>
  <c r="BK587"/>
  <c r="BK585"/>
  <c r="J583"/>
  <c r="J582"/>
  <c r="BK578"/>
  <c r="BK575"/>
  <c r="J572"/>
  <c r="J568"/>
  <c r="BK566"/>
  <c r="BK563"/>
  <c r="J560"/>
  <c r="J557"/>
  <c r="J554"/>
  <c r="J552"/>
  <c r="BK550"/>
  <c r="J548"/>
  <c r="BK546"/>
  <c r="J544"/>
  <c r="BK542"/>
  <c r="J540"/>
  <c r="BK538"/>
  <c r="J536"/>
  <c r="J534"/>
  <c r="J532"/>
  <c r="BK530"/>
  <c r="BK528"/>
  <c r="J526"/>
  <c r="J524"/>
  <c r="BK522"/>
  <c r="BK520"/>
  <c r="BK518"/>
  <c r="BK515"/>
  <c r="BK506"/>
  <c r="BK501"/>
  <c r="J493"/>
  <c r="J489"/>
  <c r="J484"/>
  <c r="J479"/>
  <c r="BK473"/>
  <c r="J464"/>
  <c r="J458"/>
  <c r="J451"/>
  <c r="BK448"/>
  <c r="BK443"/>
  <c r="J439"/>
  <c r="J432"/>
  <c r="J426"/>
  <c r="J422"/>
  <c r="J416"/>
  <c r="J411"/>
  <c r="J402"/>
  <c r="BK397"/>
  <c r="BK393"/>
  <c r="BK389"/>
  <c r="BK385"/>
  <c r="BK382"/>
  <c r="BK378"/>
  <c r="J374"/>
  <c r="BK370"/>
  <c r="BK366"/>
  <c r="BK362"/>
  <c r="BK361"/>
  <c r="BK356"/>
  <c r="J351"/>
  <c r="J343"/>
  <c r="J339"/>
  <c r="BK332"/>
  <c r="J323"/>
  <c r="BK316"/>
  <c r="J309"/>
  <c r="BK305"/>
  <c r="BK297"/>
  <c r="BK292"/>
  <c r="BK284"/>
  <c r="BK273"/>
  <c r="J259"/>
  <c r="BK255"/>
  <c r="J251"/>
  <c r="J233"/>
  <c r="BK221"/>
  <c r="BK219"/>
  <c r="BK215"/>
  <c r="J211"/>
  <c r="BK199"/>
  <c r="J195"/>
  <c r="BK191"/>
  <c r="BK183"/>
  <c r="J175"/>
  <c r="J169"/>
  <c r="BK163"/>
  <c r="BK159"/>
  <c r="J153"/>
  <c r="J141"/>
  <c r="BK135"/>
  <c r="J129"/>
  <c r="J680"/>
  <c r="J675"/>
  <c r="J668"/>
  <c r="BK661"/>
  <c r="BK657"/>
  <c r="BK650"/>
  <c r="BK644"/>
  <c r="BK639"/>
  <c r="BK634"/>
  <c r="BK629"/>
  <c r="BK624"/>
  <c r="BK619"/>
  <c r="J617"/>
  <c r="J613"/>
  <c r="J609"/>
  <c r="BK603"/>
  <c r="BK597"/>
  <c r="BK593"/>
  <c r="J589"/>
  <c r="J587"/>
  <c r="J585"/>
  <c r="BK583"/>
  <c r="J578"/>
  <c r="J575"/>
  <c r="BK572"/>
  <c r="BK568"/>
  <c r="J566"/>
  <c r="J563"/>
  <c r="BK560"/>
  <c r="BK557"/>
  <c r="BK554"/>
  <c r="BK552"/>
  <c r="J550"/>
  <c r="BK548"/>
  <c r="BK545"/>
  <c r="BK543"/>
  <c r="J542"/>
  <c r="BK540"/>
  <c r="J538"/>
  <c r="BK536"/>
  <c r="BK534"/>
  <c r="BK532"/>
  <c r="J530"/>
  <c r="J528"/>
  <c r="BK526"/>
  <c r="BK524"/>
  <c r="J522"/>
  <c r="J520"/>
  <c r="J518"/>
  <c r="J515"/>
  <c r="J506"/>
  <c r="J501"/>
  <c r="BK493"/>
  <c r="BK491"/>
  <c r="BK486"/>
  <c r="BK479"/>
  <c r="J473"/>
  <c r="J467"/>
  <c r="BK461"/>
  <c r="J452"/>
  <c r="J450"/>
  <c r="J445"/>
  <c r="BK440"/>
  <c r="BK436"/>
  <c r="BK429"/>
  <c r="BK423"/>
  <c r="J419"/>
  <c r="BK413"/>
  <c r="BK402"/>
  <c r="J397"/>
  <c r="J393"/>
  <c r="J389"/>
  <c r="J385"/>
  <c r="J382"/>
  <c r="J378"/>
  <c r="BK374"/>
  <c r="J370"/>
  <c r="J366"/>
  <c r="J362"/>
  <c r="BK359"/>
  <c r="BK354"/>
  <c r="J346"/>
  <c r="BK341"/>
  <c r="BK335"/>
  <c r="J327"/>
  <c r="BK321"/>
  <c r="J314"/>
  <c r="J307"/>
  <c r="BK299"/>
  <c r="BK295"/>
  <c r="BK288"/>
  <c r="J277"/>
  <c r="J261"/>
  <c r="BK257"/>
  <c r="BK253"/>
  <c r="J243"/>
  <c r="BK233"/>
  <c r="J221"/>
  <c r="J219"/>
  <c r="J215"/>
  <c r="BK211"/>
  <c r="J199"/>
  <c r="BK195"/>
  <c r="J191"/>
  <c r="J183"/>
  <c r="BK175"/>
  <c r="BK169"/>
  <c r="J163"/>
  <c r="J159"/>
  <c r="BK153"/>
  <c r="J147"/>
  <c r="J138"/>
  <c r="BK132"/>
  <c i="4" r="J386"/>
  <c r="BK384"/>
  <c r="BK383"/>
  <c r="BK382"/>
  <c r="BK380"/>
  <c r="J378"/>
  <c r="J377"/>
  <c r="BK373"/>
  <c r="J371"/>
  <c r="BK369"/>
  <c r="BK367"/>
  <c r="J363"/>
  <c r="J361"/>
  <c r="J348"/>
  <c r="J347"/>
  <c r="J337"/>
  <c r="J333"/>
  <c r="BK331"/>
  <c r="BK301"/>
  <c r="J271"/>
  <c r="J268"/>
  <c r="BK264"/>
  <c r="BK262"/>
  <c r="J260"/>
  <c r="J258"/>
  <c r="BK256"/>
  <c r="BK251"/>
  <c r="J215"/>
  <c r="J213"/>
  <c r="J210"/>
  <c r="BK208"/>
  <c r="BK206"/>
  <c r="J204"/>
  <c r="J202"/>
  <c r="BK200"/>
  <c r="BK198"/>
  <c r="J196"/>
  <c r="J194"/>
  <c r="BK192"/>
  <c r="J190"/>
  <c r="BK187"/>
  <c r="BK185"/>
  <c r="J156"/>
  <c r="J154"/>
  <c r="J152"/>
  <c r="J122"/>
  <c r="J387"/>
  <c r="J385"/>
  <c r="J382"/>
  <c r="BK378"/>
  <c r="BK377"/>
  <c r="J373"/>
  <c r="J369"/>
  <c r="BK365"/>
  <c r="BK361"/>
  <c r="BK348"/>
  <c r="BK337"/>
  <c r="BK333"/>
  <c r="J331"/>
  <c r="J301"/>
  <c r="BK268"/>
  <c r="J265"/>
  <c r="BK263"/>
  <c r="J262"/>
  <c r="BK260"/>
  <c r="BK258"/>
  <c r="J254"/>
  <c r="J225"/>
  <c r="BK214"/>
  <c r="BK211"/>
  <c r="J209"/>
  <c r="J207"/>
  <c r="BK205"/>
  <c r="BK203"/>
  <c r="J201"/>
  <c r="BK199"/>
  <c r="BK197"/>
  <c r="J195"/>
  <c r="BK193"/>
  <c r="J189"/>
  <c r="J188"/>
  <c r="J186"/>
  <c r="J185"/>
  <c r="BK156"/>
  <c r="BK155"/>
  <c r="BK122"/>
  <c i="5" r="BK165"/>
  <c r="J163"/>
  <c r="J161"/>
  <c r="BK159"/>
  <c r="BK152"/>
  <c r="J146"/>
  <c r="J143"/>
  <c r="J141"/>
  <c r="J139"/>
  <c r="BK136"/>
  <c r="BK133"/>
  <c r="J131"/>
  <c r="BK128"/>
  <c r="J125"/>
  <c r="J122"/>
  <c r="BK166"/>
  <c r="J164"/>
  <c r="J162"/>
  <c r="J160"/>
  <c r="J153"/>
  <c r="J147"/>
  <c r="J144"/>
  <c r="J142"/>
  <c r="BK140"/>
  <c r="J138"/>
  <c r="J136"/>
  <c r="J133"/>
  <c r="BK131"/>
  <c r="J128"/>
  <c r="BK125"/>
  <c r="BK122"/>
  <c i="6" r="BK163"/>
  <c r="BK160"/>
  <c r="BK158"/>
  <c r="BK157"/>
  <c r="BK154"/>
  <c r="J152"/>
  <c r="BK150"/>
  <c r="J146"/>
  <c r="BK142"/>
  <c r="J138"/>
  <c r="BK136"/>
  <c r="BK134"/>
  <c r="J132"/>
  <c r="J130"/>
  <c r="J129"/>
  <c r="BK125"/>
  <c r="BK122"/>
  <c r="J163"/>
  <c r="BK161"/>
  <c r="BK159"/>
  <c r="BK156"/>
  <c r="J154"/>
  <c r="BK152"/>
  <c r="J150"/>
  <c r="BK146"/>
  <c r="J142"/>
  <c r="BK140"/>
  <c r="J137"/>
  <c r="BK135"/>
  <c r="J133"/>
  <c r="BK131"/>
  <c r="BK129"/>
  <c r="J126"/>
  <c r="BK123"/>
  <c r="BK121"/>
  <c i="7" r="BK241"/>
  <c r="BK238"/>
  <c r="J236"/>
  <c r="J231"/>
  <c r="BK229"/>
  <c r="J227"/>
  <c r="J224"/>
  <c r="BK221"/>
  <c r="BK213"/>
  <c r="J212"/>
  <c r="J210"/>
  <c r="BK208"/>
  <c r="J204"/>
  <c r="BK200"/>
  <c r="BK198"/>
  <c r="BK194"/>
  <c r="BK190"/>
  <c r="BK187"/>
  <c r="BK185"/>
  <c r="BK182"/>
  <c r="J180"/>
  <c r="J241"/>
  <c r="J238"/>
  <c r="BK236"/>
  <c r="J232"/>
  <c r="J230"/>
  <c r="J228"/>
  <c r="BK226"/>
  <c r="J223"/>
  <c r="J219"/>
  <c r="BK212"/>
  <c r="BK210"/>
  <c r="J208"/>
  <c r="BK206"/>
  <c r="J202"/>
  <c r="J199"/>
  <c r="BK196"/>
  <c r="BK192"/>
  <c r="BK189"/>
  <c r="BK186"/>
  <c r="J184"/>
  <c r="BK181"/>
  <c r="J179"/>
  <c r="BK177"/>
  <c r="J174"/>
  <c r="BK171"/>
  <c r="J167"/>
  <c r="J164"/>
  <c r="BK160"/>
  <c r="BK158"/>
  <c r="BK156"/>
  <c r="BK155"/>
  <c r="J154"/>
  <c r="J152"/>
  <c r="BK150"/>
  <c r="J148"/>
  <c r="BK145"/>
  <c r="BK143"/>
  <c r="BK141"/>
  <c r="BK139"/>
  <c r="J137"/>
  <c r="BK135"/>
  <c r="BK133"/>
  <c r="J131"/>
  <c r="BK129"/>
  <c r="BK128"/>
  <c r="BK126"/>
  <c r="BK179"/>
  <c r="J177"/>
  <c r="BK174"/>
  <c r="J171"/>
  <c r="BK167"/>
  <c r="BK164"/>
  <c r="J163"/>
  <c r="BK161"/>
  <c r="J159"/>
  <c r="J157"/>
  <c r="J155"/>
  <c r="J153"/>
  <c r="J151"/>
  <c r="BK149"/>
  <c r="J147"/>
  <c r="J145"/>
  <c r="J143"/>
  <c r="J141"/>
  <c r="J139"/>
  <c r="J138"/>
  <c r="J136"/>
  <c r="BK134"/>
  <c r="BK132"/>
  <c r="BK130"/>
  <c r="J128"/>
  <c r="J126"/>
  <c i="8" r="J121"/>
  <c r="BK122"/>
  <c r="BK120"/>
  <c r="J120"/>
  <c i="9" r="J121"/>
  <c r="BK122"/>
  <c r="BK121"/>
  <c i="10" r="J140"/>
  <c r="BK137"/>
  <c r="J135"/>
  <c r="J133"/>
  <c r="BK131"/>
  <c r="BK129"/>
  <c r="J127"/>
  <c r="BK125"/>
  <c r="J123"/>
  <c r="BK121"/>
  <c r="BK141"/>
  <c r="BK139"/>
  <c r="BK138"/>
  <c r="BK136"/>
  <c r="BK134"/>
  <c r="BK130"/>
  <c r="J129"/>
  <c r="J126"/>
  <c r="BK124"/>
  <c r="BK122"/>
  <c i="2" l="1" r="P125"/>
  <c r="P124"/>
  <c r="P123"/>
  <c i="1" r="AU95"/>
  <c i="2" r="T125"/>
  <c r="T124"/>
  <c r="T123"/>
  <c r="BK125"/>
  <c r="J125"/>
  <c r="J98"/>
  <c r="R125"/>
  <c r="R124"/>
  <c r="R123"/>
  <c i="3" r="BK128"/>
  <c r="J128"/>
  <c r="J98"/>
  <c r="T128"/>
  <c r="P338"/>
  <c r="T338"/>
  <c r="P369"/>
  <c r="T369"/>
  <c r="P408"/>
  <c r="T408"/>
  <c r="P509"/>
  <c r="T509"/>
  <c r="P555"/>
  <c r="T555"/>
  <c r="P726"/>
  <c r="R726"/>
  <c i="4" r="BK121"/>
  <c r="J121"/>
  <c r="J98"/>
  <c r="R121"/>
  <c r="BK212"/>
  <c r="J212"/>
  <c r="J99"/>
  <c r="T212"/>
  <c i="5" r="P120"/>
  <c r="P119"/>
  <c r="P118"/>
  <c i="1" r="AU98"/>
  <c i="5" r="R120"/>
  <c r="R119"/>
  <c r="R118"/>
  <c i="6" r="BK120"/>
  <c r="BK119"/>
  <c r="J119"/>
  <c r="J97"/>
  <c r="T120"/>
  <c r="T119"/>
  <c r="T118"/>
  <c i="7" r="BK124"/>
  <c r="J124"/>
  <c r="J98"/>
  <c r="R124"/>
  <c r="BK162"/>
  <c r="J162"/>
  <c r="J99"/>
  <c r="T162"/>
  <c r="P234"/>
  <c r="T234"/>
  <c r="P240"/>
  <c r="T240"/>
  <c i="8" r="BK118"/>
  <c r="J118"/>
  <c r="J97"/>
  <c r="T118"/>
  <c r="T117"/>
  <c i="9" r="BK120"/>
  <c r="J120"/>
  <c r="J98"/>
  <c r="T120"/>
  <c r="T119"/>
  <c r="T118"/>
  <c i="3" r="P128"/>
  <c r="P127"/>
  <c r="P126"/>
  <c i="1" r="AU96"/>
  <c i="3" r="R128"/>
  <c r="BK338"/>
  <c r="J338"/>
  <c r="J99"/>
  <c r="R338"/>
  <c r="BK369"/>
  <c r="J369"/>
  <c r="J100"/>
  <c r="R369"/>
  <c r="BK408"/>
  <c r="J408"/>
  <c r="J102"/>
  <c r="R408"/>
  <c r="BK509"/>
  <c r="J509"/>
  <c r="J103"/>
  <c r="R509"/>
  <c r="BK555"/>
  <c r="J555"/>
  <c r="J104"/>
  <c r="R555"/>
  <c r="BK726"/>
  <c r="J726"/>
  <c r="J105"/>
  <c r="T726"/>
  <c i="4" r="P121"/>
  <c r="T121"/>
  <c r="T120"/>
  <c r="T119"/>
  <c r="P212"/>
  <c r="R212"/>
  <c i="5" r="BK120"/>
  <c r="J120"/>
  <c r="J98"/>
  <c r="T120"/>
  <c r="T119"/>
  <c r="T118"/>
  <c i="6" r="P120"/>
  <c r="P119"/>
  <c r="P118"/>
  <c i="1" r="AU99"/>
  <c i="6" r="R120"/>
  <c r="R119"/>
  <c r="R118"/>
  <c i="7" r="P124"/>
  <c r="T124"/>
  <c r="T123"/>
  <c r="P162"/>
  <c r="R162"/>
  <c r="BK234"/>
  <c r="R234"/>
  <c r="BK240"/>
  <c r="J240"/>
  <c r="J102"/>
  <c r="R240"/>
  <c i="8" r="P118"/>
  <c r="P117"/>
  <c i="1" r="AU101"/>
  <c i="8" r="R118"/>
  <c r="R117"/>
  <c i="9" r="P120"/>
  <c r="P119"/>
  <c r="P118"/>
  <c i="1" r="AU102"/>
  <c i="9" r="R120"/>
  <c r="R119"/>
  <c r="R118"/>
  <c i="10" r="BK120"/>
  <c r="J120"/>
  <c r="J98"/>
  <c r="P120"/>
  <c r="P119"/>
  <c r="P118"/>
  <c i="1" r="AU103"/>
  <c i="10" r="R120"/>
  <c r="R119"/>
  <c r="R118"/>
  <c r="T120"/>
  <c r="T119"/>
  <c r="T118"/>
  <c i="2" r="BK138"/>
  <c r="J138"/>
  <c r="J102"/>
  <c r="BK140"/>
  <c r="J140"/>
  <c r="J103"/>
  <c r="BK132"/>
  <c r="J132"/>
  <c r="J99"/>
  <c r="BK134"/>
  <c r="J134"/>
  <c r="J100"/>
  <c r="BK136"/>
  <c r="J136"/>
  <c r="J101"/>
  <c i="3" r="BK401"/>
  <c r="J401"/>
  <c r="J101"/>
  <c r="BK736"/>
  <c r="J736"/>
  <c r="J106"/>
  <c i="10" r="E85"/>
  <c r="F91"/>
  <c r="J91"/>
  <c r="F92"/>
  <c r="BE122"/>
  <c r="BE124"/>
  <c r="BE126"/>
  <c r="BE128"/>
  <c r="BE129"/>
  <c r="BE131"/>
  <c r="BE132"/>
  <c r="BE133"/>
  <c r="BE134"/>
  <c r="BE136"/>
  <c r="BE138"/>
  <c r="BE139"/>
  <c r="BE141"/>
  <c r="BE142"/>
  <c r="J89"/>
  <c r="J92"/>
  <c r="BE121"/>
  <c r="BE123"/>
  <c r="BE125"/>
  <c r="BE127"/>
  <c r="BE130"/>
  <c r="BE135"/>
  <c r="BE137"/>
  <c r="BE140"/>
  <c i="9" r="E85"/>
  <c r="F91"/>
  <c r="J91"/>
  <c r="F92"/>
  <c r="J112"/>
  <c r="J115"/>
  <c r="BE122"/>
  <c r="BE123"/>
  <c r="BE121"/>
  <c i="8" r="F91"/>
  <c r="E107"/>
  <c r="F114"/>
  <c r="BE120"/>
  <c r="BE121"/>
  <c i="7" r="BK123"/>
  <c r="J123"/>
  <c r="J97"/>
  <c r="J234"/>
  <c r="J101"/>
  <c i="8" r="J91"/>
  <c r="J92"/>
  <c r="J111"/>
  <c r="BE119"/>
  <c r="BE122"/>
  <c i="6" r="J120"/>
  <c r="J98"/>
  <c i="7" r="J89"/>
  <c r="F91"/>
  <c r="F92"/>
  <c r="E112"/>
  <c r="BE125"/>
  <c r="BE126"/>
  <c r="BE128"/>
  <c r="BE130"/>
  <c r="BE131"/>
  <c r="BE133"/>
  <c r="BE135"/>
  <c r="BE138"/>
  <c r="BE141"/>
  <c r="BE143"/>
  <c r="BE145"/>
  <c r="BE148"/>
  <c r="BE149"/>
  <c r="BE150"/>
  <c r="BE152"/>
  <c r="BE153"/>
  <c r="BE154"/>
  <c r="BE160"/>
  <c r="BE165"/>
  <c r="BE171"/>
  <c i="6" r="BK118"/>
  <c r="J118"/>
  <c r="J96"/>
  <c i="7" r="J91"/>
  <c r="J92"/>
  <c r="BE127"/>
  <c r="BE129"/>
  <c r="BE132"/>
  <c r="BE134"/>
  <c r="BE136"/>
  <c r="BE137"/>
  <c r="BE139"/>
  <c r="BE140"/>
  <c r="BE142"/>
  <c r="BE144"/>
  <c r="BE146"/>
  <c r="BE147"/>
  <c r="BE151"/>
  <c r="BE155"/>
  <c r="BE156"/>
  <c r="BE157"/>
  <c r="BE158"/>
  <c r="BE159"/>
  <c r="BE161"/>
  <c r="BE163"/>
  <c r="BE164"/>
  <c r="BE167"/>
  <c r="BE169"/>
  <c r="BE172"/>
  <c r="BE174"/>
  <c r="BE176"/>
  <c r="BE177"/>
  <c r="BE178"/>
  <c r="BE179"/>
  <c r="BE180"/>
  <c r="BE184"/>
  <c r="BE185"/>
  <c r="BE187"/>
  <c r="BE190"/>
  <c r="BE196"/>
  <c r="BE202"/>
  <c r="BE206"/>
  <c r="BE209"/>
  <c r="BE210"/>
  <c r="BE211"/>
  <c r="BE223"/>
  <c r="BE226"/>
  <c r="BE230"/>
  <c r="BE232"/>
  <c r="BE235"/>
  <c r="BE238"/>
  <c r="BE181"/>
  <c r="BE182"/>
  <c r="BE186"/>
  <c r="BE189"/>
  <c r="BE192"/>
  <c r="BE194"/>
  <c r="BE198"/>
  <c r="BE199"/>
  <c r="BE200"/>
  <c r="BE204"/>
  <c r="BE208"/>
  <c r="BE212"/>
  <c r="BE213"/>
  <c r="BE219"/>
  <c r="BE221"/>
  <c r="BE224"/>
  <c r="BE227"/>
  <c r="BE228"/>
  <c r="BE229"/>
  <c r="BE231"/>
  <c r="BE236"/>
  <c r="BE237"/>
  <c r="BE239"/>
  <c r="BE241"/>
  <c r="BE242"/>
  <c i="6" r="J89"/>
  <c r="J91"/>
  <c r="J92"/>
  <c r="F114"/>
  <c r="BE121"/>
  <c r="BE123"/>
  <c r="BE127"/>
  <c r="BE129"/>
  <c r="BE130"/>
  <c r="BE132"/>
  <c r="BE134"/>
  <c r="BE136"/>
  <c r="BE138"/>
  <c r="BE140"/>
  <c r="BE144"/>
  <c r="BE146"/>
  <c r="BE151"/>
  <c r="BE152"/>
  <c r="BE153"/>
  <c r="BE158"/>
  <c r="BE160"/>
  <c r="BE161"/>
  <c r="E85"/>
  <c r="F92"/>
  <c r="BE122"/>
  <c r="BE125"/>
  <c r="BE126"/>
  <c r="BE131"/>
  <c r="BE133"/>
  <c r="BE135"/>
  <c r="BE137"/>
  <c r="BE141"/>
  <c r="BE142"/>
  <c r="BE148"/>
  <c r="BE150"/>
  <c r="BE154"/>
  <c r="BE156"/>
  <c r="BE157"/>
  <c r="BE159"/>
  <c r="BE162"/>
  <c r="BE163"/>
  <c i="4" r="BK120"/>
  <c r="J120"/>
  <c r="J97"/>
  <c i="5" r="E85"/>
  <c r="J89"/>
  <c r="J91"/>
  <c r="J92"/>
  <c r="BE122"/>
  <c r="BE125"/>
  <c r="BE128"/>
  <c r="BE131"/>
  <c r="BE133"/>
  <c r="BE135"/>
  <c r="BE136"/>
  <c r="BE139"/>
  <c r="BE141"/>
  <c r="BE144"/>
  <c r="BE146"/>
  <c r="BE152"/>
  <c r="BE160"/>
  <c r="BE161"/>
  <c r="BE163"/>
  <c r="BE164"/>
  <c r="F91"/>
  <c r="F92"/>
  <c r="BE121"/>
  <c r="BE123"/>
  <c r="BE127"/>
  <c r="BE130"/>
  <c r="BE132"/>
  <c r="BE137"/>
  <c r="BE138"/>
  <c r="BE140"/>
  <c r="BE142"/>
  <c r="BE143"/>
  <c r="BE147"/>
  <c r="BE153"/>
  <c r="BE159"/>
  <c r="BE162"/>
  <c r="BE165"/>
  <c r="BE166"/>
  <c i="4" r="J89"/>
  <c r="F91"/>
  <c r="F92"/>
  <c r="E109"/>
  <c r="BE150"/>
  <c r="BE153"/>
  <c r="BE154"/>
  <c r="BE155"/>
  <c r="BE190"/>
  <c r="BE196"/>
  <c r="BE198"/>
  <c r="BE199"/>
  <c r="BE202"/>
  <c r="BE205"/>
  <c r="BE208"/>
  <c r="BE209"/>
  <c r="BE210"/>
  <c r="BE213"/>
  <c r="BE214"/>
  <c r="BE251"/>
  <c r="BE254"/>
  <c r="BE257"/>
  <c r="BE259"/>
  <c r="BE261"/>
  <c r="BE263"/>
  <c r="BE266"/>
  <c r="BE268"/>
  <c r="BE271"/>
  <c r="BE301"/>
  <c r="BE331"/>
  <c r="BE335"/>
  <c r="BE338"/>
  <c r="BE347"/>
  <c r="BE348"/>
  <c r="BE363"/>
  <c r="BE369"/>
  <c r="BE371"/>
  <c r="BE375"/>
  <c r="BE383"/>
  <c r="BE384"/>
  <c r="BE385"/>
  <c r="BE387"/>
  <c r="J91"/>
  <c r="J92"/>
  <c r="BE122"/>
  <c r="BE152"/>
  <c r="BE156"/>
  <c r="BE157"/>
  <c r="BE185"/>
  <c r="BE186"/>
  <c r="BE187"/>
  <c r="BE188"/>
  <c r="BE189"/>
  <c r="BE192"/>
  <c r="BE193"/>
  <c r="BE194"/>
  <c r="BE195"/>
  <c r="BE197"/>
  <c r="BE200"/>
  <c r="BE201"/>
  <c r="BE203"/>
  <c r="BE204"/>
  <c r="BE206"/>
  <c r="BE207"/>
  <c r="BE211"/>
  <c r="BE215"/>
  <c r="BE225"/>
  <c r="BE256"/>
  <c r="BE258"/>
  <c r="BE260"/>
  <c r="BE262"/>
  <c r="BE264"/>
  <c r="BE265"/>
  <c r="BE269"/>
  <c r="BE273"/>
  <c r="BE329"/>
  <c r="BE333"/>
  <c r="BE337"/>
  <c r="BE359"/>
  <c r="BE361"/>
  <c r="BE365"/>
  <c r="BE367"/>
  <c r="BE373"/>
  <c r="BE377"/>
  <c r="BE378"/>
  <c r="BE380"/>
  <c r="BE382"/>
  <c r="BE386"/>
  <c i="3" r="E85"/>
  <c r="J89"/>
  <c r="J91"/>
  <c r="J92"/>
  <c r="F123"/>
  <c r="BE132"/>
  <c r="BE138"/>
  <c r="BE150"/>
  <c r="BE159"/>
  <c r="BE163"/>
  <c r="BE166"/>
  <c r="BE172"/>
  <c r="BE175"/>
  <c r="BE191"/>
  <c r="BE195"/>
  <c r="BE197"/>
  <c r="BE201"/>
  <c r="BE211"/>
  <c r="BE215"/>
  <c r="BE217"/>
  <c r="BE220"/>
  <c r="BE227"/>
  <c r="BE243"/>
  <c r="BE253"/>
  <c r="BE257"/>
  <c r="BE273"/>
  <c r="BE284"/>
  <c r="BE292"/>
  <c r="BE297"/>
  <c r="BE309"/>
  <c r="BE316"/>
  <c r="BE321"/>
  <c r="BE332"/>
  <c r="BE341"/>
  <c r="BE346"/>
  <c r="BE351"/>
  <c r="BE356"/>
  <c r="BE359"/>
  <c r="BE362"/>
  <c r="BE368"/>
  <c r="BE372"/>
  <c r="BE374"/>
  <c r="BE382"/>
  <c r="BE386"/>
  <c r="BE393"/>
  <c r="BE397"/>
  <c r="BE409"/>
  <c r="BE411"/>
  <c r="BE413"/>
  <c r="BE419"/>
  <c r="BE423"/>
  <c r="BE426"/>
  <c r="BE429"/>
  <c r="BE436"/>
  <c r="BE440"/>
  <c r="BE445"/>
  <c r="BE450"/>
  <c r="BE452"/>
  <c r="BE461"/>
  <c r="BE464"/>
  <c r="BE470"/>
  <c r="BE473"/>
  <c r="BE481"/>
  <c r="BE486"/>
  <c r="BE489"/>
  <c r="BE491"/>
  <c r="BE493"/>
  <c r="BE506"/>
  <c r="BE518"/>
  <c r="BE520"/>
  <c r="BE522"/>
  <c r="BE524"/>
  <c r="BE527"/>
  <c r="BE529"/>
  <c r="BE531"/>
  <c r="BE532"/>
  <c r="BE533"/>
  <c r="BE536"/>
  <c r="BE539"/>
  <c r="BE540"/>
  <c r="BE542"/>
  <c r="BE543"/>
  <c r="BE544"/>
  <c r="BE545"/>
  <c r="BE550"/>
  <c r="BE551"/>
  <c r="BE553"/>
  <c r="BE557"/>
  <c r="BE560"/>
  <c r="BE563"/>
  <c r="BE566"/>
  <c r="BE568"/>
  <c r="BE570"/>
  <c r="BE572"/>
  <c r="BE575"/>
  <c r="BE578"/>
  <c r="BE580"/>
  <c r="BE582"/>
  <c r="BE585"/>
  <c r="BE586"/>
  <c r="BE589"/>
  <c r="BE590"/>
  <c r="BE593"/>
  <c r="BE595"/>
  <c r="BE600"/>
  <c r="BE613"/>
  <c r="BE617"/>
  <c r="BE621"/>
  <c r="BE629"/>
  <c r="BE632"/>
  <c r="BE639"/>
  <c r="BE642"/>
  <c r="BE646"/>
  <c r="BE650"/>
  <c r="BE659"/>
  <c r="BE661"/>
  <c r="BE668"/>
  <c r="BE671"/>
  <c r="F91"/>
  <c r="BE129"/>
  <c r="BE135"/>
  <c r="BE141"/>
  <c r="BE147"/>
  <c r="BE153"/>
  <c r="BE156"/>
  <c r="BE160"/>
  <c r="BE169"/>
  <c r="BE178"/>
  <c r="BE183"/>
  <c r="BE189"/>
  <c r="BE193"/>
  <c r="BE199"/>
  <c r="BE213"/>
  <c r="BE219"/>
  <c r="BE221"/>
  <c r="BE233"/>
  <c r="BE241"/>
  <c r="BE251"/>
  <c r="BE255"/>
  <c r="BE259"/>
  <c r="BE261"/>
  <c r="BE277"/>
  <c r="BE288"/>
  <c r="BE295"/>
  <c r="BE299"/>
  <c r="BE305"/>
  <c r="BE307"/>
  <c r="BE314"/>
  <c r="BE323"/>
  <c r="BE327"/>
  <c r="BE335"/>
  <c r="BE339"/>
  <c r="BE343"/>
  <c r="BE354"/>
  <c r="BE361"/>
  <c r="BE364"/>
  <c r="BE366"/>
  <c r="BE370"/>
  <c r="BE375"/>
  <c r="BE378"/>
  <c r="BE381"/>
  <c r="BE383"/>
  <c r="BE385"/>
  <c r="BE389"/>
  <c r="BE392"/>
  <c r="BE395"/>
  <c r="BE399"/>
  <c r="BE402"/>
  <c r="BE416"/>
  <c r="BE422"/>
  <c r="BE432"/>
  <c r="BE439"/>
  <c r="BE443"/>
  <c r="BE448"/>
  <c r="BE451"/>
  <c r="BE458"/>
  <c r="BE467"/>
  <c r="BE476"/>
  <c r="BE479"/>
  <c r="BE484"/>
  <c r="BE497"/>
  <c r="BE501"/>
  <c r="BE504"/>
  <c r="BE510"/>
  <c r="BE515"/>
  <c r="BE517"/>
  <c r="BE519"/>
  <c r="BE521"/>
  <c r="BE523"/>
  <c r="BE525"/>
  <c r="BE526"/>
  <c r="BE528"/>
  <c r="BE530"/>
  <c r="BE534"/>
  <c r="BE535"/>
  <c r="BE537"/>
  <c r="BE538"/>
  <c r="BE541"/>
  <c r="BE546"/>
  <c r="BE547"/>
  <c r="BE548"/>
  <c r="BE549"/>
  <c r="BE552"/>
  <c r="BE554"/>
  <c r="BE556"/>
  <c r="BE558"/>
  <c r="BE562"/>
  <c r="BE564"/>
  <c r="BE567"/>
  <c r="BE574"/>
  <c r="BE577"/>
  <c r="BE583"/>
  <c r="BE584"/>
  <c r="BE587"/>
  <c r="BE588"/>
  <c r="BE591"/>
  <c r="BE597"/>
  <c r="BE603"/>
  <c r="BE605"/>
  <c r="BE609"/>
  <c r="BE611"/>
  <c r="BE615"/>
  <c r="BE619"/>
  <c r="BE624"/>
  <c r="BE627"/>
  <c r="BE634"/>
  <c r="BE637"/>
  <c r="BE644"/>
  <c r="BE654"/>
  <c r="BE657"/>
  <c r="BE663"/>
  <c r="BE665"/>
  <c r="BE673"/>
  <c r="BE675"/>
  <c r="BE678"/>
  <c r="BE680"/>
  <c r="BE683"/>
  <c r="BE685"/>
  <c r="BE691"/>
  <c r="BE693"/>
  <c r="BE697"/>
  <c r="BE701"/>
  <c r="BE703"/>
  <c r="BE705"/>
  <c r="BE713"/>
  <c r="BE716"/>
  <c r="BE720"/>
  <c r="BE723"/>
  <c r="BE725"/>
  <c r="BE727"/>
  <c r="BE732"/>
  <c r="BE687"/>
  <c r="BE689"/>
  <c r="BE694"/>
  <c r="BE698"/>
  <c r="BE700"/>
  <c r="BE702"/>
  <c r="BE704"/>
  <c r="BE708"/>
  <c r="BE711"/>
  <c r="BE715"/>
  <c r="BE718"/>
  <c r="BE721"/>
  <c r="BE722"/>
  <c r="BE724"/>
  <c r="BE729"/>
  <c r="BE731"/>
  <c r="BE733"/>
  <c r="BE734"/>
  <c r="BE735"/>
  <c r="BE737"/>
  <c i="2" r="J91"/>
  <c r="BE130"/>
  <c r="BE137"/>
  <c r="BE139"/>
  <c r="BE141"/>
  <c r="E85"/>
  <c r="J89"/>
  <c r="J92"/>
  <c r="F120"/>
  <c r="BE127"/>
  <c r="BE128"/>
  <c r="BE131"/>
  <c r="BE135"/>
  <c r="F91"/>
  <c r="BE126"/>
  <c r="BE129"/>
  <c r="BE133"/>
  <c r="F37"/>
  <c i="1" r="BD95"/>
  <c i="2" r="F34"/>
  <c i="1" r="BA95"/>
  <c i="2" r="F35"/>
  <c i="1" r="BB95"/>
  <c i="3" r="F36"/>
  <c i="1" r="BC96"/>
  <c i="3" r="F35"/>
  <c i="1" r="BB96"/>
  <c i="3" r="J34"/>
  <c i="1" r="AW96"/>
  <c i="4" r="F35"/>
  <c i="1" r="BB97"/>
  <c i="4" r="F36"/>
  <c i="1" r="BC97"/>
  <c i="5" r="F34"/>
  <c i="1" r="BA98"/>
  <c i="5" r="F36"/>
  <c i="1" r="BC98"/>
  <c i="5" r="F37"/>
  <c i="1" r="BD98"/>
  <c i="6" r="J34"/>
  <c i="1" r="AW99"/>
  <c i="6" r="F35"/>
  <c i="1" r="BB99"/>
  <c i="7" r="F34"/>
  <c i="1" r="BA100"/>
  <c i="7" r="J34"/>
  <c i="1" r="AW100"/>
  <c i="7" r="F35"/>
  <c i="1" r="BB100"/>
  <c i="8" r="F37"/>
  <c i="1" r="BD101"/>
  <c i="8" r="F34"/>
  <c i="1" r="BA101"/>
  <c i="9" r="J34"/>
  <c i="1" r="AW102"/>
  <c i="9" r="F36"/>
  <c i="1" r="BC102"/>
  <c i="10" r="F34"/>
  <c i="1" r="BA103"/>
  <c i="10" r="F35"/>
  <c i="1" r="BB103"/>
  <c i="10" r="F37"/>
  <c i="1" r="BD103"/>
  <c i="2" r="J34"/>
  <c i="1" r="AW95"/>
  <c i="2" r="F36"/>
  <c i="1" r="BC95"/>
  <c i="3" r="F34"/>
  <c i="1" r="BA96"/>
  <c i="3" r="F37"/>
  <c i="1" r="BD96"/>
  <c i="4" r="J34"/>
  <c i="1" r="AW97"/>
  <c i="4" r="F34"/>
  <c i="1" r="BA97"/>
  <c i="4" r="F37"/>
  <c i="1" r="BD97"/>
  <c i="5" r="J34"/>
  <c i="1" r="AW98"/>
  <c i="5" r="F35"/>
  <c i="1" r="BB98"/>
  <c i="6" r="F34"/>
  <c i="1" r="BA99"/>
  <c i="6" r="F37"/>
  <c i="1" r="BD99"/>
  <c i="6" r="F36"/>
  <c i="1" r="BC99"/>
  <c i="7" r="F36"/>
  <c i="1" r="BC100"/>
  <c i="7" r="F37"/>
  <c i="1" r="BD100"/>
  <c i="8" r="F36"/>
  <c i="1" r="BC101"/>
  <c i="8" r="F35"/>
  <c i="1" r="BB101"/>
  <c i="8" r="J34"/>
  <c i="1" r="AW101"/>
  <c i="9" r="F34"/>
  <c i="1" r="BA102"/>
  <c i="9" r="F35"/>
  <c i="1" r="BB102"/>
  <c i="9" r="F37"/>
  <c i="1" r="BD102"/>
  <c i="10" r="J34"/>
  <c i="1" r="AW103"/>
  <c i="10" r="F36"/>
  <c i="1" r="BC103"/>
  <c i="7" l="1" r="R233"/>
  <c i="4" r="P120"/>
  <c r="P119"/>
  <c i="1" r="AU97"/>
  <c i="3" r="R127"/>
  <c r="R126"/>
  <c i="7" r="P233"/>
  <c r="BK233"/>
  <c r="J233"/>
  <c r="J100"/>
  <c r="P123"/>
  <c r="P122"/>
  <c i="1" r="AU100"/>
  <c i="7" r="T233"/>
  <c r="T122"/>
  <c r="R123"/>
  <c r="R122"/>
  <c i="4" r="R120"/>
  <c r="R119"/>
  <c i="3" r="T127"/>
  <c r="T126"/>
  <c i="2" r="BK124"/>
  <c r="J124"/>
  <c r="J97"/>
  <c i="5" r="BK119"/>
  <c r="J119"/>
  <c r="J97"/>
  <c i="3" r="BK127"/>
  <c r="J127"/>
  <c r="J97"/>
  <c i="8" r="BK117"/>
  <c r="J117"/>
  <c r="J96"/>
  <c i="9" r="BK119"/>
  <c r="J119"/>
  <c r="J97"/>
  <c i="10" r="BK119"/>
  <c r="J119"/>
  <c r="J97"/>
  <c i="7" r="BK122"/>
  <c r="J122"/>
  <c r="J96"/>
  <c i="4" r="BK119"/>
  <c r="J119"/>
  <c r="J96"/>
  <c i="2" r="J33"/>
  <c i="1" r="AV95"/>
  <c r="AT95"/>
  <c i="3" r="J33"/>
  <c i="1" r="AV96"/>
  <c r="AT96"/>
  <c i="4" r="F33"/>
  <c i="1" r="AZ97"/>
  <c i="5" r="F33"/>
  <c i="1" r="AZ98"/>
  <c i="6" r="F33"/>
  <c i="1" r="AZ99"/>
  <c i="6" r="J30"/>
  <c i="1" r="AG99"/>
  <c i="7" r="J33"/>
  <c i="1" r="AV100"/>
  <c r="AT100"/>
  <c i="8" r="J33"/>
  <c i="1" r="AV101"/>
  <c r="AT101"/>
  <c i="9" r="J33"/>
  <c i="1" r="AV102"/>
  <c r="AT102"/>
  <c i="10" r="J33"/>
  <c i="1" r="AV103"/>
  <c r="AT103"/>
  <c r="BB94"/>
  <c r="W31"/>
  <c r="BC94"/>
  <c r="W32"/>
  <c i="2" r="F33"/>
  <c i="1" r="AZ95"/>
  <c i="3" r="F33"/>
  <c i="1" r="AZ96"/>
  <c i="4" r="J33"/>
  <c i="1" r="AV97"/>
  <c r="AT97"/>
  <c i="5" r="J33"/>
  <c i="1" r="AV98"/>
  <c r="AT98"/>
  <c i="6" r="J33"/>
  <c i="1" r="AV99"/>
  <c r="AT99"/>
  <c i="7" r="F33"/>
  <c i="1" r="AZ100"/>
  <c i="8" r="F33"/>
  <c i="1" r="AZ101"/>
  <c i="9" r="F33"/>
  <c i="1" r="AZ102"/>
  <c i="10" r="F33"/>
  <c i="1" r="AZ103"/>
  <c r="BD94"/>
  <c r="W33"/>
  <c r="BA94"/>
  <c r="W30"/>
  <c i="2" l="1" r="BK123"/>
  <c r="J123"/>
  <c r="J96"/>
  <c i="5" r="BK118"/>
  <c r="J118"/>
  <c r="J96"/>
  <c i="9" r="BK118"/>
  <c r="J118"/>
  <c r="J96"/>
  <c i="3" r="BK126"/>
  <c r="J126"/>
  <c r="J96"/>
  <c i="10" r="BK118"/>
  <c r="J118"/>
  <c r="J96"/>
  <c i="1" r="AN99"/>
  <c i="6" r="J39"/>
  <c i="1" r="AU94"/>
  <c i="4" r="J30"/>
  <c i="1" r="AG97"/>
  <c r="AW94"/>
  <c r="AK30"/>
  <c r="AY94"/>
  <c r="AX94"/>
  <c i="8" r="J30"/>
  <c i="1" r="AG101"/>
  <c i="7" r="J30"/>
  <c i="1" r="AG100"/>
  <c r="AN100"/>
  <c r="AZ94"/>
  <c r="W29"/>
  <c i="8" l="1" r="J39"/>
  <c i="7" r="J39"/>
  <c i="4" r="J39"/>
  <c i="1" r="AN97"/>
  <c r="AN101"/>
  <c i="10" r="J30"/>
  <c i="1" r="AG103"/>
  <c i="3" r="J30"/>
  <c i="1" r="AG96"/>
  <c i="2" r="J30"/>
  <c i="1" r="AG95"/>
  <c i="9" r="J30"/>
  <c i="1" r="AG102"/>
  <c i="5" r="J30"/>
  <c i="1" r="AG98"/>
  <c r="AV94"/>
  <c r="AK29"/>
  <c i="2" l="1" r="J39"/>
  <c i="3" r="J39"/>
  <c i="5" r="J39"/>
  <c i="10" r="J39"/>
  <c i="9" r="J39"/>
  <c i="1" r="AN95"/>
  <c r="AN96"/>
  <c r="AN102"/>
  <c r="AN103"/>
  <c r="AN98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<sst xmlns="http://schemas.openxmlformats.org/spreadsheetml/2006/main">
  <si>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</si>
  <si>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</si>
  <si>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</si>
  <si>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</si>
  <si>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</si>
  <si>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{02d1e7a5-862d-4b5e-ad03-bfee2e38cff2}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</si>
  <si>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</si>
  <si>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</si>
  <si>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</si>
  <si>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</si>
  <si>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</si>
  <si>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</si>
  <si>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</si>
  <si>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</si>
  <si>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209-2022a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</si>
  <si>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</si>
  <si>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</si>
  <si>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sídliště Ruprechtice II.etapa</t>
  </si>
  <si>
    <t>KSO:</t>
  </si>
  <si>
    <t>CC-CZ:</t>
  </si>
  <si>
    <t>Místo:</t>
  </si>
  <si>
    <t>Sídliště Ruprechtice</t>
  </si>
  <si>
    <t>Datum:</t>
  </si>
  <si>
    <t>21. 10. 2024</t>
  </si>
  <si>
    <t>Zadavatel:</t>
  </si>
  <si>
    <t>IČ:</t>
  </si>
  <si>
    <t>00262978</t>
  </si>
  <si>
    <t>Město Liberec</t>
  </si>
  <si>
    <t>DIČ:</t>
  </si>
  <si>
    <t>Uchazeč:</t>
  </si>
  <si>
    <t>Vyplň údaj</t>
  </si>
  <si>
    <t>Projektant:</t>
  </si>
  <si>
    <t>04901916</t>
  </si>
  <si>
    <t>GREGOR projekt - invest,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</si>
  <si>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</si>
  <si>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</si>
  <si>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</si>
  <si>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</si>
  <si>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</si>
  <si>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</si>
  <si>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</si>
  <si>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</si>
  <si>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</si>
  <si>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</si>
  <si>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</si>
  <si>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</si>
  <si>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</si>
  <si>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</si>
  <si>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</si>
  <si>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</si>
  <si>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</si>
  <si>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</si>
  <si>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</si>
  <si>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</si>
  <si>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</si>
  <si>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</si>
  <si>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</si>
  <si>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</si>
  <si>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</si>
  <si>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</si>
  <si>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</si>
  <si>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</si>
  <si>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</si>
  <si>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</si>
  <si>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</si>
  <si>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</si>
  <si>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</si>
  <si>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</si>
  <si>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</si>
  <si>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</si>
  <si>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</si>
  <si>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</si>
  <si>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</si>
  <si>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</si>
  <si>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</si>
  <si>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</si>
  <si>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</si>
  <si>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</si>
  <si>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</si>
  <si>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</si>
  <si>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</si>
  <si>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</si>
  <si>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</si>
  <si>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</si>
  <si>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rozpočtové náklady</t>
  </si>
  <si>
    <t>STA</t>
  </si>
  <si>
    <t>1</t>
  </si>
  <si>
    <t>{7422cc6c-c010-4746-bc33-4365a45ed264}</t>
  </si>
  <si>
    <t>2</t>
  </si>
  <si>
    <t>SO 101</t>
  </si>
  <si>
    <t>Komunikace a zpevněné plochy</t>
  </si>
  <si>
    <t>{e52d7366-f5f3-4510-b0be-ec68c92f03f6}</t>
  </si>
  <si>
    <t>SO 401</t>
  </si>
  <si>
    <t>Veřejné osvětlení</t>
  </si>
  <si>
    <t>{aa026d87-0740-40be-bb34-a2ff2546896e}</t>
  </si>
  <si>
    <t>SO 403</t>
  </si>
  <si>
    <t>Ochrana Cetin</t>
  </si>
  <si>
    <t>{7bf507aa-a6d5-4c8e-bf52-1d580234c9d8}</t>
  </si>
  <si>
    <t>SO 404</t>
  </si>
  <si>
    <t>Ochrana Vodafone</t>
  </si>
  <si>
    <t>{2f275433-7e48-4682-97b8-0a39db824b47}</t>
  </si>
  <si>
    <t>SO 407</t>
  </si>
  <si>
    <t>Nabíjení elektromobilů</t>
  </si>
  <si>
    <t>{a3a76b8d-a28c-4ec2-a842-29adc5287ce3}</t>
  </si>
  <si>
    <t>SO 701</t>
  </si>
  <si>
    <t>Stanoviště odpadních kontejnerů</t>
  </si>
  <si>
    <t>{128ea4e9-e172-43fa-9e66-7763f053fbd7}</t>
  </si>
  <si>
    <t>SO 801</t>
  </si>
  <si>
    <t>Revitalizace zeleně</t>
  </si>
  <si>
    <t>{9ce1aff0-4c6e-4a60-9fe4-3167c2835522}</t>
  </si>
  <si>
    <t>SO 901</t>
  </si>
  <si>
    <t>Mobiliář</t>
  </si>
  <si>
    <t>{ef0128ac-34e4-4129-9882-0b69f2ee70f3}</t>
  </si>
  <si>
    <t>KRYCÍ LIST SOUPISU PRACÍ</t>
  </si>
  <si>
    <t>Objekt:</t>
  </si>
  <si>
    <t>SO 000 -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</si>
  <si>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</si>
  <si>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</si>
  <si>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</si>
  <si>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</si>
  <si>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</si>
  <si>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</si>
  <si>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</si>
  <si>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</si>
  <si>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</si>
  <si>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</si>
  <si>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</si>
  <si>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</si>
  <si>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</si>
  <si>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</si>
  <si>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</si>
  <si>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</si>
  <si>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</si>
  <si>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</si>
  <si>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</si>
  <si>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</si>
  <si>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</si>
  <si>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</si>
  <si>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</si>
  <si>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</si>
  <si>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</si>
  <si>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</si>
  <si>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</si>
  <si>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</si>
  <si>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</si>
  <si>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</si>
  <si>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</si>
  <si>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</si>
  <si>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</si>
  <si>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</si>
  <si>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…</t>
  </si>
  <si>
    <t>CS ÚRS 2024 02</t>
  </si>
  <si>
    <t>1024</t>
  </si>
  <si>
    <t>248135820</t>
  </si>
  <si>
    <t>011303000.1</t>
  </si>
  <si>
    <t>Archeologický, doplňkový geologický, případně další průzkumy a rozbory pro realizaci stavby (např. technologické zkoušky pro zpětné využití materiálu a pod.)</t>
  </si>
  <si>
    <t>-1360637682</t>
  </si>
  <si>
    <t>3</t>
  </si>
  <si>
    <t>012103000</t>
  </si>
  <si>
    <t>Geodetické práce před výstavbou</t>
  </si>
  <si>
    <t>1716087677</t>
  </si>
  <si>
    <t>4</t>
  </si>
  <si>
    <t>012203000</t>
  </si>
  <si>
    <t>Geodetické práce při provádění stavby</t>
  </si>
  <si>
    <t>1119822024</t>
  </si>
  <si>
    <t>012303000</t>
  </si>
  <si>
    <t>Geodetické práce po výstavbě</t>
  </si>
  <si>
    <t>279403929</t>
  </si>
  <si>
    <t>6</t>
  </si>
  <si>
    <t>013254000</t>
  </si>
  <si>
    <t>Dokumentace skutečného provedení stavby</t>
  </si>
  <si>
    <t>-968218756</t>
  </si>
  <si>
    <t>VRN2</t>
  </si>
  <si>
    <t>Příprava staveniště</t>
  </si>
  <si>
    <t>7</t>
  </si>
  <si>
    <t>020001000</t>
  </si>
  <si>
    <t>2034526980</t>
  </si>
  <si>
    <t>VRN3</t>
  </si>
  <si>
    <t>Zařízení staveniště</t>
  </si>
  <si>
    <t>8</t>
  </si>
  <si>
    <t>030001000</t>
  </si>
  <si>
    <t>-511298400</t>
  </si>
  <si>
    <t>VRN4</t>
  </si>
  <si>
    <t>Inženýrská činnost</t>
  </si>
  <si>
    <t>9</t>
  </si>
  <si>
    <t>040001000</t>
  </si>
  <si>
    <t>605818387</t>
  </si>
  <si>
    <t>VRN6</t>
  </si>
  <si>
    <t>Územní vlivy</t>
  </si>
  <si>
    <t>10</t>
  </si>
  <si>
    <t>060001000</t>
  </si>
  <si>
    <t>-281487590</t>
  </si>
  <si>
    <t>VRN7</t>
  </si>
  <si>
    <t>Provozní vlivy</t>
  </si>
  <si>
    <t>11</t>
  </si>
  <si>
    <t>070001000</t>
  </si>
  <si>
    <t>-24912992</t>
  </si>
  <si>
    <t>SO 101 - Komunikace a zpevněné plochy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</si>
  <si>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</si>
  <si>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</si>
  <si>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</si>
  <si>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</si>
  <si>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</si>
  <si>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</si>
  <si>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</si>
  <si>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</si>
  <si>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</si>
  <si>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</si>
  <si>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</si>
  <si>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</si>
  <si>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</si>
  <si>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113106111</t>
  </si>
  <si>
    <t>Rozebrání dlažeb z mozaiky komunikací pro pěší ručně</t>
  </si>
  <si>
    <t>m2</t>
  </si>
  <si>
    <t>966025055</t>
  </si>
  <si>
    <t>VV</t>
  </si>
  <si>
    <t>Plocha odečtena digitálně ze situačních výkresů</t>
  </si>
  <si>
    <t>105,67</t>
  </si>
  <si>
    <t>113106121</t>
  </si>
  <si>
    <t>Rozebrání dlažeb z betonových nebo kamenných dlaždic komunikací pro pěší ručně</t>
  </si>
  <si>
    <t>-791328709</t>
  </si>
  <si>
    <t>54,63+3,24+29,36+20,92+25,37+23,64</t>
  </si>
  <si>
    <t>113106123</t>
  </si>
  <si>
    <t>Rozebrání dlažeb ze zámkových dlaždic komunikací pro pěší ručně</t>
  </si>
  <si>
    <t>-940254676</t>
  </si>
  <si>
    <t>3,67+4,3+3,12+9,89+9,62+9,64+9,68+9,42+9,46+12,31</t>
  </si>
  <si>
    <t>113106171</t>
  </si>
  <si>
    <t>Rozebrání dlažeb vozovek ze zámkové dlažby s ložem z kameniva ručně</t>
  </si>
  <si>
    <t>1799318368</t>
  </si>
  <si>
    <t>12+13,31</t>
  </si>
  <si>
    <t>113107223</t>
  </si>
  <si>
    <t>Odstranění podkladu z kameniva drceného tl přes 200 do 300 mm strojně pl přes 200 m2</t>
  </si>
  <si>
    <t>-269210489</t>
  </si>
  <si>
    <t>Štěrkové povrchy</t>
  </si>
  <si>
    <t>300,48+74,89+56,17+27,08</t>
  </si>
  <si>
    <t>Podkladní štěrkové vrstvy</t>
  </si>
  <si>
    <t>105,67+157,16+81,11+26,82+2569,06+737,34+110,11+61,03</t>
  </si>
  <si>
    <t>Součet</t>
  </si>
  <si>
    <t>113107232</t>
  </si>
  <si>
    <t>Odstranění podkladu z betonu prostého tl přes 150 do 300 mm strojně pl přes 200 m2</t>
  </si>
  <si>
    <t>-1918248680</t>
  </si>
  <si>
    <t>2341,96+317,6+28,33-138,83+20</t>
  </si>
  <si>
    <t>113107241</t>
  </si>
  <si>
    <t>Odstranění podkladu živičného tl 50 mm strojně pl přes 200 m2</t>
  </si>
  <si>
    <t>-711695611</t>
  </si>
  <si>
    <t>317,6</t>
  </si>
  <si>
    <t>113107244</t>
  </si>
  <si>
    <t>Odstranění podkladu živičného tl přes 150 do 200 mm strojně pl přes 200 m2</t>
  </si>
  <si>
    <t>1318126491</t>
  </si>
  <si>
    <t>539,07+218,27-20</t>
  </si>
  <si>
    <t>113107313.1</t>
  </si>
  <si>
    <t>Odstranění písku ze stávajícího pískoviště - dětské hřiště</t>
  </si>
  <si>
    <t>266134854</t>
  </si>
  <si>
    <t>Odstranění pískoviště - dětské hřiště</t>
  </si>
  <si>
    <t>6*3</t>
  </si>
  <si>
    <t>113107323.1</t>
  </si>
  <si>
    <t>Odstranění dopadového kačírku - dětské hřiště</t>
  </si>
  <si>
    <t>-1447399083</t>
  </si>
  <si>
    <t>113107341</t>
  </si>
  <si>
    <t>Odstranění podkladu živičného tl 50 mm strojně pl do 50 m2</t>
  </si>
  <si>
    <t>1156922439</t>
  </si>
  <si>
    <t>49,19+9,15+47,61+1,97+2,19</t>
  </si>
  <si>
    <t>12</t>
  </si>
  <si>
    <t>113107344</t>
  </si>
  <si>
    <t>Odstranění podkladu živičného tl přes 150 do 200 mm strojně pl do 50 m2</t>
  </si>
  <si>
    <t>1277155002</t>
  </si>
  <si>
    <t>45,03+16</t>
  </si>
  <si>
    <t>13</t>
  </si>
  <si>
    <t>113201112</t>
  </si>
  <si>
    <t>Vytrhání obrub silničních ležatých</t>
  </si>
  <si>
    <t>m</t>
  </si>
  <si>
    <t>82185027</t>
  </si>
  <si>
    <t>Délka odečtena digitálně ze situačních výkresů</t>
  </si>
  <si>
    <t>9,27+7,86+1,76+84,98+2,4+7,1</t>
  </si>
  <si>
    <t>14</t>
  </si>
  <si>
    <t>113202111</t>
  </si>
  <si>
    <t>Vytrhání obrub krajníků obrubníků stojatých</t>
  </si>
  <si>
    <t>-491391268</t>
  </si>
  <si>
    <t>49,56+8,67+16,82+35,3+32,94+22,51+8,2+1,09+28,59+63,13+52,81+56,89+75,6+28,87+12*1+2,39</t>
  </si>
  <si>
    <t>113203111</t>
  </si>
  <si>
    <t>Vytrhání obrub z dlažebních kostek</t>
  </si>
  <si>
    <t>1278838378</t>
  </si>
  <si>
    <t>41,44+48,28</t>
  </si>
  <si>
    <t>16</t>
  </si>
  <si>
    <t>113204111</t>
  </si>
  <si>
    <t>Vytrhání obrub záhonových</t>
  </si>
  <si>
    <t>-1196651894</t>
  </si>
  <si>
    <t>12*6,5+4,15*2+3,75*2+26,65+47+22,07+1,45+21,42+12,32+14,3+23,04+17,18+2,15*2+11,66+35,88+36,88+4,22+5,25</t>
  </si>
  <si>
    <t>17</t>
  </si>
  <si>
    <t>121151103</t>
  </si>
  <si>
    <t>Sejmutí ornice plochy do 100 m2 tl vrstvy do 200 mm strojně</t>
  </si>
  <si>
    <t>-15962458</t>
  </si>
  <si>
    <t>2*29,25+195,45+120,27+168,46+66,88+183,65+48,07+112,87+349,6-43,8-20,46+40,68+129,45+121+1591,21+3+7,22+68,36+12,78+137,96+903,59-237,83+50,66+32,78+5</t>
  </si>
  <si>
    <t>1558,35+832,86-112,87+2,75-129,45+5-168,46-65,92-146,83-147,16-81,05-55,83-58,3*2-7,4</t>
  </si>
  <si>
    <t>18</t>
  </si>
  <si>
    <t>122252204</t>
  </si>
  <si>
    <t>Odkopávky a prokopávky nezapažené pro silnice a dálnice v hornině třídy těžitelnosti I objem do 500 m3 strojně</t>
  </si>
  <si>
    <t>m3</t>
  </si>
  <si>
    <t>-1602165246</t>
  </si>
  <si>
    <t>195,45*0,2+120,27*0,05+121*0,05+27,4*0,3+31,18*0,2+49,38*0,05+3*0,05+48,07*0,05+66,88*0,05+137,95*0,5</t>
  </si>
  <si>
    <t>47,47*0,05+7,22*0,05+12,79*0,05+(903,59-237,83)*0,1+260,67*0,9+5,4*0,05+32,78*0,05+50,66*0,05</t>
  </si>
  <si>
    <t>1331*0,3+97*0,5+60,87*0,2+124,57*0,2+(136,34-20,46-43,8)*0,05+1*1*20,5+29,25*2*0,3</t>
  </si>
  <si>
    <t>19</t>
  </si>
  <si>
    <t>131251204</t>
  </si>
  <si>
    <t>Hloubení jam zapažených v hornině třídy těžitelnosti I skupiny 3 objem do 500 m3 strojně</t>
  </si>
  <si>
    <t>-1551170726</t>
  </si>
  <si>
    <t>(11,25+39,5)*2,4*1,2+2*2*1,2+2,4*2,4*1,2*2</t>
  </si>
  <si>
    <t>20</t>
  </si>
  <si>
    <t>131351204</t>
  </si>
  <si>
    <t>Hloubení jam zapažených v hornině třídy těžitelnosti II skupiny 4 objem do 500 m3 strojně</t>
  </si>
  <si>
    <t>-957195491</t>
  </si>
  <si>
    <t>(11,25+39,5)*2,4*0,8+2*2*0,8+2,4*2,4*0,8*2</t>
  </si>
  <si>
    <t>132251102</t>
  </si>
  <si>
    <t>Hloubení rýh nezapažených š do 800 mm v hornině třídy těžitelnosti I skupiny 3 objem do 50 m3 strojně</t>
  </si>
  <si>
    <t>22585602</t>
  </si>
  <si>
    <t>16*2*0,8*1,2+4*0,8*1+16,5*2*1,2*0,5+10,4*0,8+5,9*0,8*2</t>
  </si>
  <si>
    <t>22</t>
  </si>
  <si>
    <t>132254102</t>
  </si>
  <si>
    <t>Hloubení rýh zapažených š do 800 mm v hornině třídy těžitelnosti I skupiny 3 objem do 50 m3 strojně</t>
  </si>
  <si>
    <t>476358344</t>
  </si>
  <si>
    <t>(1,75+4,44+2,38+2,47+2,21+3,68+6*1)*0,8*1,2+15*0,8*1,2</t>
  </si>
  <si>
    <t>23</t>
  </si>
  <si>
    <t>132351101</t>
  </si>
  <si>
    <t>Hloubení rýh nezapažených š do 800 mm v hornině třídy těžitelnosti II skupiny 4 objem do 20 m3 strojně</t>
  </si>
  <si>
    <t>-1358971750</t>
  </si>
  <si>
    <t>16,5*0,5*0,3</t>
  </si>
  <si>
    <t>24</t>
  </si>
  <si>
    <t>132354102</t>
  </si>
  <si>
    <t>Hloubení rýh zapažených š do 800 mm v hornině třídy těžitelnosti II skupiny 4 objem do 50 m3 strojně</t>
  </si>
  <si>
    <t>2046383402</t>
  </si>
  <si>
    <t>(1,75+4,44+2,38+2,47+2,21+3,68+6*1)*0,8*0,8+15*0,8*0,8</t>
  </si>
  <si>
    <t>25</t>
  </si>
  <si>
    <t>132153301</t>
  </si>
  <si>
    <t>Hloubení rýh pro sběrné a svodné drény rýhovačem hl do 1,0 m v hornině třídy těžitelnosti I a II skupiny 1 až 4</t>
  </si>
  <si>
    <t>1434362698</t>
  </si>
  <si>
    <t>Sběrné drény sportoviště</t>
  </si>
  <si>
    <t>(7+6)*9</t>
  </si>
  <si>
    <t>Odvodnění sportoviště</t>
  </si>
  <si>
    <t>14,7*4+10,7*4+7,35*3+12,5*3</t>
  </si>
  <si>
    <t>Odvodnění chodníků</t>
  </si>
  <si>
    <t>5,88+52,44+39,03+28,47+47,57+35,49+8,28</t>
  </si>
  <si>
    <t>Odvodnění komunikací</t>
  </si>
  <si>
    <t>113,84+2*1,75+138,04+24,52+68,87+15,58+17,29+24,07+38,98+41,25</t>
  </si>
  <si>
    <t>26</t>
  </si>
  <si>
    <t>141720017</t>
  </si>
  <si>
    <t>Neřízený zemní protlak strojně průměru přes 125 do 160 mm v hornině třídy těžitelnosti I a II skupiny 3 a 4</t>
  </si>
  <si>
    <t>370371799</t>
  </si>
  <si>
    <t>2*4,5+5,3</t>
  </si>
  <si>
    <t>27</t>
  </si>
  <si>
    <t>M</t>
  </si>
  <si>
    <t>28613182.1</t>
  </si>
  <si>
    <t>potrubí jednovrstvé PE100 RC PN 16 SDR11 250x22,7mm</t>
  </si>
  <si>
    <t>256</t>
  </si>
  <si>
    <t>64</t>
  </si>
  <si>
    <t>324300722</t>
  </si>
  <si>
    <t>2*5,5+6,3</t>
  </si>
  <si>
    <t>28</t>
  </si>
  <si>
    <t>171151103</t>
  </si>
  <si>
    <t>Uložení sypaniny z hornin soudržných do násypů zhutněných strojně</t>
  </si>
  <si>
    <t>-482762284</t>
  </si>
  <si>
    <t>92,26*1+168,46*1</t>
  </si>
  <si>
    <t>29</t>
  </si>
  <si>
    <t>171152101</t>
  </si>
  <si>
    <t>Uložení sypaniny z hornin soudržných do násypů zhutněných silnic a dálnic</t>
  </si>
  <si>
    <t>172877839</t>
  </si>
  <si>
    <t>102,87*0,75+17,66*0,5+259,83*1,5</t>
  </si>
  <si>
    <t>30</t>
  </si>
  <si>
    <t>460633112</t>
  </si>
  <si>
    <t>Startovací jáma pro protlak výkop včetně zásypu strojně v hornině tř. těžitelnosti I skupiny 3</t>
  </si>
  <si>
    <t>kus</t>
  </si>
  <si>
    <t>-939213685</t>
  </si>
  <si>
    <t>31</t>
  </si>
  <si>
    <t>460633212</t>
  </si>
  <si>
    <t>Koncová jáma pro protlak výkop včetně zásypu strojně v hornině tř. těžitelnosti I skupiny 3</t>
  </si>
  <si>
    <t>560570508</t>
  </si>
  <si>
    <t>32</t>
  </si>
  <si>
    <t>151101101</t>
  </si>
  <si>
    <t>Zřízení příložného pažení a rozepření stěn rýh hl do 2 m</t>
  </si>
  <si>
    <t>-834034839</t>
  </si>
  <si>
    <t>Pažení pro uložení kanalizačního potrubí</t>
  </si>
  <si>
    <t>(1,75+4,44+2,38+2,47+2,21+3,68+6*1)*2*2+15*2*2</t>
  </si>
  <si>
    <t>Pažení výkopu pro modrozelenou infrastrukturu</t>
  </si>
  <si>
    <t>2,4*2*4*2+(11,25+39,5)*2*2+2*2*2</t>
  </si>
  <si>
    <t>33</t>
  </si>
  <si>
    <t>151101111</t>
  </si>
  <si>
    <t>Odstranění příložného pažení a rozepření stěn rýh hl do 2 m</t>
  </si>
  <si>
    <t>826274250</t>
  </si>
  <si>
    <t>34</t>
  </si>
  <si>
    <t>167151111</t>
  </si>
  <si>
    <t>Nakládání výkopku z hornin třídy těžitelnosti I skupiny 1 až 3 přes 100 m3</t>
  </si>
  <si>
    <t>79162439</t>
  </si>
  <si>
    <t>Ornice</t>
  </si>
  <si>
    <t>5472,74*0,2</t>
  </si>
  <si>
    <t>Zemina z výkopů</t>
  </si>
  <si>
    <t>978,488+164,784+71,48+36,413</t>
  </si>
  <si>
    <t>Zemina z výkopů drénů</t>
  </si>
  <si>
    <t>117*0,3*0,3+(161,15+217,16)*0,35*0,35+485,94*0,4*0,4</t>
  </si>
  <si>
    <t>35</t>
  </si>
  <si>
    <t>167151112</t>
  </si>
  <si>
    <t>Nakládání výkopku z hornin třídy těžitelnosti II skupiny 4 a 5 přes 100 m3</t>
  </si>
  <si>
    <t>986724719</t>
  </si>
  <si>
    <t>109,856+2,475+24,275</t>
  </si>
  <si>
    <t>36</t>
  </si>
  <si>
    <t>162351103</t>
  </si>
  <si>
    <t>Vodorovné přemístění přes 50 do 500 m výkopku/sypaniny z horniny třídy těžitelnosti I skupiny 1 až 3</t>
  </si>
  <si>
    <t>878790574</t>
  </si>
  <si>
    <t>(5472,74+1616,86-29,25+832,86)*0,2</t>
  </si>
  <si>
    <t>978,488+164,784+71,48+36,413+260,72+475,728+71,257-136,606</t>
  </si>
  <si>
    <t>37</t>
  </si>
  <si>
    <t>162351123</t>
  </si>
  <si>
    <t>Vodorovné přemístění přes 50 do 500 m výkopku/sypaniny z hornin třídy těžitelnosti II skupiny 4 a 5</t>
  </si>
  <si>
    <t>-664433522</t>
  </si>
  <si>
    <t>(109,856+2,475+24,275)*2</t>
  </si>
  <si>
    <t>38</t>
  </si>
  <si>
    <t>162751117</t>
  </si>
  <si>
    <t>Vodorovné přemístění přes 9 000 do 10000 m výkopku/sypaniny z horniny třídy těžitelnosti I skupiny 1 až 3</t>
  </si>
  <si>
    <t>326873761</t>
  </si>
  <si>
    <t>2480,336+136,606-(71,257+475,728+260,72+(832,86+1616,86-29,25)*0,2)</t>
  </si>
  <si>
    <t>39</t>
  </si>
  <si>
    <t>162751119</t>
  </si>
  <si>
    <t>Příplatek k vodorovnému přemístění výkopku/sypaniny z horniny třídy těžitelnosti I skupiny 1 až 3 ZKD 1000 m přes 10000 m</t>
  </si>
  <si>
    <t>-1635629322</t>
  </si>
  <si>
    <t>1325,143*19 'Přepočtené koeficientem množství</t>
  </si>
  <si>
    <t>40</t>
  </si>
  <si>
    <t>171201231</t>
  </si>
  <si>
    <t>Poplatek za uložení zeminy a kamení na recyklační skládce (skládkovné) kód odpadu 17 05 04</t>
  </si>
  <si>
    <t>t</t>
  </si>
  <si>
    <t>811896109</t>
  </si>
  <si>
    <t>1325,143*2 'Přepočtené koeficientem množství</t>
  </si>
  <si>
    <t>41</t>
  </si>
  <si>
    <t>171251201</t>
  </si>
  <si>
    <t>Uložení sypaniny na skládky nebo meziskládky</t>
  </si>
  <si>
    <t>170133780</t>
  </si>
  <si>
    <t>2480,336+136,606</t>
  </si>
  <si>
    <t>42</t>
  </si>
  <si>
    <t>174151101.1</t>
  </si>
  <si>
    <t>Zásyp jam, šachet rýh nebo kolem objektů sypaninou se zhutněním - zásyp objektů modrozelené infrastruktury</t>
  </si>
  <si>
    <t>-573164576</t>
  </si>
  <si>
    <t xml:space="preserve">Otevřená podkladní vrstva </t>
  </si>
  <si>
    <t>2,4*2,4*0,5*2+2,4*0,5*(4,2+3*6)+(11,25+39,5-4,2-3*6)*5,88</t>
  </si>
  <si>
    <t>Strukturální substrát</t>
  </si>
  <si>
    <t>(2,4*3)*4,3+(3+3*3,6+1,2)*3+1,3*2,4*2,4*2</t>
  </si>
  <si>
    <t>Výsadbový substrát</t>
  </si>
  <si>
    <t>1,18*(3+3*3,6+2,4*2)</t>
  </si>
  <si>
    <t>Separační vrstva</t>
  </si>
  <si>
    <t>2,4*2,4*0,05*4+2,4*(4,2+3*6)*0,05+2,4*(3+3*3,6)*0,05</t>
  </si>
  <si>
    <t>Zasakovací objekt</t>
  </si>
  <si>
    <t>29,25*0,4*2</t>
  </si>
  <si>
    <t>43</t>
  </si>
  <si>
    <t>58343810</t>
  </si>
  <si>
    <t>kamenivo drcené hrubé frakce 4/8</t>
  </si>
  <si>
    <t>CS ÚRS 2022 02</t>
  </si>
  <si>
    <t>1072430278</t>
  </si>
  <si>
    <t>5,472*2 'Přepočtené koeficientem množství</t>
  </si>
  <si>
    <t>44</t>
  </si>
  <si>
    <t>58343959</t>
  </si>
  <si>
    <t>kamenivo drcené hrubé frakce 32/63</t>
  </si>
  <si>
    <t>602673649</t>
  </si>
  <si>
    <t>223,674*2 'Přepočtené koeficientem množství</t>
  </si>
  <si>
    <t>45</t>
  </si>
  <si>
    <t>58343959.1</t>
  </si>
  <si>
    <t>Struktur. substrát - 84% kamenivo drcené hrubé frakce 32/63, 8% Biouhel, 8% Kompost</t>
  </si>
  <si>
    <t>-1381930961</t>
  </si>
  <si>
    <t>90,936*2 'Přepočtené koeficientem množství</t>
  </si>
  <si>
    <t>46</t>
  </si>
  <si>
    <t>58343959.2</t>
  </si>
  <si>
    <t>Výsadbový substrát - 70% ornice, 20% štěrk 4/8, 10% písek 0/3</t>
  </si>
  <si>
    <t>-529303923</t>
  </si>
  <si>
    <t>21,948*2 'Přepočtené koeficientem množství</t>
  </si>
  <si>
    <t>47</t>
  </si>
  <si>
    <t>184911151</t>
  </si>
  <si>
    <t>Mulčování záhonů kačírkem tl vrstvy přes 0,02 do 0,05 m v rovině a svahu do 1:5</t>
  </si>
  <si>
    <t>-1490342511</t>
  </si>
  <si>
    <t>Plocha odečtena digitálně ze situačních výkresů - mulč ostrůvků v parkovištích</t>
  </si>
  <si>
    <t>32,64+36,31+18,3+6,25+3*2,25</t>
  </si>
  <si>
    <t>48</t>
  </si>
  <si>
    <t>1728076402</t>
  </si>
  <si>
    <t>100,25*0,125 'Přepočtené koeficientem množství</t>
  </si>
  <si>
    <t>49</t>
  </si>
  <si>
    <t>31316007.1</t>
  </si>
  <si>
    <t>D+M síť výztužná svařovaná DIN 488 jakost B500A 150x150mm drát D 8mm - pro ukotvení výsadbového balu v rámci modrozelené infrastruktury</t>
  </si>
  <si>
    <t>924127333</t>
  </si>
  <si>
    <t>1,5*1,5*6</t>
  </si>
  <si>
    <t>50</t>
  </si>
  <si>
    <t>211971122</t>
  </si>
  <si>
    <t>Zřízení opláštění žeber nebo trativodů geotextilií v rýze nebo zářezu přes 1:2 š přes 2,5 m</t>
  </si>
  <si>
    <t>1131971404</t>
  </si>
  <si>
    <t>Opláštění zasakovacího objektu</t>
  </si>
  <si>
    <t>29,25*4+5*8*0,4+2,2*0,4*4</t>
  </si>
  <si>
    <t>Opláštění akumulačního objektu modrozelené infrastruktury</t>
  </si>
  <si>
    <t>(11,25+39,5)*2,4*3+2,4*2,4*2+2,4*2,4*10</t>
  </si>
  <si>
    <t>51</t>
  </si>
  <si>
    <t>69311081</t>
  </si>
  <si>
    <t>geotextilie netkaná separační, ochranná, filtrační, drenážní PES 300g/m2</t>
  </si>
  <si>
    <t>1397309601</t>
  </si>
  <si>
    <t>571,04*1,15 'Přepočtené koeficientem množství</t>
  </si>
  <si>
    <t>52</t>
  </si>
  <si>
    <t>RUPKOM6</t>
  </si>
  <si>
    <t>D+M strukturální systém půdních buněk</t>
  </si>
  <si>
    <t>8992846</t>
  </si>
  <si>
    <t>3*2,4+3,6*2,4*3+2,4*2,4*2-1,2*1,2*6</t>
  </si>
  <si>
    <t>53</t>
  </si>
  <si>
    <t>175151101</t>
  </si>
  <si>
    <t>Obsypání potrubí strojně sypaninou bez prohození, uloženou do 3 m</t>
  </si>
  <si>
    <t>-1336252543</t>
  </si>
  <si>
    <t>Kanalizační přípojky</t>
  </si>
  <si>
    <t>(1,75+4,45+2,4+2,5+2,2+3,7)*0,8*0,5</t>
  </si>
  <si>
    <t>Havarijní odvodnění</t>
  </si>
  <si>
    <t>(15,75+15,7+15,1+11,5+2,8)*0,8*0,5+16,5*2*0,5*0,5</t>
  </si>
  <si>
    <t>54</t>
  </si>
  <si>
    <t>58337302</t>
  </si>
  <si>
    <t>štěrkopísek frakce 0/16</t>
  </si>
  <si>
    <t>-2058901701</t>
  </si>
  <si>
    <t>32,59*2 'Přepočtené koeficientem množství</t>
  </si>
  <si>
    <t>55</t>
  </si>
  <si>
    <t>451572111</t>
  </si>
  <si>
    <t>Lože pod potrubí otevřený výkop z kameniva drobného těženého</t>
  </si>
  <si>
    <t>CS ÚRS 2023 02</t>
  </si>
  <si>
    <t>-916250874</t>
  </si>
  <si>
    <t>(1,75+4,45+2,4+2,5+2,2+3,7)*0,8*0,1</t>
  </si>
  <si>
    <t>(15,75+15,7+15,1+11,5+2,8)*0,8*0,1+16,5*2*0,5*0,1</t>
  </si>
  <si>
    <t>56</t>
  </si>
  <si>
    <t>58337303</t>
  </si>
  <si>
    <t>štěrkopísek frakce 0/8</t>
  </si>
  <si>
    <t>485316004</t>
  </si>
  <si>
    <t>6,518*2 'Přepočtené koeficientem množství</t>
  </si>
  <si>
    <t>57</t>
  </si>
  <si>
    <t>174151101</t>
  </si>
  <si>
    <t>Zásyp jam, šachet rýh nebo kolem objektů sypaninou se zhutněním</t>
  </si>
  <si>
    <t>-567046862</t>
  </si>
  <si>
    <t>(1,75+4,44+2,38+2,47+2,21+3,68+6*1)*0,8*1,4+15*0,8*1,4</t>
  </si>
  <si>
    <t>15,75*2*0,8*0,6+4*0,8*0,4+16,5*0,6*0,5+16,5*0,9*0,5</t>
  </si>
  <si>
    <t>58</t>
  </si>
  <si>
    <t>181351003</t>
  </si>
  <si>
    <t>Rozprostření ornice tl vrstvy do 200 mm pl do 100 m2 v rovině nebo ve svahu do 1:5 strojně</t>
  </si>
  <si>
    <t>1892862846</t>
  </si>
  <si>
    <t>110,93-2,75+86,82+345,5+77,43+65,62+71,35+52,22+56,23+168,46+130,98+181,26+50,56+23,11+88,66</t>
  </si>
  <si>
    <t>110,75+121,15+80,96+55,85+174,81+110,43+230,89-832,86+29,25*2</t>
  </si>
  <si>
    <t>59</t>
  </si>
  <si>
    <t>182351023</t>
  </si>
  <si>
    <t>Rozprostření ornice pl do 100 m2 ve svahu přes 1:5 tl vrstvy do 200 mm strojně</t>
  </si>
  <si>
    <t>1624986561</t>
  </si>
  <si>
    <t>110,93-2,75+38,39*2+168,46+65,92+147,16+81,06+55,83+58,3+71,17</t>
  </si>
  <si>
    <t>60</t>
  </si>
  <si>
    <t>181951112</t>
  </si>
  <si>
    <t>Úprava pláně v hornině třídy těžitelnosti I skupiny 1 až 3 se zhutněním strojně</t>
  </si>
  <si>
    <t>1203740064</t>
  </si>
  <si>
    <t>Viz. podkladní vrstvy vozovek</t>
  </si>
  <si>
    <t>5005+1404,869+830,55</t>
  </si>
  <si>
    <t>Zakládání</t>
  </si>
  <si>
    <t>61</t>
  </si>
  <si>
    <t>211971121</t>
  </si>
  <si>
    <t>Zřízení opláštění žeber nebo trativodů geotextilií v rýze nebo zářezu sklonu přes 1:2 š do 2,5 m</t>
  </si>
  <si>
    <t>-128297153</t>
  </si>
  <si>
    <t>117*1,2+217,16*1,4+(485,94+32,75)*1,6</t>
  </si>
  <si>
    <t>62</t>
  </si>
  <si>
    <t>1337318525</t>
  </si>
  <si>
    <t>1274,328*1,15 'Přepočtené koeficientem množství</t>
  </si>
  <si>
    <t>63</t>
  </si>
  <si>
    <t>212752401</t>
  </si>
  <si>
    <t>Trativod z drenážních trubek korugovaných PE-HD SN 8 perforace 360° včetně lože otevřený výkop DN 100 pro liniové stavby</t>
  </si>
  <si>
    <t>-280938518</t>
  </si>
  <si>
    <t>212752402</t>
  </si>
  <si>
    <t>Trativod z drenážních trubek korugovaných PE-HD SN 8 perforace 360° včetně lože otevřený výkop DN 150 pro liniové stavby</t>
  </si>
  <si>
    <t>841734679</t>
  </si>
  <si>
    <t>65</t>
  </si>
  <si>
    <t>212752403</t>
  </si>
  <si>
    <t>Trativod z drenážních trubek korugovaných PE-HD SN 8 perforace 360° včetně lože otevřený výkop DN 200 pro liniové stavby</t>
  </si>
  <si>
    <t>-324867494</t>
  </si>
  <si>
    <t>66</t>
  </si>
  <si>
    <t>212755218</t>
  </si>
  <si>
    <t>Trativody z drenážních trubek plastových flexibilních D 200 mm bez lože</t>
  </si>
  <si>
    <t>1172763407</t>
  </si>
  <si>
    <t>50,75*3+32,75</t>
  </si>
  <si>
    <t>67</t>
  </si>
  <si>
    <t>273322511</t>
  </si>
  <si>
    <t>Základové desky ze ŽB se zvýšenými nároky na prostředí tř. C 25/30</t>
  </si>
  <si>
    <t>-890295524</t>
  </si>
  <si>
    <t>(16,086+13,86+18,68+35,41+18,04+25,03+10,13+23,7+10,97)*0,2</t>
  </si>
  <si>
    <t>68</t>
  </si>
  <si>
    <t>273351121</t>
  </si>
  <si>
    <t>Zřízení bednění základových desek</t>
  </si>
  <si>
    <t>-906274652</t>
  </si>
  <si>
    <t>(8,74+11,8+29,13+10,4+5,86+1,28+12,07+11,6+8,31+12,05+9,17*2+3,69*2+37,56+11,16+11,7)*0,2</t>
  </si>
  <si>
    <t>69</t>
  </si>
  <si>
    <t>273351122</t>
  </si>
  <si>
    <t>Odstranění bednění základových desek</t>
  </si>
  <si>
    <t>1646133985</t>
  </si>
  <si>
    <t>70</t>
  </si>
  <si>
    <t>273362021.1</t>
  </si>
  <si>
    <t>Výztuž základových desek svařovanými sítěmi Kari</t>
  </si>
  <si>
    <t>731521897</t>
  </si>
  <si>
    <t>0,00395*(16,086+13,86+18,68+35,41+18,04+25,03+10,13+23,7+10,97)*0,95</t>
  </si>
  <si>
    <t>71</t>
  </si>
  <si>
    <t>274313811</t>
  </si>
  <si>
    <t>Základové pásy z betonu tř. C 25/30</t>
  </si>
  <si>
    <t>-107034703</t>
  </si>
  <si>
    <t>0,6*0,4*20,5</t>
  </si>
  <si>
    <t>72</t>
  </si>
  <si>
    <t>274351121</t>
  </si>
  <si>
    <t>Zřízení bednění základových pasů rovného</t>
  </si>
  <si>
    <t>-1271698977</t>
  </si>
  <si>
    <t>0,6*2*20,5+0,6*0,4</t>
  </si>
  <si>
    <t>73</t>
  </si>
  <si>
    <t>274351122</t>
  </si>
  <si>
    <t>Odstranění bednění základových pasů rovného</t>
  </si>
  <si>
    <t>-36321904</t>
  </si>
  <si>
    <t>Svislé a kompletní konstrukce</t>
  </si>
  <si>
    <t>74</t>
  </si>
  <si>
    <t>311113212</t>
  </si>
  <si>
    <t>Nadzákladová zeď tl 200 mm ze štípaných tvárnic ztraceného bednění přírodních včetně výplně z betonu</t>
  </si>
  <si>
    <t>-736841353</t>
  </si>
  <si>
    <t>20,5*1</t>
  </si>
  <si>
    <t>75</t>
  </si>
  <si>
    <t>311361821</t>
  </si>
  <si>
    <t>Výztuž nosných zdí betonářskou ocelí 10 505</t>
  </si>
  <si>
    <t>-1561765925</t>
  </si>
  <si>
    <t>0,0006*1,5*(20,5/0,25)</t>
  </si>
  <si>
    <t>76</t>
  </si>
  <si>
    <t>348262404</t>
  </si>
  <si>
    <t>Plot z betonových bloků ukončení plotové zdi krycí deskou hladkou přírodní</t>
  </si>
  <si>
    <t>-1416506401</t>
  </si>
  <si>
    <t>77</t>
  </si>
  <si>
    <t>311322511</t>
  </si>
  <si>
    <t>Nosná zeď ze ŽB odolného proti agresivnímu prostředí tř. C 25/30 bez výztuže</t>
  </si>
  <si>
    <t>1961223782</t>
  </si>
  <si>
    <t>Sedací zídka</t>
  </si>
  <si>
    <t>1,3*0,45*13,15*2+(1,3*0,45+2,05*0,45)*8,7+2*2,9*2,05*0,5</t>
  </si>
  <si>
    <t>78</t>
  </si>
  <si>
    <t>311351121</t>
  </si>
  <si>
    <t>Zřízení oboustranného bednění nosných nadzákladových zdí</t>
  </si>
  <si>
    <t>320256681</t>
  </si>
  <si>
    <t>0,8*(0,45*2+2*13,15)*2+0,8*0,45*2+0,75*8,7+1,55*(2*2,9+2*0,5+2*3,4+7,7)</t>
  </si>
  <si>
    <t>79</t>
  </si>
  <si>
    <t>311351122</t>
  </si>
  <si>
    <t>Odstranění oboustranného bednění nosných nadzákladových zdí</t>
  </si>
  <si>
    <t>1869407333</t>
  </si>
  <si>
    <t>80</t>
  </si>
  <si>
    <t>311351911</t>
  </si>
  <si>
    <t>Příplatek k cenám bednění nosných nadzákladových zdí za pohledový beton</t>
  </si>
  <si>
    <t>1788223654</t>
  </si>
  <si>
    <t>81</t>
  </si>
  <si>
    <t>311362021</t>
  </si>
  <si>
    <t>Výztuž nosných zdí svařovanými sítěmi Kari</t>
  </si>
  <si>
    <t>1585067731</t>
  </si>
  <si>
    <t>0,0054*(2*2*1,2*13,05+2*1,95*3,3+2*1,95*3+0,8*2*8,6+1,95*2*8,6+0,35*8,6)</t>
  </si>
  <si>
    <t>82</t>
  </si>
  <si>
    <t>338171123.1</t>
  </si>
  <si>
    <t>Osazování sloupků a vzpěr plotových ocelových v 4-6 m se zabetonováním</t>
  </si>
  <si>
    <t>449750234</t>
  </si>
  <si>
    <t>83</t>
  </si>
  <si>
    <t>55283912.1</t>
  </si>
  <si>
    <t>trubka ocelová bezešvá hladká jakost 11 353 102x3,6mm, vč. povrchové úpravy komaxit v barvě DB 703 + pozink</t>
  </si>
  <si>
    <t>-614638544</t>
  </si>
  <si>
    <t>Oplocení sportoviště</t>
  </si>
  <si>
    <t>21*5,2</t>
  </si>
  <si>
    <t>84</t>
  </si>
  <si>
    <t>55283914.1</t>
  </si>
  <si>
    <t>trubka ocelová bezešvá hladká jakost 11 353 102x6,3mm, vč. povrchové úpravy komaxit v barvě DB 703 + pozink</t>
  </si>
  <si>
    <t>-338600726</t>
  </si>
  <si>
    <t>5,2*6</t>
  </si>
  <si>
    <t>85</t>
  </si>
  <si>
    <t>348401240</t>
  </si>
  <si>
    <t>Montáž oplocení ze strojového pletiva bez napínacích drátů v přes 2,0 do 4,0 m</t>
  </si>
  <si>
    <t>582254654</t>
  </si>
  <si>
    <t>86</t>
  </si>
  <si>
    <t>31350117.1</t>
  </si>
  <si>
    <t>síť pozink s certifikací průměr lanka 1,5mm oka ležící standardní čtvercové tvary 50mm</t>
  </si>
  <si>
    <t>-2107249200</t>
  </si>
  <si>
    <t>2,85*3,95*22</t>
  </si>
  <si>
    <t>87</t>
  </si>
  <si>
    <t>348401350</t>
  </si>
  <si>
    <t>Rozvinutí, montáž a napnutí napínacího drátu na oplocení</t>
  </si>
  <si>
    <t>-256657878</t>
  </si>
  <si>
    <t>(2,85*2+2*3,95)*22</t>
  </si>
  <si>
    <t>88</t>
  </si>
  <si>
    <t>31459050</t>
  </si>
  <si>
    <t>lano nerezové konstrukce lana 7x7 D 4mm</t>
  </si>
  <si>
    <t>-148001125</t>
  </si>
  <si>
    <t>299,2*1,02 'Přepočtené koeficientem množství</t>
  </si>
  <si>
    <t>89</t>
  </si>
  <si>
    <t>30985010.1</t>
  </si>
  <si>
    <t>šroub s okem nerezový M6x30 ocel 1.4301 DIN 444, vč. montáže na sloupek oplocení</t>
  </si>
  <si>
    <t>87494405</t>
  </si>
  <si>
    <t>16*22</t>
  </si>
  <si>
    <t>Vodorovné konstrukce</t>
  </si>
  <si>
    <t>90</t>
  </si>
  <si>
    <t>434313113</t>
  </si>
  <si>
    <t>Schody z vibrolisovaných prefabrikátů se zřízením podkladních stupňů z betonu C 16/20</t>
  </si>
  <si>
    <t>-1805695160</t>
  </si>
  <si>
    <t>Schodiště</t>
  </si>
  <si>
    <t>18*1+(11+14+9)*1,5+2,3*4+2,6*13+8*2,8</t>
  </si>
  <si>
    <t>Stromové zábrany</t>
  </si>
  <si>
    <t>3*0,75</t>
  </si>
  <si>
    <t>Komunikace pozemní</t>
  </si>
  <si>
    <t>91</t>
  </si>
  <si>
    <t>561041121</t>
  </si>
  <si>
    <t>Zřízení podkladu ze zeminy upravené vápnem, cementem, směsnými pojivy tl přes 250 do 300 mm pl přes 1000 do 5000 m2</t>
  </si>
  <si>
    <t>1222960893</t>
  </si>
  <si>
    <t>92</t>
  </si>
  <si>
    <t>58530170</t>
  </si>
  <si>
    <t>vápno nehašené CL 90-Q pro úpravu zemin standardní</t>
  </si>
  <si>
    <t>1597895306</t>
  </si>
  <si>
    <t>7240,419*0,0063 'Přepočtené koeficientem množství</t>
  </si>
  <si>
    <t>93</t>
  </si>
  <si>
    <t>564801012</t>
  </si>
  <si>
    <t>Podklad ze štěrkodrtě ŠD plochy do 100 m2 tl 40 mm - Lomová výsivka 0-4mm</t>
  </si>
  <si>
    <t>60152794</t>
  </si>
  <si>
    <t>95,76+60,65+3,5*2+0,4+15,83+2,16+3,43+22,49+101,12</t>
  </si>
  <si>
    <t>94</t>
  </si>
  <si>
    <t>564801111.1</t>
  </si>
  <si>
    <t>Podklad ze štěrkodrtě ŠD plochy přes 100 m2 tl 20 mm</t>
  </si>
  <si>
    <t>-1065101314</t>
  </si>
  <si>
    <t>Workout a sportoviště</t>
  </si>
  <si>
    <t>14*52+7*9</t>
  </si>
  <si>
    <t>95</t>
  </si>
  <si>
    <t>564801112</t>
  </si>
  <si>
    <t>Podklad ze štěrkodrtě ŠD plochy přes 100 m2 tl 40 mm</t>
  </si>
  <si>
    <t>-1761898061</t>
  </si>
  <si>
    <t>96</t>
  </si>
  <si>
    <t>564811012</t>
  </si>
  <si>
    <t>Podklad ze štěrkodrtě ŠD plochy do 100 m2 tl 60 mm</t>
  </si>
  <si>
    <t>46228888</t>
  </si>
  <si>
    <t>97</t>
  </si>
  <si>
    <t>564811111</t>
  </si>
  <si>
    <t>Podklad ze štěrkodrtě ŠD plochy přes 100 m2 tl 50 mm</t>
  </si>
  <si>
    <t>-2125151701</t>
  </si>
  <si>
    <t>98</t>
  </si>
  <si>
    <t>564821111</t>
  </si>
  <si>
    <t>Podklad ze štěrkodrtě ŠD plochy přes 100 m2 tl 80 mm</t>
  </si>
  <si>
    <t>1512464500</t>
  </si>
  <si>
    <t>99</t>
  </si>
  <si>
    <t>564851111</t>
  </si>
  <si>
    <t>Podklad ze štěrkodrtě ŠD plochy přes 100 m2 tl 150 mm</t>
  </si>
  <si>
    <t>871074906</t>
  </si>
  <si>
    <t>711,48+45,15+162,43+16,95+93,12+308,84</t>
  </si>
  <si>
    <t>1337,97*1,05 'Přepočtené koeficientem množství</t>
  </si>
  <si>
    <t>100</t>
  </si>
  <si>
    <t>564851114</t>
  </si>
  <si>
    <t>Podklad ze štěrkodrtě ŠD plochy přes 100 m2 tl 180 mm</t>
  </si>
  <si>
    <t>535652176</t>
  </si>
  <si>
    <t>791*1,05 'Přepočtené koeficientem množství</t>
  </si>
  <si>
    <t>101</t>
  </si>
  <si>
    <t>564861111</t>
  </si>
  <si>
    <t>Podklad ze štěrkodrtě ŠD plochy přes 100 m2 tl 200 mm</t>
  </si>
  <si>
    <t>877444675</t>
  </si>
  <si>
    <t>1889,68+1090,39+52,33-2,64-5,54+946,565+579,36</t>
  </si>
  <si>
    <t>4550,145*1,1 'Přepočtené koeficientem množství</t>
  </si>
  <si>
    <t>102</t>
  </si>
  <si>
    <t>564910411</t>
  </si>
  <si>
    <t>Podklad z asfaltového recyklátu plochy do 100 m2 tl 50 mm</t>
  </si>
  <si>
    <t>-75304859</t>
  </si>
  <si>
    <t>103</t>
  </si>
  <si>
    <t>564952112</t>
  </si>
  <si>
    <t>Podklad z mechanicky zpevněného kameniva MZK tl 160 mm</t>
  </si>
  <si>
    <t>627442725</t>
  </si>
  <si>
    <t>1090,39+52,33-2,64-5,54+946,565+579,36</t>
  </si>
  <si>
    <t>2660,465*1,05 'Přepočtené koeficientem množství</t>
  </si>
  <si>
    <t>104</t>
  </si>
  <si>
    <t>564962112</t>
  </si>
  <si>
    <t>Podklad z mechanicky zpevněného kameniva MZK tl 210 mm</t>
  </si>
  <si>
    <t>2105052936</t>
  </si>
  <si>
    <t>1090,39*1,05 'Přepočtené koeficientem množství</t>
  </si>
  <si>
    <t>105</t>
  </si>
  <si>
    <t>565145111</t>
  </si>
  <si>
    <t>Asfaltový beton vrstva podkladní ACP 16 (obalované kamenivo OKS) tl 60 mm š do 3 m</t>
  </si>
  <si>
    <t>-566055095</t>
  </si>
  <si>
    <t>310,79+369,61+590,41+214,27+329,24+75,36</t>
  </si>
  <si>
    <t>106</t>
  </si>
  <si>
    <t>567122111.1</t>
  </si>
  <si>
    <t>Podklad ze směsi stmelené cementem SC C 8/10 (KSC I) tl 110 mm</t>
  </si>
  <si>
    <t>-1542407725</t>
  </si>
  <si>
    <t>1889,68*1,05 'Přepočtené koeficientem množství</t>
  </si>
  <si>
    <t>107</t>
  </si>
  <si>
    <t>573211107</t>
  </si>
  <si>
    <t>Postřik živičný spojovací z asfaltu v množství 0,30 kg/m2</t>
  </si>
  <si>
    <t>1243664028</t>
  </si>
  <si>
    <t>108</t>
  </si>
  <si>
    <t>573211111</t>
  </si>
  <si>
    <t>Postřik živičný spojovací z asfaltu v množství 0,60 kg/m2</t>
  </si>
  <si>
    <t>876192137</t>
  </si>
  <si>
    <t>109</t>
  </si>
  <si>
    <t>577134111</t>
  </si>
  <si>
    <t>Asfaltový beton vrstva obrusná ACO 11 (ABS) tř. I tl 40 mm š do 3 m z nemodifikovaného asfaltu</t>
  </si>
  <si>
    <t>-1094616767</t>
  </si>
  <si>
    <t>Plocha vozovky</t>
  </si>
  <si>
    <t>Plocha chodníků</t>
  </si>
  <si>
    <t>31,99+19,14+41,99</t>
  </si>
  <si>
    <t>110</t>
  </si>
  <si>
    <t>589161111.1</t>
  </si>
  <si>
    <t>Barevný EPDM, tl. 10mm, vč. značení pro jednotlivé sporty</t>
  </si>
  <si>
    <t>1652665896</t>
  </si>
  <si>
    <t>14*52+7*9+1,21</t>
  </si>
  <si>
    <t>111</t>
  </si>
  <si>
    <t>589211111.1</t>
  </si>
  <si>
    <t>Pružná podložka ET, tl 35 mm</t>
  </si>
  <si>
    <t>1195128172</t>
  </si>
  <si>
    <t>112</t>
  </si>
  <si>
    <t>591211111</t>
  </si>
  <si>
    <t>Kladení dlažby z kostek drobných z kamene do lože z kameniva těženého tl 50 mm</t>
  </si>
  <si>
    <t>-1489687391</t>
  </si>
  <si>
    <t>37,69+34,59+37,12+519,55+289,3+4,12+109,54+58,48</t>
  </si>
  <si>
    <t>113</t>
  </si>
  <si>
    <t>58381007</t>
  </si>
  <si>
    <t>kostka štípaná dlažební žula drobná 8/10</t>
  </si>
  <si>
    <t>-1198912700</t>
  </si>
  <si>
    <t>1090,39-8,972</t>
  </si>
  <si>
    <t>1081,418*1,02 'Přepočtené koeficientem množství</t>
  </si>
  <si>
    <t>114</t>
  </si>
  <si>
    <t>591411111</t>
  </si>
  <si>
    <t>Kladení dlažby z mozaiky jednobarevné komunikací pro pěší lože z kameniva</t>
  </si>
  <si>
    <t>449428127</t>
  </si>
  <si>
    <t>38,44+40,64+65,25+14,5+105,56+123,28+88,62+123,89+48,28+63,02+6,84*2</t>
  </si>
  <si>
    <t>115</t>
  </si>
  <si>
    <t>58381004</t>
  </si>
  <si>
    <t>kostka štípaná dlažební mozaika žula 4/6 tř 1</t>
  </si>
  <si>
    <t>-28742547</t>
  </si>
  <si>
    <t>725,16-105,67</t>
  </si>
  <si>
    <t>619,49*1,02 'Přepočtené koeficientem množství</t>
  </si>
  <si>
    <t>116</t>
  </si>
  <si>
    <t>594511112.1</t>
  </si>
  <si>
    <t>Kladení dlažby z lomového kamene tl do 100 mm s provedením lože z betonu - lemování slepeckých úprav</t>
  </si>
  <si>
    <t>136368056</t>
  </si>
  <si>
    <t>0,25*(13,25+2,03+6,03+2,9+1,3+7,42+2,9+36,53+1,85+6,6+9,92+31,89+7,4)</t>
  </si>
  <si>
    <t>117</t>
  </si>
  <si>
    <t>58381154.1</t>
  </si>
  <si>
    <t>deska dlažební tryskaná žula 400x250mm tl 80mm</t>
  </si>
  <si>
    <t>-1506955674</t>
  </si>
  <si>
    <t>32,505*1,05 'Přepočtené koeficientem množství</t>
  </si>
  <si>
    <t>118</t>
  </si>
  <si>
    <t>596212210</t>
  </si>
  <si>
    <t>Kladení zámkové dlažby pozemních komunikací ručně tl 80 mm skupiny A pl do 50 m2</t>
  </si>
  <si>
    <t>-568923842</t>
  </si>
  <si>
    <t>5,54+4,24+9,1+2,01+4,79+6,4+15,55+2,64+2,06</t>
  </si>
  <si>
    <t>119</t>
  </si>
  <si>
    <t>59245226</t>
  </si>
  <si>
    <t>dlažba pro nevidomé betonová 200x100mm tl 80mm barevná</t>
  </si>
  <si>
    <t>1886263584</t>
  </si>
  <si>
    <t>52,33*1,05 'Přepočtené koeficientem množství</t>
  </si>
  <si>
    <t>120</t>
  </si>
  <si>
    <t>596412210.1</t>
  </si>
  <si>
    <t>Kladení dlažby z vegetačních tvárnic pozemních komunikací tl 80 mm pl do 50 m2, vč. konstrukce trávníku</t>
  </si>
  <si>
    <t>-898105683</t>
  </si>
  <si>
    <t>125,76+102,78+80,48+209,26+69,58+40,59+50,98+41,41+133,86+122,43-44*4,6*0,1-6*1,85*0,1-19*4,85*0,1</t>
  </si>
  <si>
    <t>121</t>
  </si>
  <si>
    <t>59245038</t>
  </si>
  <si>
    <t>dlažba plošná vegetační betonová 300x100mm tl 80mm přírodní</t>
  </si>
  <si>
    <t>-620880597</t>
  </si>
  <si>
    <t>946,565*1,03 'Přepočtené koeficientem množství</t>
  </si>
  <si>
    <t>122</t>
  </si>
  <si>
    <t>596811120</t>
  </si>
  <si>
    <t>Kladení betonové dlažby komunikací pro pěší do lože z kameniva velikosti do 0,09 m2 pl do 50 m2</t>
  </si>
  <si>
    <t>-249359345</t>
  </si>
  <si>
    <t>162,43+59,1</t>
  </si>
  <si>
    <t>123</t>
  </si>
  <si>
    <t>59245018.1</t>
  </si>
  <si>
    <t>dlažba skladebná betonová 300x100mm tl 60mm přírodní</t>
  </si>
  <si>
    <t>-1194331646</t>
  </si>
  <si>
    <t>41,63+24,15+44,87+2,25+49,53</t>
  </si>
  <si>
    <t>162,43*1,02 'Přepočtené koeficientem množství</t>
  </si>
  <si>
    <t>124</t>
  </si>
  <si>
    <t>59245006</t>
  </si>
  <si>
    <t>dlažba pro nevidomé betonová 200x100mm tl 60mm barevná</t>
  </si>
  <si>
    <t>1692630181</t>
  </si>
  <si>
    <t>1,09+0,78+0,84+2,21+2,64+0,84+0,58+6*0,6+0,94+0,54+2,71+0,84+0,74+2,32+2,88+0,58*2+3,46+12,58+3,92+14,43</t>
  </si>
  <si>
    <t>59,1*1,05 'Přepočtené koeficientem množství</t>
  </si>
  <si>
    <t>125</t>
  </si>
  <si>
    <t>596212212</t>
  </si>
  <si>
    <t>Kladení betonové dlažby pozemních komunikací ručně tl 80 mm skupiny A pl přes 100 do 300 m2</t>
  </si>
  <si>
    <t>-1966449079</t>
  </si>
  <si>
    <t>79,7+23+24,27+35,19+17,21+273,8+52,35+54,92+18,92</t>
  </si>
  <si>
    <t>126</t>
  </si>
  <si>
    <t>59245020.1</t>
  </si>
  <si>
    <t>dlažba skladebná betonová 300x100mm tl 80mm přírodní</t>
  </si>
  <si>
    <t>-2037758128</t>
  </si>
  <si>
    <t>579,36*1,02 'Přepočtené koeficientem množství</t>
  </si>
  <si>
    <t>127</t>
  </si>
  <si>
    <t>777612209.1</t>
  </si>
  <si>
    <t>Úprava nástupního a výstupního stupně schodiště pro bezbariérové užívání</t>
  </si>
  <si>
    <t>2113642317</t>
  </si>
  <si>
    <t>6*1+6*1,5+2,3*2+2,6*2+2*2,8</t>
  </si>
  <si>
    <t>Trubní vedení</t>
  </si>
  <si>
    <t>128</t>
  </si>
  <si>
    <t>871353121</t>
  </si>
  <si>
    <t>Montáž kanalizačního potrubí hladkého plnostěnného SN 8 z PVC-U DN 200</t>
  </si>
  <si>
    <t>-1069423035</t>
  </si>
  <si>
    <t>(1,75+4,45+2,4+2,5+2,2+3,7)*1,5</t>
  </si>
  <si>
    <t>15,75+15,7+11,75+15,1+11,5+2,8</t>
  </si>
  <si>
    <t>129</t>
  </si>
  <si>
    <t>28611168</t>
  </si>
  <si>
    <t>trubka kanalizační PVC-U plnostěnná jednovrstvá DN 200x3000mm SN8</t>
  </si>
  <si>
    <t>2104486144</t>
  </si>
  <si>
    <t>72,6*1,03 'Přepočtené koeficientem množství</t>
  </si>
  <si>
    <t>130</t>
  </si>
  <si>
    <t>877350310</t>
  </si>
  <si>
    <t>Montáž kolen na kanalizačním potrubí z PP nebo tvrdého PVC trub hladkých plnostěnných DN 200</t>
  </si>
  <si>
    <t>-1547795924</t>
  </si>
  <si>
    <t>131</t>
  </si>
  <si>
    <t>28651013</t>
  </si>
  <si>
    <t>koleno kanalizační PVC-U plnostěnné s rázovou odolností 200x15°</t>
  </si>
  <si>
    <t>1147832366</t>
  </si>
  <si>
    <t>132</t>
  </si>
  <si>
    <t>28651014</t>
  </si>
  <si>
    <t>koleno kanalizační PVC-U plnostěnné s rázovou odolností 200x30°</t>
  </si>
  <si>
    <t>-806288553</t>
  </si>
  <si>
    <t>133</t>
  </si>
  <si>
    <t>28651015</t>
  </si>
  <si>
    <t>koleno kanalizační PVC-U plnostěnné s rázovou odolností 200x45°</t>
  </si>
  <si>
    <t>-2144925826</t>
  </si>
  <si>
    <t>134</t>
  </si>
  <si>
    <t>894410102</t>
  </si>
  <si>
    <t>Osazení betonových dílců pro kanalizační šachty DN 1000 šachtové dno výšky 800 mm</t>
  </si>
  <si>
    <t>290506768</t>
  </si>
  <si>
    <t>135</t>
  </si>
  <si>
    <t>59224338</t>
  </si>
  <si>
    <t>dno betonové šachty DN 1000 kanalizační výšky 80cm</t>
  </si>
  <si>
    <t>1881242057</t>
  </si>
  <si>
    <t>136</t>
  </si>
  <si>
    <t>894410213</t>
  </si>
  <si>
    <t>Osazení betonových dílců pro kanalizační šachty DN 1000 skruž rovná výšky 1000 mm</t>
  </si>
  <si>
    <t>574132290</t>
  </si>
  <si>
    <t>137</t>
  </si>
  <si>
    <t>59224162</t>
  </si>
  <si>
    <t>skruž betonová kanalizační se stupadly 100x100x12cm</t>
  </si>
  <si>
    <t>-896157693</t>
  </si>
  <si>
    <t>138</t>
  </si>
  <si>
    <t>894410232</t>
  </si>
  <si>
    <t>Osazení betonových dílců pro kanalizační šachty DN 1000 skruž přechodová (konus)</t>
  </si>
  <si>
    <t>-578433965</t>
  </si>
  <si>
    <t>139</t>
  </si>
  <si>
    <t>59224312</t>
  </si>
  <si>
    <t>konus betonové šachty DN 1000 kanalizační 100x62,5x58cm tl stěny 12 stupadla poplastovaná</t>
  </si>
  <si>
    <t>-296396324</t>
  </si>
  <si>
    <t>140</t>
  </si>
  <si>
    <t>59224348</t>
  </si>
  <si>
    <t>těsnění elastomerové pro spojení šachetních dílů DN 1000</t>
  </si>
  <si>
    <t>1046258725</t>
  </si>
  <si>
    <t>141</t>
  </si>
  <si>
    <t>894812203</t>
  </si>
  <si>
    <t>Revizní a čistící šachta z PP šachtové dno DN 425/150 s přítokem tvaru T</t>
  </si>
  <si>
    <t>-1942714503</t>
  </si>
  <si>
    <t>142</t>
  </si>
  <si>
    <t>894812231</t>
  </si>
  <si>
    <t>Revizní a čistící šachta z PP DN 425 šachtová roura korugovaná bez hrdla světlé hloubky 1500 mm</t>
  </si>
  <si>
    <t>986017114</t>
  </si>
  <si>
    <t>143</t>
  </si>
  <si>
    <t>894812249</t>
  </si>
  <si>
    <t>Příplatek k rourám revizní a čistící šachty z PP DN 425 za uříznutí šachtové roury</t>
  </si>
  <si>
    <t>-683610746</t>
  </si>
  <si>
    <t>144</t>
  </si>
  <si>
    <t>894812261</t>
  </si>
  <si>
    <t>Revizní a čistící šachta z PP DN 425 poklop litinový s teleskopickou rourou pro zatížení 3 t</t>
  </si>
  <si>
    <t>2137865382</t>
  </si>
  <si>
    <t>145</t>
  </si>
  <si>
    <t>894812313</t>
  </si>
  <si>
    <t>Revizní a čistící šachta z PP typ DN 600/160 šachtové dno s přítokem tvaru T</t>
  </si>
  <si>
    <t>-654821447</t>
  </si>
  <si>
    <t>146</t>
  </si>
  <si>
    <t>894812314</t>
  </si>
  <si>
    <t>Revizní a čistící šachta z PP typ DN 600/160 šachtové dno s přítokem tvaru X</t>
  </si>
  <si>
    <t>-292601928</t>
  </si>
  <si>
    <t>147</t>
  </si>
  <si>
    <t>894812331</t>
  </si>
  <si>
    <t>Revizní a čistící šachta z PP DN 600 šachtová roura korugovaná světlé hloubky 1000 mm</t>
  </si>
  <si>
    <t>-1256184115</t>
  </si>
  <si>
    <t>148</t>
  </si>
  <si>
    <t>894812339</t>
  </si>
  <si>
    <t>Příplatek k rourám revizní a čistící šachty z PP DN 600 za uříznutí šachtové roury</t>
  </si>
  <si>
    <t>-1553301395</t>
  </si>
  <si>
    <t>149</t>
  </si>
  <si>
    <t>894812357</t>
  </si>
  <si>
    <t>Revizní a čistící šachta z PP DN 600 poklop litinový pro třídu zatížení B125 s teleskopickým adaptérem</t>
  </si>
  <si>
    <t>1490731147</t>
  </si>
  <si>
    <t>150</t>
  </si>
  <si>
    <t>899104112</t>
  </si>
  <si>
    <t>Osazení poklopů litinových, ocelových nebo železobetonových včetně rámů pro třídu zatížení D400, E600</t>
  </si>
  <si>
    <t>1316443113</t>
  </si>
  <si>
    <t>151</t>
  </si>
  <si>
    <t>55241017.1</t>
  </si>
  <si>
    <t>mříž litinová kruhová DN 600 tř D400</t>
  </si>
  <si>
    <t>1192647210</t>
  </si>
  <si>
    <t>152</t>
  </si>
  <si>
    <t>63126079</t>
  </si>
  <si>
    <t>rám pro uložení roštů a poklopů kompozitní L60x82/10mm, nerez. pracny, těsnění, C250, D400</t>
  </si>
  <si>
    <t>-590466597</t>
  </si>
  <si>
    <t>153</t>
  </si>
  <si>
    <t>895941342</t>
  </si>
  <si>
    <t>Osazení vpusti uliční DN 500 z betonových dílců dno nízké s kalištěm</t>
  </si>
  <si>
    <t>1899204840</t>
  </si>
  <si>
    <t>154</t>
  </si>
  <si>
    <t>895941351</t>
  </si>
  <si>
    <t>Osazení vpusti uliční DN 500 z betonových dílců skruž horní pro čtvercovou vtokovou mříž</t>
  </si>
  <si>
    <t>-1573317178</t>
  </si>
  <si>
    <t>155</t>
  </si>
  <si>
    <t>895941361</t>
  </si>
  <si>
    <t>Osazení vpusti uliční DN 500 z betonových dílců skruž středová 290 mm</t>
  </si>
  <si>
    <t>-92983080</t>
  </si>
  <si>
    <t>156</t>
  </si>
  <si>
    <t>895941367</t>
  </si>
  <si>
    <t>Osazení vpusti uliční DN 500 z betonových dílců skruž se zápachovou uzávěrkou</t>
  </si>
  <si>
    <t>2125861747</t>
  </si>
  <si>
    <t>157</t>
  </si>
  <si>
    <t>899204112</t>
  </si>
  <si>
    <t>Osazení mříží litinových včetně rámů a košů na bahno pro třídu zatížení D400, E600</t>
  </si>
  <si>
    <t>-1120523003</t>
  </si>
  <si>
    <t>158</t>
  </si>
  <si>
    <t>59224468</t>
  </si>
  <si>
    <t>vpusť uliční DN 500 skruž průběžná 500/590x65mm betonová se zápachovou uzávěrkou 200mm PVC</t>
  </si>
  <si>
    <t>-1499530439</t>
  </si>
  <si>
    <t>159</t>
  </si>
  <si>
    <t>59224461</t>
  </si>
  <si>
    <t>vpusť uliční DN 500 skruž průběžná nízká betonová 500/290x65mm</t>
  </si>
  <si>
    <t>1992104175</t>
  </si>
  <si>
    <t>160</t>
  </si>
  <si>
    <t>59224469</t>
  </si>
  <si>
    <t>vpusť uliční DN 500 kaliště nízké 500/225x65mm</t>
  </si>
  <si>
    <t>-711349460</t>
  </si>
  <si>
    <t>161</t>
  </si>
  <si>
    <t>59224460</t>
  </si>
  <si>
    <t>vpusť uliční DN 500 betonová 500x190x65mm čtvercový poklop</t>
  </si>
  <si>
    <t>-1963141502</t>
  </si>
  <si>
    <t>162</t>
  </si>
  <si>
    <t>55242320</t>
  </si>
  <si>
    <t>mříž vtoková litinová plochá 500x500mm</t>
  </si>
  <si>
    <t>1179307448</t>
  </si>
  <si>
    <t>163</t>
  </si>
  <si>
    <t>RUPKOM M1</t>
  </si>
  <si>
    <t>Výšková úprava uličního vstupu, vpusti a vodoměrné šachty, vč. dodávky a montáže nových poklopů litina</t>
  </si>
  <si>
    <t>1329841159</t>
  </si>
  <si>
    <t>164</t>
  </si>
  <si>
    <t>RUPKOM M2</t>
  </si>
  <si>
    <t>Výšková úprava krycího hrnce, šoupěte nebo hydrantu, vč. dodávky a montáže nových poklopů litina</t>
  </si>
  <si>
    <t>301209412</t>
  </si>
  <si>
    <t>165</t>
  </si>
  <si>
    <t>RUPKOM M3</t>
  </si>
  <si>
    <t xml:space="preserve">Napojení kanalizační přípojky (PVC KG DN200mm) na stávající jednotnou kanalizační stoku  navrtávkou se třmenovým sedlem</t>
  </si>
  <si>
    <t>-150541139</t>
  </si>
  <si>
    <t>166</t>
  </si>
  <si>
    <t>RUPKOM7</t>
  </si>
  <si>
    <t xml:space="preserve">D+M atypického kalového koše šachtovpustí </t>
  </si>
  <si>
    <t>-1073727828</t>
  </si>
  <si>
    <t>167</t>
  </si>
  <si>
    <t>RUPKOM8</t>
  </si>
  <si>
    <t xml:space="preserve">Navrtávky šachet a uličních vpustí pro připojení drenážních potrubí </t>
  </si>
  <si>
    <t>kpl</t>
  </si>
  <si>
    <t>-1684317016</t>
  </si>
  <si>
    <t>Ostatní konstrukce a práce, bourání</t>
  </si>
  <si>
    <t>168</t>
  </si>
  <si>
    <t>912113111</t>
  </si>
  <si>
    <t>Montáž parkovacího dorazu šířky do 800 mm</t>
  </si>
  <si>
    <t>-335336734</t>
  </si>
  <si>
    <t>169</t>
  </si>
  <si>
    <t>56288006</t>
  </si>
  <si>
    <t>práh dorazový parkovací z gumy 750mm</t>
  </si>
  <si>
    <t>-1884573626</t>
  </si>
  <si>
    <t>170</t>
  </si>
  <si>
    <t>914111111</t>
  </si>
  <si>
    <t>Montáž svislé dopravní značky do velikosti 1 m2 objímkami na sloupek nebo konzolu</t>
  </si>
  <si>
    <t>-1657255594</t>
  </si>
  <si>
    <t>2+1+1+1+1+1+2+1+1+6+1+1+1+1+2+5</t>
  </si>
  <si>
    <t>171</t>
  </si>
  <si>
    <t>914111112</t>
  </si>
  <si>
    <t>Montáž svislé dopravní značky do velikosti 1 m2 páskováním na sloup</t>
  </si>
  <si>
    <t>-1749231765</t>
  </si>
  <si>
    <t>1+1</t>
  </si>
  <si>
    <t>172</t>
  </si>
  <si>
    <t>914111121</t>
  </si>
  <si>
    <t>Montáž svislé dopravní značky do velikosti 2 m2 objímkami na sloupek nebo konzolu</t>
  </si>
  <si>
    <t>33620909</t>
  </si>
  <si>
    <t>173</t>
  </si>
  <si>
    <t>914111122</t>
  </si>
  <si>
    <t>Montáž svislé dopravní značky do velikosti 2 m2 páskováním na sloup</t>
  </si>
  <si>
    <t>225705786</t>
  </si>
  <si>
    <t>174</t>
  </si>
  <si>
    <t>914511111</t>
  </si>
  <si>
    <t>Montáž sloupku dopravních značek délky do 3,5 m s betonovým základem</t>
  </si>
  <si>
    <t>-1501718960</t>
  </si>
  <si>
    <t>1+1+1+1+2+1+1+1+1+1+2+1+1+1+1+1</t>
  </si>
  <si>
    <t>175</t>
  </si>
  <si>
    <t>912211111</t>
  </si>
  <si>
    <t>Montáž směrového sloupku silničního plastového prosté uložení bez betonového základu</t>
  </si>
  <si>
    <t>838510263</t>
  </si>
  <si>
    <t>176</t>
  </si>
  <si>
    <t>40445158</t>
  </si>
  <si>
    <t>sloupek směrový silniční plastový 1,2m</t>
  </si>
  <si>
    <t>-892991717</t>
  </si>
  <si>
    <t>177</t>
  </si>
  <si>
    <t>40445608</t>
  </si>
  <si>
    <t>značky upravující přednost P1, P4 700mm</t>
  </si>
  <si>
    <t>1249336926</t>
  </si>
  <si>
    <t>1+1+1</t>
  </si>
  <si>
    <t>178</t>
  </si>
  <si>
    <t>40445625</t>
  </si>
  <si>
    <t>informativní značky provozní IP8, IP9, IP11-IP13 500x700mm</t>
  </si>
  <si>
    <t>-1739351122</t>
  </si>
  <si>
    <t>1+1+1+1+2+1+1+1</t>
  </si>
  <si>
    <t>179</t>
  </si>
  <si>
    <t>40445621</t>
  </si>
  <si>
    <t>informativní značky provozní IP1-IP3, IP4b-IP7, IP10a, b 500x500mm</t>
  </si>
  <si>
    <t>577974238</t>
  </si>
  <si>
    <t>180</t>
  </si>
  <si>
    <t>40445619</t>
  </si>
  <si>
    <t>zákazové, příkazové dopravní značky B1-B34, C1-15 500mm</t>
  </si>
  <si>
    <t>86285165</t>
  </si>
  <si>
    <t>181</t>
  </si>
  <si>
    <t>40445650</t>
  </si>
  <si>
    <t>dodatkové tabulky E7, E12, E13 500x300mm</t>
  </si>
  <si>
    <t>-1924617046</t>
  </si>
  <si>
    <t>1+2</t>
  </si>
  <si>
    <t>182</t>
  </si>
  <si>
    <t>40445649</t>
  </si>
  <si>
    <t>dodatkové tabulky E3-E5, E8, E14-E16 500x150mm</t>
  </si>
  <si>
    <t>1599920778</t>
  </si>
  <si>
    <t>183</t>
  </si>
  <si>
    <t>40445235</t>
  </si>
  <si>
    <t>sloupek pro dopravní značku Al D 60mm v 3,5m</t>
  </si>
  <si>
    <t>1394951365</t>
  </si>
  <si>
    <t>1+1+1+1+1+1+1+2+1+1+1+1+1</t>
  </si>
  <si>
    <t>184</t>
  </si>
  <si>
    <t>40445240</t>
  </si>
  <si>
    <t>patka pro sloupek Al D 60mm</t>
  </si>
  <si>
    <t>1966182603</t>
  </si>
  <si>
    <t>185</t>
  </si>
  <si>
    <t>915211115</t>
  </si>
  <si>
    <t>Vodorovné dopravní značení dělící čáry souvislé š 125 mm žlutý plast</t>
  </si>
  <si>
    <t>-1212433363</t>
  </si>
  <si>
    <t>186</t>
  </si>
  <si>
    <t>915211125</t>
  </si>
  <si>
    <t>Vodorovné dopravní značení dělící čáry přerušované š 125 mm žlutý plast</t>
  </si>
  <si>
    <t>1629628853</t>
  </si>
  <si>
    <t>187</t>
  </si>
  <si>
    <t>915311111</t>
  </si>
  <si>
    <t>Předformátované vodorovné dopravní značení dopravní značky do 1 m2 - vyhrazené stání pro nabíjení elektromobilů</t>
  </si>
  <si>
    <t>1975763605</t>
  </si>
  <si>
    <t>188</t>
  </si>
  <si>
    <t>915311112</t>
  </si>
  <si>
    <t>Předformátované vodorovné dopravní značení dopravní značky do 2 m2 - vyhrazené stání ZTP</t>
  </si>
  <si>
    <t>-1811838037</t>
  </si>
  <si>
    <t>189</t>
  </si>
  <si>
    <t>935113111</t>
  </si>
  <si>
    <t>Osazení odvodňovacího polymerbetonového žlabu s krycím roštem šířky do 200 mm</t>
  </si>
  <si>
    <t>2031666892</t>
  </si>
  <si>
    <t>190</t>
  </si>
  <si>
    <t>59227102</t>
  </si>
  <si>
    <t>žlab odvodňovací z polymerbetonu bez spádu dna pozinkovaná hrana š 150mm</t>
  </si>
  <si>
    <t>-243112827</t>
  </si>
  <si>
    <t>191</t>
  </si>
  <si>
    <t>935923216</t>
  </si>
  <si>
    <t>Osazení vpusti pro odvodňovací žlab betonový nebo polymerbetonový s krycím roštem šířky do 200 mm</t>
  </si>
  <si>
    <t>-1560637724</t>
  </si>
  <si>
    <t>192</t>
  </si>
  <si>
    <t>59223071</t>
  </si>
  <si>
    <t>vpusť odtoková polymerbetonová s integrovaným těsněním pro horizontální připojení potrubí pozinkovaná hrana 500x185x610</t>
  </si>
  <si>
    <t>458049078</t>
  </si>
  <si>
    <t>193</t>
  </si>
  <si>
    <t>16110014</t>
  </si>
  <si>
    <t>rošt mřížkový C250 litiny s podélnými pruty pro žlab š 150mm</t>
  </si>
  <si>
    <t>-525635593</t>
  </si>
  <si>
    <t>194</t>
  </si>
  <si>
    <t>963042819</t>
  </si>
  <si>
    <t>Bourání schodišťových stupňů betonových zhotovených na místě</t>
  </si>
  <si>
    <t>723860929</t>
  </si>
  <si>
    <t>2,3*5</t>
  </si>
  <si>
    <t>195</t>
  </si>
  <si>
    <t>966006211</t>
  </si>
  <si>
    <t>Odstranění svislých dopravních značek ze sloupů, sloupků nebo konzol</t>
  </si>
  <si>
    <t>1435755664</t>
  </si>
  <si>
    <t>3+1+1+1+1+1+1</t>
  </si>
  <si>
    <t>196</t>
  </si>
  <si>
    <t>966006132</t>
  </si>
  <si>
    <t>Odstranění značek dopravních nebo orientačních se sloupky s betonovými patkami</t>
  </si>
  <si>
    <t>1854433427</t>
  </si>
  <si>
    <t>1+1+1+1+1+1+1</t>
  </si>
  <si>
    <t>197</t>
  </si>
  <si>
    <t>962032253</t>
  </si>
  <si>
    <t>Bourání zdiva z tvárnic betonových na jakoukoli maltu do 1 m3</t>
  </si>
  <si>
    <t>-2077622738</t>
  </si>
  <si>
    <t>Zaslepení kanálu teplovodu</t>
  </si>
  <si>
    <t>1,7*0,9*0,3</t>
  </si>
  <si>
    <t>198</t>
  </si>
  <si>
    <t>965042141.1</t>
  </si>
  <si>
    <t>Bourání mazanin betonových nebo z litého asfaltu tl do 100 mm pl přes 4 m2</t>
  </si>
  <si>
    <t>-1076623399</t>
  </si>
  <si>
    <t>Přebetonování kanálu teplovodu</t>
  </si>
  <si>
    <t>71,9*0,1</t>
  </si>
  <si>
    <t>199</t>
  </si>
  <si>
    <t>963051113</t>
  </si>
  <si>
    <t>Bourání ŽB stropů deskových tl přes 80 mm</t>
  </si>
  <si>
    <t>783358944</t>
  </si>
  <si>
    <t>1,7*0,2*38+5*3*0,25*3</t>
  </si>
  <si>
    <t>200</t>
  </si>
  <si>
    <t>890351851.1</t>
  </si>
  <si>
    <t>Bourání stěn šachet a kanálů ze ŽB strojně obestavěného prostoru přes 5 m3</t>
  </si>
  <si>
    <t>325311233</t>
  </si>
  <si>
    <t>(2*5+2*3)*1,5*0,3*3</t>
  </si>
  <si>
    <t>(1,1*0,2*2+2,1*0,2)*38</t>
  </si>
  <si>
    <t>201</t>
  </si>
  <si>
    <t>291111114.1</t>
  </si>
  <si>
    <t xml:space="preserve">Zásyp ubourávaných šachet  z betonového recyklátu</t>
  </si>
  <si>
    <t>-531672596</t>
  </si>
  <si>
    <t>3*3*5*1,5</t>
  </si>
  <si>
    <t>202</t>
  </si>
  <si>
    <t>733120843.1</t>
  </si>
  <si>
    <t>Demontáž potrubí ocelového hladkého D 324, vč. likvidace</t>
  </si>
  <si>
    <t>1774431595</t>
  </si>
  <si>
    <t>2*38+2*5</t>
  </si>
  <si>
    <t>203</t>
  </si>
  <si>
    <t>230120192.1</t>
  </si>
  <si>
    <t>Odřezání konců potrubí rušeného teplovodu</t>
  </si>
  <si>
    <t>204774845</t>
  </si>
  <si>
    <t>2*4</t>
  </si>
  <si>
    <t>204</t>
  </si>
  <si>
    <t>733193943</t>
  </si>
  <si>
    <t>Zaslepení potrubí ocelového hladkého dýnkem D 324</t>
  </si>
  <si>
    <t>874973165</t>
  </si>
  <si>
    <t>205</t>
  </si>
  <si>
    <t>713490821.1</t>
  </si>
  <si>
    <t xml:space="preserve">Demontáž izolace tepelné  potrubí vnějšího obvodu přes 500 mm, vč. likvidace</t>
  </si>
  <si>
    <t>1157455752</t>
  </si>
  <si>
    <t>1*38*2+2*5*1</t>
  </si>
  <si>
    <t>206</t>
  </si>
  <si>
    <t>369317311.1</t>
  </si>
  <si>
    <t>Výplň kanálu teplovodu z cementopopílkové suspenze za rubem zaslepení délky do 200 m</t>
  </si>
  <si>
    <t>-1333271733</t>
  </si>
  <si>
    <t>104*1,7*0,9</t>
  </si>
  <si>
    <t>207</t>
  </si>
  <si>
    <t>939291012</t>
  </si>
  <si>
    <t>Obetonování konstrukcí pozemních komunikací z betonu prostého tř. C 16/20</t>
  </si>
  <si>
    <t>-404774988</t>
  </si>
  <si>
    <t>Zaslepení konců kanálů teplovodu</t>
  </si>
  <si>
    <t>1,7*0,9*1*10</t>
  </si>
  <si>
    <t>208</t>
  </si>
  <si>
    <t>916111113</t>
  </si>
  <si>
    <t>Osazení obruby z velkých kostek s boční opěrou do lože z betonu prostého</t>
  </si>
  <si>
    <t>-1170980126</t>
  </si>
  <si>
    <t>21,24+1,55+149,23+1,35+17,35+9,36+18,41+8,2+10,31+89,62+38,55+43,07+27,63+26,83+98,6</t>
  </si>
  <si>
    <t>209</t>
  </si>
  <si>
    <t>58381008</t>
  </si>
  <si>
    <t>kostka štípaná dlažební žula velká 15/17</t>
  </si>
  <si>
    <t>10691129</t>
  </si>
  <si>
    <t>561,3*0,17 'Přepočtené koeficientem množství</t>
  </si>
  <si>
    <t>210</t>
  </si>
  <si>
    <t>916111123.1</t>
  </si>
  <si>
    <t>Osazení obruby z drobných kostek s boční opěrou do lože z betonu prostého ve dvou řadách</t>
  </si>
  <si>
    <t>125335507</t>
  </si>
  <si>
    <t>22,82+28,75+6,84+109,92+76,64+76,58+11,87+1,73+4,54+22,6+31,8+11,45+2,06+2,78+2,04+1,5*2+20,76+2,08+40,59+37,72</t>
  </si>
  <si>
    <t>211</t>
  </si>
  <si>
    <t>-1582138029</t>
  </si>
  <si>
    <t>516,57*0,2 'Přepočtené koeficientem množství</t>
  </si>
  <si>
    <t>212</t>
  </si>
  <si>
    <t>916131213</t>
  </si>
  <si>
    <t>Osazení silničního obrubníku betonového stojatého s boční opěrou do lože z betonu prostého</t>
  </si>
  <si>
    <t>-330270823</t>
  </si>
  <si>
    <t>59,83+4,75+65,15+20,79+4,6+59,48+4,7+0,61+2+32,75+32,51+1,03</t>
  </si>
  <si>
    <t>213</t>
  </si>
  <si>
    <t>59217029</t>
  </si>
  <si>
    <t>obrubník betonový silniční nájezdový 1000x150x150mm</t>
  </si>
  <si>
    <t>-231957535</t>
  </si>
  <si>
    <t>288,2*1,02 'Přepočtené koeficientem množství</t>
  </si>
  <si>
    <t>214</t>
  </si>
  <si>
    <t>916231213</t>
  </si>
  <si>
    <t>Osazení chodníkového obrubníku betonového stojatého s boční opěrou do lože z betonu prostého</t>
  </si>
  <si>
    <t>-102448043</t>
  </si>
  <si>
    <t>8,15+23,24+4,17+10,34+11,37+4,55*3+25+132</t>
  </si>
  <si>
    <t>215</t>
  </si>
  <si>
    <t>59217016</t>
  </si>
  <si>
    <t>obrubník betonový chodníkový 1000x80x250mm</t>
  </si>
  <si>
    <t>-532156765</t>
  </si>
  <si>
    <t>227,92*1,02 'Přepočtené koeficientem množství</t>
  </si>
  <si>
    <t>216</t>
  </si>
  <si>
    <t>916241213</t>
  </si>
  <si>
    <t>Osazení obrubníku kamenného stojatého s boční opěrou do lože z betonu prostého</t>
  </si>
  <si>
    <t>-338189406</t>
  </si>
  <si>
    <t>468,32+470,67+11,61+2,54+10,18+10,4+14,12</t>
  </si>
  <si>
    <t>217</t>
  </si>
  <si>
    <t>58380001</t>
  </si>
  <si>
    <t>krajník kamenný žulový silniční 130x200x300-800mm</t>
  </si>
  <si>
    <t>1311572238</t>
  </si>
  <si>
    <t>1,15+128,8+102,13+58+97,78+57,07+22,93+0,46</t>
  </si>
  <si>
    <t>468,32*1,02 'Přepočtené koeficientem množství</t>
  </si>
  <si>
    <t>218</t>
  </si>
  <si>
    <t>58380007</t>
  </si>
  <si>
    <t>obrubník kamenný žulový přímý 1000x150x250mm</t>
  </si>
  <si>
    <t>1903163785</t>
  </si>
  <si>
    <t>27,06+3,4+70+6,47+3,75*2+1+87,48+234,3+2,23+31+0,23</t>
  </si>
  <si>
    <t>470,67*1,02 'Přepočtené koeficientem množství</t>
  </si>
  <si>
    <t>219</t>
  </si>
  <si>
    <t>58380418.1</t>
  </si>
  <si>
    <t>obrubník kamenný žulový obloukový R 0,5-1m 150x250mm</t>
  </si>
  <si>
    <t>-1325705921</t>
  </si>
  <si>
    <t>1,57*5+1,84+1,92</t>
  </si>
  <si>
    <t>11,61*1,02 'Přepočtené koeficientem množství</t>
  </si>
  <si>
    <t>220</t>
  </si>
  <si>
    <t>58380428.1</t>
  </si>
  <si>
    <t>obrubník kamenný žulový obloukový R 1-3m 150x250mm</t>
  </si>
  <si>
    <t>1708332887</t>
  </si>
  <si>
    <t>2,54*1,02 'Přepočtené koeficientem množství</t>
  </si>
  <si>
    <t>221</t>
  </si>
  <si>
    <t>58380438.1</t>
  </si>
  <si>
    <t>obrubník kamenný žulový obloukový R 3-5m 150x250mm</t>
  </si>
  <si>
    <t>-1549645882</t>
  </si>
  <si>
    <t>10,18*1,02 'Přepočtené koeficientem množství</t>
  </si>
  <si>
    <t>222</t>
  </si>
  <si>
    <t>58380448.1</t>
  </si>
  <si>
    <t>obrubník kamenný žulový obloukový R 5-10m 150x250mm</t>
  </si>
  <si>
    <t>794103775</t>
  </si>
  <si>
    <t>10,4*1,02 'Přepočtené koeficientem množství</t>
  </si>
  <si>
    <t>223</t>
  </si>
  <si>
    <t>58380458.1</t>
  </si>
  <si>
    <t>obrubník kamenný žulový obloukový R 10-25m 150x250mm</t>
  </si>
  <si>
    <t>-1820188147</t>
  </si>
  <si>
    <t>14,12*1,02 'Přepočtené koeficientem množství</t>
  </si>
  <si>
    <t>224</t>
  </si>
  <si>
    <t>916271122.1</t>
  </si>
  <si>
    <t>Chodníkový obrubník z recyklované pryže červený kladený svisle do štěrkopískového lože tl 70 mm</t>
  </si>
  <si>
    <t>-541767319</t>
  </si>
  <si>
    <t>Dětské hřiště</t>
  </si>
  <si>
    <t>30+2*9</t>
  </si>
  <si>
    <t>225</t>
  </si>
  <si>
    <t>916331112</t>
  </si>
  <si>
    <t>Osazení zahradního obrubníku betonového do lože z betonu s boční opěrou</t>
  </si>
  <si>
    <t>1995034776</t>
  </si>
  <si>
    <t>5,9*12+11,29+4,04+0,4+5,3+10,37</t>
  </si>
  <si>
    <t>226</t>
  </si>
  <si>
    <t>59217001</t>
  </si>
  <si>
    <t>obrubník betonový zahradní 1000x50x250mm</t>
  </si>
  <si>
    <t>-204881542</t>
  </si>
  <si>
    <t>102,2*1,02 'Přepočtené koeficientem množství</t>
  </si>
  <si>
    <t>227</t>
  </si>
  <si>
    <t>916991121</t>
  </si>
  <si>
    <t>Lože pod obrubníky, krajníky nebo obruby z dlažebních kostek z betonu prostého</t>
  </si>
  <si>
    <t>1613628590</t>
  </si>
  <si>
    <t>(561,3+516,57+288,2+227,92+1008,77+102,2)*0,1*0,5</t>
  </si>
  <si>
    <t>228</t>
  </si>
  <si>
    <t>936009123</t>
  </si>
  <si>
    <t>Bezpečnostní dopadová plocha venkovní na dětském hřišti tl 40 cm z kačírku</t>
  </si>
  <si>
    <t>1513356493</t>
  </si>
  <si>
    <t>132,68</t>
  </si>
  <si>
    <t>229</t>
  </si>
  <si>
    <t>936009122</t>
  </si>
  <si>
    <t>Bezpečnostní dopadová plocha venkovní na dětském hřišti tl 40 cm z písku</t>
  </si>
  <si>
    <t>1507632748</t>
  </si>
  <si>
    <t>2,4*5,4</t>
  </si>
  <si>
    <t>230</t>
  </si>
  <si>
    <t>919726123</t>
  </si>
  <si>
    <t>Geotextilie pro ochranu, separaci a filtraci netkaná měrná hm přes 300 do 500 g/m2</t>
  </si>
  <si>
    <t>-961453074</t>
  </si>
  <si>
    <t>132,680+12,96</t>
  </si>
  <si>
    <t>145,64*1,15 'Přepočtené koeficientem množství</t>
  </si>
  <si>
    <t>231</t>
  </si>
  <si>
    <t>936004112.1</t>
  </si>
  <si>
    <t>Demontáž stávající obvodové konstrukce pískoviště, vč. likvidace</t>
  </si>
  <si>
    <t>-2049726261</t>
  </si>
  <si>
    <t>2*3+2*6</t>
  </si>
  <si>
    <t>232</t>
  </si>
  <si>
    <t>919121112</t>
  </si>
  <si>
    <t>Těsnění spár zálivkou za studena pro komůrky š 10 mm hl 25 mm s těsnicím profilem</t>
  </si>
  <si>
    <t>180896673</t>
  </si>
  <si>
    <t>1,85+6,25+7,2+3,9</t>
  </si>
  <si>
    <t>233</t>
  </si>
  <si>
    <t>938908411</t>
  </si>
  <si>
    <t>Čištění vozovek splachováním vodou</t>
  </si>
  <si>
    <t>1592344037</t>
  </si>
  <si>
    <t>1889,68+1090,39+946,565+579,36</t>
  </si>
  <si>
    <t>234</t>
  </si>
  <si>
    <t>938909311</t>
  </si>
  <si>
    <t>Čištění vozovek metením strojně podkladu nebo krytu betonového nebo živičného</t>
  </si>
  <si>
    <t>-694521020</t>
  </si>
  <si>
    <t>235</t>
  </si>
  <si>
    <t>938909331</t>
  </si>
  <si>
    <t>Čištění vozovek metením ručně podkladu nebo krytu betonového nebo živičného</t>
  </si>
  <si>
    <t>-315714577</t>
  </si>
  <si>
    <t>93,12+725,16+32,505+52,33+221,53</t>
  </si>
  <si>
    <t>236</t>
  </si>
  <si>
    <t>268119111</t>
  </si>
  <si>
    <t>Bourání vodicích zídek ze ŽB v přes 1 do 1,5 m</t>
  </si>
  <si>
    <t>1046706282</t>
  </si>
  <si>
    <t>237</t>
  </si>
  <si>
    <t>961044111</t>
  </si>
  <si>
    <t>Bourání základů z betonu prostého</t>
  </si>
  <si>
    <t>-135906176</t>
  </si>
  <si>
    <t>(4,34+3,89)*0,4</t>
  </si>
  <si>
    <t>238</t>
  </si>
  <si>
    <t>966001211.1</t>
  </si>
  <si>
    <t>Přesunutí lavičky stabilní zabetonované - dětské hřiště</t>
  </si>
  <si>
    <t>1510420047</t>
  </si>
  <si>
    <t>239</t>
  </si>
  <si>
    <t>966003818.1</t>
  </si>
  <si>
    <t>Rozebrání oplocení s příčníky a ocelovými sloupky z prken a latí, vč. likvidace</t>
  </si>
  <si>
    <t>-1325452641</t>
  </si>
  <si>
    <t>49,4-1*2</t>
  </si>
  <si>
    <t>240</t>
  </si>
  <si>
    <t>966008221.1</t>
  </si>
  <si>
    <t xml:space="preserve">Úprava betonového nebo polymerbetonového odvodňovacího žlabu š do 200 mm zkrácením - před objektem  prádelny</t>
  </si>
  <si>
    <t>-1006614865</t>
  </si>
  <si>
    <t>241</t>
  </si>
  <si>
    <t>966073810.1</t>
  </si>
  <si>
    <t>Rozebrání vrat a vrátek k oplocení pl do 2 m2, vč. likvidace</t>
  </si>
  <si>
    <t>-1989562196</t>
  </si>
  <si>
    <t>242</t>
  </si>
  <si>
    <t>966008211</t>
  </si>
  <si>
    <t>Bourání odvodňovacího žlabu z betonových příkopových tvárnic š do 500 mm</t>
  </si>
  <si>
    <t>-289952251</t>
  </si>
  <si>
    <t>243</t>
  </si>
  <si>
    <t>935112111</t>
  </si>
  <si>
    <t>Osazení příkopového žlabu do betonu tl 100 mm z betonových tvárnic š 500 mm</t>
  </si>
  <si>
    <t>-1326655179</t>
  </si>
  <si>
    <t>244</t>
  </si>
  <si>
    <t>59227054</t>
  </si>
  <si>
    <t>žlabovka příkopová betonová 500x500x130mm</t>
  </si>
  <si>
    <t>-1679543567</t>
  </si>
  <si>
    <t>245</t>
  </si>
  <si>
    <t>979071121</t>
  </si>
  <si>
    <t>Očištění dlažebních kostek drobných s původním spárováním kamenivem těženým</t>
  </si>
  <si>
    <t>2107971735</t>
  </si>
  <si>
    <t>(41,44+48,28)*0,1</t>
  </si>
  <si>
    <t>246</t>
  </si>
  <si>
    <t>979071131</t>
  </si>
  <si>
    <t>Očištění dlažebních kostek mozaikových kamenivem těženým nebo MV</t>
  </si>
  <si>
    <t>-295415572</t>
  </si>
  <si>
    <t>247</t>
  </si>
  <si>
    <t>767161814.1</t>
  </si>
  <si>
    <t>Demontáž zábradlí rovného nerozebíratelného hmotnosti 1 m zábradlí přes 20 kg do suti, vč. likvidace</t>
  </si>
  <si>
    <t>-732810653</t>
  </si>
  <si>
    <t>36,4+46,2+5,4+4,2</t>
  </si>
  <si>
    <t>248</t>
  </si>
  <si>
    <t>767163122</t>
  </si>
  <si>
    <t>Montáž přímého kovového zábradlí do betonu v rovině v exteriéru</t>
  </si>
  <si>
    <t>-1195273940</t>
  </si>
  <si>
    <t>20,5+60,5</t>
  </si>
  <si>
    <t>249</t>
  </si>
  <si>
    <t>55342281.1</t>
  </si>
  <si>
    <t>trubkové zábradlí v úpravě pozink jako prodloužení zábradlí opěrné zídky v členění dle předchozí etapy stavby</t>
  </si>
  <si>
    <t>-761504095</t>
  </si>
  <si>
    <t>250</t>
  </si>
  <si>
    <t>55342285.1</t>
  </si>
  <si>
    <t>zábradlí z ocelové pásoviny20x40mm, bočním kotvením, barva DB 703 + pozink</t>
  </si>
  <si>
    <t>-1054163902</t>
  </si>
  <si>
    <t>41,7+2*2,5+8,2+5,6</t>
  </si>
  <si>
    <t>251</t>
  </si>
  <si>
    <t>767223222</t>
  </si>
  <si>
    <t>Montáž přímého kovového zábradlí do betonu konstrukce na schodišti v exteriéru</t>
  </si>
  <si>
    <t>-797741221</t>
  </si>
  <si>
    <t>5,2*2+4,2*2+2,38+4,7*2+2,7*2+7,6+3,2+4,4+5,5</t>
  </si>
  <si>
    <t>252</t>
  </si>
  <si>
    <t>622584975</t>
  </si>
  <si>
    <t>253</t>
  </si>
  <si>
    <t>KOM M8</t>
  </si>
  <si>
    <t>Vybourání stávajících uličních vpustí</t>
  </si>
  <si>
    <t>ks</t>
  </si>
  <si>
    <t>1900373557</t>
  </si>
  <si>
    <t>254</t>
  </si>
  <si>
    <t>RUPKOM1</t>
  </si>
  <si>
    <t xml:space="preserve">Demontáž herních prvků a odvoz dle dispozic investora (včetně založení) - péráček </t>
  </si>
  <si>
    <t>2057361485</t>
  </si>
  <si>
    <t>255</t>
  </si>
  <si>
    <t>RUPKOM2</t>
  </si>
  <si>
    <t>Demontáž herních prvků a odvoz dle dispozic investora (včetně založení) - skluzavka</t>
  </si>
  <si>
    <t>554706953</t>
  </si>
  <si>
    <t>RUPKOM3</t>
  </si>
  <si>
    <t>Demontáž herních prvků a odvoz dle dispozic investora (včetně založení) - basketbalový koš</t>
  </si>
  <si>
    <t>-636525409</t>
  </si>
  <si>
    <t>257</t>
  </si>
  <si>
    <t>RUPKOM4</t>
  </si>
  <si>
    <t>Demontáž stávajících odpadkových košů a odvoz dle dispozic investora (v rozsahu dané etapy)</t>
  </si>
  <si>
    <t>-1229819726</t>
  </si>
  <si>
    <t>997</t>
  </si>
  <si>
    <t>Přesun sutě</t>
  </si>
  <si>
    <t>258</t>
  </si>
  <si>
    <t>997221571</t>
  </si>
  <si>
    <t>Vodorovná doprava vybouraných hmot do 1 km</t>
  </si>
  <si>
    <t>1249895565</t>
  </si>
  <si>
    <t>1850+198,69+1923,317+401,18</t>
  </si>
  <si>
    <t>259</t>
  </si>
  <si>
    <t>997221579</t>
  </si>
  <si>
    <t>Příplatek ZKD 1 km u vodorovné dopravy vybouraných hmot</t>
  </si>
  <si>
    <t>1499036837</t>
  </si>
  <si>
    <t>4373,187*29</t>
  </si>
  <si>
    <t>260</t>
  </si>
  <si>
    <t>997221612</t>
  </si>
  <si>
    <t>Nakládání vybouraných hmot na dopravní prostředky pro vodorovnou dopravu</t>
  </si>
  <si>
    <t>-1156240492</t>
  </si>
  <si>
    <t>261</t>
  </si>
  <si>
    <t>997221861</t>
  </si>
  <si>
    <t>Poplatek za uložení na recyklační skládce (skládkovné) stavebního odpadu z prostého betonu pod kódem 17 01 01</t>
  </si>
  <si>
    <t>242200430</t>
  </si>
  <si>
    <t>262</t>
  </si>
  <si>
    <t>997221862</t>
  </si>
  <si>
    <t>Poplatek za uložení na recyklační skládce (skládkovné) stavebního odpadu z armovaného betonu pod kódem 17 01 01</t>
  </si>
  <si>
    <t>1482592619</t>
  </si>
  <si>
    <t>263</t>
  </si>
  <si>
    <t>997221873</t>
  </si>
  <si>
    <t>Poplatek za uložení na recyklační skládce (skládkovné) stavebního odpadu zeminy a kamení zatříděného do Katalogu odpadů pod kódem 17 05 04</t>
  </si>
  <si>
    <t>-2070646490</t>
  </si>
  <si>
    <t>264</t>
  </si>
  <si>
    <t>997221875</t>
  </si>
  <si>
    <t>Poplatek za uložení na recyklační skládce (skládkovné) stavebního odpadu asfaltového bez obsahu dehtu zatříděného do Katalogu odpadů pod kódem 17 03 02</t>
  </si>
  <si>
    <t>2059104269</t>
  </si>
  <si>
    <t>998</t>
  </si>
  <si>
    <t>Přesun hmot</t>
  </si>
  <si>
    <t>265</t>
  </si>
  <si>
    <t>998223011</t>
  </si>
  <si>
    <t>Přesun hmot pro pozemní komunikace s krytem dlážděným</t>
  </si>
  <si>
    <t>1196564314</t>
  </si>
  <si>
    <t>SO 401 - Veřejné osvětlení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</si>
  <si>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</si>
  <si>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</si>
  <si>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</si>
  <si>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</si>
  <si>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</si>
  <si>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</si>
  <si>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741122133</t>
  </si>
  <si>
    <t>Montáž kabel Cu plný kulatý žíla 4x10 mm2 zatažený v trubkách (např. CYKY)</t>
  </si>
  <si>
    <t>-223664796</t>
  </si>
  <si>
    <t>Větev A</t>
  </si>
  <si>
    <t>102+10*2</t>
  </si>
  <si>
    <t>Větev A-1</t>
  </si>
  <si>
    <t>101+6*2</t>
  </si>
  <si>
    <t>Větev B</t>
  </si>
  <si>
    <t>155,2+2*2</t>
  </si>
  <si>
    <t>Větev C</t>
  </si>
  <si>
    <t>392,4+10*2</t>
  </si>
  <si>
    <t>Větev C-1</t>
  </si>
  <si>
    <t>66,1+4*2</t>
  </si>
  <si>
    <t>Větev D</t>
  </si>
  <si>
    <t>291,1+14*2</t>
  </si>
  <si>
    <t>Větev D-1</t>
  </si>
  <si>
    <t>133+10*2</t>
  </si>
  <si>
    <t>Větev D-2</t>
  </si>
  <si>
    <t>140,1+10*2</t>
  </si>
  <si>
    <t>Větev E</t>
  </si>
  <si>
    <t>65,6+4*2</t>
  </si>
  <si>
    <t>Větev F</t>
  </si>
  <si>
    <t>79,8+6*2</t>
  </si>
  <si>
    <t>Větev G</t>
  </si>
  <si>
    <t>96,4+2*2</t>
  </si>
  <si>
    <t>Větev H</t>
  </si>
  <si>
    <t>208,9+14*2</t>
  </si>
  <si>
    <t>Větev I</t>
  </si>
  <si>
    <t>116,8+6*2</t>
  </si>
  <si>
    <t>34111076</t>
  </si>
  <si>
    <t>kabel instalační jádro Cu plné izolace PVC plášť PVC 450/750V (CYKY) 4x10mm2</t>
  </si>
  <si>
    <t>348208272</t>
  </si>
  <si>
    <t>2144,4*1,15 'Přepočtené koeficientem množství</t>
  </si>
  <si>
    <t>210204002</t>
  </si>
  <si>
    <t>Montáž stožárů osvětlení parkových ocelových</t>
  </si>
  <si>
    <t>-923472021</t>
  </si>
  <si>
    <t>31674065</t>
  </si>
  <si>
    <t>stožár osvětlovací sadový Pz 133/89/60 v 5,0m</t>
  </si>
  <si>
    <t>188193733</t>
  </si>
  <si>
    <t>31674067</t>
  </si>
  <si>
    <t>stožár osvětlovací sadový Pz 133/89/60 v 6,0m</t>
  </si>
  <si>
    <t>-377398669</t>
  </si>
  <si>
    <t>210204103</t>
  </si>
  <si>
    <t>Montáž výložníků osvětlení jednoramenných sloupových hmotnosti do 35 kg</t>
  </si>
  <si>
    <t>-204402798</t>
  </si>
  <si>
    <t>31674001</t>
  </si>
  <si>
    <t>výložník rovný jednoduchý k osvětlovacím stožárům uličním vyložení 1000mm</t>
  </si>
  <si>
    <t>490620212</t>
  </si>
  <si>
    <t>210220020</t>
  </si>
  <si>
    <t>Montáž uzemňovacího vedení vodičů FeZn pomocí svorek v zemi páskou do 120 mm2 ve městské zástavbě</t>
  </si>
  <si>
    <t>776828665</t>
  </si>
  <si>
    <t>91+2*2,5</t>
  </si>
  <si>
    <t>92,5</t>
  </si>
  <si>
    <t>11,3</t>
  </si>
  <si>
    <t>281,5+10,6</t>
  </si>
  <si>
    <t>66,1</t>
  </si>
  <si>
    <t>44,6</t>
  </si>
  <si>
    <t>114,7</t>
  </si>
  <si>
    <t>123,4</t>
  </si>
  <si>
    <t>65,6</t>
  </si>
  <si>
    <t>79,8</t>
  </si>
  <si>
    <t>23,8</t>
  </si>
  <si>
    <t>181,5+2,5+1,5</t>
  </si>
  <si>
    <t>72,1</t>
  </si>
  <si>
    <t>35442062</t>
  </si>
  <si>
    <t>pás zemnící 30x4mm FeZn</t>
  </si>
  <si>
    <t>kg</t>
  </si>
  <si>
    <t>-2009230799</t>
  </si>
  <si>
    <t>210220022</t>
  </si>
  <si>
    <t>Montáž uzemňovacího vedení vodičů FeZn pomocí svorek v zemi drátem průměru do 10 mm ve městské zástavbě</t>
  </si>
  <si>
    <t>387283905</t>
  </si>
  <si>
    <t>35441073</t>
  </si>
  <si>
    <t>drát D 10mm FeZn</t>
  </si>
  <si>
    <t>-1868107976</t>
  </si>
  <si>
    <t>35441996</t>
  </si>
  <si>
    <t>svorka odbočovací a spojovací pro spojování kruhových a páskových vodičů, FeZn</t>
  </si>
  <si>
    <t>-1315387815</t>
  </si>
  <si>
    <t>210204205</t>
  </si>
  <si>
    <t>Montáž elektrovýzbroje stožárů osvětlení 6 okruhů</t>
  </si>
  <si>
    <t>831731222</t>
  </si>
  <si>
    <t>741122131</t>
  </si>
  <si>
    <t>Montáž kabel Cu plný kulatý žíla 4x1,5 až 4 mm2 zatažený v trubkách (např. CYKY)</t>
  </si>
  <si>
    <t>159579999</t>
  </si>
  <si>
    <t>27*6+19*7</t>
  </si>
  <si>
    <t>34111094</t>
  </si>
  <si>
    <t>kabel instalační jádro Cu plné izolace PVC plášť PVC 450/750V (CYKY) 5x2,5mm2</t>
  </si>
  <si>
    <t>-1050244687</t>
  </si>
  <si>
    <t>34571051</t>
  </si>
  <si>
    <t>trubka elektroinstalační ohebná EN 500 86-1141 (chránička) D 22,9/28,5mm</t>
  </si>
  <si>
    <t>106259413</t>
  </si>
  <si>
    <t>VO M3</t>
  </si>
  <si>
    <t>Ochranná manžeta plast pro sloup VO</t>
  </si>
  <si>
    <t>584695644</t>
  </si>
  <si>
    <t>VO M4</t>
  </si>
  <si>
    <t xml:space="preserve">EKM 1261 - 2D2-5-16  elektrovýzbroj 1-2xE27, pro 1-2x5x6-16mm, IP 54</t>
  </si>
  <si>
    <t>-34307877</t>
  </si>
  <si>
    <t>VO K1</t>
  </si>
  <si>
    <t xml:space="preserve">pouzdrový základ  stožáru - zhotovení  vč. zem. prací a materiálu</t>
  </si>
  <si>
    <t>881861607</t>
  </si>
  <si>
    <t>VO K2</t>
  </si>
  <si>
    <t xml:space="preserve">demontáž stáv. svítidla vč. stožáru a základu, vč. uložení výzisku na TS a likvidace nepotř. částí </t>
  </si>
  <si>
    <t>-29789957</t>
  </si>
  <si>
    <t>VO K3</t>
  </si>
  <si>
    <t>propoje na stávající rozvody VO</t>
  </si>
  <si>
    <t>-331705511</t>
  </si>
  <si>
    <t>VO K4</t>
  </si>
  <si>
    <t>elektrorevize</t>
  </si>
  <si>
    <t>-2132415706</t>
  </si>
  <si>
    <t>VO K5</t>
  </si>
  <si>
    <t xml:space="preserve">zkušební provoz a nastavení </t>
  </si>
  <si>
    <t>-521101264</t>
  </si>
  <si>
    <t>VO K6</t>
  </si>
  <si>
    <t>geodetické zaměření a dok. skut. provedení</t>
  </si>
  <si>
    <t>-1267388881</t>
  </si>
  <si>
    <t>VO K7</t>
  </si>
  <si>
    <t>vyhledání a obnažení stávajících rozvodů k propojům</t>
  </si>
  <si>
    <t>-543349095</t>
  </si>
  <si>
    <t>VO K8</t>
  </si>
  <si>
    <t>práce plošiny a jeřábu</t>
  </si>
  <si>
    <t>-1939699864</t>
  </si>
  <si>
    <t>VO K9</t>
  </si>
  <si>
    <t>ostatní nespecifikované související práce</t>
  </si>
  <si>
    <t>-927997427</t>
  </si>
  <si>
    <t>210203901</t>
  </si>
  <si>
    <t>Montáž svítidel LED se zapojením vodičů průmyslových nebo venkovních na výložník nebo dřík</t>
  </si>
  <si>
    <t>1162365526</t>
  </si>
  <si>
    <t>RUPVOM5</t>
  </si>
  <si>
    <t xml:space="preserve">komplet dodávka svítidel typ S1 - N433 (2280 lm) vč. příslušenství  dle specifikace v PD</t>
  </si>
  <si>
    <t>-720856044</t>
  </si>
  <si>
    <t>RUPVOM6</t>
  </si>
  <si>
    <t xml:space="preserve">komplet dodávka svítidel typ S2 - N409 (4170 lm) vč. příslušenství  dle specifikace v PD</t>
  </si>
  <si>
    <t>804416949</t>
  </si>
  <si>
    <t>RUPVOM7</t>
  </si>
  <si>
    <t xml:space="preserve">komplet dodávka svítidel typ S3 - N433 (1500lm) vč. příslušenství  dle specifikace v PD</t>
  </si>
  <si>
    <t>1474159401</t>
  </si>
  <si>
    <t>RUPVOM8</t>
  </si>
  <si>
    <t xml:space="preserve">komplet dodávka svítidel typ S4 - N406 (3010lm) vč. příslušenství  dle specifikace v PD</t>
  </si>
  <si>
    <t>-1262348372</t>
  </si>
  <si>
    <t>RUPVOM9</t>
  </si>
  <si>
    <t>Kabelová spojka smršťovací, komplet</t>
  </si>
  <si>
    <t>-1386113155</t>
  </si>
  <si>
    <t>VO M10</t>
  </si>
  <si>
    <t>nespecifikovaný materiál</t>
  </si>
  <si>
    <t>-1220783176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</si>
  <si>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</si>
  <si>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</si>
  <si>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</si>
  <si>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</si>
  <si>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</si>
  <si>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-2071760246</t>
  </si>
  <si>
    <t>460010025</t>
  </si>
  <si>
    <t>Vytyčení trasy inženýrských sítí v zastavěném prostoru</t>
  </si>
  <si>
    <t>-1494952459</t>
  </si>
  <si>
    <t>460021113</t>
  </si>
  <si>
    <t>Sejmutí ornice při elektromontážích ručně tl vrstvy přes 25 do 30 cm</t>
  </si>
  <si>
    <t>-1372326141</t>
  </si>
  <si>
    <t>1121,7*0,5+106*0,8</t>
  </si>
  <si>
    <t>-(2+3,5+2+5,5)*0,5</t>
  </si>
  <si>
    <t>-(4,7+1,6+3,3)*0,5</t>
  </si>
  <si>
    <t>-(1+1,5*2+13)*0,5</t>
  </si>
  <si>
    <t>-(4,8*0,8+7*0,5)</t>
  </si>
  <si>
    <t>-4*0,5</t>
  </si>
  <si>
    <t>-(3,5+2)*0,5</t>
  </si>
  <si>
    <t>-((3,2+18,7+9,5+9+1+6+2,2)*0,5+6*0,8)</t>
  </si>
  <si>
    <t>460171262</t>
  </si>
  <si>
    <t>Hloubení kabelových nezapažených rýh strojně š 50 cm hl 70 cm v hornině tř I skupiny 3</t>
  </si>
  <si>
    <t>-1094666376</t>
  </si>
  <si>
    <t>291,9-10,6-3*4-5</t>
  </si>
  <si>
    <t>44,6-5</t>
  </si>
  <si>
    <t>123,4-4*3</t>
  </si>
  <si>
    <t>181,5+2,5+1,5-5</t>
  </si>
  <si>
    <t>460171632</t>
  </si>
  <si>
    <t>Hloubení kabelových nezapažených rýh strojně š 80 cm hl 70 cm v hornině tř I skupiny 3</t>
  </si>
  <si>
    <t>2095411494</t>
  </si>
  <si>
    <t>Větěv A + Větev C</t>
  </si>
  <si>
    <t>96,5+9,5</t>
  </si>
  <si>
    <t>460341113</t>
  </si>
  <si>
    <t>Vodorovné přemístění horniny jakékoliv třídy dopravními prostředky při elektromontážích přes 500 do 1000 m</t>
  </si>
  <si>
    <t>91129478</t>
  </si>
  <si>
    <t>1121,7*0,5*0,3+106*0,8*0,3</t>
  </si>
  <si>
    <t>460341121</t>
  </si>
  <si>
    <t>Příplatek k vodorovnému přemístění horniny dopravními prostředky při elektromontážích za každých dalších i započatých 1000 m</t>
  </si>
  <si>
    <t>-1382801643</t>
  </si>
  <si>
    <t>460361121</t>
  </si>
  <si>
    <t>Poplatek za uložení zeminy na recyklační skládce (skládkovné) kód odpadu 17 05 04</t>
  </si>
  <si>
    <t>-1420183606</t>
  </si>
  <si>
    <t>460371121</t>
  </si>
  <si>
    <t>Naložení výkopku při elektromontážích strojně z hornin třídy I skupiny 1 až 3</t>
  </si>
  <si>
    <t>-1128277138</t>
  </si>
  <si>
    <t>460451242</t>
  </si>
  <si>
    <t>Zásyp kabelových rýh strojně se zhutněním š 50 cm hl 40 cm z horniny tř I skupiny 3</t>
  </si>
  <si>
    <t>-386291938</t>
  </si>
  <si>
    <t>460451622</t>
  </si>
  <si>
    <t>Zásyp kabelových rýh strojně se zhutněním š 80 cm hl 40 cm z horniny tř I skupiny 3</t>
  </si>
  <si>
    <t>-317895346</t>
  </si>
  <si>
    <t>460551113</t>
  </si>
  <si>
    <t>Rozprostření a urovnání ornice při elektromotážích ručně tl vrstvy přes 25 do 30 cm</t>
  </si>
  <si>
    <t>194057585</t>
  </si>
  <si>
    <t>460632113</t>
  </si>
  <si>
    <t>Startovací jáma pro protlak výkop včetně zásypu ručně v hornině tř. těžitelnosti I skupiny 3</t>
  </si>
  <si>
    <t>-265623599</t>
  </si>
  <si>
    <t>460632213</t>
  </si>
  <si>
    <t>Koncová jáma pro protlak výkop včetně zásypu ručně v hornině tř. těžitelnosti I skupiny 3</t>
  </si>
  <si>
    <t>1994478734</t>
  </si>
  <si>
    <t>460661112</t>
  </si>
  <si>
    <t>Kabelové lože z písku pro kabely nn bez zakrytí š lože přes 35 do 50 cm</t>
  </si>
  <si>
    <t>1330656657</t>
  </si>
  <si>
    <t>460661114</t>
  </si>
  <si>
    <t>Kabelové lože z písku pro kabely nn bez zakrytí š lože přes 65 do 80 cm</t>
  </si>
  <si>
    <t>-910477797</t>
  </si>
  <si>
    <t>175151101.1</t>
  </si>
  <si>
    <t>Obsypání vedení strojně sypaninou bez prohození, uloženou do 3 m</t>
  </si>
  <si>
    <t>-2002993402</t>
  </si>
  <si>
    <t>1121,7*0,5*0,2+106*0,8*0,2</t>
  </si>
  <si>
    <t>-860868241</t>
  </si>
  <si>
    <t>460631127</t>
  </si>
  <si>
    <t>Neřízený zemní protlak při elektromontážích v hornině tř. těžitelnosti I a II skupiny 3 a 4 vnějšího průměru přes 125 do 160 mm</t>
  </si>
  <si>
    <t>1255141144</t>
  </si>
  <si>
    <t>3*8+4*6+5*6</t>
  </si>
  <si>
    <t>28613118</t>
  </si>
  <si>
    <t xml:space="preserve">potrubí  PE100 RC PN 16 SDR11 160x14,6mm</t>
  </si>
  <si>
    <t>1686501038</t>
  </si>
  <si>
    <t>78*1,05 'Přepočtené koeficientem množství</t>
  </si>
  <si>
    <t>460671113</t>
  </si>
  <si>
    <t>Výstražná fólie pro krytí kabelů šířky přes 25 do 34 cm</t>
  </si>
  <si>
    <t>-2127604847</t>
  </si>
  <si>
    <t>96,7*2</t>
  </si>
  <si>
    <t>291,9-10,6+9,5</t>
  </si>
  <si>
    <t>460791213</t>
  </si>
  <si>
    <t>Montáž trubek ochranných plastových uložených volně do rýhy ohebných přes 50 do 90 mm</t>
  </si>
  <si>
    <t>-838030961</t>
  </si>
  <si>
    <t>102+91*2+10*1,5</t>
  </si>
  <si>
    <t>101+2*92,5+6*1,5</t>
  </si>
  <si>
    <t>155,2+11,3*2+2*1,5</t>
  </si>
  <si>
    <t>392,4+281,3*2+10,6*2+10*1,5</t>
  </si>
  <si>
    <t>66,1*3+4*1,5</t>
  </si>
  <si>
    <t>291,1+2*44,6+14*1,5</t>
  </si>
  <si>
    <t>133+2*114,7+10*1,5</t>
  </si>
  <si>
    <t>140,1+2*123,4*2+10*1,5</t>
  </si>
  <si>
    <t>65,6*3+4*1,5</t>
  </si>
  <si>
    <t>79,8*3+6*1,5</t>
  </si>
  <si>
    <t>96,4+2*23,8+2*1,5</t>
  </si>
  <si>
    <t>208,9+181,5*2+14*1,5</t>
  </si>
  <si>
    <t>116,8+2*72,1+6*1,5</t>
  </si>
  <si>
    <t>34571372</t>
  </si>
  <si>
    <t>trubka elektroinstalační ohebná dvouplášťová korugovaná HDPE+LDPE UV stab (chránička) D 52/63mm</t>
  </si>
  <si>
    <t>-624491988</t>
  </si>
  <si>
    <t>4858,8*1,05 'Přepočtené koeficientem množství</t>
  </si>
  <si>
    <t>460791216</t>
  </si>
  <si>
    <t>Montáž trubek ochranných plastových uložených volně do rýhy ohebných přes 133 do 172 mm</t>
  </si>
  <si>
    <t>333909809</t>
  </si>
  <si>
    <t>4*7,5+2*9,7+3*9,5+3*9+2*5,7</t>
  </si>
  <si>
    <t>34571358</t>
  </si>
  <si>
    <t>trubka elektroinstalační ohebná dvouplášťová korugovaná HDPE+LDPE (chránička) D 136/160mm</t>
  </si>
  <si>
    <t>432562519</t>
  </si>
  <si>
    <t>116,3*1,05 'Přepočtené koeficientem množství</t>
  </si>
  <si>
    <t>VO K10</t>
  </si>
  <si>
    <t>Montáž trubek ochranných</t>
  </si>
  <si>
    <t>-2064551414</t>
  </si>
  <si>
    <t>7,5*4+9,7</t>
  </si>
  <si>
    <t>VO M11</t>
  </si>
  <si>
    <t>trubka ochranná korugovaná DN200</t>
  </si>
  <si>
    <t>-1553469432</t>
  </si>
  <si>
    <t>460871143</t>
  </si>
  <si>
    <t>Provizorní oprava vozovky a chodníku ze štěrkodrti se zhutněním při elektromontážích tl 15 cm, ŠD fr. 0-32mm</t>
  </si>
  <si>
    <t>1636497052</t>
  </si>
  <si>
    <t>(2+3,5+2+5,5)*0,5</t>
  </si>
  <si>
    <t>(4,7+1,6+3,3)*0,5</t>
  </si>
  <si>
    <t>(1+1,5*2+13)*0,5</t>
  </si>
  <si>
    <t>4,8*0,8+7*0,5</t>
  </si>
  <si>
    <t>4*0,5</t>
  </si>
  <si>
    <t>(3,5+2)*0,5</t>
  </si>
  <si>
    <t>(3,2+18,7+9,5+9+1+6+2,2)*0,5+6*0,8</t>
  </si>
  <si>
    <t>460871144</t>
  </si>
  <si>
    <t>Podklad vozovky a chodníku ze štěrkodrti se zhutněním při elektromontážích tl 20 cm, ŠD fr. 0-63mm</t>
  </si>
  <si>
    <t>-1095990130</t>
  </si>
  <si>
    <t>468011123</t>
  </si>
  <si>
    <t>Odstranění podkladu nebo krytu komunikace při elektromontážích z kameniva drceného tl přes 20 do 30 cm</t>
  </si>
  <si>
    <t>-1095831696</t>
  </si>
  <si>
    <t>468011132</t>
  </si>
  <si>
    <t>Odstranění podkladu nebo krytu komunikace při elektromontážích z betonu prostého tl přes 15 do 30 cm</t>
  </si>
  <si>
    <t>-908147530</t>
  </si>
  <si>
    <t>468021132</t>
  </si>
  <si>
    <t>Rozebrání dlažeb při elektromontážích ručně z kostek mozaikových do písku spáry nezalité</t>
  </si>
  <si>
    <t>1221616243</t>
  </si>
  <si>
    <t>468011141</t>
  </si>
  <si>
    <t>Odstranění podkladu nebo krytu komunikace při elektromontážích ze živice tl do 5 cm</t>
  </si>
  <si>
    <t>-2138999302</t>
  </si>
  <si>
    <t>468011144</t>
  </si>
  <si>
    <t>Odstranění podkladu nebo krytu komunikace při elektromontážích ze živice tl přes 15 do 30 cm</t>
  </si>
  <si>
    <t>929808923</t>
  </si>
  <si>
    <t>468021212</t>
  </si>
  <si>
    <t>Rozebrání dlažeb při elektromontážích ručně z dlaždic betonových nebo keramických do písku spáry nezalité</t>
  </si>
  <si>
    <t>-1336187381</t>
  </si>
  <si>
    <t>468021221</t>
  </si>
  <si>
    <t>Rozebrání dlažeb při elektromontážích ručně z dlaždic zámkových do písku spáry nezalité</t>
  </si>
  <si>
    <t>-817021117</t>
  </si>
  <si>
    <t>468031211</t>
  </si>
  <si>
    <t>Vytrhání obrub při elektromontážích stojatých chodníkových s odhozením nebo naložením na dopravní prostředek</t>
  </si>
  <si>
    <t>-626658012</t>
  </si>
  <si>
    <t>1+1+2*2</t>
  </si>
  <si>
    <t>468031221</t>
  </si>
  <si>
    <t>Vytrhání obrub při elektromontážích stojatých silničních s odhozením nebo naložením na dopravní prostředek</t>
  </si>
  <si>
    <t>-1738882628</t>
  </si>
  <si>
    <t>2+1+3+1+1+1+2</t>
  </si>
  <si>
    <t>468031121</t>
  </si>
  <si>
    <t>Vytrhání obrub při elektromontážích ležatých silničních s odhozením nebo naložením na dopravní prostředek</t>
  </si>
  <si>
    <t>1240799769</t>
  </si>
  <si>
    <t>468041121</t>
  </si>
  <si>
    <t>Řezání živičného podkladu nebo krytu při elektromontážích hl do 5 cm</t>
  </si>
  <si>
    <t>-1481795441</t>
  </si>
  <si>
    <t>468041124</t>
  </si>
  <si>
    <t>Řezání živičného podkladu nebo krytu při elektromontážích hl přes 15 do 20 cm</t>
  </si>
  <si>
    <t>705892740</t>
  </si>
  <si>
    <t>(4,8+7)*2</t>
  </si>
  <si>
    <t>468041114</t>
  </si>
  <si>
    <t>Řezání betonového podkladu nebo krytu při elektromontážích hl přes 20 do 25 cm</t>
  </si>
  <si>
    <t>-1349091310</t>
  </si>
  <si>
    <t>(3,2+18,7+9,5+9+1+6+2,2)*2+6*2</t>
  </si>
  <si>
    <t>1321335414</t>
  </si>
  <si>
    <t>469972111</t>
  </si>
  <si>
    <t>Odvoz suti a vybouraných hmot při elektromontážích do 1 km</t>
  </si>
  <si>
    <t>558822835</t>
  </si>
  <si>
    <t>469972121</t>
  </si>
  <si>
    <t>Příplatek k odvozu suti a vybouraných hmot při elektromontážích za každý další 1 km</t>
  </si>
  <si>
    <t>-634998601</t>
  </si>
  <si>
    <t>469973120</t>
  </si>
  <si>
    <t>Poplatek za uložení na recyklační skládce (skládkovné) stavebního odpadu z prostého betonu kód odpadu 17 01 01</t>
  </si>
  <si>
    <t>-2005047409</t>
  </si>
  <si>
    <t>469973125</t>
  </si>
  <si>
    <t>1514684254</t>
  </si>
  <si>
    <t>469981111</t>
  </si>
  <si>
    <t>Přesun hmot pro pomocné stavební práce při elektromotážích</t>
  </si>
  <si>
    <t>-525469303</t>
  </si>
  <si>
    <t>SO 403 - Ochrana Cetin</t>
  </si>
  <si>
    <t>1856949377</t>
  </si>
  <si>
    <t>1997020177</t>
  </si>
  <si>
    <t>2052183694</t>
  </si>
  <si>
    <t>50*1+(114-25-2,5-6-50)*0,5</t>
  </si>
  <si>
    <t>460161262</t>
  </si>
  <si>
    <t>Hloubení kabelových rýh ručně š 50 cm hl 70 cm v hornině tř I skupiny 3</t>
  </si>
  <si>
    <t>380848291</t>
  </si>
  <si>
    <t>114-50</t>
  </si>
  <si>
    <t>460161842</t>
  </si>
  <si>
    <t>Hloubení kabelových rýh ručně š 100 cm hl 80 cm v hornině tř I skupiny 3</t>
  </si>
  <si>
    <t>-2938448</t>
  </si>
  <si>
    <t>1355977395</t>
  </si>
  <si>
    <t>50*0,2*1+64*0,3*0,5</t>
  </si>
  <si>
    <t>-1247127033</t>
  </si>
  <si>
    <t>948799995</t>
  </si>
  <si>
    <t>861948168</t>
  </si>
  <si>
    <t>1075068621</t>
  </si>
  <si>
    <t>9*0,6*0,3</t>
  </si>
  <si>
    <t>-983304349</t>
  </si>
  <si>
    <t>460451842</t>
  </si>
  <si>
    <t>Zásyp kabelových rýh strojně se zhutněním š 100 cm hl 60 cm z horniny tř I skupiny 3</t>
  </si>
  <si>
    <t>930453485</t>
  </si>
  <si>
    <t>1855501145</t>
  </si>
  <si>
    <t>1595172268</t>
  </si>
  <si>
    <t>460661115</t>
  </si>
  <si>
    <t>Kabelové lože z písku pro kabely nn bez zakrytí š lože přes 80 do 100 cm</t>
  </si>
  <si>
    <t>1398479843</t>
  </si>
  <si>
    <t>460671114</t>
  </si>
  <si>
    <t>Výstražná fólie pro krytí kabelů šířky přes 35 do 40 cm</t>
  </si>
  <si>
    <t>2046582036</t>
  </si>
  <si>
    <t>460751113</t>
  </si>
  <si>
    <t>Osazení kabelových kanálů do rýhy z prefabrikovaných betonových žlabů vnější šířky přes 25 do 35 cm</t>
  </si>
  <si>
    <t>-147986725</t>
  </si>
  <si>
    <t>59213003</t>
  </si>
  <si>
    <t>žlab kabelový betonový 50x33/20x22cm</t>
  </si>
  <si>
    <t>624032150</t>
  </si>
  <si>
    <t>59213006</t>
  </si>
  <si>
    <t>deska krycí betonová 500x310/210x55mm</t>
  </si>
  <si>
    <t>1178018287</t>
  </si>
  <si>
    <t>460791216.R</t>
  </si>
  <si>
    <t xml:space="preserve">Montáž trubek ochranných plastových dělených, pro dodatečnou ochranu podzemního vedení </t>
  </si>
  <si>
    <t>944138221</t>
  </si>
  <si>
    <t>3*9</t>
  </si>
  <si>
    <t>34571098</t>
  </si>
  <si>
    <t>trubka elektroinstalační dělená (chránička) D 100/110mm, HDPE</t>
  </si>
  <si>
    <t>-1763921354</t>
  </si>
  <si>
    <t>-1644876838</t>
  </si>
  <si>
    <t>(25+2,5)*0,5</t>
  </si>
  <si>
    <t>Betonové povrchy</t>
  </si>
  <si>
    <t>6*0,5</t>
  </si>
  <si>
    <t>1703424887</t>
  </si>
  <si>
    <t>-1831883848</t>
  </si>
  <si>
    <t>-2080232422</t>
  </si>
  <si>
    <t>872454928</t>
  </si>
  <si>
    <t>-1254119035</t>
  </si>
  <si>
    <t>2022830778</t>
  </si>
  <si>
    <t>-355951532</t>
  </si>
  <si>
    <t>1211015700</t>
  </si>
  <si>
    <t>-1042398864</t>
  </si>
  <si>
    <t>633439306</t>
  </si>
  <si>
    <t>SO 404 - Ochrana Vodafone</t>
  </si>
  <si>
    <t>-1536999261</t>
  </si>
  <si>
    <t>2062058811</t>
  </si>
  <si>
    <t>-338874681</t>
  </si>
  <si>
    <t>2+(13-5,7)*0,5</t>
  </si>
  <si>
    <t>460161252</t>
  </si>
  <si>
    <t>Hloubení kabelových rýh ručně š 50 cm hl 60 cm v hornině tř I skupiny 3</t>
  </si>
  <si>
    <t>455247162</t>
  </si>
  <si>
    <t>460161822</t>
  </si>
  <si>
    <t>Hloubení kabelových rýh ručně š 100 cm hl 60 cm v hornině tř I skupiny 3</t>
  </si>
  <si>
    <t>-1486676076</t>
  </si>
  <si>
    <t>-1431136189</t>
  </si>
  <si>
    <t>13*0,5*0,4+6*1*0,4</t>
  </si>
  <si>
    <t>2054505412</t>
  </si>
  <si>
    <t>-1865634349</t>
  </si>
  <si>
    <t>812997515</t>
  </si>
  <si>
    <t>1801520977</t>
  </si>
  <si>
    <t>460451822</t>
  </si>
  <si>
    <t>Zásyp kabelových rýh strojně se zhutněním š 100 cm hl 40 cm z horniny tř I skupiny 3</t>
  </si>
  <si>
    <t>1356817691</t>
  </si>
  <si>
    <t>1856343810</t>
  </si>
  <si>
    <t>1321103922</t>
  </si>
  <si>
    <t>1462219549</t>
  </si>
  <si>
    <t>-610029262</t>
  </si>
  <si>
    <t>-662237335</t>
  </si>
  <si>
    <t>11+4</t>
  </si>
  <si>
    <t>1467671720</t>
  </si>
  <si>
    <t>1963872704</t>
  </si>
  <si>
    <t>-2024968484</t>
  </si>
  <si>
    <t>5,7*0,5+4</t>
  </si>
  <si>
    <t>-1509885423</t>
  </si>
  <si>
    <t>1504682596</t>
  </si>
  <si>
    <t>357873725</t>
  </si>
  <si>
    <t>5,7*0,5</t>
  </si>
  <si>
    <t>-652670588</t>
  </si>
  <si>
    <t>-1345212493</t>
  </si>
  <si>
    <t>-236996103</t>
  </si>
  <si>
    <t>-1001722051</t>
  </si>
  <si>
    <t>-1451578524</t>
  </si>
  <si>
    <t>5,7*2</t>
  </si>
  <si>
    <t>763898686</t>
  </si>
  <si>
    <t>468041125</t>
  </si>
  <si>
    <t>Řezání živičného podkladu nebo krytu při elektromontážích hl přes 20 do 25 cm</t>
  </si>
  <si>
    <t>1688321544</t>
  </si>
  <si>
    <t>622806549</t>
  </si>
  <si>
    <t>-458049500</t>
  </si>
  <si>
    <t>111016864</t>
  </si>
  <si>
    <t>216307886</t>
  </si>
  <si>
    <t>-856747815</t>
  </si>
  <si>
    <t>-669262093</t>
  </si>
  <si>
    <t>SO 407 - Nabíjení elektromobilů</t>
  </si>
  <si>
    <t xml:space="preserve">    VRN8 - Přesun stavebních kapacit</t>
  </si>
  <si>
    <t>210100004</t>
  </si>
  <si>
    <t>Ukončení vodičů v rozváděči nebo na přístroji včetně zapojení průřezu žíly do 25 mm2</t>
  </si>
  <si>
    <t>-2131952345</t>
  </si>
  <si>
    <t>210100006</t>
  </si>
  <si>
    <t>Ukončení vodičů v rozváděči nebo na přístroji včetně zapojení průřezu žíly do 50 mm2</t>
  </si>
  <si>
    <t>-1422928232</t>
  </si>
  <si>
    <t>210120024.1</t>
  </si>
  <si>
    <t>Montáž pojistkových spodků do 500 V 250 A + pojistky</t>
  </si>
  <si>
    <t>-1174313520</t>
  </si>
  <si>
    <t>210160682</t>
  </si>
  <si>
    <t>Montáž elektroměrů třífázových se zapojením vodičů</t>
  </si>
  <si>
    <t>1879486580</t>
  </si>
  <si>
    <t>210280222</t>
  </si>
  <si>
    <t>Měření zemních odporů zemnící sítě dl pásku přes 100 do 200 m</t>
  </si>
  <si>
    <t>1560337629</t>
  </si>
  <si>
    <t>210812041</t>
  </si>
  <si>
    <t>Montáž kabelu Cu plného nebo laněného do 1 kV žíly 4x50 mm2 (např. CYKY) bez ukončení uloženého volně nebo v liště</t>
  </si>
  <si>
    <t>-683563124</t>
  </si>
  <si>
    <t>RUPNAB05</t>
  </si>
  <si>
    <t>Oštítkování jednotl. kabelů na jejich obou koncích kabelovými štítky</t>
  </si>
  <si>
    <t>1132224816</t>
  </si>
  <si>
    <t>1398107041</t>
  </si>
  <si>
    <t>35442040</t>
  </si>
  <si>
    <t>svorka uzemnění nerez pro zemnící pásku a drát</t>
  </si>
  <si>
    <t>-732029685</t>
  </si>
  <si>
    <t>Pol1</t>
  </si>
  <si>
    <t>zemnící drát FeZn 10 + připojení</t>
  </si>
  <si>
    <t>510262775</t>
  </si>
  <si>
    <t>1098982755</t>
  </si>
  <si>
    <t>1386608</t>
  </si>
  <si>
    <t>ZEMNICI PASEK 5052 DIN 30X4 /5019350/</t>
  </si>
  <si>
    <t>2103431686</t>
  </si>
  <si>
    <t>34111130.54</t>
  </si>
  <si>
    <t>Ostatní montážní materiál nezahrnutý v jednotlivých položkách</t>
  </si>
  <si>
    <t>-1705353435</t>
  </si>
  <si>
    <t>35822186.1</t>
  </si>
  <si>
    <t xml:space="preserve">Jistič  - 160A/3B do rozvaděče "RNS"</t>
  </si>
  <si>
    <t>162669821</t>
  </si>
  <si>
    <t>35822192.1</t>
  </si>
  <si>
    <t>jistič 3-pólový 80 A vypínací charakteristika B vypínací schopnost 25 kA</t>
  </si>
  <si>
    <t>-510119054</t>
  </si>
  <si>
    <t>34572251</t>
  </si>
  <si>
    <t>přístrojová lIšta DIN 35 , 250mm do rozvaděče "RF"</t>
  </si>
  <si>
    <t>-682342795</t>
  </si>
  <si>
    <t>34562692</t>
  </si>
  <si>
    <t xml:space="preserve">Svorkovnice PE  + N a sada řadových svorek pro  průřez do 25mm vč.  do rozvaděče -"RNS"</t>
  </si>
  <si>
    <t>-1617494499</t>
  </si>
  <si>
    <t>34562692.15</t>
  </si>
  <si>
    <t>Další drobný elektroinstalační a montážní materiál, výše nespecifikovaný (např. propojovací vodiče CYA, nýty, šrouby a matice, apod.) do rozvaděče RF1</t>
  </si>
  <si>
    <t>693305797</t>
  </si>
  <si>
    <t>210812037</t>
  </si>
  <si>
    <t>Montáž kabelu Cu plného nebo laněného do 1 kV žíly 4x25 až 35 mm2 (např. CYKY) bez ukončení uloženého volně nebo v liště</t>
  </si>
  <si>
    <t>-1741879457</t>
  </si>
  <si>
    <t>34111610</t>
  </si>
  <si>
    <t>kabel silový jádro Cu izolace PVC plášť PVC 0,6/1kV (1-CYKY) 4x25mm2</t>
  </si>
  <si>
    <t>-368082564</t>
  </si>
  <si>
    <t>210812071.11</t>
  </si>
  <si>
    <t>Montáž kabelu Datové vedení - Ethernet</t>
  </si>
  <si>
    <t>458059032</t>
  </si>
  <si>
    <t>ADI.0051250.URS</t>
  </si>
  <si>
    <t>Kabel UTP drát CAT6, PVC, šedý</t>
  </si>
  <si>
    <t>-134530712</t>
  </si>
  <si>
    <t>741320171</t>
  </si>
  <si>
    <t>Montáž jističů do rozvaděče "ER"</t>
  </si>
  <si>
    <t>-299829048</t>
  </si>
  <si>
    <t>RMAT0001</t>
  </si>
  <si>
    <t>Jistič do ER - 160A/3B</t>
  </si>
  <si>
    <t>-485342481</t>
  </si>
  <si>
    <t>NAB03</t>
  </si>
  <si>
    <t>Vyvedení chráničky DN 50mm do rozvaděče slaboproudých rozvodů</t>
  </si>
  <si>
    <t>-947277759</t>
  </si>
  <si>
    <t>NAB04</t>
  </si>
  <si>
    <t>Vyvedení chráničky DN 200mm do rozvaděče silnoproudých rozvodů</t>
  </si>
  <si>
    <t>-1987547692</t>
  </si>
  <si>
    <t>NAB05</t>
  </si>
  <si>
    <t>D+M Elektronabíjecí stanice 2x22kW</t>
  </si>
  <si>
    <t>1158075302</t>
  </si>
  <si>
    <t>NAB06</t>
  </si>
  <si>
    <t>D+M Soubor kabeláže včetně zapojení</t>
  </si>
  <si>
    <t>857839728</t>
  </si>
  <si>
    <t>NAB007</t>
  </si>
  <si>
    <t>D+M Antikorozní nátěr zemění</t>
  </si>
  <si>
    <t>-771098744</t>
  </si>
  <si>
    <t>NAB08</t>
  </si>
  <si>
    <t>D+M Elektroměrová skříň</t>
  </si>
  <si>
    <t>1874101667</t>
  </si>
  <si>
    <t>NAB09</t>
  </si>
  <si>
    <t xml:space="preserve">D+M Rozvaděče  "RNS"</t>
  </si>
  <si>
    <t>2144429583</t>
  </si>
  <si>
    <t>RUPNAB06</t>
  </si>
  <si>
    <t>Montáž rozvaděčů - dodávka a montáž rozvaděče "ER"</t>
  </si>
  <si>
    <t>NAB10</t>
  </si>
  <si>
    <t>Pojistková vložka 250A</t>
  </si>
  <si>
    <t>-2041389926</t>
  </si>
  <si>
    <t>NAB11</t>
  </si>
  <si>
    <t>Recyklační poplatky</t>
  </si>
  <si>
    <t>-1420056496</t>
  </si>
  <si>
    <t>NAB12</t>
  </si>
  <si>
    <t>Přepěťová ochrana B</t>
  </si>
  <si>
    <t>-115975404</t>
  </si>
  <si>
    <t>741810001</t>
  </si>
  <si>
    <t>Celková prohlídka elektrického rozvodu a zařízení do 100 000,- Kč</t>
  </si>
  <si>
    <t>-2017677924</t>
  </si>
  <si>
    <t>460481112.15</t>
  </si>
  <si>
    <t xml:space="preserve">Ostatní montážní materiál a práce nezahrnuty v jednotlivých položkách, FeZn, přesun hmot, skládkovné  apod.</t>
  </si>
  <si>
    <t>1815889739</t>
  </si>
  <si>
    <t>22341464</t>
  </si>
  <si>
    <t>614861169</t>
  </si>
  <si>
    <t>460021123</t>
  </si>
  <si>
    <t>Sejmutí ornice při elektromontážích strojně tl vrstvy přes 25 do 30 cm</t>
  </si>
  <si>
    <t>-1451818472</t>
  </si>
  <si>
    <t>19*2+12,5*1,2+37,5*0,6+2*4*0,6+(8,5+13,2+4)*0,5</t>
  </si>
  <si>
    <t>577880722</t>
  </si>
  <si>
    <t>42,5+4</t>
  </si>
  <si>
    <t>460171432</t>
  </si>
  <si>
    <t>Hloubení kabelových nezapažených rýh strojně š 65 cm hl 70 cm v hornině tř I skupiny 3</t>
  </si>
  <si>
    <t>-708563976</t>
  </si>
  <si>
    <t>52,5+2*4</t>
  </si>
  <si>
    <t>460172022</t>
  </si>
  <si>
    <t>Hloubení kabelových nezapažených rýh strojně š 120 cm hl 80 cm v hornině tř I skupiny 3</t>
  </si>
  <si>
    <t>-804091550</t>
  </si>
  <si>
    <t>132251253</t>
  </si>
  <si>
    <t>Hloubení rýh nezapažených š do 2000 mm v hornině třídy těžitelnosti I skupiny 3 objem do 100 m3 strojně</t>
  </si>
  <si>
    <t>-951359224</t>
  </si>
  <si>
    <t>60*0,8*2</t>
  </si>
  <si>
    <t>1198653589</t>
  </si>
  <si>
    <t>(46,5*0,5+60,5*0,6+17,5*1,2+60*2)*0,4</t>
  </si>
  <si>
    <t>1765295947</t>
  </si>
  <si>
    <t>-1097323629</t>
  </si>
  <si>
    <t>360135175</t>
  </si>
  <si>
    <t>460451232</t>
  </si>
  <si>
    <t>Zásyp kabelových rýh strojně se zhutněním š 50 cm hl 30 cm z horniny tř I skupiny 3</t>
  </si>
  <si>
    <t>-2004094655</t>
  </si>
  <si>
    <t>460451412</t>
  </si>
  <si>
    <t>Zásyp kabelových rýh strojně se zhutněním š 65 cm hl 30 cm z horniny tř I skupiny 3</t>
  </si>
  <si>
    <t>-872070286</t>
  </si>
  <si>
    <t>460452012</t>
  </si>
  <si>
    <t>Zásyp kabelových rýh strojně se zhutněním š 120 cm hl 40 cm z horniny tř I skupiny 3</t>
  </si>
  <si>
    <t>-391127362</t>
  </si>
  <si>
    <t>1698516036</t>
  </si>
  <si>
    <t>60*0,4*2</t>
  </si>
  <si>
    <t>903222717</t>
  </si>
  <si>
    <t>1184652079</t>
  </si>
  <si>
    <t>460661113</t>
  </si>
  <si>
    <t>Kabelové lože z písku pro kabely nn bez zakrytí š lože přes 50 do 65 cm</t>
  </si>
  <si>
    <t>-695585451</t>
  </si>
  <si>
    <t>1664483973</t>
  </si>
  <si>
    <t>60*2</t>
  </si>
  <si>
    <t>460661116</t>
  </si>
  <si>
    <t>Kabelové lože z písku pro kabely nn bez zakrytí š lože přes 100 do 120 cm</t>
  </si>
  <si>
    <t>-259688947</t>
  </si>
  <si>
    <t>-1879354795</t>
  </si>
  <si>
    <t>(46,5*0,5+60,5*0,6+17,5*1,2+60*2)*0,3</t>
  </si>
  <si>
    <t>-1059180072</t>
  </si>
  <si>
    <t>60,165*2 'Přepočtené koeficientem množství</t>
  </si>
  <si>
    <t>1870885662</t>
  </si>
  <si>
    <t>46,5+60,5*2+17,5*3+60*5</t>
  </si>
  <si>
    <t>553264600</t>
  </si>
  <si>
    <t>6*3,5+4*2,65+2*6,5+4*5</t>
  </si>
  <si>
    <t>-1090107735</t>
  </si>
  <si>
    <t>1607068892</t>
  </si>
  <si>
    <t>1823523829</t>
  </si>
  <si>
    <t>76,52*4+152,35+115,84+4,5*3</t>
  </si>
  <si>
    <t>2129922332</t>
  </si>
  <si>
    <t>587,77*1,05 'Přepočtené koeficientem množství</t>
  </si>
  <si>
    <t>RUPNAB01</t>
  </si>
  <si>
    <t>Montáž trubek ochranných plastových uložených volně do rýhy ohebných DN 200mm</t>
  </si>
  <si>
    <t>1556784890</t>
  </si>
  <si>
    <t>RUPNAB02</t>
  </si>
  <si>
    <t>trubka elektroinstalační ohebná dvouplášťová korugovaná HDPE+LDPE UV stab (chránička) DN 200mm</t>
  </si>
  <si>
    <t>-410196226</t>
  </si>
  <si>
    <t>RUPNAB03</t>
  </si>
  <si>
    <t>Zaslepení konců chrániček DN 50mm</t>
  </si>
  <si>
    <t>-1695470056</t>
  </si>
  <si>
    <t>RUPNAB04</t>
  </si>
  <si>
    <t>Zaslepení konců chrániček DN 200mm</t>
  </si>
  <si>
    <t>-1963880080</t>
  </si>
  <si>
    <t>Pol2</t>
  </si>
  <si>
    <t>Základ pro ER + RNS rozvaděče do 0,5m3</t>
  </si>
  <si>
    <t>1412634870</t>
  </si>
  <si>
    <t>460641113</t>
  </si>
  <si>
    <t>Základ pro NS dle technických požadavků vybraného dodavatele</t>
  </si>
  <si>
    <t>-720847936</t>
  </si>
  <si>
    <t>900030931</t>
  </si>
  <si>
    <t>-1344537377</t>
  </si>
  <si>
    <t>Komunikace štěrkový povrch</t>
  </si>
  <si>
    <t>5,5*0,5+15*0,6+4,6*1,2+2,8*2</t>
  </si>
  <si>
    <t>3*2+35,5*2+14,5*0,5</t>
  </si>
  <si>
    <t>-103879597</t>
  </si>
  <si>
    <t>1122470183</t>
  </si>
  <si>
    <t>35,5*2</t>
  </si>
  <si>
    <t>-2050611075</t>
  </si>
  <si>
    <t>892436491</t>
  </si>
  <si>
    <t>3*2+35,5*2+14,5</t>
  </si>
  <si>
    <t>535144911</t>
  </si>
  <si>
    <t>131987803</t>
  </si>
  <si>
    <t>-190193313</t>
  </si>
  <si>
    <t>-711146962</t>
  </si>
  <si>
    <t>-1001656410</t>
  </si>
  <si>
    <t>-2085471155</t>
  </si>
  <si>
    <t>-1990494246</t>
  </si>
  <si>
    <t>040001000.4</t>
  </si>
  <si>
    <t>Zaškolení obsluhy a/nebo údržby provozovatele</t>
  </si>
  <si>
    <t>hod</t>
  </si>
  <si>
    <t>2006393022</t>
  </si>
  <si>
    <t>040001000.6</t>
  </si>
  <si>
    <t>Dokumentace skutečného stavu (3 PARÉ) + 1x elektronická podoba</t>
  </si>
  <si>
    <t>1657984570</t>
  </si>
  <si>
    <t>040001000.7</t>
  </si>
  <si>
    <t xml:space="preserve">Dokumentace pro předání díla </t>
  </si>
  <si>
    <t>1057779855</t>
  </si>
  <si>
    <t>044002000</t>
  </si>
  <si>
    <t>Revize</t>
  </si>
  <si>
    <t>-595269070</t>
  </si>
  <si>
    <t>12303000</t>
  </si>
  <si>
    <t>-98650818</t>
  </si>
  <si>
    <t>VRN8</t>
  </si>
  <si>
    <t>Přesun stavebních kapacit</t>
  </si>
  <si>
    <t>081002000</t>
  </si>
  <si>
    <t>Doprava zaměstnanců a materiálů</t>
  </si>
  <si>
    <t>-1637447127</t>
  </si>
  <si>
    <t>081002000.23</t>
  </si>
  <si>
    <t>Stavební přípomoc</t>
  </si>
  <si>
    <t>-1171182294</t>
  </si>
  <si>
    <t>SO 701 - Stanoviště odpadních kontejnerů</t>
  </si>
  <si>
    <t>KON 2</t>
  </si>
  <si>
    <t>D+M kontejnerová zástěna stanoviště 2</t>
  </si>
  <si>
    <t>-1638940895</t>
  </si>
  <si>
    <t>KON 3</t>
  </si>
  <si>
    <t>D+M kontejnerová zástěna stanoviště 3</t>
  </si>
  <si>
    <t>1233484072</t>
  </si>
  <si>
    <t>KON 5</t>
  </si>
  <si>
    <t>Mimostaveništní doprava</t>
  </si>
  <si>
    <t>1785734735</t>
  </si>
  <si>
    <t>KON 6</t>
  </si>
  <si>
    <t>Vnitrostaveništní manipulace</t>
  </si>
  <si>
    <t>-1677660441</t>
  </si>
  <si>
    <t>SO 801 - Revitalizace zeleně</t>
  </si>
  <si>
    <t>Z1</t>
  </si>
  <si>
    <t>dodávka zeleně dle podrobného rozpisu Sadové úpravy</t>
  </si>
  <si>
    <t>512</t>
  </si>
  <si>
    <t>2116862705</t>
  </si>
  <si>
    <t>Z2RUP</t>
  </si>
  <si>
    <t xml:space="preserve">Následná péče o zeleň mimo stromů - ošetřování, pletí, zálivka, dosadby, apod. </t>
  </si>
  <si>
    <t>rok</t>
  </si>
  <si>
    <t>-1520756421</t>
  </si>
  <si>
    <t>Z3RUP</t>
  </si>
  <si>
    <t>Následná péče o stromovou vegetaci - prořez, zvyšování korun, zálivky, ošetřování, apod.</t>
  </si>
  <si>
    <t>-916948947</t>
  </si>
  <si>
    <t>SO 901 - Mobiliář</t>
  </si>
  <si>
    <t>MOB 2</t>
  </si>
  <si>
    <t>D+M odpadkový koš, vzor Liberec</t>
  </si>
  <si>
    <t>-1336563440</t>
  </si>
  <si>
    <t>MOB 4</t>
  </si>
  <si>
    <t>D+M Lavička bez opěradla - sportoviště, vzor Liberec</t>
  </si>
  <si>
    <t>-1535229691</t>
  </si>
  <si>
    <t>MOB 7</t>
  </si>
  <si>
    <t>D+M Lavička kvádr, vzor Liberec</t>
  </si>
  <si>
    <t>1900457168</t>
  </si>
  <si>
    <t>MOB 8</t>
  </si>
  <si>
    <t>D+M Dubové hranoly na sezení, vzor Liberec</t>
  </si>
  <si>
    <t>279290147</t>
  </si>
  <si>
    <t>MOB 9</t>
  </si>
  <si>
    <t>D+M Lavice na sedací zídku</t>
  </si>
  <si>
    <t>2039439448</t>
  </si>
  <si>
    <t>MOB 10</t>
  </si>
  <si>
    <t>D+M Psí pisoár</t>
  </si>
  <si>
    <t>-915276549</t>
  </si>
  <si>
    <t>MOB 11</t>
  </si>
  <si>
    <t>D+M Herní prvek péráček</t>
  </si>
  <si>
    <t>1923769818</t>
  </si>
  <si>
    <t>MOB 12</t>
  </si>
  <si>
    <t>D+M Zastínění pískoviště včetně podpůrné ocelové konstrukce</t>
  </si>
  <si>
    <t>1400173485</t>
  </si>
  <si>
    <t>MOB 13</t>
  </si>
  <si>
    <t>D+M Zemní trampolína</t>
  </si>
  <si>
    <t>-1507816154</t>
  </si>
  <si>
    <t>MOB 14</t>
  </si>
  <si>
    <t>D+M Stůl na stolní tenis</t>
  </si>
  <si>
    <t>-532866554</t>
  </si>
  <si>
    <t>MOB 15</t>
  </si>
  <si>
    <t>D+M Konstrukce pískoviště 6x3m</t>
  </si>
  <si>
    <t>1094784310</t>
  </si>
  <si>
    <t>MOB 16</t>
  </si>
  <si>
    <t>D+M Herní sestava se skluzavkou</t>
  </si>
  <si>
    <t>963515261</t>
  </si>
  <si>
    <t>MOB 17</t>
  </si>
  <si>
    <t>D+M Houpací síť</t>
  </si>
  <si>
    <t>-968608372</t>
  </si>
  <si>
    <t>MOB 18</t>
  </si>
  <si>
    <t>D+M Workout</t>
  </si>
  <si>
    <t>1467007775</t>
  </si>
  <si>
    <t>MOB 19</t>
  </si>
  <si>
    <t>D+M Piknikový set 1x stůl, 2x lavička</t>
  </si>
  <si>
    <t>-1275554254</t>
  </si>
  <si>
    <t>MOB 20</t>
  </si>
  <si>
    <t>D+M Koš na basketbal</t>
  </si>
  <si>
    <t>-1605637098</t>
  </si>
  <si>
    <t>MOB 21</t>
  </si>
  <si>
    <t>D+M Sloupky na volejbal, vč. zemních pouzder</t>
  </si>
  <si>
    <t>-441032662</t>
  </si>
  <si>
    <t>MOB 26</t>
  </si>
  <si>
    <t>D+M Provozní řády vč. slouků a dodatkových tabulek (pertlovaný pozinkovaný plech) pro workout, sportoviště a dětské hřiště, upevnění na dopravní sloupky (dle standardů objednatele)</t>
  </si>
  <si>
    <t>-152608282</t>
  </si>
  <si>
    <t>MOB 22</t>
  </si>
  <si>
    <t>Nespecifikovaný materiál (kotvení atp.)</t>
  </si>
  <si>
    <t>-1328814712</t>
  </si>
  <si>
    <t>MOB 23</t>
  </si>
  <si>
    <t>Nespecifikolvané práce (kotvení atp.)</t>
  </si>
  <si>
    <t>-1176586706</t>
  </si>
  <si>
    <t>MOB 24</t>
  </si>
  <si>
    <t>-1674305819</t>
  </si>
  <si>
    <t>MOB 25</t>
  </si>
  <si>
    <t>-1259709218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</si>
</sst>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0" fontId="23" fillId="0" borderId="21" xfId="0" applyFont="1" applyBorder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209-2022a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Regenerace sídliště Ruprechtice II.etapa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Sídliště Ruprechtice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21. 10. 2024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Liberec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GREGOR projekt - invest,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000 - Vedlejší rozpočt...'!J30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000 - Vedlejší rozpočt...'!P123</f>
        <v>0</v>
      </c>
      <c r="AV95" s="128">
        <f>'SO 000 - Vedlejší rozpočt...'!J33</f>
        <v>0</v>
      </c>
      <c r="AW95" s="128">
        <f>'SO 000 - Vedlejší rozpočt...'!J34</f>
        <v>0</v>
      </c>
      <c r="AX95" s="128">
        <f>'SO 000 - Vedlejší rozpočt...'!J35</f>
        <v>0</v>
      </c>
      <c r="AY95" s="128">
        <f>'SO 000 - Vedlejší rozpočt...'!J36</f>
        <v>0</v>
      </c>
      <c r="AZ95" s="128">
        <f>'SO 000 - Vedlejší rozpočt...'!F33</f>
        <v>0</v>
      </c>
      <c r="BA95" s="128">
        <f>'SO 000 - Vedlejší rozpočt...'!F34</f>
        <v>0</v>
      </c>
      <c r="BB95" s="128">
        <f>'SO 000 - Vedlejší rozpočt...'!F35</f>
        <v>0</v>
      </c>
      <c r="BC95" s="128">
        <f>'SO 000 - Vedlejší rozpočt...'!F36</f>
        <v>0</v>
      </c>
      <c r="BD95" s="130">
        <f>'SO 000 - Vedlejší rozpočt...'!F37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101 - Komunikace a zpe...'!J30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 101 - Komunikace a zpe...'!P126</f>
        <v>0</v>
      </c>
      <c r="AV96" s="128">
        <f>'SO 101 - Komunikace a zpe...'!J33</f>
        <v>0</v>
      </c>
      <c r="AW96" s="128">
        <f>'SO 101 - Komunikace a zpe...'!J34</f>
        <v>0</v>
      </c>
      <c r="AX96" s="128">
        <f>'SO 101 - Komunikace a zpe...'!J35</f>
        <v>0</v>
      </c>
      <c r="AY96" s="128">
        <f>'SO 101 - Komunikace a zpe...'!J36</f>
        <v>0</v>
      </c>
      <c r="AZ96" s="128">
        <f>'SO 101 - Komunikace a zpe...'!F33</f>
        <v>0</v>
      </c>
      <c r="BA96" s="128">
        <f>'SO 101 - Komunikace a zpe...'!F34</f>
        <v>0</v>
      </c>
      <c r="BB96" s="128">
        <f>'SO 101 - Komunikace a zpe...'!F35</f>
        <v>0</v>
      </c>
      <c r="BC96" s="128">
        <f>'SO 101 - Komunikace a zpe...'!F36</f>
        <v>0</v>
      </c>
      <c r="BD96" s="130">
        <f>'SO 101 - Komunikace a zpe...'!F37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401 - Veřejné osvětlení'!J30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27">
        <v>0</v>
      </c>
      <c r="AT97" s="128">
        <f>ROUND(SUM(AV97:AW97),2)</f>
        <v>0</v>
      </c>
      <c r="AU97" s="129">
        <f>'SO 401 - Veřejné osvětlení'!P119</f>
        <v>0</v>
      </c>
      <c r="AV97" s="128">
        <f>'SO 401 - Veřejné osvětlení'!J33</f>
        <v>0</v>
      </c>
      <c r="AW97" s="128">
        <f>'SO 401 - Veřejné osvětlení'!J34</f>
        <v>0</v>
      </c>
      <c r="AX97" s="128">
        <f>'SO 401 - Veřejné osvětlení'!J35</f>
        <v>0</v>
      </c>
      <c r="AY97" s="128">
        <f>'SO 401 - Veřejné osvětlení'!J36</f>
        <v>0</v>
      </c>
      <c r="AZ97" s="128">
        <f>'SO 401 - Veřejné osvětlení'!F33</f>
        <v>0</v>
      </c>
      <c r="BA97" s="128">
        <f>'SO 401 - Veřejné osvětlení'!F34</f>
        <v>0</v>
      </c>
      <c r="BB97" s="128">
        <f>'SO 401 - Veřejné osvětlení'!F35</f>
        <v>0</v>
      </c>
      <c r="BC97" s="128">
        <f>'SO 401 - Veřejné osvětlení'!F36</f>
        <v>0</v>
      </c>
      <c r="BD97" s="130">
        <f>'SO 401 - Veřejné osvětlení'!F37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7" customFormat="1" ht="16.5" customHeight="1">
      <c r="A98" s="119" t="s">
        <v>82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403 - Ochrana Cetin'!J30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85</v>
      </c>
      <c r="AR98" s="126"/>
      <c r="AS98" s="127">
        <v>0</v>
      </c>
      <c r="AT98" s="128">
        <f>ROUND(SUM(AV98:AW98),2)</f>
        <v>0</v>
      </c>
      <c r="AU98" s="129">
        <f>'SO 403 - Ochrana Cetin'!P118</f>
        <v>0</v>
      </c>
      <c r="AV98" s="128">
        <f>'SO 403 - Ochrana Cetin'!J33</f>
        <v>0</v>
      </c>
      <c r="AW98" s="128">
        <f>'SO 403 - Ochrana Cetin'!J34</f>
        <v>0</v>
      </c>
      <c r="AX98" s="128">
        <f>'SO 403 - Ochrana Cetin'!J35</f>
        <v>0</v>
      </c>
      <c r="AY98" s="128">
        <f>'SO 403 - Ochrana Cetin'!J36</f>
        <v>0</v>
      </c>
      <c r="AZ98" s="128">
        <f>'SO 403 - Ochrana Cetin'!F33</f>
        <v>0</v>
      </c>
      <c r="BA98" s="128">
        <f>'SO 403 - Ochrana Cetin'!F34</f>
        <v>0</v>
      </c>
      <c r="BB98" s="128">
        <f>'SO 403 - Ochrana Cetin'!F35</f>
        <v>0</v>
      </c>
      <c r="BC98" s="128">
        <f>'SO 403 - Ochrana Cetin'!F36</f>
        <v>0</v>
      </c>
      <c r="BD98" s="130">
        <f>'SO 403 - Ochrana Cetin'!F37</f>
        <v>0</v>
      </c>
      <c r="BE98" s="7"/>
      <c r="BT98" s="131" t="s">
        <v>86</v>
      </c>
      <c r="BV98" s="131" t="s">
        <v>80</v>
      </c>
      <c r="BW98" s="131" t="s">
        <v>97</v>
      </c>
      <c r="BX98" s="131" t="s">
        <v>5</v>
      </c>
      <c r="CL98" s="131" t="s">
        <v>1</v>
      </c>
      <c r="CM98" s="131" t="s">
        <v>88</v>
      </c>
    </row>
    <row r="99" s="7" customFormat="1" ht="16.5" customHeight="1">
      <c r="A99" s="119" t="s">
        <v>82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404 - Ochrana Vodafone'!J30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85</v>
      </c>
      <c r="AR99" s="126"/>
      <c r="AS99" s="127">
        <v>0</v>
      </c>
      <c r="AT99" s="128">
        <f>ROUND(SUM(AV99:AW99),2)</f>
        <v>0</v>
      </c>
      <c r="AU99" s="129">
        <f>'SO 404 - Ochrana Vodafone'!P118</f>
        <v>0</v>
      </c>
      <c r="AV99" s="128">
        <f>'SO 404 - Ochrana Vodafone'!J33</f>
        <v>0</v>
      </c>
      <c r="AW99" s="128">
        <f>'SO 404 - Ochrana Vodafone'!J34</f>
        <v>0</v>
      </c>
      <c r="AX99" s="128">
        <f>'SO 404 - Ochrana Vodafone'!J35</f>
        <v>0</v>
      </c>
      <c r="AY99" s="128">
        <f>'SO 404 - Ochrana Vodafone'!J36</f>
        <v>0</v>
      </c>
      <c r="AZ99" s="128">
        <f>'SO 404 - Ochrana Vodafone'!F33</f>
        <v>0</v>
      </c>
      <c r="BA99" s="128">
        <f>'SO 404 - Ochrana Vodafone'!F34</f>
        <v>0</v>
      </c>
      <c r="BB99" s="128">
        <f>'SO 404 - Ochrana Vodafone'!F35</f>
        <v>0</v>
      </c>
      <c r="BC99" s="128">
        <f>'SO 404 - Ochrana Vodafone'!F36</f>
        <v>0</v>
      </c>
      <c r="BD99" s="130">
        <f>'SO 404 - Ochrana Vodafone'!F37</f>
        <v>0</v>
      </c>
      <c r="BE99" s="7"/>
      <c r="BT99" s="131" t="s">
        <v>86</v>
      </c>
      <c r="BV99" s="131" t="s">
        <v>80</v>
      </c>
      <c r="BW99" s="131" t="s">
        <v>100</v>
      </c>
      <c r="BX99" s="131" t="s">
        <v>5</v>
      </c>
      <c r="CL99" s="131" t="s">
        <v>1</v>
      </c>
      <c r="CM99" s="131" t="s">
        <v>88</v>
      </c>
    </row>
    <row r="100" s="7" customFormat="1" ht="16.5" customHeight="1">
      <c r="A100" s="119" t="s">
        <v>82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407 - Nabíjení elektro...'!J30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85</v>
      </c>
      <c r="AR100" s="126"/>
      <c r="AS100" s="127">
        <v>0</v>
      </c>
      <c r="AT100" s="128">
        <f>ROUND(SUM(AV100:AW100),2)</f>
        <v>0</v>
      </c>
      <c r="AU100" s="129">
        <f>'SO 407 - Nabíjení elektro...'!P122</f>
        <v>0</v>
      </c>
      <c r="AV100" s="128">
        <f>'SO 407 - Nabíjení elektro...'!J33</f>
        <v>0</v>
      </c>
      <c r="AW100" s="128">
        <f>'SO 407 - Nabíjení elektro...'!J34</f>
        <v>0</v>
      </c>
      <c r="AX100" s="128">
        <f>'SO 407 - Nabíjení elektro...'!J35</f>
        <v>0</v>
      </c>
      <c r="AY100" s="128">
        <f>'SO 407 - Nabíjení elektro...'!J36</f>
        <v>0</v>
      </c>
      <c r="AZ100" s="128">
        <f>'SO 407 - Nabíjení elektro...'!F33</f>
        <v>0</v>
      </c>
      <c r="BA100" s="128">
        <f>'SO 407 - Nabíjení elektro...'!F34</f>
        <v>0</v>
      </c>
      <c r="BB100" s="128">
        <f>'SO 407 - Nabíjení elektro...'!F35</f>
        <v>0</v>
      </c>
      <c r="BC100" s="128">
        <f>'SO 407 - Nabíjení elektro...'!F36</f>
        <v>0</v>
      </c>
      <c r="BD100" s="130">
        <f>'SO 407 - Nabíjení elektro...'!F37</f>
        <v>0</v>
      </c>
      <c r="BE100" s="7"/>
      <c r="BT100" s="131" t="s">
        <v>86</v>
      </c>
      <c r="BV100" s="131" t="s">
        <v>80</v>
      </c>
      <c r="BW100" s="131" t="s">
        <v>103</v>
      </c>
      <c r="BX100" s="131" t="s">
        <v>5</v>
      </c>
      <c r="CL100" s="131" t="s">
        <v>1</v>
      </c>
      <c r="CM100" s="131" t="s">
        <v>88</v>
      </c>
    </row>
    <row r="101" s="7" customFormat="1" ht="16.5" customHeight="1">
      <c r="A101" s="119" t="s">
        <v>82</v>
      </c>
      <c r="B101" s="120"/>
      <c r="C101" s="121"/>
      <c r="D101" s="122" t="s">
        <v>104</v>
      </c>
      <c r="E101" s="122"/>
      <c r="F101" s="122"/>
      <c r="G101" s="122"/>
      <c r="H101" s="122"/>
      <c r="I101" s="123"/>
      <c r="J101" s="122" t="s">
        <v>105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701 - Stanoviště odpad...'!J30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85</v>
      </c>
      <c r="AR101" s="126"/>
      <c r="AS101" s="127">
        <v>0</v>
      </c>
      <c r="AT101" s="128">
        <f>ROUND(SUM(AV101:AW101),2)</f>
        <v>0</v>
      </c>
      <c r="AU101" s="129">
        <f>'SO 701 - Stanoviště odpad...'!P117</f>
        <v>0</v>
      </c>
      <c r="AV101" s="128">
        <f>'SO 701 - Stanoviště odpad...'!J33</f>
        <v>0</v>
      </c>
      <c r="AW101" s="128">
        <f>'SO 701 - Stanoviště odpad...'!J34</f>
        <v>0</v>
      </c>
      <c r="AX101" s="128">
        <f>'SO 701 - Stanoviště odpad...'!J35</f>
        <v>0</v>
      </c>
      <c r="AY101" s="128">
        <f>'SO 701 - Stanoviště odpad...'!J36</f>
        <v>0</v>
      </c>
      <c r="AZ101" s="128">
        <f>'SO 701 - Stanoviště odpad...'!F33</f>
        <v>0</v>
      </c>
      <c r="BA101" s="128">
        <f>'SO 701 - Stanoviště odpad...'!F34</f>
        <v>0</v>
      </c>
      <c r="BB101" s="128">
        <f>'SO 701 - Stanoviště odpad...'!F35</f>
        <v>0</v>
      </c>
      <c r="BC101" s="128">
        <f>'SO 701 - Stanoviště odpad...'!F36</f>
        <v>0</v>
      </c>
      <c r="BD101" s="130">
        <f>'SO 701 - Stanoviště odpad...'!F37</f>
        <v>0</v>
      </c>
      <c r="BE101" s="7"/>
      <c r="BT101" s="131" t="s">
        <v>86</v>
      </c>
      <c r="BV101" s="131" t="s">
        <v>80</v>
      </c>
      <c r="BW101" s="131" t="s">
        <v>106</v>
      </c>
      <c r="BX101" s="131" t="s">
        <v>5</v>
      </c>
      <c r="CL101" s="131" t="s">
        <v>1</v>
      </c>
      <c r="CM101" s="131" t="s">
        <v>88</v>
      </c>
    </row>
    <row r="102" s="7" customFormat="1" ht="16.5" customHeight="1">
      <c r="A102" s="119" t="s">
        <v>82</v>
      </c>
      <c r="B102" s="120"/>
      <c r="C102" s="121"/>
      <c r="D102" s="122" t="s">
        <v>107</v>
      </c>
      <c r="E102" s="122"/>
      <c r="F102" s="122"/>
      <c r="G102" s="122"/>
      <c r="H102" s="122"/>
      <c r="I102" s="123"/>
      <c r="J102" s="122" t="s">
        <v>108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'SO 801 - Revitalizace zeleně'!J30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85</v>
      </c>
      <c r="AR102" s="126"/>
      <c r="AS102" s="127">
        <v>0</v>
      </c>
      <c r="AT102" s="128">
        <f>ROUND(SUM(AV102:AW102),2)</f>
        <v>0</v>
      </c>
      <c r="AU102" s="129">
        <f>'SO 801 - Revitalizace zeleně'!P118</f>
        <v>0</v>
      </c>
      <c r="AV102" s="128">
        <f>'SO 801 - Revitalizace zeleně'!J33</f>
        <v>0</v>
      </c>
      <c r="AW102" s="128">
        <f>'SO 801 - Revitalizace zeleně'!J34</f>
        <v>0</v>
      </c>
      <c r="AX102" s="128">
        <f>'SO 801 - Revitalizace zeleně'!J35</f>
        <v>0</v>
      </c>
      <c r="AY102" s="128">
        <f>'SO 801 - Revitalizace zeleně'!J36</f>
        <v>0</v>
      </c>
      <c r="AZ102" s="128">
        <f>'SO 801 - Revitalizace zeleně'!F33</f>
        <v>0</v>
      </c>
      <c r="BA102" s="128">
        <f>'SO 801 - Revitalizace zeleně'!F34</f>
        <v>0</v>
      </c>
      <c r="BB102" s="128">
        <f>'SO 801 - Revitalizace zeleně'!F35</f>
        <v>0</v>
      </c>
      <c r="BC102" s="128">
        <f>'SO 801 - Revitalizace zeleně'!F36</f>
        <v>0</v>
      </c>
      <c r="BD102" s="130">
        <f>'SO 801 - Revitalizace zeleně'!F37</f>
        <v>0</v>
      </c>
      <c r="BE102" s="7"/>
      <c r="BT102" s="131" t="s">
        <v>86</v>
      </c>
      <c r="BV102" s="131" t="s">
        <v>80</v>
      </c>
      <c r="BW102" s="131" t="s">
        <v>109</v>
      </c>
      <c r="BX102" s="131" t="s">
        <v>5</v>
      </c>
      <c r="CL102" s="131" t="s">
        <v>1</v>
      </c>
      <c r="CM102" s="131" t="s">
        <v>88</v>
      </c>
    </row>
    <row r="103" s="7" customFormat="1" ht="16.5" customHeight="1">
      <c r="A103" s="119" t="s">
        <v>82</v>
      </c>
      <c r="B103" s="120"/>
      <c r="C103" s="121"/>
      <c r="D103" s="122" t="s">
        <v>110</v>
      </c>
      <c r="E103" s="122"/>
      <c r="F103" s="122"/>
      <c r="G103" s="122"/>
      <c r="H103" s="122"/>
      <c r="I103" s="123"/>
      <c r="J103" s="122" t="s">
        <v>111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'SO 901 - Mobiliář'!J30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85</v>
      </c>
      <c r="AR103" s="126"/>
      <c r="AS103" s="132">
        <v>0</v>
      </c>
      <c r="AT103" s="133">
        <f>ROUND(SUM(AV103:AW103),2)</f>
        <v>0</v>
      </c>
      <c r="AU103" s="134">
        <f>'SO 901 - Mobiliář'!P118</f>
        <v>0</v>
      </c>
      <c r="AV103" s="133">
        <f>'SO 901 - Mobiliář'!J33</f>
        <v>0</v>
      </c>
      <c r="AW103" s="133">
        <f>'SO 901 - Mobiliář'!J34</f>
        <v>0</v>
      </c>
      <c r="AX103" s="133">
        <f>'SO 901 - Mobiliář'!J35</f>
        <v>0</v>
      </c>
      <c r="AY103" s="133">
        <f>'SO 901 - Mobiliář'!J36</f>
        <v>0</v>
      </c>
      <c r="AZ103" s="133">
        <f>'SO 901 - Mobiliář'!F33</f>
        <v>0</v>
      </c>
      <c r="BA103" s="133">
        <f>'SO 901 - Mobiliář'!F34</f>
        <v>0</v>
      </c>
      <c r="BB103" s="133">
        <f>'SO 901 - Mobiliář'!F35</f>
        <v>0</v>
      </c>
      <c r="BC103" s="133">
        <f>'SO 901 - Mobiliář'!F36</f>
        <v>0</v>
      </c>
      <c r="BD103" s="135">
        <f>'SO 901 - Mobiliář'!F37</f>
        <v>0</v>
      </c>
      <c r="BE103" s="7"/>
      <c r="BT103" s="131" t="s">
        <v>86</v>
      </c>
      <c r="BV103" s="131" t="s">
        <v>80</v>
      </c>
      <c r="BW103" s="131" t="s">
        <v>112</v>
      </c>
      <c r="BX103" s="131" t="s">
        <v>5</v>
      </c>
      <c r="CL103" s="131" t="s">
        <v>1</v>
      </c>
      <c r="CM103" s="131" t="s">
        <v>88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CALat1aEzlAic1vuNtfakdhnIXTCzXOPPo5pZxh8hWWAvCjyqxDD8xFSuTukSD66Uud5LyMlwq0sW9Mib6jK2Q==" hashValue="dyfJPzgikJcwj2Jn0Uoxj3FHYRlPiSAG1pRCP9dnq9JlCxMqZPkKoYNKuagaeLA8v9d/+lYy+GdWcgTLpR1yuQ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rozpočt...'!C2" display="/"/>
    <hyperlink ref="A96" location="'SO 101 - Komunikace a zpe...'!C2" display="/"/>
    <hyperlink ref="A97" location="'SO 401 - Veřejné osvětlení'!C2" display="/"/>
    <hyperlink ref="A98" location="'SO 403 - Ochrana Cetin'!C2" display="/"/>
    <hyperlink ref="A99" location="'SO 404 - Ochrana Vodafone'!C2" display="/"/>
    <hyperlink ref="A100" location="'SO 407 - Nabíjení elektro...'!C2" display="/"/>
    <hyperlink ref="A101" location="'SO 701 - Stanoviště odpad...'!C2" display="/"/>
    <hyperlink ref="A102" location="'SO 801 - Revitalizace zeleně'!C2" display="/"/>
    <hyperlink ref="A103" location="'SO 901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2207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ROUND((SUM(BE118:BE142)),  2)</f>
        <v>0</v>
      </c>
      <c r="G33" s="38"/>
      <c r="H33" s="38"/>
      <c r="I33" s="155">
        <v>0.20999999999999999</v>
      </c>
      <c r="J33" s="154">
        <f>ROUND(((SUM(BE118:BE142))*I33),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ROUND((SUM(BF118:BF142)),  2)</f>
        <v>0</v>
      </c>
      <c r="G34" s="38"/>
      <c r="H34" s="38"/>
      <c r="I34" s="155">
        <v>0.14999999999999999</v>
      </c>
      <c r="J34" s="154">
        <f>ROUND(((SUM(BF118:BF142))*I34),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901 - Mobiliář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198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901 - Mobiliář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63</v>
      </c>
      <c r="E117" s="194" t="s">
        <v>59</v>
      </c>
      <c r="F117" s="194" t="s">
        <v>60</v>
      </c>
      <c r="G117" s="194" t="s">
        <v>130</v>
      </c>
      <c r="H117" s="194" t="s">
        <v>131</v>
      </c>
      <c r="I117" s="194" t="s">
        <v>132</v>
      </c>
      <c r="J117" s="194" t="s">
        <v>118</v>
      </c>
      <c r="K117" s="195" t="s">
        <v>133</v>
      </c>
      <c r="L117" s="196"/>
      <c r="M117" s="100" t="s">
        <v>1</v>
      </c>
      <c r="N117" s="101" t="s">
        <v>42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1" t="s">
        <v>139</v>
      </c>
      <c r="U117" s="102" t="s">
        <v>140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199">
        <f>T119</f>
        <v>0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120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208</v>
      </c>
      <c r="F119" s="204" t="s">
        <v>209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0">
        <f>T120</f>
        <v>0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144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184</v>
      </c>
      <c r="F120" s="215" t="s">
        <v>1046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SUM(P121:P142)</f>
        <v>0</v>
      </c>
      <c r="Q120" s="209"/>
      <c r="R120" s="210">
        <f>SUM(R121:R142)</f>
        <v>0</v>
      </c>
      <c r="S120" s="209"/>
      <c r="T120" s="210">
        <f>SUM(T121:T142)</f>
        <v>0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144</v>
      </c>
      <c r="BK120" s="214">
        <f>SUM(BK121:BK142)</f>
        <v>0</v>
      </c>
    </row>
    <row r="121" s="2" customFormat="1" ht="16.5" customHeight="1">
      <c r="A121" s="38"/>
      <c r="B121" s="39"/>
      <c r="C121" s="268" t="s">
        <v>86</v>
      </c>
      <c r="D121" s="268" t="s">
        <v>349</v>
      </c>
      <c r="E121" s="269" t="s">
        <v>2208</v>
      </c>
      <c r="F121" s="270" t="s">
        <v>2209</v>
      </c>
      <c r="G121" s="271" t="s">
        <v>1449</v>
      </c>
      <c r="H121" s="272">
        <v>6</v>
      </c>
      <c r="I121" s="273"/>
      <c r="J121" s="274">
        <f>ROUND(I121*H121,2)</f>
        <v>0</v>
      </c>
      <c r="K121" s="270" t="s">
        <v>1</v>
      </c>
      <c r="L121" s="275"/>
      <c r="M121" s="276" t="s">
        <v>1</v>
      </c>
      <c r="N121" s="277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179</v>
      </c>
      <c r="AT121" s="228" t="s">
        <v>349</v>
      </c>
      <c r="AU121" s="228" t="s">
        <v>88</v>
      </c>
      <c r="AY121" s="17" t="s">
        <v>144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161</v>
      </c>
      <c r="BM121" s="228" t="s">
        <v>2210</v>
      </c>
    </row>
    <row r="122" s="2" customFormat="1" ht="21.75" customHeight="1">
      <c r="A122" s="38"/>
      <c r="B122" s="39"/>
      <c r="C122" s="268" t="s">
        <v>88</v>
      </c>
      <c r="D122" s="268" t="s">
        <v>349</v>
      </c>
      <c r="E122" s="269" t="s">
        <v>2211</v>
      </c>
      <c r="F122" s="270" t="s">
        <v>2212</v>
      </c>
      <c r="G122" s="271" t="s">
        <v>1449</v>
      </c>
      <c r="H122" s="272">
        <v>6</v>
      </c>
      <c r="I122" s="273"/>
      <c r="J122" s="274">
        <f>ROUND(I122*H122,2)</f>
        <v>0</v>
      </c>
      <c r="K122" s="270" t="s">
        <v>1</v>
      </c>
      <c r="L122" s="275"/>
      <c r="M122" s="276" t="s">
        <v>1</v>
      </c>
      <c r="N122" s="277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179</v>
      </c>
      <c r="AT122" s="228" t="s">
        <v>349</v>
      </c>
      <c r="AU122" s="228" t="s">
        <v>88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161</v>
      </c>
      <c r="BM122" s="228" t="s">
        <v>2213</v>
      </c>
    </row>
    <row r="123" s="2" customFormat="1" ht="16.5" customHeight="1">
      <c r="A123" s="38"/>
      <c r="B123" s="39"/>
      <c r="C123" s="268" t="s">
        <v>157</v>
      </c>
      <c r="D123" s="268" t="s">
        <v>349</v>
      </c>
      <c r="E123" s="269" t="s">
        <v>2214</v>
      </c>
      <c r="F123" s="270" t="s">
        <v>2215</v>
      </c>
      <c r="G123" s="271" t="s">
        <v>1449</v>
      </c>
      <c r="H123" s="272">
        <v>1</v>
      </c>
      <c r="I123" s="273"/>
      <c r="J123" s="274">
        <f>ROUND(I123*H123,2)</f>
        <v>0</v>
      </c>
      <c r="K123" s="270" t="s">
        <v>1</v>
      </c>
      <c r="L123" s="275"/>
      <c r="M123" s="276" t="s">
        <v>1</v>
      </c>
      <c r="N123" s="277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179</v>
      </c>
      <c r="AT123" s="228" t="s">
        <v>349</v>
      </c>
      <c r="AU123" s="228" t="s">
        <v>88</v>
      </c>
      <c r="AY123" s="17" t="s">
        <v>144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161</v>
      </c>
      <c r="BM123" s="228" t="s">
        <v>2216</v>
      </c>
    </row>
    <row r="124" s="2" customFormat="1" ht="16.5" customHeight="1">
      <c r="A124" s="38"/>
      <c r="B124" s="39"/>
      <c r="C124" s="268" t="s">
        <v>161</v>
      </c>
      <c r="D124" s="268" t="s">
        <v>349</v>
      </c>
      <c r="E124" s="269" t="s">
        <v>2217</v>
      </c>
      <c r="F124" s="270" t="s">
        <v>2218</v>
      </c>
      <c r="G124" s="271" t="s">
        <v>1449</v>
      </c>
      <c r="H124" s="272">
        <v>6</v>
      </c>
      <c r="I124" s="273"/>
      <c r="J124" s="274">
        <f>ROUND(I124*H124,2)</f>
        <v>0</v>
      </c>
      <c r="K124" s="270" t="s">
        <v>1</v>
      </c>
      <c r="L124" s="275"/>
      <c r="M124" s="276" t="s">
        <v>1</v>
      </c>
      <c r="N124" s="277" t="s">
        <v>43</v>
      </c>
      <c r="O124" s="91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6">
        <f>S124*H124</f>
        <v>0</v>
      </c>
      <c r="U124" s="227" t="s">
        <v>1</v>
      </c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8" t="s">
        <v>179</v>
      </c>
      <c r="AT124" s="228" t="s">
        <v>349</v>
      </c>
      <c r="AU124" s="228" t="s">
        <v>88</v>
      </c>
      <c r="AY124" s="17" t="s">
        <v>144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7" t="s">
        <v>86</v>
      </c>
      <c r="BK124" s="229">
        <f>ROUND(I124*H124,2)</f>
        <v>0</v>
      </c>
      <c r="BL124" s="17" t="s">
        <v>161</v>
      </c>
      <c r="BM124" s="228" t="s">
        <v>2219</v>
      </c>
    </row>
    <row r="125" s="2" customFormat="1" ht="16.5" customHeight="1">
      <c r="A125" s="38"/>
      <c r="B125" s="39"/>
      <c r="C125" s="217" t="s">
        <v>143</v>
      </c>
      <c r="D125" s="217" t="s">
        <v>147</v>
      </c>
      <c r="E125" s="218" t="s">
        <v>2220</v>
      </c>
      <c r="F125" s="219" t="s">
        <v>2221</v>
      </c>
      <c r="G125" s="220" t="s">
        <v>270</v>
      </c>
      <c r="H125" s="221">
        <v>35</v>
      </c>
      <c r="I125" s="222"/>
      <c r="J125" s="223">
        <f>ROUND(I125*H125,2)</f>
        <v>0</v>
      </c>
      <c r="K125" s="219" t="s">
        <v>1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161</v>
      </c>
      <c r="AT125" s="228" t="s">
        <v>147</v>
      </c>
      <c r="AU125" s="228" t="s">
        <v>88</v>
      </c>
      <c r="AY125" s="17" t="s">
        <v>144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161</v>
      </c>
      <c r="BM125" s="228" t="s">
        <v>2222</v>
      </c>
    </row>
    <row r="126" s="2" customFormat="1" ht="16.5" customHeight="1">
      <c r="A126" s="38"/>
      <c r="B126" s="39"/>
      <c r="C126" s="217" t="s">
        <v>168</v>
      </c>
      <c r="D126" s="217" t="s">
        <v>147</v>
      </c>
      <c r="E126" s="218" t="s">
        <v>2223</v>
      </c>
      <c r="F126" s="219" t="s">
        <v>2224</v>
      </c>
      <c r="G126" s="220" t="s">
        <v>1449</v>
      </c>
      <c r="H126" s="221">
        <v>5</v>
      </c>
      <c r="I126" s="222"/>
      <c r="J126" s="223">
        <f>ROUND(I126*H126,2)</f>
        <v>0</v>
      </c>
      <c r="K126" s="219" t="s">
        <v>1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161</v>
      </c>
      <c r="AT126" s="228" t="s">
        <v>147</v>
      </c>
      <c r="AU126" s="228" t="s">
        <v>88</v>
      </c>
      <c r="AY126" s="17" t="s">
        <v>144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161</v>
      </c>
      <c r="BM126" s="228" t="s">
        <v>2225</v>
      </c>
    </row>
    <row r="127" s="2" customFormat="1" ht="16.5" customHeight="1">
      <c r="A127" s="38"/>
      <c r="B127" s="39"/>
      <c r="C127" s="217" t="s">
        <v>174</v>
      </c>
      <c r="D127" s="217" t="s">
        <v>147</v>
      </c>
      <c r="E127" s="218" t="s">
        <v>2226</v>
      </c>
      <c r="F127" s="219" t="s">
        <v>2227</v>
      </c>
      <c r="G127" s="220" t="s">
        <v>1449</v>
      </c>
      <c r="H127" s="221">
        <v>2</v>
      </c>
      <c r="I127" s="222"/>
      <c r="J127" s="223">
        <f>ROUND(I127*H127,2)</f>
        <v>0</v>
      </c>
      <c r="K127" s="219" t="s">
        <v>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161</v>
      </c>
      <c r="AT127" s="228" t="s">
        <v>147</v>
      </c>
      <c r="AU127" s="228" t="s">
        <v>88</v>
      </c>
      <c r="AY127" s="17" t="s">
        <v>144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161</v>
      </c>
      <c r="BM127" s="228" t="s">
        <v>2228</v>
      </c>
    </row>
    <row r="128" s="2" customFormat="1" ht="24.15" customHeight="1">
      <c r="A128" s="38"/>
      <c r="B128" s="39"/>
      <c r="C128" s="217" t="s">
        <v>179</v>
      </c>
      <c r="D128" s="217" t="s">
        <v>147</v>
      </c>
      <c r="E128" s="218" t="s">
        <v>2229</v>
      </c>
      <c r="F128" s="219" t="s">
        <v>2230</v>
      </c>
      <c r="G128" s="220" t="s">
        <v>1044</v>
      </c>
      <c r="H128" s="221">
        <v>1</v>
      </c>
      <c r="I128" s="222"/>
      <c r="J128" s="223">
        <f>ROUND(I128*H128,2)</f>
        <v>0</v>
      </c>
      <c r="K128" s="219" t="s">
        <v>1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161</v>
      </c>
      <c r="AT128" s="228" t="s">
        <v>147</v>
      </c>
      <c r="AU128" s="228" t="s">
        <v>88</v>
      </c>
      <c r="AY128" s="17" t="s">
        <v>144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161</v>
      </c>
      <c r="BM128" s="228" t="s">
        <v>2231</v>
      </c>
    </row>
    <row r="129" s="2" customFormat="1" ht="16.5" customHeight="1">
      <c r="A129" s="38"/>
      <c r="B129" s="39"/>
      <c r="C129" s="217" t="s">
        <v>184</v>
      </c>
      <c r="D129" s="217" t="s">
        <v>147</v>
      </c>
      <c r="E129" s="218" t="s">
        <v>2232</v>
      </c>
      <c r="F129" s="219" t="s">
        <v>2233</v>
      </c>
      <c r="G129" s="220" t="s">
        <v>1044</v>
      </c>
      <c r="H129" s="221">
        <v>1</v>
      </c>
      <c r="I129" s="222"/>
      <c r="J129" s="223">
        <f>ROUND(I129*H129,2)</f>
        <v>0</v>
      </c>
      <c r="K129" s="219" t="s">
        <v>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161</v>
      </c>
      <c r="AT129" s="228" t="s">
        <v>147</v>
      </c>
      <c r="AU129" s="228" t="s">
        <v>88</v>
      </c>
      <c r="AY129" s="17" t="s">
        <v>144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161</v>
      </c>
      <c r="BM129" s="228" t="s">
        <v>2234</v>
      </c>
    </row>
    <row r="130" s="2" customFormat="1" ht="16.5" customHeight="1">
      <c r="A130" s="38"/>
      <c r="B130" s="39"/>
      <c r="C130" s="217" t="s">
        <v>189</v>
      </c>
      <c r="D130" s="217" t="s">
        <v>147</v>
      </c>
      <c r="E130" s="218" t="s">
        <v>2235</v>
      </c>
      <c r="F130" s="219" t="s">
        <v>2236</v>
      </c>
      <c r="G130" s="220" t="s">
        <v>1044</v>
      </c>
      <c r="H130" s="221">
        <v>1</v>
      </c>
      <c r="I130" s="222"/>
      <c r="J130" s="223">
        <f>ROUND(I130*H130,2)</f>
        <v>0</v>
      </c>
      <c r="K130" s="219" t="s">
        <v>1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161</v>
      </c>
      <c r="AT130" s="228" t="s">
        <v>147</v>
      </c>
      <c r="AU130" s="228" t="s">
        <v>88</v>
      </c>
      <c r="AY130" s="17" t="s">
        <v>144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161</v>
      </c>
      <c r="BM130" s="228" t="s">
        <v>2237</v>
      </c>
    </row>
    <row r="131" s="2" customFormat="1" ht="16.5" customHeight="1">
      <c r="A131" s="38"/>
      <c r="B131" s="39"/>
      <c r="C131" s="217" t="s">
        <v>194</v>
      </c>
      <c r="D131" s="217" t="s">
        <v>147</v>
      </c>
      <c r="E131" s="218" t="s">
        <v>2238</v>
      </c>
      <c r="F131" s="219" t="s">
        <v>2239</v>
      </c>
      <c r="G131" s="220" t="s">
        <v>1044</v>
      </c>
      <c r="H131" s="221">
        <v>1</v>
      </c>
      <c r="I131" s="222"/>
      <c r="J131" s="223">
        <f>ROUND(I131*H131,2)</f>
        <v>0</v>
      </c>
      <c r="K131" s="219" t="s">
        <v>1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161</v>
      </c>
      <c r="AT131" s="228" t="s">
        <v>147</v>
      </c>
      <c r="AU131" s="228" t="s">
        <v>88</v>
      </c>
      <c r="AY131" s="17" t="s">
        <v>144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161</v>
      </c>
      <c r="BM131" s="228" t="s">
        <v>2240</v>
      </c>
    </row>
    <row r="132" s="2" customFormat="1" ht="16.5" customHeight="1">
      <c r="A132" s="38"/>
      <c r="B132" s="39"/>
      <c r="C132" s="217" t="s">
        <v>262</v>
      </c>
      <c r="D132" s="217" t="s">
        <v>147</v>
      </c>
      <c r="E132" s="218" t="s">
        <v>2241</v>
      </c>
      <c r="F132" s="219" t="s">
        <v>2242</v>
      </c>
      <c r="G132" s="220" t="s">
        <v>1044</v>
      </c>
      <c r="H132" s="221">
        <v>1</v>
      </c>
      <c r="I132" s="222"/>
      <c r="J132" s="223">
        <f>ROUND(I132*H132,2)</f>
        <v>0</v>
      </c>
      <c r="K132" s="219" t="s">
        <v>1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161</v>
      </c>
      <c r="AT132" s="228" t="s">
        <v>147</v>
      </c>
      <c r="AU132" s="228" t="s">
        <v>88</v>
      </c>
      <c r="AY132" s="17" t="s">
        <v>144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161</v>
      </c>
      <c r="BM132" s="228" t="s">
        <v>2243</v>
      </c>
    </row>
    <row r="133" s="2" customFormat="1" ht="16.5" customHeight="1">
      <c r="A133" s="38"/>
      <c r="B133" s="39"/>
      <c r="C133" s="217" t="s">
        <v>267</v>
      </c>
      <c r="D133" s="217" t="s">
        <v>147</v>
      </c>
      <c r="E133" s="218" t="s">
        <v>2244</v>
      </c>
      <c r="F133" s="219" t="s">
        <v>2245</v>
      </c>
      <c r="G133" s="220" t="s">
        <v>1044</v>
      </c>
      <c r="H133" s="221">
        <v>1</v>
      </c>
      <c r="I133" s="222"/>
      <c r="J133" s="223">
        <f>ROUND(I133*H133,2)</f>
        <v>0</v>
      </c>
      <c r="K133" s="219" t="s">
        <v>1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161</v>
      </c>
      <c r="AT133" s="228" t="s">
        <v>147</v>
      </c>
      <c r="AU133" s="228" t="s">
        <v>88</v>
      </c>
      <c r="AY133" s="17" t="s">
        <v>144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161</v>
      </c>
      <c r="BM133" s="228" t="s">
        <v>2246</v>
      </c>
    </row>
    <row r="134" s="2" customFormat="1" ht="16.5" customHeight="1">
      <c r="A134" s="38"/>
      <c r="B134" s="39"/>
      <c r="C134" s="217" t="s">
        <v>274</v>
      </c>
      <c r="D134" s="217" t="s">
        <v>147</v>
      </c>
      <c r="E134" s="218" t="s">
        <v>2247</v>
      </c>
      <c r="F134" s="219" t="s">
        <v>2248</v>
      </c>
      <c r="G134" s="220" t="s">
        <v>1044</v>
      </c>
      <c r="H134" s="221">
        <v>1</v>
      </c>
      <c r="I134" s="222"/>
      <c r="J134" s="223">
        <f>ROUND(I134*H134,2)</f>
        <v>0</v>
      </c>
      <c r="K134" s="219" t="s">
        <v>1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161</v>
      </c>
      <c r="AT134" s="228" t="s">
        <v>147</v>
      </c>
      <c r="AU134" s="228" t="s">
        <v>88</v>
      </c>
      <c r="AY134" s="17" t="s">
        <v>144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161</v>
      </c>
      <c r="BM134" s="228" t="s">
        <v>2249</v>
      </c>
    </row>
    <row r="135" s="2" customFormat="1" ht="16.5" customHeight="1">
      <c r="A135" s="38"/>
      <c r="B135" s="39"/>
      <c r="C135" s="217" t="s">
        <v>8</v>
      </c>
      <c r="D135" s="217" t="s">
        <v>147</v>
      </c>
      <c r="E135" s="218" t="s">
        <v>2250</v>
      </c>
      <c r="F135" s="219" t="s">
        <v>2251</v>
      </c>
      <c r="G135" s="220" t="s">
        <v>1044</v>
      </c>
      <c r="H135" s="221">
        <v>2</v>
      </c>
      <c r="I135" s="222"/>
      <c r="J135" s="223">
        <f>ROUND(I135*H135,2)</f>
        <v>0</v>
      </c>
      <c r="K135" s="219" t="s">
        <v>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161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161</v>
      </c>
      <c r="BM135" s="228" t="s">
        <v>2252</v>
      </c>
    </row>
    <row r="136" s="2" customFormat="1" ht="16.5" customHeight="1">
      <c r="A136" s="38"/>
      <c r="B136" s="39"/>
      <c r="C136" s="217" t="s">
        <v>283</v>
      </c>
      <c r="D136" s="217" t="s">
        <v>147</v>
      </c>
      <c r="E136" s="218" t="s">
        <v>2253</v>
      </c>
      <c r="F136" s="219" t="s">
        <v>2254</v>
      </c>
      <c r="G136" s="220" t="s">
        <v>1044</v>
      </c>
      <c r="H136" s="221">
        <v>2</v>
      </c>
      <c r="I136" s="222"/>
      <c r="J136" s="223">
        <f>ROUND(I136*H136,2)</f>
        <v>0</v>
      </c>
      <c r="K136" s="219" t="s">
        <v>1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161</v>
      </c>
      <c r="AT136" s="228" t="s">
        <v>147</v>
      </c>
      <c r="AU136" s="228" t="s">
        <v>88</v>
      </c>
      <c r="AY136" s="17" t="s">
        <v>144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161</v>
      </c>
      <c r="BM136" s="228" t="s">
        <v>2255</v>
      </c>
    </row>
    <row r="137" s="2" customFormat="1" ht="16.5" customHeight="1">
      <c r="A137" s="38"/>
      <c r="B137" s="39"/>
      <c r="C137" s="217" t="s">
        <v>288</v>
      </c>
      <c r="D137" s="217" t="s">
        <v>147</v>
      </c>
      <c r="E137" s="218" t="s">
        <v>2256</v>
      </c>
      <c r="F137" s="219" t="s">
        <v>2257</v>
      </c>
      <c r="G137" s="220" t="s">
        <v>1044</v>
      </c>
      <c r="H137" s="221">
        <v>2</v>
      </c>
      <c r="I137" s="222"/>
      <c r="J137" s="223">
        <f>ROUND(I137*H137,2)</f>
        <v>0</v>
      </c>
      <c r="K137" s="219" t="s">
        <v>1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161</v>
      </c>
      <c r="AT137" s="228" t="s">
        <v>147</v>
      </c>
      <c r="AU137" s="228" t="s">
        <v>88</v>
      </c>
      <c r="AY137" s="17" t="s">
        <v>144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161</v>
      </c>
      <c r="BM137" s="228" t="s">
        <v>2258</v>
      </c>
    </row>
    <row r="138" s="2" customFormat="1" ht="49.05" customHeight="1">
      <c r="A138" s="38"/>
      <c r="B138" s="39"/>
      <c r="C138" s="217" t="s">
        <v>294</v>
      </c>
      <c r="D138" s="217" t="s">
        <v>147</v>
      </c>
      <c r="E138" s="218" t="s">
        <v>2259</v>
      </c>
      <c r="F138" s="219" t="s">
        <v>2260</v>
      </c>
      <c r="G138" s="220" t="s">
        <v>1044</v>
      </c>
      <c r="H138" s="221">
        <v>1</v>
      </c>
      <c r="I138" s="222"/>
      <c r="J138" s="223">
        <f>ROUND(I138*H138,2)</f>
        <v>0</v>
      </c>
      <c r="K138" s="219" t="s">
        <v>1</v>
      </c>
      <c r="L138" s="44"/>
      <c r="M138" s="224" t="s">
        <v>1</v>
      </c>
      <c r="N138" s="225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161</v>
      </c>
      <c r="AT138" s="228" t="s">
        <v>147</v>
      </c>
      <c r="AU138" s="228" t="s">
        <v>88</v>
      </c>
      <c r="AY138" s="17" t="s">
        <v>144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161</v>
      </c>
      <c r="BM138" s="228" t="s">
        <v>2261</v>
      </c>
    </row>
    <row r="139" s="2" customFormat="1" ht="16.5" customHeight="1">
      <c r="A139" s="38"/>
      <c r="B139" s="39"/>
      <c r="C139" s="268" t="s">
        <v>302</v>
      </c>
      <c r="D139" s="268" t="s">
        <v>349</v>
      </c>
      <c r="E139" s="269" t="s">
        <v>2262</v>
      </c>
      <c r="F139" s="270" t="s">
        <v>2263</v>
      </c>
      <c r="G139" s="271" t="s">
        <v>1044</v>
      </c>
      <c r="H139" s="272">
        <v>1</v>
      </c>
      <c r="I139" s="273"/>
      <c r="J139" s="274">
        <f>ROUND(I139*H139,2)</f>
        <v>0</v>
      </c>
      <c r="K139" s="270" t="s">
        <v>1</v>
      </c>
      <c r="L139" s="275"/>
      <c r="M139" s="276" t="s">
        <v>1</v>
      </c>
      <c r="N139" s="277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179</v>
      </c>
      <c r="AT139" s="228" t="s">
        <v>349</v>
      </c>
      <c r="AU139" s="228" t="s">
        <v>88</v>
      </c>
      <c r="AY139" s="17" t="s">
        <v>144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161</v>
      </c>
      <c r="BM139" s="228" t="s">
        <v>2264</v>
      </c>
    </row>
    <row r="140" s="2" customFormat="1" ht="16.5" customHeight="1">
      <c r="A140" s="38"/>
      <c r="B140" s="39"/>
      <c r="C140" s="268" t="s">
        <v>307</v>
      </c>
      <c r="D140" s="268" t="s">
        <v>349</v>
      </c>
      <c r="E140" s="269" t="s">
        <v>2265</v>
      </c>
      <c r="F140" s="270" t="s">
        <v>2266</v>
      </c>
      <c r="G140" s="271" t="s">
        <v>1044</v>
      </c>
      <c r="H140" s="272">
        <v>1</v>
      </c>
      <c r="I140" s="273"/>
      <c r="J140" s="274">
        <f>ROUND(I140*H140,2)</f>
        <v>0</v>
      </c>
      <c r="K140" s="270" t="s">
        <v>1</v>
      </c>
      <c r="L140" s="275"/>
      <c r="M140" s="276" t="s">
        <v>1</v>
      </c>
      <c r="N140" s="277" t="s">
        <v>43</v>
      </c>
      <c r="O140" s="91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6">
        <f>S140*H140</f>
        <v>0</v>
      </c>
      <c r="U140" s="22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179</v>
      </c>
      <c r="AT140" s="228" t="s">
        <v>349</v>
      </c>
      <c r="AU140" s="228" t="s">
        <v>88</v>
      </c>
      <c r="AY140" s="17" t="s">
        <v>144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86</v>
      </c>
      <c r="BK140" s="229">
        <f>ROUND(I140*H140,2)</f>
        <v>0</v>
      </c>
      <c r="BL140" s="17" t="s">
        <v>161</v>
      </c>
      <c r="BM140" s="228" t="s">
        <v>2267</v>
      </c>
    </row>
    <row r="141" s="2" customFormat="1" ht="16.5" customHeight="1">
      <c r="A141" s="38"/>
      <c r="B141" s="39"/>
      <c r="C141" s="217" t="s">
        <v>7</v>
      </c>
      <c r="D141" s="217" t="s">
        <v>147</v>
      </c>
      <c r="E141" s="218" t="s">
        <v>2268</v>
      </c>
      <c r="F141" s="219" t="s">
        <v>2190</v>
      </c>
      <c r="G141" s="220" t="s">
        <v>1044</v>
      </c>
      <c r="H141" s="221">
        <v>1</v>
      </c>
      <c r="I141" s="222"/>
      <c r="J141" s="223">
        <f>ROUND(I141*H141,2)</f>
        <v>0</v>
      </c>
      <c r="K141" s="219" t="s">
        <v>1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161</v>
      </c>
      <c r="AT141" s="228" t="s">
        <v>147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161</v>
      </c>
      <c r="BM141" s="228" t="s">
        <v>2269</v>
      </c>
    </row>
    <row r="142" s="2" customFormat="1" ht="16.5" customHeight="1">
      <c r="A142" s="38"/>
      <c r="B142" s="39"/>
      <c r="C142" s="217" t="s">
        <v>316</v>
      </c>
      <c r="D142" s="217" t="s">
        <v>147</v>
      </c>
      <c r="E142" s="218" t="s">
        <v>2270</v>
      </c>
      <c r="F142" s="219" t="s">
        <v>2193</v>
      </c>
      <c r="G142" s="220" t="s">
        <v>1044</v>
      </c>
      <c r="H142" s="221">
        <v>1</v>
      </c>
      <c r="I142" s="222"/>
      <c r="J142" s="223">
        <f>ROUND(I142*H142,2)</f>
        <v>0</v>
      </c>
      <c r="K142" s="219" t="s">
        <v>1</v>
      </c>
      <c r="L142" s="44"/>
      <c r="M142" s="230" t="s">
        <v>1</v>
      </c>
      <c r="N142" s="231" t="s">
        <v>43</v>
      </c>
      <c r="O142" s="232"/>
      <c r="P142" s="233">
        <f>O142*H142</f>
        <v>0</v>
      </c>
      <c r="Q142" s="233">
        <v>0</v>
      </c>
      <c r="R142" s="233">
        <f>Q142*H142</f>
        <v>0</v>
      </c>
      <c r="S142" s="233">
        <v>0</v>
      </c>
      <c r="T142" s="233">
        <f>S142*H142</f>
        <v>0</v>
      </c>
      <c r="U142" s="234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161</v>
      </c>
      <c r="AT142" s="228" t="s">
        <v>147</v>
      </c>
      <c r="AU142" s="228" t="s">
        <v>88</v>
      </c>
      <c r="AY142" s="17" t="s">
        <v>144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161</v>
      </c>
      <c r="BM142" s="228" t="s">
        <v>2271</v>
      </c>
    </row>
    <row r="143" s="2" customFormat="1" ht="6.96" customHeight="1">
      <c r="A143" s="38"/>
      <c r="B143" s="66"/>
      <c r="C143" s="67"/>
      <c r="D143" s="67"/>
      <c r="E143" s="67"/>
      <c r="F143" s="67"/>
      <c r="G143" s="67"/>
      <c r="H143" s="67"/>
      <c r="I143" s="67"/>
      <c r="J143" s="67"/>
      <c r="K143" s="67"/>
      <c r="L143" s="44"/>
      <c r="M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</sheetData>
  <sheetProtection sheet="1" autoFilter="0" formatColumns="0" formatRows="0" objects="1" scenarios="1" spinCount="100000" saltValue="1OFpIzFxF8lafJF3GklMVF7g/bq13H7r3uesEMydGYlWHvfeQVPeExwJFv6tnkst/SLHJqsJ7iFC6m8orTfR7w==" hashValue="nZNbsvj/wXabxwti9BGrNqJoroynV8i3Hozv6h/FYktRTwwAyMdoKTzaKJ1VQS18/vymXJQq8Hn35SShHv4xiQ==" algorithmName="SHA-512" password="CC35"/>
  <autoFilter ref="C117:K14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ROUND((SUM(BE123:BE141)),  2)</f>
        <v>0</v>
      </c>
      <c r="G33" s="38"/>
      <c r="H33" s="38"/>
      <c r="I33" s="155">
        <v>0.20999999999999999</v>
      </c>
      <c r="J33" s="154">
        <f>ROUND(((SUM(BE123:BE141))*I33),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ROUND((SUM(BF123:BF141)),  2)</f>
        <v>0</v>
      </c>
      <c r="G34" s="38"/>
      <c r="H34" s="38"/>
      <c r="I34" s="155">
        <v>0.14999999999999999</v>
      </c>
      <c r="J34" s="154">
        <f>ROUND(((SUM(BF123:BF141))*I34),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ROUND((SUM(BG123:BG141)),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ROUND((SUM(BH123:BH141)),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ROUND((SUM(BI123:BI141)),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000 -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121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123</v>
      </c>
      <c r="E99" s="188"/>
      <c r="F99" s="188"/>
      <c r="G99" s="188"/>
      <c r="H99" s="188"/>
      <c r="I99" s="188"/>
      <c r="J99" s="189">
        <f>J132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124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125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126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J140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Regenerace sídliště Ruprechtice II.etapa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114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000 -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21. 10. 2024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Město Liberec</v>
      </c>
      <c r="G119" s="40"/>
      <c r="H119" s="40"/>
      <c r="I119" s="32" t="s">
        <v>31</v>
      </c>
      <c r="J119" s="36" t="str">
        <f>E21</f>
        <v>GREGOR projekt - invest,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129</v>
      </c>
      <c r="D122" s="194" t="s">
        <v>63</v>
      </c>
      <c r="E122" s="194" t="s">
        <v>59</v>
      </c>
      <c r="F122" s="194" t="s">
        <v>60</v>
      </c>
      <c r="G122" s="194" t="s">
        <v>130</v>
      </c>
      <c r="H122" s="194" t="s">
        <v>131</v>
      </c>
      <c r="I122" s="194" t="s">
        <v>132</v>
      </c>
      <c r="J122" s="194" t="s">
        <v>118</v>
      </c>
      <c r="K122" s="195" t="s">
        <v>133</v>
      </c>
      <c r="L122" s="196"/>
      <c r="M122" s="100" t="s">
        <v>1</v>
      </c>
      <c r="N122" s="101" t="s">
        <v>42</v>
      </c>
      <c r="O122" s="101" t="s">
        <v>134</v>
      </c>
      <c r="P122" s="101" t="s">
        <v>135</v>
      </c>
      <c r="Q122" s="101" t="s">
        <v>136</v>
      </c>
      <c r="R122" s="101" t="s">
        <v>137</v>
      </c>
      <c r="S122" s="101" t="s">
        <v>138</v>
      </c>
      <c r="T122" s="101" t="s">
        <v>139</v>
      </c>
      <c r="U122" s="102" t="s">
        <v>140</v>
      </c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141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0</v>
      </c>
      <c r="S123" s="104"/>
      <c r="T123" s="199">
        <f>T124</f>
        <v>0</v>
      </c>
      <c r="U123" s="105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77</v>
      </c>
      <c r="AU123" s="17" t="s">
        <v>120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77</v>
      </c>
      <c r="E124" s="204" t="s">
        <v>142</v>
      </c>
      <c r="F124" s="204" t="s">
        <v>84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P125+P132+P134+P136+P138+P140</f>
        <v>0</v>
      </c>
      <c r="Q124" s="209"/>
      <c r="R124" s="210">
        <f>R125+R132+R134+R136+R138+R140</f>
        <v>0</v>
      </c>
      <c r="S124" s="209"/>
      <c r="T124" s="210">
        <f>T125+T132+T134+T136+T138+T140</f>
        <v>0</v>
      </c>
      <c r="U124" s="211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143</v>
      </c>
      <c r="AT124" s="213" t="s">
        <v>77</v>
      </c>
      <c r="AU124" s="213" t="s">
        <v>78</v>
      </c>
      <c r="AY124" s="212" t="s">
        <v>144</v>
      </c>
      <c r="BK124" s="214">
        <f>BK125+BK132+BK134+BK136+BK138+BK140</f>
        <v>0</v>
      </c>
    </row>
    <row r="125" s="12" customFormat="1" ht="22.8" customHeight="1">
      <c r="A125" s="12"/>
      <c r="B125" s="201"/>
      <c r="C125" s="202"/>
      <c r="D125" s="203" t="s">
        <v>77</v>
      </c>
      <c r="E125" s="215" t="s">
        <v>145</v>
      </c>
      <c r="F125" s="215" t="s">
        <v>146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SUM(P126:P131)</f>
        <v>0</v>
      </c>
      <c r="Q125" s="209"/>
      <c r="R125" s="210">
        <f>SUM(R126:R131)</f>
        <v>0</v>
      </c>
      <c r="S125" s="209"/>
      <c r="T125" s="210">
        <f>SUM(T126:T131)</f>
        <v>0</v>
      </c>
      <c r="U125" s="211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143</v>
      </c>
      <c r="AT125" s="213" t="s">
        <v>77</v>
      </c>
      <c r="AU125" s="213" t="s">
        <v>86</v>
      </c>
      <c r="AY125" s="212" t="s">
        <v>144</v>
      </c>
      <c r="BK125" s="214">
        <f>SUM(BK126:BK131)</f>
        <v>0</v>
      </c>
    </row>
    <row r="126" s="2" customFormat="1" ht="16.5" customHeight="1">
      <c r="A126" s="38"/>
      <c r="B126" s="39"/>
      <c r="C126" s="217" t="s">
        <v>86</v>
      </c>
      <c r="D126" s="217" t="s">
        <v>147</v>
      </c>
      <c r="E126" s="218" t="s">
        <v>148</v>
      </c>
      <c r="F126" s="219" t="s">
        <v>149</v>
      </c>
      <c r="G126" s="220" t="s">
        <v>150</v>
      </c>
      <c r="H126" s="221">
        <v>1</v>
      </c>
      <c r="I126" s="222"/>
      <c r="J126" s="223">
        <f>ROUND(I126*H126,2)</f>
        <v>0</v>
      </c>
      <c r="K126" s="219" t="s">
        <v>151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152</v>
      </c>
      <c r="AT126" s="228" t="s">
        <v>147</v>
      </c>
      <c r="AU126" s="228" t="s">
        <v>88</v>
      </c>
      <c r="AY126" s="17" t="s">
        <v>144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152</v>
      </c>
      <c r="BM126" s="228" t="s">
        <v>153</v>
      </c>
    </row>
    <row r="127" s="2" customFormat="1" ht="49.05" customHeight="1">
      <c r="A127" s="38"/>
      <c r="B127" s="39"/>
      <c r="C127" s="217" t="s">
        <v>88</v>
      </c>
      <c r="D127" s="217" t="s">
        <v>147</v>
      </c>
      <c r="E127" s="218" t="s">
        <v>154</v>
      </c>
      <c r="F127" s="219" t="s">
        <v>155</v>
      </c>
      <c r="G127" s="220" t="s">
        <v>150</v>
      </c>
      <c r="H127" s="221">
        <v>1</v>
      </c>
      <c r="I127" s="222"/>
      <c r="J127" s="223">
        <f>ROUND(I127*H127,2)</f>
        <v>0</v>
      </c>
      <c r="K127" s="219" t="s">
        <v>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152</v>
      </c>
      <c r="AT127" s="228" t="s">
        <v>147</v>
      </c>
      <c r="AU127" s="228" t="s">
        <v>88</v>
      </c>
      <c r="AY127" s="17" t="s">
        <v>144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152</v>
      </c>
      <c r="BM127" s="228" t="s">
        <v>156</v>
      </c>
    </row>
    <row r="128" s="2" customFormat="1" ht="16.5" customHeight="1">
      <c r="A128" s="38"/>
      <c r="B128" s="39"/>
      <c r="C128" s="217" t="s">
        <v>157</v>
      </c>
      <c r="D128" s="217" t="s">
        <v>147</v>
      </c>
      <c r="E128" s="218" t="s">
        <v>158</v>
      </c>
      <c r="F128" s="219" t="s">
        <v>159</v>
      </c>
      <c r="G128" s="220" t="s">
        <v>150</v>
      </c>
      <c r="H128" s="221">
        <v>1</v>
      </c>
      <c r="I128" s="222"/>
      <c r="J128" s="223">
        <f>ROUND(I128*H128,2)</f>
        <v>0</v>
      </c>
      <c r="K128" s="219" t="s">
        <v>151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152</v>
      </c>
      <c r="AT128" s="228" t="s">
        <v>147</v>
      </c>
      <c r="AU128" s="228" t="s">
        <v>88</v>
      </c>
      <c r="AY128" s="17" t="s">
        <v>144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152</v>
      </c>
      <c r="BM128" s="228" t="s">
        <v>160</v>
      </c>
    </row>
    <row r="129" s="2" customFormat="1" ht="16.5" customHeight="1">
      <c r="A129" s="38"/>
      <c r="B129" s="39"/>
      <c r="C129" s="217" t="s">
        <v>161</v>
      </c>
      <c r="D129" s="217" t="s">
        <v>147</v>
      </c>
      <c r="E129" s="218" t="s">
        <v>162</v>
      </c>
      <c r="F129" s="219" t="s">
        <v>163</v>
      </c>
      <c r="G129" s="220" t="s">
        <v>150</v>
      </c>
      <c r="H129" s="221">
        <v>1</v>
      </c>
      <c r="I129" s="222"/>
      <c r="J129" s="223">
        <f>ROUND(I129*H129,2)</f>
        <v>0</v>
      </c>
      <c r="K129" s="219" t="s">
        <v>151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152</v>
      </c>
      <c r="AT129" s="228" t="s">
        <v>147</v>
      </c>
      <c r="AU129" s="228" t="s">
        <v>88</v>
      </c>
      <c r="AY129" s="17" t="s">
        <v>144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152</v>
      </c>
      <c r="BM129" s="228" t="s">
        <v>164</v>
      </c>
    </row>
    <row r="130" s="2" customFormat="1" ht="16.5" customHeight="1">
      <c r="A130" s="38"/>
      <c r="B130" s="39"/>
      <c r="C130" s="217" t="s">
        <v>143</v>
      </c>
      <c r="D130" s="217" t="s">
        <v>147</v>
      </c>
      <c r="E130" s="218" t="s">
        <v>165</v>
      </c>
      <c r="F130" s="219" t="s">
        <v>166</v>
      </c>
      <c r="G130" s="220" t="s">
        <v>150</v>
      </c>
      <c r="H130" s="221">
        <v>1</v>
      </c>
      <c r="I130" s="222"/>
      <c r="J130" s="223">
        <f>ROUND(I130*H130,2)</f>
        <v>0</v>
      </c>
      <c r="K130" s="219" t="s">
        <v>151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152</v>
      </c>
      <c r="AT130" s="228" t="s">
        <v>147</v>
      </c>
      <c r="AU130" s="228" t="s">
        <v>88</v>
      </c>
      <c r="AY130" s="17" t="s">
        <v>144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152</v>
      </c>
      <c r="BM130" s="228" t="s">
        <v>167</v>
      </c>
    </row>
    <row r="131" s="2" customFormat="1" ht="16.5" customHeight="1">
      <c r="A131" s="38"/>
      <c r="B131" s="39"/>
      <c r="C131" s="217" t="s">
        <v>168</v>
      </c>
      <c r="D131" s="217" t="s">
        <v>147</v>
      </c>
      <c r="E131" s="218" t="s">
        <v>169</v>
      </c>
      <c r="F131" s="219" t="s">
        <v>170</v>
      </c>
      <c r="G131" s="220" t="s">
        <v>150</v>
      </c>
      <c r="H131" s="221">
        <v>1</v>
      </c>
      <c r="I131" s="222"/>
      <c r="J131" s="223">
        <f>ROUND(I131*H131,2)</f>
        <v>0</v>
      </c>
      <c r="K131" s="219" t="s">
        <v>151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152</v>
      </c>
      <c r="AT131" s="228" t="s">
        <v>147</v>
      </c>
      <c r="AU131" s="228" t="s">
        <v>88</v>
      </c>
      <c r="AY131" s="17" t="s">
        <v>144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152</v>
      </c>
      <c r="BM131" s="228" t="s">
        <v>171</v>
      </c>
    </row>
    <row r="132" s="12" customFormat="1" ht="22.8" customHeight="1">
      <c r="A132" s="12"/>
      <c r="B132" s="201"/>
      <c r="C132" s="202"/>
      <c r="D132" s="203" t="s">
        <v>77</v>
      </c>
      <c r="E132" s="215" t="s">
        <v>172</v>
      </c>
      <c r="F132" s="215" t="s">
        <v>173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P133</f>
        <v>0</v>
      </c>
      <c r="Q132" s="209"/>
      <c r="R132" s="210">
        <f>R133</f>
        <v>0</v>
      </c>
      <c r="S132" s="209"/>
      <c r="T132" s="210">
        <f>T133</f>
        <v>0</v>
      </c>
      <c r="U132" s="211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143</v>
      </c>
      <c r="AT132" s="213" t="s">
        <v>77</v>
      </c>
      <c r="AU132" s="213" t="s">
        <v>86</v>
      </c>
      <c r="AY132" s="212" t="s">
        <v>144</v>
      </c>
      <c r="BK132" s="214">
        <f>BK133</f>
        <v>0</v>
      </c>
    </row>
    <row r="133" s="2" customFormat="1" ht="16.5" customHeight="1">
      <c r="A133" s="38"/>
      <c r="B133" s="39"/>
      <c r="C133" s="217" t="s">
        <v>174</v>
      </c>
      <c r="D133" s="217" t="s">
        <v>147</v>
      </c>
      <c r="E133" s="218" t="s">
        <v>175</v>
      </c>
      <c r="F133" s="219" t="s">
        <v>173</v>
      </c>
      <c r="G133" s="220" t="s">
        <v>150</v>
      </c>
      <c r="H133" s="221">
        <v>1</v>
      </c>
      <c r="I133" s="222"/>
      <c r="J133" s="223">
        <f>ROUND(I133*H133,2)</f>
        <v>0</v>
      </c>
      <c r="K133" s="219" t="s">
        <v>151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152</v>
      </c>
      <c r="AT133" s="228" t="s">
        <v>147</v>
      </c>
      <c r="AU133" s="228" t="s">
        <v>88</v>
      </c>
      <c r="AY133" s="17" t="s">
        <v>144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152</v>
      </c>
      <c r="BM133" s="228" t="s">
        <v>176</v>
      </c>
    </row>
    <row r="134" s="12" customFormat="1" ht="22.8" customHeight="1">
      <c r="A134" s="12"/>
      <c r="B134" s="201"/>
      <c r="C134" s="202"/>
      <c r="D134" s="203" t="s">
        <v>77</v>
      </c>
      <c r="E134" s="215" t="s">
        <v>177</v>
      </c>
      <c r="F134" s="215" t="s">
        <v>178</v>
      </c>
      <c r="G134" s="202"/>
      <c r="H134" s="202"/>
      <c r="I134" s="205"/>
      <c r="J134" s="216">
        <f>BK134</f>
        <v>0</v>
      </c>
      <c r="K134" s="202"/>
      <c r="L134" s="207"/>
      <c r="M134" s="208"/>
      <c r="N134" s="209"/>
      <c r="O134" s="209"/>
      <c r="P134" s="210">
        <f>P135</f>
        <v>0</v>
      </c>
      <c r="Q134" s="209"/>
      <c r="R134" s="210">
        <f>R135</f>
        <v>0</v>
      </c>
      <c r="S134" s="209"/>
      <c r="T134" s="210">
        <f>T135</f>
        <v>0</v>
      </c>
      <c r="U134" s="211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2" t="s">
        <v>143</v>
      </c>
      <c r="AT134" s="213" t="s">
        <v>77</v>
      </c>
      <c r="AU134" s="213" t="s">
        <v>86</v>
      </c>
      <c r="AY134" s="212" t="s">
        <v>144</v>
      </c>
      <c r="BK134" s="214">
        <f>BK135</f>
        <v>0</v>
      </c>
    </row>
    <row r="135" s="2" customFormat="1" ht="16.5" customHeight="1">
      <c r="A135" s="38"/>
      <c r="B135" s="39"/>
      <c r="C135" s="217" t="s">
        <v>179</v>
      </c>
      <c r="D135" s="217" t="s">
        <v>147</v>
      </c>
      <c r="E135" s="218" t="s">
        <v>180</v>
      </c>
      <c r="F135" s="219" t="s">
        <v>178</v>
      </c>
      <c r="G135" s="220" t="s">
        <v>150</v>
      </c>
      <c r="H135" s="221">
        <v>1</v>
      </c>
      <c r="I135" s="222"/>
      <c r="J135" s="223">
        <f>ROUND(I135*H135,2)</f>
        <v>0</v>
      </c>
      <c r="K135" s="219" t="s">
        <v>151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152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152</v>
      </c>
      <c r="BM135" s="228" t="s">
        <v>181</v>
      </c>
    </row>
    <row r="136" s="12" customFormat="1" ht="22.8" customHeight="1">
      <c r="A136" s="12"/>
      <c r="B136" s="201"/>
      <c r="C136" s="202"/>
      <c r="D136" s="203" t="s">
        <v>77</v>
      </c>
      <c r="E136" s="215" t="s">
        <v>182</v>
      </c>
      <c r="F136" s="215" t="s">
        <v>183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P137</f>
        <v>0</v>
      </c>
      <c r="Q136" s="209"/>
      <c r="R136" s="210">
        <f>R137</f>
        <v>0</v>
      </c>
      <c r="S136" s="209"/>
      <c r="T136" s="210">
        <f>T137</f>
        <v>0</v>
      </c>
      <c r="U136" s="211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143</v>
      </c>
      <c r="AT136" s="213" t="s">
        <v>77</v>
      </c>
      <c r="AU136" s="213" t="s">
        <v>86</v>
      </c>
      <c r="AY136" s="212" t="s">
        <v>144</v>
      </c>
      <c r="BK136" s="214">
        <f>BK137</f>
        <v>0</v>
      </c>
    </row>
    <row r="137" s="2" customFormat="1" ht="16.5" customHeight="1">
      <c r="A137" s="38"/>
      <c r="B137" s="39"/>
      <c r="C137" s="217" t="s">
        <v>184</v>
      </c>
      <c r="D137" s="217" t="s">
        <v>147</v>
      </c>
      <c r="E137" s="218" t="s">
        <v>185</v>
      </c>
      <c r="F137" s="219" t="s">
        <v>183</v>
      </c>
      <c r="G137" s="220" t="s">
        <v>150</v>
      </c>
      <c r="H137" s="221">
        <v>1</v>
      </c>
      <c r="I137" s="222"/>
      <c r="J137" s="223">
        <f>ROUND(I137*H137,2)</f>
        <v>0</v>
      </c>
      <c r="K137" s="219" t="s">
        <v>151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152</v>
      </c>
      <c r="AT137" s="228" t="s">
        <v>147</v>
      </c>
      <c r="AU137" s="228" t="s">
        <v>88</v>
      </c>
      <c r="AY137" s="17" t="s">
        <v>144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152</v>
      </c>
      <c r="BM137" s="228" t="s">
        <v>186</v>
      </c>
    </row>
    <row r="138" s="12" customFormat="1" ht="22.8" customHeight="1">
      <c r="A138" s="12"/>
      <c r="B138" s="201"/>
      <c r="C138" s="202"/>
      <c r="D138" s="203" t="s">
        <v>77</v>
      </c>
      <c r="E138" s="215" t="s">
        <v>187</v>
      </c>
      <c r="F138" s="215" t="s">
        <v>188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P139</f>
        <v>0</v>
      </c>
      <c r="Q138" s="209"/>
      <c r="R138" s="210">
        <f>R139</f>
        <v>0</v>
      </c>
      <c r="S138" s="209"/>
      <c r="T138" s="210">
        <f>T139</f>
        <v>0</v>
      </c>
      <c r="U138" s="211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143</v>
      </c>
      <c r="AT138" s="213" t="s">
        <v>77</v>
      </c>
      <c r="AU138" s="213" t="s">
        <v>86</v>
      </c>
      <c r="AY138" s="212" t="s">
        <v>144</v>
      </c>
      <c r="BK138" s="214">
        <f>BK139</f>
        <v>0</v>
      </c>
    </row>
    <row r="139" s="2" customFormat="1" ht="16.5" customHeight="1">
      <c r="A139" s="38"/>
      <c r="B139" s="39"/>
      <c r="C139" s="217" t="s">
        <v>189</v>
      </c>
      <c r="D139" s="217" t="s">
        <v>147</v>
      </c>
      <c r="E139" s="218" t="s">
        <v>190</v>
      </c>
      <c r="F139" s="219" t="s">
        <v>188</v>
      </c>
      <c r="G139" s="220" t="s">
        <v>150</v>
      </c>
      <c r="H139" s="221">
        <v>1</v>
      </c>
      <c r="I139" s="222"/>
      <c r="J139" s="223">
        <f>ROUND(I139*H139,2)</f>
        <v>0</v>
      </c>
      <c r="K139" s="219" t="s">
        <v>151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152</v>
      </c>
      <c r="AT139" s="228" t="s">
        <v>147</v>
      </c>
      <c r="AU139" s="228" t="s">
        <v>88</v>
      </c>
      <c r="AY139" s="17" t="s">
        <v>144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152</v>
      </c>
      <c r="BM139" s="228" t="s">
        <v>191</v>
      </c>
    </row>
    <row r="140" s="12" customFormat="1" ht="22.8" customHeight="1">
      <c r="A140" s="12"/>
      <c r="B140" s="201"/>
      <c r="C140" s="202"/>
      <c r="D140" s="203" t="s">
        <v>77</v>
      </c>
      <c r="E140" s="215" t="s">
        <v>192</v>
      </c>
      <c r="F140" s="215" t="s">
        <v>193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P141</f>
        <v>0</v>
      </c>
      <c r="Q140" s="209"/>
      <c r="R140" s="210">
        <f>R141</f>
        <v>0</v>
      </c>
      <c r="S140" s="209"/>
      <c r="T140" s="210">
        <f>T141</f>
        <v>0</v>
      </c>
      <c r="U140" s="211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2" t="s">
        <v>143</v>
      </c>
      <c r="AT140" s="213" t="s">
        <v>77</v>
      </c>
      <c r="AU140" s="213" t="s">
        <v>86</v>
      </c>
      <c r="AY140" s="212" t="s">
        <v>144</v>
      </c>
      <c r="BK140" s="214">
        <f>BK141</f>
        <v>0</v>
      </c>
    </row>
    <row r="141" s="2" customFormat="1" ht="16.5" customHeight="1">
      <c r="A141" s="38"/>
      <c r="B141" s="39"/>
      <c r="C141" s="217" t="s">
        <v>194</v>
      </c>
      <c r="D141" s="217" t="s">
        <v>147</v>
      </c>
      <c r="E141" s="218" t="s">
        <v>195</v>
      </c>
      <c r="F141" s="219" t="s">
        <v>193</v>
      </c>
      <c r="G141" s="220" t="s">
        <v>150</v>
      </c>
      <c r="H141" s="221">
        <v>1</v>
      </c>
      <c r="I141" s="222"/>
      <c r="J141" s="223">
        <f>ROUND(I141*H141,2)</f>
        <v>0</v>
      </c>
      <c r="K141" s="219" t="s">
        <v>151</v>
      </c>
      <c r="L141" s="44"/>
      <c r="M141" s="230" t="s">
        <v>1</v>
      </c>
      <c r="N141" s="231" t="s">
        <v>43</v>
      </c>
      <c r="O141" s="232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3">
        <f>S141*H141</f>
        <v>0</v>
      </c>
      <c r="U141" s="234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152</v>
      </c>
      <c r="AT141" s="228" t="s">
        <v>147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152</v>
      </c>
      <c r="BM141" s="228" t="s">
        <v>196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V8audQ/szPiqXvYEK78MnDNEqxT9XLsLrEjRc1yq5diVMPxgciW4NK0cYWsr7HFOMaDfXMUr1oIhpMX2ijpVHQ==" hashValue="+PE+CBf+DiQq9eWwPFF7/iEWBA5I6/vnRnzkMBal6I/VSYbR1O812FcRErt0I2P46TKKo/iG9abzhJKRUD7hwQ==" algorithmName="SHA-512" password="CC35"/>
  <autoFilter ref="C122:K14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ROUND((SUM(BE126:BE737)),  2)</f>
        <v>0</v>
      </c>
      <c r="G33" s="38"/>
      <c r="H33" s="38"/>
      <c r="I33" s="155">
        <v>0.20999999999999999</v>
      </c>
      <c r="J33" s="154">
        <f>ROUND(((SUM(BE126:BE737))*I33),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ROUND((SUM(BF126:BF737)),  2)</f>
        <v>0</v>
      </c>
      <c r="G34" s="38"/>
      <c r="H34" s="38"/>
      <c r="I34" s="155">
        <v>0.14999999999999999</v>
      </c>
      <c r="J34" s="154">
        <f>ROUND(((SUM(BF126:BF737))*I34),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ROUND((SUM(BG126:BG737)),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ROUND((SUM(BH126:BH737)),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ROUND((SUM(BI126:BI737)),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Komunikace a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198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199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200</v>
      </c>
      <c r="E99" s="188"/>
      <c r="F99" s="188"/>
      <c r="G99" s="188"/>
      <c r="H99" s="188"/>
      <c r="I99" s="188"/>
      <c r="J99" s="189">
        <f>J338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201</v>
      </c>
      <c r="E100" s="188"/>
      <c r="F100" s="188"/>
      <c r="G100" s="188"/>
      <c r="H100" s="188"/>
      <c r="I100" s="188"/>
      <c r="J100" s="189">
        <f>J369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202</v>
      </c>
      <c r="E101" s="188"/>
      <c r="F101" s="188"/>
      <c r="G101" s="188"/>
      <c r="H101" s="188"/>
      <c r="I101" s="188"/>
      <c r="J101" s="189">
        <f>J401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203</v>
      </c>
      <c r="E102" s="188"/>
      <c r="F102" s="188"/>
      <c r="G102" s="188"/>
      <c r="H102" s="188"/>
      <c r="I102" s="188"/>
      <c r="J102" s="189">
        <f>J408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204</v>
      </c>
      <c r="E103" s="188"/>
      <c r="F103" s="188"/>
      <c r="G103" s="188"/>
      <c r="H103" s="188"/>
      <c r="I103" s="188"/>
      <c r="J103" s="189">
        <f>J509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205</v>
      </c>
      <c r="E104" s="188"/>
      <c r="F104" s="188"/>
      <c r="G104" s="188"/>
      <c r="H104" s="188"/>
      <c r="I104" s="188"/>
      <c r="J104" s="189">
        <f>J555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206</v>
      </c>
      <c r="E105" s="188"/>
      <c r="F105" s="188"/>
      <c r="G105" s="188"/>
      <c r="H105" s="188"/>
      <c r="I105" s="188"/>
      <c r="J105" s="189">
        <f>J726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207</v>
      </c>
      <c r="E106" s="188"/>
      <c r="F106" s="188"/>
      <c r="G106" s="188"/>
      <c r="H106" s="188"/>
      <c r="I106" s="188"/>
      <c r="J106" s="189">
        <f>J736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Regenerace sídliště Ruprechtice II.etapa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101 - Komunikace a zpevněné plochy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21. 10. 2024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Město Liberec</v>
      </c>
      <c r="G122" s="40"/>
      <c r="H122" s="40"/>
      <c r="I122" s="32" t="s">
        <v>31</v>
      </c>
      <c r="J122" s="36" t="str">
        <f>E21</f>
        <v>GREGOR projekt - invest,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35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129</v>
      </c>
      <c r="D125" s="194" t="s">
        <v>63</v>
      </c>
      <c r="E125" s="194" t="s">
        <v>59</v>
      </c>
      <c r="F125" s="194" t="s">
        <v>60</v>
      </c>
      <c r="G125" s="194" t="s">
        <v>130</v>
      </c>
      <c r="H125" s="194" t="s">
        <v>131</v>
      </c>
      <c r="I125" s="194" t="s">
        <v>132</v>
      </c>
      <c r="J125" s="194" t="s">
        <v>118</v>
      </c>
      <c r="K125" s="195" t="s">
        <v>133</v>
      </c>
      <c r="L125" s="196"/>
      <c r="M125" s="100" t="s">
        <v>1</v>
      </c>
      <c r="N125" s="101" t="s">
        <v>42</v>
      </c>
      <c r="O125" s="101" t="s">
        <v>134</v>
      </c>
      <c r="P125" s="101" t="s">
        <v>135</v>
      </c>
      <c r="Q125" s="101" t="s">
        <v>136</v>
      </c>
      <c r="R125" s="101" t="s">
        <v>137</v>
      </c>
      <c r="S125" s="101" t="s">
        <v>138</v>
      </c>
      <c r="T125" s="101" t="s">
        <v>139</v>
      </c>
      <c r="U125" s="102" t="s">
        <v>140</v>
      </c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141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3631.7673078602993</v>
      </c>
      <c r="S126" s="104"/>
      <c r="T126" s="199">
        <f>T127</f>
        <v>4586.8963599999997</v>
      </c>
      <c r="U126" s="105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77</v>
      </c>
      <c r="AU126" s="17" t="s">
        <v>120</v>
      </c>
      <c r="BK126" s="200">
        <f>BK127</f>
        <v>0</v>
      </c>
    </row>
    <row r="127" s="12" customFormat="1" ht="25.92" customHeight="1">
      <c r="A127" s="12"/>
      <c r="B127" s="201"/>
      <c r="C127" s="202"/>
      <c r="D127" s="203" t="s">
        <v>77</v>
      </c>
      <c r="E127" s="204" t="s">
        <v>208</v>
      </c>
      <c r="F127" s="204" t="s">
        <v>209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P128+P338+P369+P401+P408+P509+P555+P726+P736</f>
        <v>0</v>
      </c>
      <c r="Q127" s="209"/>
      <c r="R127" s="210">
        <f>R128+R338+R369+R401+R408+R509+R555+R726+R736</f>
        <v>3631.7673078602993</v>
      </c>
      <c r="S127" s="209"/>
      <c r="T127" s="210">
        <f>T128+T338+T369+T401+T408+T509+T555+T726+T736</f>
        <v>4586.8963599999997</v>
      </c>
      <c r="U127" s="211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86</v>
      </c>
      <c r="AT127" s="213" t="s">
        <v>77</v>
      </c>
      <c r="AU127" s="213" t="s">
        <v>78</v>
      </c>
      <c r="AY127" s="212" t="s">
        <v>144</v>
      </c>
      <c r="BK127" s="214">
        <f>BK128+BK338+BK369+BK401+BK408+BK509+BK555+BK726+BK736</f>
        <v>0</v>
      </c>
    </row>
    <row r="128" s="12" customFormat="1" ht="22.8" customHeight="1">
      <c r="A128" s="12"/>
      <c r="B128" s="201"/>
      <c r="C128" s="202"/>
      <c r="D128" s="203" t="s">
        <v>77</v>
      </c>
      <c r="E128" s="215" t="s">
        <v>86</v>
      </c>
      <c r="F128" s="215" t="s">
        <v>210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SUM(P129:P337)</f>
        <v>0</v>
      </c>
      <c r="Q128" s="209"/>
      <c r="R128" s="210">
        <f>SUM(R129:R337)</f>
        <v>775.84782773120003</v>
      </c>
      <c r="S128" s="209"/>
      <c r="T128" s="210">
        <f>SUM(T129:T337)</f>
        <v>4188.3282499999996</v>
      </c>
      <c r="U128" s="211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86</v>
      </c>
      <c r="AT128" s="213" t="s">
        <v>77</v>
      </c>
      <c r="AU128" s="213" t="s">
        <v>86</v>
      </c>
      <c r="AY128" s="212" t="s">
        <v>144</v>
      </c>
      <c r="BK128" s="214">
        <f>SUM(BK129:BK337)</f>
        <v>0</v>
      </c>
    </row>
    <row r="129" s="2" customFormat="1" ht="21.75" customHeight="1">
      <c r="A129" s="38"/>
      <c r="B129" s="39"/>
      <c r="C129" s="217" t="s">
        <v>86</v>
      </c>
      <c r="D129" s="217" t="s">
        <v>147</v>
      </c>
      <c r="E129" s="218" t="s">
        <v>211</v>
      </c>
      <c r="F129" s="219" t="s">
        <v>212</v>
      </c>
      <c r="G129" s="220" t="s">
        <v>213</v>
      </c>
      <c r="H129" s="221">
        <v>105.67</v>
      </c>
      <c r="I129" s="222"/>
      <c r="J129" s="223">
        <f>ROUND(I129*H129,2)</f>
        <v>0</v>
      </c>
      <c r="K129" s="219" t="s">
        <v>151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0.28100000000000003</v>
      </c>
      <c r="T129" s="226">
        <f>S129*H129</f>
        <v>29.693270000000002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161</v>
      </c>
      <c r="AT129" s="228" t="s">
        <v>147</v>
      </c>
      <c r="AU129" s="228" t="s">
        <v>88</v>
      </c>
      <c r="AY129" s="17" t="s">
        <v>144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161</v>
      </c>
      <c r="BM129" s="228" t="s">
        <v>214</v>
      </c>
    </row>
    <row r="130" s="13" customFormat="1">
      <c r="A130" s="13"/>
      <c r="B130" s="235"/>
      <c r="C130" s="236"/>
      <c r="D130" s="237" t="s">
        <v>215</v>
      </c>
      <c r="E130" s="238" t="s">
        <v>1</v>
      </c>
      <c r="F130" s="239" t="s">
        <v>216</v>
      </c>
      <c r="G130" s="236"/>
      <c r="H130" s="238" t="s">
        <v>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3"/>
      <c r="U130" s="244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215</v>
      </c>
      <c r="AU130" s="245" t="s">
        <v>88</v>
      </c>
      <c r="AV130" s="13" t="s">
        <v>86</v>
      </c>
      <c r="AW130" s="13" t="s">
        <v>34</v>
      </c>
      <c r="AX130" s="13" t="s">
        <v>78</v>
      </c>
      <c r="AY130" s="245" t="s">
        <v>144</v>
      </c>
    </row>
    <row r="131" s="14" customFormat="1">
      <c r="A131" s="14"/>
      <c r="B131" s="246"/>
      <c r="C131" s="247"/>
      <c r="D131" s="237" t="s">
        <v>215</v>
      </c>
      <c r="E131" s="248" t="s">
        <v>1</v>
      </c>
      <c r="F131" s="249" t="s">
        <v>217</v>
      </c>
      <c r="G131" s="247"/>
      <c r="H131" s="250">
        <v>105.67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4"/>
      <c r="U131" s="255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215</v>
      </c>
      <c r="AU131" s="256" t="s">
        <v>88</v>
      </c>
      <c r="AV131" s="14" t="s">
        <v>88</v>
      </c>
      <c r="AW131" s="14" t="s">
        <v>34</v>
      </c>
      <c r="AX131" s="14" t="s">
        <v>86</v>
      </c>
      <c r="AY131" s="256" t="s">
        <v>144</v>
      </c>
    </row>
    <row r="132" s="2" customFormat="1" ht="24.15" customHeight="1">
      <c r="A132" s="38"/>
      <c r="B132" s="39"/>
      <c r="C132" s="217" t="s">
        <v>88</v>
      </c>
      <c r="D132" s="217" t="s">
        <v>147</v>
      </c>
      <c r="E132" s="218" t="s">
        <v>218</v>
      </c>
      <c r="F132" s="219" t="s">
        <v>219</v>
      </c>
      <c r="G132" s="220" t="s">
        <v>213</v>
      </c>
      <c r="H132" s="221">
        <v>157.16</v>
      </c>
      <c r="I132" s="222"/>
      <c r="J132" s="223">
        <f>ROUND(I132*H132,2)</f>
        <v>0</v>
      </c>
      <c r="K132" s="219" t="s">
        <v>151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0.255</v>
      </c>
      <c r="T132" s="226">
        <f>S132*H132</f>
        <v>40.075800000000001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161</v>
      </c>
      <c r="AT132" s="228" t="s">
        <v>147</v>
      </c>
      <c r="AU132" s="228" t="s">
        <v>88</v>
      </c>
      <c r="AY132" s="17" t="s">
        <v>144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161</v>
      </c>
      <c r="BM132" s="228" t="s">
        <v>220</v>
      </c>
    </row>
    <row r="133" s="13" customFormat="1">
      <c r="A133" s="13"/>
      <c r="B133" s="235"/>
      <c r="C133" s="236"/>
      <c r="D133" s="237" t="s">
        <v>215</v>
      </c>
      <c r="E133" s="238" t="s">
        <v>1</v>
      </c>
      <c r="F133" s="239" t="s">
        <v>216</v>
      </c>
      <c r="G133" s="236"/>
      <c r="H133" s="238" t="s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3"/>
      <c r="U133" s="244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215</v>
      </c>
      <c r="AU133" s="245" t="s">
        <v>88</v>
      </c>
      <c r="AV133" s="13" t="s">
        <v>86</v>
      </c>
      <c r="AW133" s="13" t="s">
        <v>34</v>
      </c>
      <c r="AX133" s="13" t="s">
        <v>78</v>
      </c>
      <c r="AY133" s="245" t="s">
        <v>144</v>
      </c>
    </row>
    <row r="134" s="14" customFormat="1">
      <c r="A134" s="14"/>
      <c r="B134" s="246"/>
      <c r="C134" s="247"/>
      <c r="D134" s="237" t="s">
        <v>215</v>
      </c>
      <c r="E134" s="248" t="s">
        <v>1</v>
      </c>
      <c r="F134" s="249" t="s">
        <v>221</v>
      </c>
      <c r="G134" s="247"/>
      <c r="H134" s="250">
        <v>157.16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4"/>
      <c r="U134" s="255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215</v>
      </c>
      <c r="AU134" s="256" t="s">
        <v>88</v>
      </c>
      <c r="AV134" s="14" t="s">
        <v>88</v>
      </c>
      <c r="AW134" s="14" t="s">
        <v>34</v>
      </c>
      <c r="AX134" s="14" t="s">
        <v>86</v>
      </c>
      <c r="AY134" s="256" t="s">
        <v>144</v>
      </c>
    </row>
    <row r="135" s="2" customFormat="1" ht="24.15" customHeight="1">
      <c r="A135" s="38"/>
      <c r="B135" s="39"/>
      <c r="C135" s="217" t="s">
        <v>157</v>
      </c>
      <c r="D135" s="217" t="s">
        <v>147</v>
      </c>
      <c r="E135" s="218" t="s">
        <v>222</v>
      </c>
      <c r="F135" s="219" t="s">
        <v>223</v>
      </c>
      <c r="G135" s="220" t="s">
        <v>213</v>
      </c>
      <c r="H135" s="221">
        <v>81.109999999999999</v>
      </c>
      <c r="I135" s="222"/>
      <c r="J135" s="223">
        <f>ROUND(I135*H135,2)</f>
        <v>0</v>
      </c>
      <c r="K135" s="219" t="s">
        <v>151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0.26000000000000001</v>
      </c>
      <c r="T135" s="226">
        <f>S135*H135</f>
        <v>21.0886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161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161</v>
      </c>
      <c r="BM135" s="228" t="s">
        <v>224</v>
      </c>
    </row>
    <row r="136" s="13" customFormat="1">
      <c r="A136" s="13"/>
      <c r="B136" s="235"/>
      <c r="C136" s="236"/>
      <c r="D136" s="237" t="s">
        <v>215</v>
      </c>
      <c r="E136" s="238" t="s">
        <v>1</v>
      </c>
      <c r="F136" s="239" t="s">
        <v>216</v>
      </c>
      <c r="G136" s="236"/>
      <c r="H136" s="238" t="s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3"/>
      <c r="U136" s="244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215</v>
      </c>
      <c r="AU136" s="245" t="s">
        <v>88</v>
      </c>
      <c r="AV136" s="13" t="s">
        <v>86</v>
      </c>
      <c r="AW136" s="13" t="s">
        <v>34</v>
      </c>
      <c r="AX136" s="13" t="s">
        <v>78</v>
      </c>
      <c r="AY136" s="245" t="s">
        <v>144</v>
      </c>
    </row>
    <row r="137" s="14" customFormat="1">
      <c r="A137" s="14"/>
      <c r="B137" s="246"/>
      <c r="C137" s="247"/>
      <c r="D137" s="237" t="s">
        <v>215</v>
      </c>
      <c r="E137" s="248" t="s">
        <v>1</v>
      </c>
      <c r="F137" s="249" t="s">
        <v>225</v>
      </c>
      <c r="G137" s="247"/>
      <c r="H137" s="250">
        <v>81.109999999999999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4"/>
      <c r="U137" s="255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215</v>
      </c>
      <c r="AU137" s="256" t="s">
        <v>88</v>
      </c>
      <c r="AV137" s="14" t="s">
        <v>88</v>
      </c>
      <c r="AW137" s="14" t="s">
        <v>34</v>
      </c>
      <c r="AX137" s="14" t="s">
        <v>86</v>
      </c>
      <c r="AY137" s="256" t="s">
        <v>144</v>
      </c>
    </row>
    <row r="138" s="2" customFormat="1" ht="24.15" customHeight="1">
      <c r="A138" s="38"/>
      <c r="B138" s="39"/>
      <c r="C138" s="217" t="s">
        <v>161</v>
      </c>
      <c r="D138" s="217" t="s">
        <v>147</v>
      </c>
      <c r="E138" s="218" t="s">
        <v>226</v>
      </c>
      <c r="F138" s="219" t="s">
        <v>227</v>
      </c>
      <c r="G138" s="220" t="s">
        <v>213</v>
      </c>
      <c r="H138" s="221">
        <v>25.309999999999999</v>
      </c>
      <c r="I138" s="222"/>
      <c r="J138" s="223">
        <f>ROUND(I138*H138,2)</f>
        <v>0</v>
      </c>
      <c r="K138" s="219" t="s">
        <v>151</v>
      </c>
      <c r="L138" s="44"/>
      <c r="M138" s="224" t="s">
        <v>1</v>
      </c>
      <c r="N138" s="225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0.29499999999999998</v>
      </c>
      <c r="T138" s="226">
        <f>S138*H138</f>
        <v>7.4664499999999991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161</v>
      </c>
      <c r="AT138" s="228" t="s">
        <v>147</v>
      </c>
      <c r="AU138" s="228" t="s">
        <v>88</v>
      </c>
      <c r="AY138" s="17" t="s">
        <v>144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161</v>
      </c>
      <c r="BM138" s="228" t="s">
        <v>228</v>
      </c>
    </row>
    <row r="139" s="13" customFormat="1">
      <c r="A139" s="13"/>
      <c r="B139" s="235"/>
      <c r="C139" s="236"/>
      <c r="D139" s="237" t="s">
        <v>215</v>
      </c>
      <c r="E139" s="238" t="s">
        <v>1</v>
      </c>
      <c r="F139" s="239" t="s">
        <v>216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3"/>
      <c r="U139" s="244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215</v>
      </c>
      <c r="AU139" s="245" t="s">
        <v>88</v>
      </c>
      <c r="AV139" s="13" t="s">
        <v>86</v>
      </c>
      <c r="AW139" s="13" t="s">
        <v>34</v>
      </c>
      <c r="AX139" s="13" t="s">
        <v>78</v>
      </c>
      <c r="AY139" s="245" t="s">
        <v>144</v>
      </c>
    </row>
    <row r="140" s="14" customFormat="1">
      <c r="A140" s="14"/>
      <c r="B140" s="246"/>
      <c r="C140" s="247"/>
      <c r="D140" s="237" t="s">
        <v>215</v>
      </c>
      <c r="E140" s="248" t="s">
        <v>1</v>
      </c>
      <c r="F140" s="249" t="s">
        <v>229</v>
      </c>
      <c r="G140" s="247"/>
      <c r="H140" s="250">
        <v>25.309999999999999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215</v>
      </c>
      <c r="AU140" s="256" t="s">
        <v>88</v>
      </c>
      <c r="AV140" s="14" t="s">
        <v>88</v>
      </c>
      <c r="AW140" s="14" t="s">
        <v>34</v>
      </c>
      <c r="AX140" s="14" t="s">
        <v>86</v>
      </c>
      <c r="AY140" s="256" t="s">
        <v>144</v>
      </c>
    </row>
    <row r="141" s="2" customFormat="1" ht="24.15" customHeight="1">
      <c r="A141" s="38"/>
      <c r="B141" s="39"/>
      <c r="C141" s="217" t="s">
        <v>143</v>
      </c>
      <c r="D141" s="217" t="s">
        <v>147</v>
      </c>
      <c r="E141" s="218" t="s">
        <v>230</v>
      </c>
      <c r="F141" s="219" t="s">
        <v>231</v>
      </c>
      <c r="G141" s="220" t="s">
        <v>213</v>
      </c>
      <c r="H141" s="221">
        <v>4306.9200000000001</v>
      </c>
      <c r="I141" s="222"/>
      <c r="J141" s="223">
        <f>ROUND(I141*H141,2)</f>
        <v>0</v>
      </c>
      <c r="K141" s="219" t="s">
        <v>151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0.44</v>
      </c>
      <c r="T141" s="226">
        <f>S141*H141</f>
        <v>1895.0448000000001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161</v>
      </c>
      <c r="AT141" s="228" t="s">
        <v>147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161</v>
      </c>
      <c r="BM141" s="228" t="s">
        <v>232</v>
      </c>
    </row>
    <row r="142" s="13" customFormat="1">
      <c r="A142" s="13"/>
      <c r="B142" s="235"/>
      <c r="C142" s="236"/>
      <c r="D142" s="237" t="s">
        <v>215</v>
      </c>
      <c r="E142" s="238" t="s">
        <v>1</v>
      </c>
      <c r="F142" s="239" t="s">
        <v>233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3"/>
      <c r="U142" s="244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215</v>
      </c>
      <c r="AU142" s="245" t="s">
        <v>88</v>
      </c>
      <c r="AV142" s="13" t="s">
        <v>86</v>
      </c>
      <c r="AW142" s="13" t="s">
        <v>34</v>
      </c>
      <c r="AX142" s="13" t="s">
        <v>78</v>
      </c>
      <c r="AY142" s="245" t="s">
        <v>144</v>
      </c>
    </row>
    <row r="143" s="14" customFormat="1">
      <c r="A143" s="14"/>
      <c r="B143" s="246"/>
      <c r="C143" s="247"/>
      <c r="D143" s="237" t="s">
        <v>215</v>
      </c>
      <c r="E143" s="248" t="s">
        <v>1</v>
      </c>
      <c r="F143" s="249" t="s">
        <v>234</v>
      </c>
      <c r="G143" s="247"/>
      <c r="H143" s="250">
        <v>458.62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4"/>
      <c r="U143" s="255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215</v>
      </c>
      <c r="AU143" s="256" t="s">
        <v>88</v>
      </c>
      <c r="AV143" s="14" t="s">
        <v>88</v>
      </c>
      <c r="AW143" s="14" t="s">
        <v>34</v>
      </c>
      <c r="AX143" s="14" t="s">
        <v>78</v>
      </c>
      <c r="AY143" s="256" t="s">
        <v>144</v>
      </c>
    </row>
    <row r="144" s="13" customFormat="1">
      <c r="A144" s="13"/>
      <c r="B144" s="235"/>
      <c r="C144" s="236"/>
      <c r="D144" s="237" t="s">
        <v>215</v>
      </c>
      <c r="E144" s="238" t="s">
        <v>1</v>
      </c>
      <c r="F144" s="239" t="s">
        <v>235</v>
      </c>
      <c r="G144" s="236"/>
      <c r="H144" s="238" t="s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3"/>
      <c r="U144" s="244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215</v>
      </c>
      <c r="AU144" s="245" t="s">
        <v>88</v>
      </c>
      <c r="AV144" s="13" t="s">
        <v>86</v>
      </c>
      <c r="AW144" s="13" t="s">
        <v>34</v>
      </c>
      <c r="AX144" s="13" t="s">
        <v>78</v>
      </c>
      <c r="AY144" s="245" t="s">
        <v>144</v>
      </c>
    </row>
    <row r="145" s="14" customFormat="1">
      <c r="A145" s="14"/>
      <c r="B145" s="246"/>
      <c r="C145" s="247"/>
      <c r="D145" s="237" t="s">
        <v>215</v>
      </c>
      <c r="E145" s="248" t="s">
        <v>1</v>
      </c>
      <c r="F145" s="249" t="s">
        <v>236</v>
      </c>
      <c r="G145" s="247"/>
      <c r="H145" s="250">
        <v>3848.3000000000002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4"/>
      <c r="U145" s="255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215</v>
      </c>
      <c r="AU145" s="256" t="s">
        <v>88</v>
      </c>
      <c r="AV145" s="14" t="s">
        <v>88</v>
      </c>
      <c r="AW145" s="14" t="s">
        <v>34</v>
      </c>
      <c r="AX145" s="14" t="s">
        <v>78</v>
      </c>
      <c r="AY145" s="256" t="s">
        <v>144</v>
      </c>
    </row>
    <row r="146" s="15" customFormat="1">
      <c r="A146" s="15"/>
      <c r="B146" s="257"/>
      <c r="C146" s="258"/>
      <c r="D146" s="237" t="s">
        <v>215</v>
      </c>
      <c r="E146" s="259" t="s">
        <v>1</v>
      </c>
      <c r="F146" s="260" t="s">
        <v>237</v>
      </c>
      <c r="G146" s="258"/>
      <c r="H146" s="261">
        <v>4306.9200000000001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5"/>
      <c r="U146" s="266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215</v>
      </c>
      <c r="AU146" s="267" t="s">
        <v>88</v>
      </c>
      <c r="AV146" s="15" t="s">
        <v>161</v>
      </c>
      <c r="AW146" s="15" t="s">
        <v>34</v>
      </c>
      <c r="AX146" s="15" t="s">
        <v>86</v>
      </c>
      <c r="AY146" s="267" t="s">
        <v>144</v>
      </c>
    </row>
    <row r="147" s="2" customFormat="1" ht="24.15" customHeight="1">
      <c r="A147" s="38"/>
      <c r="B147" s="39"/>
      <c r="C147" s="217" t="s">
        <v>168</v>
      </c>
      <c r="D147" s="217" t="s">
        <v>147</v>
      </c>
      <c r="E147" s="218" t="s">
        <v>238</v>
      </c>
      <c r="F147" s="219" t="s">
        <v>239</v>
      </c>
      <c r="G147" s="220" t="s">
        <v>213</v>
      </c>
      <c r="H147" s="221">
        <v>2569.0599999999999</v>
      </c>
      <c r="I147" s="222"/>
      <c r="J147" s="223">
        <f>ROUND(I147*H147,2)</f>
        <v>0</v>
      </c>
      <c r="K147" s="219" t="s">
        <v>151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0.625</v>
      </c>
      <c r="T147" s="226">
        <f>S147*H147</f>
        <v>1605.6624999999999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161</v>
      </c>
      <c r="AT147" s="228" t="s">
        <v>147</v>
      </c>
      <c r="AU147" s="228" t="s">
        <v>88</v>
      </c>
      <c r="AY147" s="17" t="s">
        <v>144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161</v>
      </c>
      <c r="BM147" s="228" t="s">
        <v>240</v>
      </c>
    </row>
    <row r="148" s="13" customFormat="1">
      <c r="A148" s="13"/>
      <c r="B148" s="235"/>
      <c r="C148" s="236"/>
      <c r="D148" s="237" t="s">
        <v>215</v>
      </c>
      <c r="E148" s="238" t="s">
        <v>1</v>
      </c>
      <c r="F148" s="239" t="s">
        <v>216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3"/>
      <c r="U148" s="244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215</v>
      </c>
      <c r="AU148" s="245" t="s">
        <v>88</v>
      </c>
      <c r="AV148" s="13" t="s">
        <v>86</v>
      </c>
      <c r="AW148" s="13" t="s">
        <v>34</v>
      </c>
      <c r="AX148" s="13" t="s">
        <v>78</v>
      </c>
      <c r="AY148" s="245" t="s">
        <v>144</v>
      </c>
    </row>
    <row r="149" s="14" customFormat="1">
      <c r="A149" s="14"/>
      <c r="B149" s="246"/>
      <c r="C149" s="247"/>
      <c r="D149" s="237" t="s">
        <v>215</v>
      </c>
      <c r="E149" s="248" t="s">
        <v>1</v>
      </c>
      <c r="F149" s="249" t="s">
        <v>241</v>
      </c>
      <c r="G149" s="247"/>
      <c r="H149" s="250">
        <v>2569.0599999999999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4"/>
      <c r="U149" s="255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215</v>
      </c>
      <c r="AU149" s="256" t="s">
        <v>88</v>
      </c>
      <c r="AV149" s="14" t="s">
        <v>88</v>
      </c>
      <c r="AW149" s="14" t="s">
        <v>34</v>
      </c>
      <c r="AX149" s="14" t="s">
        <v>86</v>
      </c>
      <c r="AY149" s="256" t="s">
        <v>144</v>
      </c>
    </row>
    <row r="150" s="2" customFormat="1" ht="24.15" customHeight="1">
      <c r="A150" s="38"/>
      <c r="B150" s="39"/>
      <c r="C150" s="217" t="s">
        <v>174</v>
      </c>
      <c r="D150" s="217" t="s">
        <v>147</v>
      </c>
      <c r="E150" s="218" t="s">
        <v>242</v>
      </c>
      <c r="F150" s="219" t="s">
        <v>243</v>
      </c>
      <c r="G150" s="220" t="s">
        <v>213</v>
      </c>
      <c r="H150" s="221">
        <v>317.60000000000002</v>
      </c>
      <c r="I150" s="222"/>
      <c r="J150" s="223">
        <f>ROUND(I150*H150,2)</f>
        <v>0</v>
      </c>
      <c r="K150" s="219" t="s">
        <v>151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0.098000000000000004</v>
      </c>
      <c r="T150" s="226">
        <f>S150*H150</f>
        <v>31.124800000000004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161</v>
      </c>
      <c r="AT150" s="228" t="s">
        <v>147</v>
      </c>
      <c r="AU150" s="228" t="s">
        <v>88</v>
      </c>
      <c r="AY150" s="17" t="s">
        <v>144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161</v>
      </c>
      <c r="BM150" s="228" t="s">
        <v>244</v>
      </c>
    </row>
    <row r="151" s="13" customFormat="1">
      <c r="A151" s="13"/>
      <c r="B151" s="235"/>
      <c r="C151" s="236"/>
      <c r="D151" s="237" t="s">
        <v>215</v>
      </c>
      <c r="E151" s="238" t="s">
        <v>1</v>
      </c>
      <c r="F151" s="239" t="s">
        <v>216</v>
      </c>
      <c r="G151" s="236"/>
      <c r="H151" s="238" t="s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3"/>
      <c r="U151" s="244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215</v>
      </c>
      <c r="AU151" s="245" t="s">
        <v>88</v>
      </c>
      <c r="AV151" s="13" t="s">
        <v>86</v>
      </c>
      <c r="AW151" s="13" t="s">
        <v>34</v>
      </c>
      <c r="AX151" s="13" t="s">
        <v>78</v>
      </c>
      <c r="AY151" s="245" t="s">
        <v>144</v>
      </c>
    </row>
    <row r="152" s="14" customFormat="1">
      <c r="A152" s="14"/>
      <c r="B152" s="246"/>
      <c r="C152" s="247"/>
      <c r="D152" s="237" t="s">
        <v>215</v>
      </c>
      <c r="E152" s="248" t="s">
        <v>1</v>
      </c>
      <c r="F152" s="249" t="s">
        <v>245</v>
      </c>
      <c r="G152" s="247"/>
      <c r="H152" s="250">
        <v>317.60000000000002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4"/>
      <c r="U152" s="255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215</v>
      </c>
      <c r="AU152" s="256" t="s">
        <v>88</v>
      </c>
      <c r="AV152" s="14" t="s">
        <v>88</v>
      </c>
      <c r="AW152" s="14" t="s">
        <v>34</v>
      </c>
      <c r="AX152" s="14" t="s">
        <v>86</v>
      </c>
      <c r="AY152" s="256" t="s">
        <v>144</v>
      </c>
    </row>
    <row r="153" s="2" customFormat="1" ht="24.15" customHeight="1">
      <c r="A153" s="38"/>
      <c r="B153" s="39"/>
      <c r="C153" s="217" t="s">
        <v>179</v>
      </c>
      <c r="D153" s="217" t="s">
        <v>147</v>
      </c>
      <c r="E153" s="218" t="s">
        <v>246</v>
      </c>
      <c r="F153" s="219" t="s">
        <v>247</v>
      </c>
      <c r="G153" s="220" t="s">
        <v>213</v>
      </c>
      <c r="H153" s="221">
        <v>737.34000000000003</v>
      </c>
      <c r="I153" s="222"/>
      <c r="J153" s="223">
        <f>ROUND(I153*H153,2)</f>
        <v>0</v>
      </c>
      <c r="K153" s="219" t="s">
        <v>151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0.45000000000000001</v>
      </c>
      <c r="T153" s="226">
        <f>S153*H153</f>
        <v>331.803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161</v>
      </c>
      <c r="AT153" s="228" t="s">
        <v>147</v>
      </c>
      <c r="AU153" s="228" t="s">
        <v>88</v>
      </c>
      <c r="AY153" s="17" t="s">
        <v>144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161</v>
      </c>
      <c r="BM153" s="228" t="s">
        <v>248</v>
      </c>
    </row>
    <row r="154" s="13" customFormat="1">
      <c r="A154" s="13"/>
      <c r="B154" s="235"/>
      <c r="C154" s="236"/>
      <c r="D154" s="237" t="s">
        <v>215</v>
      </c>
      <c r="E154" s="238" t="s">
        <v>1</v>
      </c>
      <c r="F154" s="239" t="s">
        <v>216</v>
      </c>
      <c r="G154" s="236"/>
      <c r="H154" s="238" t="s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3"/>
      <c r="U154" s="244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215</v>
      </c>
      <c r="AU154" s="245" t="s">
        <v>88</v>
      </c>
      <c r="AV154" s="13" t="s">
        <v>86</v>
      </c>
      <c r="AW154" s="13" t="s">
        <v>34</v>
      </c>
      <c r="AX154" s="13" t="s">
        <v>78</v>
      </c>
      <c r="AY154" s="245" t="s">
        <v>144</v>
      </c>
    </row>
    <row r="155" s="14" customFormat="1">
      <c r="A155" s="14"/>
      <c r="B155" s="246"/>
      <c r="C155" s="247"/>
      <c r="D155" s="237" t="s">
        <v>215</v>
      </c>
      <c r="E155" s="248" t="s">
        <v>1</v>
      </c>
      <c r="F155" s="249" t="s">
        <v>249</v>
      </c>
      <c r="G155" s="247"/>
      <c r="H155" s="250">
        <v>737.34000000000003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4"/>
      <c r="U155" s="255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215</v>
      </c>
      <c r="AU155" s="256" t="s">
        <v>88</v>
      </c>
      <c r="AV155" s="14" t="s">
        <v>88</v>
      </c>
      <c r="AW155" s="14" t="s">
        <v>34</v>
      </c>
      <c r="AX155" s="14" t="s">
        <v>86</v>
      </c>
      <c r="AY155" s="256" t="s">
        <v>144</v>
      </c>
    </row>
    <row r="156" s="2" customFormat="1" ht="24.15" customHeight="1">
      <c r="A156" s="38"/>
      <c r="B156" s="39"/>
      <c r="C156" s="217" t="s">
        <v>184</v>
      </c>
      <c r="D156" s="217" t="s">
        <v>147</v>
      </c>
      <c r="E156" s="218" t="s">
        <v>250</v>
      </c>
      <c r="F156" s="219" t="s">
        <v>251</v>
      </c>
      <c r="G156" s="220" t="s">
        <v>213</v>
      </c>
      <c r="H156" s="221">
        <v>18</v>
      </c>
      <c r="I156" s="222"/>
      <c r="J156" s="223">
        <f>ROUND(I156*H156,2)</f>
        <v>0</v>
      </c>
      <c r="K156" s="219" t="s">
        <v>1</v>
      </c>
      <c r="L156" s="44"/>
      <c r="M156" s="224" t="s">
        <v>1</v>
      </c>
      <c r="N156" s="225" t="s">
        <v>43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0.5</v>
      </c>
      <c r="T156" s="226">
        <f>S156*H156</f>
        <v>9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161</v>
      </c>
      <c r="AT156" s="228" t="s">
        <v>147</v>
      </c>
      <c r="AU156" s="228" t="s">
        <v>88</v>
      </c>
      <c r="AY156" s="17" t="s">
        <v>144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161</v>
      </c>
      <c r="BM156" s="228" t="s">
        <v>252</v>
      </c>
    </row>
    <row r="157" s="13" customFormat="1">
      <c r="A157" s="13"/>
      <c r="B157" s="235"/>
      <c r="C157" s="236"/>
      <c r="D157" s="237" t="s">
        <v>215</v>
      </c>
      <c r="E157" s="238" t="s">
        <v>1</v>
      </c>
      <c r="F157" s="239" t="s">
        <v>253</v>
      </c>
      <c r="G157" s="236"/>
      <c r="H157" s="238" t="s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3"/>
      <c r="U157" s="244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215</v>
      </c>
      <c r="AU157" s="245" t="s">
        <v>88</v>
      </c>
      <c r="AV157" s="13" t="s">
        <v>86</v>
      </c>
      <c r="AW157" s="13" t="s">
        <v>34</v>
      </c>
      <c r="AX157" s="13" t="s">
        <v>78</v>
      </c>
      <c r="AY157" s="245" t="s">
        <v>144</v>
      </c>
    </row>
    <row r="158" s="14" customFormat="1">
      <c r="A158" s="14"/>
      <c r="B158" s="246"/>
      <c r="C158" s="247"/>
      <c r="D158" s="237" t="s">
        <v>215</v>
      </c>
      <c r="E158" s="248" t="s">
        <v>1</v>
      </c>
      <c r="F158" s="249" t="s">
        <v>254</v>
      </c>
      <c r="G158" s="247"/>
      <c r="H158" s="250">
        <v>18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4"/>
      <c r="U158" s="255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215</v>
      </c>
      <c r="AU158" s="256" t="s">
        <v>88</v>
      </c>
      <c r="AV158" s="14" t="s">
        <v>88</v>
      </c>
      <c r="AW158" s="14" t="s">
        <v>34</v>
      </c>
      <c r="AX158" s="14" t="s">
        <v>86</v>
      </c>
      <c r="AY158" s="256" t="s">
        <v>144</v>
      </c>
    </row>
    <row r="159" s="2" customFormat="1" ht="16.5" customHeight="1">
      <c r="A159" s="38"/>
      <c r="B159" s="39"/>
      <c r="C159" s="217" t="s">
        <v>189</v>
      </c>
      <c r="D159" s="217" t="s">
        <v>147</v>
      </c>
      <c r="E159" s="218" t="s">
        <v>255</v>
      </c>
      <c r="F159" s="219" t="s">
        <v>256</v>
      </c>
      <c r="G159" s="220" t="s">
        <v>213</v>
      </c>
      <c r="H159" s="221">
        <v>43.799999999999997</v>
      </c>
      <c r="I159" s="222"/>
      <c r="J159" s="223">
        <f>ROUND(I159*H159,2)</f>
        <v>0</v>
      </c>
      <c r="K159" s="219" t="s">
        <v>1</v>
      </c>
      <c r="L159" s="44"/>
      <c r="M159" s="224" t="s">
        <v>1</v>
      </c>
      <c r="N159" s="225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0.44</v>
      </c>
      <c r="T159" s="226">
        <f>S159*H159</f>
        <v>19.271999999999998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161</v>
      </c>
      <c r="AT159" s="228" t="s">
        <v>147</v>
      </c>
      <c r="AU159" s="228" t="s">
        <v>88</v>
      </c>
      <c r="AY159" s="17" t="s">
        <v>144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161</v>
      </c>
      <c r="BM159" s="228" t="s">
        <v>257</v>
      </c>
    </row>
    <row r="160" s="2" customFormat="1" ht="24.15" customHeight="1">
      <c r="A160" s="38"/>
      <c r="B160" s="39"/>
      <c r="C160" s="217" t="s">
        <v>194</v>
      </c>
      <c r="D160" s="217" t="s">
        <v>147</v>
      </c>
      <c r="E160" s="218" t="s">
        <v>258</v>
      </c>
      <c r="F160" s="219" t="s">
        <v>259</v>
      </c>
      <c r="G160" s="220" t="s">
        <v>213</v>
      </c>
      <c r="H160" s="221">
        <v>110.11</v>
      </c>
      <c r="I160" s="222"/>
      <c r="J160" s="223">
        <f>ROUND(I160*H160,2)</f>
        <v>0</v>
      </c>
      <c r="K160" s="219" t="s">
        <v>151</v>
      </c>
      <c r="L160" s="44"/>
      <c r="M160" s="224" t="s">
        <v>1</v>
      </c>
      <c r="N160" s="225" t="s">
        <v>43</v>
      </c>
      <c r="O160" s="91"/>
      <c r="P160" s="226">
        <f>O160*H160</f>
        <v>0</v>
      </c>
      <c r="Q160" s="226">
        <v>0</v>
      </c>
      <c r="R160" s="226">
        <f>Q160*H160</f>
        <v>0</v>
      </c>
      <c r="S160" s="226">
        <v>0.098000000000000004</v>
      </c>
      <c r="T160" s="226">
        <f>S160*H160</f>
        <v>10.79078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161</v>
      </c>
      <c r="AT160" s="228" t="s">
        <v>147</v>
      </c>
      <c r="AU160" s="228" t="s">
        <v>88</v>
      </c>
      <c r="AY160" s="17" t="s">
        <v>144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161</v>
      </c>
      <c r="BM160" s="228" t="s">
        <v>260</v>
      </c>
    </row>
    <row r="161" s="13" customFormat="1">
      <c r="A161" s="13"/>
      <c r="B161" s="235"/>
      <c r="C161" s="236"/>
      <c r="D161" s="237" t="s">
        <v>215</v>
      </c>
      <c r="E161" s="238" t="s">
        <v>1</v>
      </c>
      <c r="F161" s="239" t="s">
        <v>216</v>
      </c>
      <c r="G161" s="236"/>
      <c r="H161" s="238" t="s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3"/>
      <c r="U161" s="244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215</v>
      </c>
      <c r="AU161" s="245" t="s">
        <v>88</v>
      </c>
      <c r="AV161" s="13" t="s">
        <v>86</v>
      </c>
      <c r="AW161" s="13" t="s">
        <v>34</v>
      </c>
      <c r="AX161" s="13" t="s">
        <v>78</v>
      </c>
      <c r="AY161" s="245" t="s">
        <v>144</v>
      </c>
    </row>
    <row r="162" s="14" customFormat="1">
      <c r="A162" s="14"/>
      <c r="B162" s="246"/>
      <c r="C162" s="247"/>
      <c r="D162" s="237" t="s">
        <v>215</v>
      </c>
      <c r="E162" s="248" t="s">
        <v>1</v>
      </c>
      <c r="F162" s="249" t="s">
        <v>261</v>
      </c>
      <c r="G162" s="247"/>
      <c r="H162" s="250">
        <v>110.11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4"/>
      <c r="U162" s="255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215</v>
      </c>
      <c r="AU162" s="256" t="s">
        <v>88</v>
      </c>
      <c r="AV162" s="14" t="s">
        <v>88</v>
      </c>
      <c r="AW162" s="14" t="s">
        <v>34</v>
      </c>
      <c r="AX162" s="14" t="s">
        <v>86</v>
      </c>
      <c r="AY162" s="256" t="s">
        <v>144</v>
      </c>
    </row>
    <row r="163" s="2" customFormat="1" ht="24.15" customHeight="1">
      <c r="A163" s="38"/>
      <c r="B163" s="39"/>
      <c r="C163" s="217" t="s">
        <v>262</v>
      </c>
      <c r="D163" s="217" t="s">
        <v>147</v>
      </c>
      <c r="E163" s="218" t="s">
        <v>263</v>
      </c>
      <c r="F163" s="219" t="s">
        <v>264</v>
      </c>
      <c r="G163" s="220" t="s">
        <v>213</v>
      </c>
      <c r="H163" s="221">
        <v>61.030000000000001</v>
      </c>
      <c r="I163" s="222"/>
      <c r="J163" s="223">
        <f>ROUND(I163*H163,2)</f>
        <v>0</v>
      </c>
      <c r="K163" s="219" t="s">
        <v>151</v>
      </c>
      <c r="L163" s="44"/>
      <c r="M163" s="224" t="s">
        <v>1</v>
      </c>
      <c r="N163" s="225" t="s">
        <v>43</v>
      </c>
      <c r="O163" s="91"/>
      <c r="P163" s="226">
        <f>O163*H163</f>
        <v>0</v>
      </c>
      <c r="Q163" s="226">
        <v>0</v>
      </c>
      <c r="R163" s="226">
        <f>Q163*H163</f>
        <v>0</v>
      </c>
      <c r="S163" s="226">
        <v>0.45000000000000001</v>
      </c>
      <c r="T163" s="226">
        <f>S163*H163</f>
        <v>27.4635</v>
      </c>
      <c r="U163" s="22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161</v>
      </c>
      <c r="AT163" s="228" t="s">
        <v>147</v>
      </c>
      <c r="AU163" s="228" t="s">
        <v>88</v>
      </c>
      <c r="AY163" s="17" t="s">
        <v>144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161</v>
      </c>
      <c r="BM163" s="228" t="s">
        <v>265</v>
      </c>
    </row>
    <row r="164" s="13" customFormat="1">
      <c r="A164" s="13"/>
      <c r="B164" s="235"/>
      <c r="C164" s="236"/>
      <c r="D164" s="237" t="s">
        <v>215</v>
      </c>
      <c r="E164" s="238" t="s">
        <v>1</v>
      </c>
      <c r="F164" s="239" t="s">
        <v>216</v>
      </c>
      <c r="G164" s="236"/>
      <c r="H164" s="238" t="s">
        <v>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3"/>
      <c r="U164" s="244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215</v>
      </c>
      <c r="AU164" s="245" t="s">
        <v>88</v>
      </c>
      <c r="AV164" s="13" t="s">
        <v>86</v>
      </c>
      <c r="AW164" s="13" t="s">
        <v>34</v>
      </c>
      <c r="AX164" s="13" t="s">
        <v>78</v>
      </c>
      <c r="AY164" s="245" t="s">
        <v>144</v>
      </c>
    </row>
    <row r="165" s="14" customFormat="1">
      <c r="A165" s="14"/>
      <c r="B165" s="246"/>
      <c r="C165" s="247"/>
      <c r="D165" s="237" t="s">
        <v>215</v>
      </c>
      <c r="E165" s="248" t="s">
        <v>1</v>
      </c>
      <c r="F165" s="249" t="s">
        <v>266</v>
      </c>
      <c r="G165" s="247"/>
      <c r="H165" s="250">
        <v>61.030000000000001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4"/>
      <c r="U165" s="255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215</v>
      </c>
      <c r="AU165" s="256" t="s">
        <v>88</v>
      </c>
      <c r="AV165" s="14" t="s">
        <v>88</v>
      </c>
      <c r="AW165" s="14" t="s">
        <v>34</v>
      </c>
      <c r="AX165" s="14" t="s">
        <v>86</v>
      </c>
      <c r="AY165" s="256" t="s">
        <v>144</v>
      </c>
    </row>
    <row r="166" s="2" customFormat="1" ht="16.5" customHeight="1">
      <c r="A166" s="38"/>
      <c r="B166" s="39"/>
      <c r="C166" s="217" t="s">
        <v>267</v>
      </c>
      <c r="D166" s="217" t="s">
        <v>147</v>
      </c>
      <c r="E166" s="218" t="s">
        <v>268</v>
      </c>
      <c r="F166" s="219" t="s">
        <v>269</v>
      </c>
      <c r="G166" s="220" t="s">
        <v>270</v>
      </c>
      <c r="H166" s="221">
        <v>113.37000000000001</v>
      </c>
      <c r="I166" s="222"/>
      <c r="J166" s="223">
        <f>ROUND(I166*H166,2)</f>
        <v>0</v>
      </c>
      <c r="K166" s="219" t="s">
        <v>151</v>
      </c>
      <c r="L166" s="44"/>
      <c r="M166" s="224" t="s">
        <v>1</v>
      </c>
      <c r="N166" s="225" t="s">
        <v>43</v>
      </c>
      <c r="O166" s="91"/>
      <c r="P166" s="226">
        <f>O166*H166</f>
        <v>0</v>
      </c>
      <c r="Q166" s="226">
        <v>0</v>
      </c>
      <c r="R166" s="226">
        <f>Q166*H166</f>
        <v>0</v>
      </c>
      <c r="S166" s="226">
        <v>0.28999999999999998</v>
      </c>
      <c r="T166" s="226">
        <f>S166*H166</f>
        <v>32.877299999999998</v>
      </c>
      <c r="U166" s="227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8" t="s">
        <v>161</v>
      </c>
      <c r="AT166" s="228" t="s">
        <v>147</v>
      </c>
      <c r="AU166" s="228" t="s">
        <v>88</v>
      </c>
      <c r="AY166" s="17" t="s">
        <v>144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86</v>
      </c>
      <c r="BK166" s="229">
        <f>ROUND(I166*H166,2)</f>
        <v>0</v>
      </c>
      <c r="BL166" s="17" t="s">
        <v>161</v>
      </c>
      <c r="BM166" s="228" t="s">
        <v>271</v>
      </c>
    </row>
    <row r="167" s="13" customFormat="1">
      <c r="A167" s="13"/>
      <c r="B167" s="235"/>
      <c r="C167" s="236"/>
      <c r="D167" s="237" t="s">
        <v>215</v>
      </c>
      <c r="E167" s="238" t="s">
        <v>1</v>
      </c>
      <c r="F167" s="239" t="s">
        <v>272</v>
      </c>
      <c r="G167" s="236"/>
      <c r="H167" s="238" t="s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3"/>
      <c r="U167" s="244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215</v>
      </c>
      <c r="AU167" s="245" t="s">
        <v>88</v>
      </c>
      <c r="AV167" s="13" t="s">
        <v>86</v>
      </c>
      <c r="AW167" s="13" t="s">
        <v>34</v>
      </c>
      <c r="AX167" s="13" t="s">
        <v>78</v>
      </c>
      <c r="AY167" s="245" t="s">
        <v>144</v>
      </c>
    </row>
    <row r="168" s="14" customFormat="1">
      <c r="A168" s="14"/>
      <c r="B168" s="246"/>
      <c r="C168" s="247"/>
      <c r="D168" s="237" t="s">
        <v>215</v>
      </c>
      <c r="E168" s="248" t="s">
        <v>1</v>
      </c>
      <c r="F168" s="249" t="s">
        <v>273</v>
      </c>
      <c r="G168" s="247"/>
      <c r="H168" s="250">
        <v>113.37000000000001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4"/>
      <c r="U168" s="255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215</v>
      </c>
      <c r="AU168" s="256" t="s">
        <v>88</v>
      </c>
      <c r="AV168" s="14" t="s">
        <v>88</v>
      </c>
      <c r="AW168" s="14" t="s">
        <v>34</v>
      </c>
      <c r="AX168" s="14" t="s">
        <v>86</v>
      </c>
      <c r="AY168" s="256" t="s">
        <v>144</v>
      </c>
    </row>
    <row r="169" s="2" customFormat="1" ht="16.5" customHeight="1">
      <c r="A169" s="38"/>
      <c r="B169" s="39"/>
      <c r="C169" s="217" t="s">
        <v>274</v>
      </c>
      <c r="D169" s="217" t="s">
        <v>147</v>
      </c>
      <c r="E169" s="218" t="s">
        <v>275</v>
      </c>
      <c r="F169" s="219" t="s">
        <v>276</v>
      </c>
      <c r="G169" s="220" t="s">
        <v>270</v>
      </c>
      <c r="H169" s="221">
        <v>495.37</v>
      </c>
      <c r="I169" s="222"/>
      <c r="J169" s="223">
        <f>ROUND(I169*H169,2)</f>
        <v>0</v>
      </c>
      <c r="K169" s="219" t="s">
        <v>151</v>
      </c>
      <c r="L169" s="44"/>
      <c r="M169" s="224" t="s">
        <v>1</v>
      </c>
      <c r="N169" s="225" t="s">
        <v>43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0.20499999999999999</v>
      </c>
      <c r="T169" s="226">
        <f>S169*H169</f>
        <v>101.55085</v>
      </c>
      <c r="U169" s="22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161</v>
      </c>
      <c r="AT169" s="228" t="s">
        <v>147</v>
      </c>
      <c r="AU169" s="228" t="s">
        <v>88</v>
      </c>
      <c r="AY169" s="17" t="s">
        <v>144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86</v>
      </c>
      <c r="BK169" s="229">
        <f>ROUND(I169*H169,2)</f>
        <v>0</v>
      </c>
      <c r="BL169" s="17" t="s">
        <v>161</v>
      </c>
      <c r="BM169" s="228" t="s">
        <v>277</v>
      </c>
    </row>
    <row r="170" s="13" customFormat="1">
      <c r="A170" s="13"/>
      <c r="B170" s="235"/>
      <c r="C170" s="236"/>
      <c r="D170" s="237" t="s">
        <v>215</v>
      </c>
      <c r="E170" s="238" t="s">
        <v>1</v>
      </c>
      <c r="F170" s="239" t="s">
        <v>272</v>
      </c>
      <c r="G170" s="236"/>
      <c r="H170" s="238" t="s">
        <v>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3"/>
      <c r="U170" s="244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215</v>
      </c>
      <c r="AU170" s="245" t="s">
        <v>88</v>
      </c>
      <c r="AV170" s="13" t="s">
        <v>86</v>
      </c>
      <c r="AW170" s="13" t="s">
        <v>34</v>
      </c>
      <c r="AX170" s="13" t="s">
        <v>78</v>
      </c>
      <c r="AY170" s="245" t="s">
        <v>144</v>
      </c>
    </row>
    <row r="171" s="14" customFormat="1">
      <c r="A171" s="14"/>
      <c r="B171" s="246"/>
      <c r="C171" s="247"/>
      <c r="D171" s="237" t="s">
        <v>215</v>
      </c>
      <c r="E171" s="248" t="s">
        <v>1</v>
      </c>
      <c r="F171" s="249" t="s">
        <v>278</v>
      </c>
      <c r="G171" s="247"/>
      <c r="H171" s="250">
        <v>495.37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4"/>
      <c r="U171" s="255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215</v>
      </c>
      <c r="AU171" s="256" t="s">
        <v>88</v>
      </c>
      <c r="AV171" s="14" t="s">
        <v>88</v>
      </c>
      <c r="AW171" s="14" t="s">
        <v>34</v>
      </c>
      <c r="AX171" s="14" t="s">
        <v>86</v>
      </c>
      <c r="AY171" s="256" t="s">
        <v>144</v>
      </c>
    </row>
    <row r="172" s="2" customFormat="1" ht="16.5" customHeight="1">
      <c r="A172" s="38"/>
      <c r="B172" s="39"/>
      <c r="C172" s="217" t="s">
        <v>8</v>
      </c>
      <c r="D172" s="217" t="s">
        <v>147</v>
      </c>
      <c r="E172" s="218" t="s">
        <v>279</v>
      </c>
      <c r="F172" s="219" t="s">
        <v>280</v>
      </c>
      <c r="G172" s="220" t="s">
        <v>270</v>
      </c>
      <c r="H172" s="221">
        <v>89.719999999999999</v>
      </c>
      <c r="I172" s="222"/>
      <c r="J172" s="223">
        <f>ROUND(I172*H172,2)</f>
        <v>0</v>
      </c>
      <c r="K172" s="219" t="s">
        <v>151</v>
      </c>
      <c r="L172" s="44"/>
      <c r="M172" s="224" t="s">
        <v>1</v>
      </c>
      <c r="N172" s="225" t="s">
        <v>43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0.11500000000000001</v>
      </c>
      <c r="T172" s="226">
        <f>S172*H172</f>
        <v>10.3178</v>
      </c>
      <c r="U172" s="22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161</v>
      </c>
      <c r="AT172" s="228" t="s">
        <v>147</v>
      </c>
      <c r="AU172" s="228" t="s">
        <v>88</v>
      </c>
      <c r="AY172" s="17" t="s">
        <v>144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86</v>
      </c>
      <c r="BK172" s="229">
        <f>ROUND(I172*H172,2)</f>
        <v>0</v>
      </c>
      <c r="BL172" s="17" t="s">
        <v>161</v>
      </c>
      <c r="BM172" s="228" t="s">
        <v>281</v>
      </c>
    </row>
    <row r="173" s="13" customFormat="1">
      <c r="A173" s="13"/>
      <c r="B173" s="235"/>
      <c r="C173" s="236"/>
      <c r="D173" s="237" t="s">
        <v>215</v>
      </c>
      <c r="E173" s="238" t="s">
        <v>1</v>
      </c>
      <c r="F173" s="239" t="s">
        <v>272</v>
      </c>
      <c r="G173" s="236"/>
      <c r="H173" s="238" t="s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3"/>
      <c r="U173" s="244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215</v>
      </c>
      <c r="AU173" s="245" t="s">
        <v>88</v>
      </c>
      <c r="AV173" s="13" t="s">
        <v>86</v>
      </c>
      <c r="AW173" s="13" t="s">
        <v>34</v>
      </c>
      <c r="AX173" s="13" t="s">
        <v>78</v>
      </c>
      <c r="AY173" s="245" t="s">
        <v>144</v>
      </c>
    </row>
    <row r="174" s="14" customFormat="1">
      <c r="A174" s="14"/>
      <c r="B174" s="246"/>
      <c r="C174" s="247"/>
      <c r="D174" s="237" t="s">
        <v>215</v>
      </c>
      <c r="E174" s="248" t="s">
        <v>1</v>
      </c>
      <c r="F174" s="249" t="s">
        <v>282</v>
      </c>
      <c r="G174" s="247"/>
      <c r="H174" s="250">
        <v>89.719999999999999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4"/>
      <c r="U174" s="255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215</v>
      </c>
      <c r="AU174" s="256" t="s">
        <v>88</v>
      </c>
      <c r="AV174" s="14" t="s">
        <v>88</v>
      </c>
      <c r="AW174" s="14" t="s">
        <v>34</v>
      </c>
      <c r="AX174" s="14" t="s">
        <v>86</v>
      </c>
      <c r="AY174" s="256" t="s">
        <v>144</v>
      </c>
    </row>
    <row r="175" s="2" customFormat="1" ht="16.5" customHeight="1">
      <c r="A175" s="38"/>
      <c r="B175" s="39"/>
      <c r="C175" s="217" t="s">
        <v>283</v>
      </c>
      <c r="D175" s="217" t="s">
        <v>147</v>
      </c>
      <c r="E175" s="218" t="s">
        <v>284</v>
      </c>
      <c r="F175" s="219" t="s">
        <v>285</v>
      </c>
      <c r="G175" s="220" t="s">
        <v>270</v>
      </c>
      <c r="H175" s="221">
        <v>377.42000000000002</v>
      </c>
      <c r="I175" s="222"/>
      <c r="J175" s="223">
        <f>ROUND(I175*H175,2)</f>
        <v>0</v>
      </c>
      <c r="K175" s="219" t="s">
        <v>151</v>
      </c>
      <c r="L175" s="44"/>
      <c r="M175" s="224" t="s">
        <v>1</v>
      </c>
      <c r="N175" s="225" t="s">
        <v>43</v>
      </c>
      <c r="O175" s="91"/>
      <c r="P175" s="226">
        <f>O175*H175</f>
        <v>0</v>
      </c>
      <c r="Q175" s="226">
        <v>0</v>
      </c>
      <c r="R175" s="226">
        <f>Q175*H175</f>
        <v>0</v>
      </c>
      <c r="S175" s="226">
        <v>0.040000000000000001</v>
      </c>
      <c r="T175" s="226">
        <f>S175*H175</f>
        <v>15.096800000000002</v>
      </c>
      <c r="U175" s="227" t="s">
        <v>1</v>
      </c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8" t="s">
        <v>161</v>
      </c>
      <c r="AT175" s="228" t="s">
        <v>147</v>
      </c>
      <c r="AU175" s="228" t="s">
        <v>88</v>
      </c>
      <c r="AY175" s="17" t="s">
        <v>144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7" t="s">
        <v>86</v>
      </c>
      <c r="BK175" s="229">
        <f>ROUND(I175*H175,2)</f>
        <v>0</v>
      </c>
      <c r="BL175" s="17" t="s">
        <v>161</v>
      </c>
      <c r="BM175" s="228" t="s">
        <v>286</v>
      </c>
    </row>
    <row r="176" s="13" customFormat="1">
      <c r="A176" s="13"/>
      <c r="B176" s="235"/>
      <c r="C176" s="236"/>
      <c r="D176" s="237" t="s">
        <v>215</v>
      </c>
      <c r="E176" s="238" t="s">
        <v>1</v>
      </c>
      <c r="F176" s="239" t="s">
        <v>272</v>
      </c>
      <c r="G176" s="236"/>
      <c r="H176" s="238" t="s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3"/>
      <c r="U176" s="244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215</v>
      </c>
      <c r="AU176" s="245" t="s">
        <v>88</v>
      </c>
      <c r="AV176" s="13" t="s">
        <v>86</v>
      </c>
      <c r="AW176" s="13" t="s">
        <v>34</v>
      </c>
      <c r="AX176" s="13" t="s">
        <v>78</v>
      </c>
      <c r="AY176" s="245" t="s">
        <v>144</v>
      </c>
    </row>
    <row r="177" s="14" customFormat="1">
      <c r="A177" s="14"/>
      <c r="B177" s="246"/>
      <c r="C177" s="247"/>
      <c r="D177" s="237" t="s">
        <v>215</v>
      </c>
      <c r="E177" s="248" t="s">
        <v>1</v>
      </c>
      <c r="F177" s="249" t="s">
        <v>287</v>
      </c>
      <c r="G177" s="247"/>
      <c r="H177" s="250">
        <v>377.42000000000002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4"/>
      <c r="U177" s="255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215</v>
      </c>
      <c r="AU177" s="256" t="s">
        <v>88</v>
      </c>
      <c r="AV177" s="14" t="s">
        <v>88</v>
      </c>
      <c r="AW177" s="14" t="s">
        <v>34</v>
      </c>
      <c r="AX177" s="14" t="s">
        <v>86</v>
      </c>
      <c r="AY177" s="256" t="s">
        <v>144</v>
      </c>
    </row>
    <row r="178" s="2" customFormat="1" ht="24.15" customHeight="1">
      <c r="A178" s="38"/>
      <c r="B178" s="39"/>
      <c r="C178" s="217" t="s">
        <v>288</v>
      </c>
      <c r="D178" s="217" t="s">
        <v>147</v>
      </c>
      <c r="E178" s="218" t="s">
        <v>289</v>
      </c>
      <c r="F178" s="219" t="s">
        <v>290</v>
      </c>
      <c r="G178" s="220" t="s">
        <v>213</v>
      </c>
      <c r="H178" s="221">
        <v>5472.7399999999998</v>
      </c>
      <c r="I178" s="222"/>
      <c r="J178" s="223">
        <f>ROUND(I178*H178,2)</f>
        <v>0</v>
      </c>
      <c r="K178" s="219" t="s">
        <v>151</v>
      </c>
      <c r="L178" s="44"/>
      <c r="M178" s="224" t="s">
        <v>1</v>
      </c>
      <c r="N178" s="225" t="s">
        <v>43</v>
      </c>
      <c r="O178" s="91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6">
        <f>S178*H178</f>
        <v>0</v>
      </c>
      <c r="U178" s="22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161</v>
      </c>
      <c r="AT178" s="228" t="s">
        <v>147</v>
      </c>
      <c r="AU178" s="228" t="s">
        <v>88</v>
      </c>
      <c r="AY178" s="17" t="s">
        <v>144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86</v>
      </c>
      <c r="BK178" s="229">
        <f>ROUND(I178*H178,2)</f>
        <v>0</v>
      </c>
      <c r="BL178" s="17" t="s">
        <v>161</v>
      </c>
      <c r="BM178" s="228" t="s">
        <v>291</v>
      </c>
    </row>
    <row r="179" s="13" customFormat="1">
      <c r="A179" s="13"/>
      <c r="B179" s="235"/>
      <c r="C179" s="236"/>
      <c r="D179" s="237" t="s">
        <v>215</v>
      </c>
      <c r="E179" s="238" t="s">
        <v>1</v>
      </c>
      <c r="F179" s="239" t="s">
        <v>216</v>
      </c>
      <c r="G179" s="236"/>
      <c r="H179" s="238" t="s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3"/>
      <c r="U179" s="244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215</v>
      </c>
      <c r="AU179" s="245" t="s">
        <v>88</v>
      </c>
      <c r="AV179" s="13" t="s">
        <v>86</v>
      </c>
      <c r="AW179" s="13" t="s">
        <v>34</v>
      </c>
      <c r="AX179" s="13" t="s">
        <v>78</v>
      </c>
      <c r="AY179" s="245" t="s">
        <v>144</v>
      </c>
    </row>
    <row r="180" s="14" customFormat="1">
      <c r="A180" s="14"/>
      <c r="B180" s="246"/>
      <c r="C180" s="247"/>
      <c r="D180" s="237" t="s">
        <v>215</v>
      </c>
      <c r="E180" s="248" t="s">
        <v>1</v>
      </c>
      <c r="F180" s="249" t="s">
        <v>292</v>
      </c>
      <c r="G180" s="247"/>
      <c r="H180" s="250">
        <v>4105.3500000000004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4"/>
      <c r="U180" s="255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215</v>
      </c>
      <c r="AU180" s="256" t="s">
        <v>88</v>
      </c>
      <c r="AV180" s="14" t="s">
        <v>88</v>
      </c>
      <c r="AW180" s="14" t="s">
        <v>34</v>
      </c>
      <c r="AX180" s="14" t="s">
        <v>78</v>
      </c>
      <c r="AY180" s="256" t="s">
        <v>144</v>
      </c>
    </row>
    <row r="181" s="14" customFormat="1">
      <c r="A181" s="14"/>
      <c r="B181" s="246"/>
      <c r="C181" s="247"/>
      <c r="D181" s="237" t="s">
        <v>215</v>
      </c>
      <c r="E181" s="248" t="s">
        <v>1</v>
      </c>
      <c r="F181" s="249" t="s">
        <v>293</v>
      </c>
      <c r="G181" s="247"/>
      <c r="H181" s="250">
        <v>1367.3900000000001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4"/>
      <c r="U181" s="255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215</v>
      </c>
      <c r="AU181" s="256" t="s">
        <v>88</v>
      </c>
      <c r="AV181" s="14" t="s">
        <v>88</v>
      </c>
      <c r="AW181" s="14" t="s">
        <v>34</v>
      </c>
      <c r="AX181" s="14" t="s">
        <v>78</v>
      </c>
      <c r="AY181" s="256" t="s">
        <v>144</v>
      </c>
    </row>
    <row r="182" s="15" customFormat="1">
      <c r="A182" s="15"/>
      <c r="B182" s="257"/>
      <c r="C182" s="258"/>
      <c r="D182" s="237" t="s">
        <v>215</v>
      </c>
      <c r="E182" s="259" t="s">
        <v>1</v>
      </c>
      <c r="F182" s="260" t="s">
        <v>237</v>
      </c>
      <c r="G182" s="258"/>
      <c r="H182" s="261">
        <v>5472.7400000000007</v>
      </c>
      <c r="I182" s="262"/>
      <c r="J182" s="258"/>
      <c r="K182" s="258"/>
      <c r="L182" s="263"/>
      <c r="M182" s="264"/>
      <c r="N182" s="265"/>
      <c r="O182" s="265"/>
      <c r="P182" s="265"/>
      <c r="Q182" s="265"/>
      <c r="R182" s="265"/>
      <c r="S182" s="265"/>
      <c r="T182" s="265"/>
      <c r="U182" s="266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215</v>
      </c>
      <c r="AU182" s="267" t="s">
        <v>88</v>
      </c>
      <c r="AV182" s="15" t="s">
        <v>161</v>
      </c>
      <c r="AW182" s="15" t="s">
        <v>34</v>
      </c>
      <c r="AX182" s="15" t="s">
        <v>86</v>
      </c>
      <c r="AY182" s="267" t="s">
        <v>144</v>
      </c>
    </row>
    <row r="183" s="2" customFormat="1" ht="37.8" customHeight="1">
      <c r="A183" s="38"/>
      <c r="B183" s="39"/>
      <c r="C183" s="217" t="s">
        <v>294</v>
      </c>
      <c r="D183" s="217" t="s">
        <v>147</v>
      </c>
      <c r="E183" s="218" t="s">
        <v>295</v>
      </c>
      <c r="F183" s="219" t="s">
        <v>296</v>
      </c>
      <c r="G183" s="220" t="s">
        <v>297</v>
      </c>
      <c r="H183" s="221">
        <v>978.48800000000006</v>
      </c>
      <c r="I183" s="222"/>
      <c r="J183" s="223">
        <f>ROUND(I183*H183,2)</f>
        <v>0</v>
      </c>
      <c r="K183" s="219" t="s">
        <v>151</v>
      </c>
      <c r="L183" s="44"/>
      <c r="M183" s="224" t="s">
        <v>1</v>
      </c>
      <c r="N183" s="225" t="s">
        <v>43</v>
      </c>
      <c r="O183" s="91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6">
        <f>S183*H183</f>
        <v>0</v>
      </c>
      <c r="U183" s="227" t="s">
        <v>1</v>
      </c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161</v>
      </c>
      <c r="AT183" s="228" t="s">
        <v>147</v>
      </c>
      <c r="AU183" s="228" t="s">
        <v>88</v>
      </c>
      <c r="AY183" s="17" t="s">
        <v>144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86</v>
      </c>
      <c r="BK183" s="229">
        <f>ROUND(I183*H183,2)</f>
        <v>0</v>
      </c>
      <c r="BL183" s="17" t="s">
        <v>161</v>
      </c>
      <c r="BM183" s="228" t="s">
        <v>298</v>
      </c>
    </row>
    <row r="184" s="13" customFormat="1">
      <c r="A184" s="13"/>
      <c r="B184" s="235"/>
      <c r="C184" s="236"/>
      <c r="D184" s="237" t="s">
        <v>215</v>
      </c>
      <c r="E184" s="238" t="s">
        <v>1</v>
      </c>
      <c r="F184" s="239" t="s">
        <v>216</v>
      </c>
      <c r="G184" s="236"/>
      <c r="H184" s="238" t="s">
        <v>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3"/>
      <c r="U184" s="244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215</v>
      </c>
      <c r="AU184" s="245" t="s">
        <v>88</v>
      </c>
      <c r="AV184" s="13" t="s">
        <v>86</v>
      </c>
      <c r="AW184" s="13" t="s">
        <v>34</v>
      </c>
      <c r="AX184" s="13" t="s">
        <v>78</v>
      </c>
      <c r="AY184" s="245" t="s">
        <v>144</v>
      </c>
    </row>
    <row r="185" s="14" customFormat="1">
      <c r="A185" s="14"/>
      <c r="B185" s="246"/>
      <c r="C185" s="247"/>
      <c r="D185" s="237" t="s">
        <v>215</v>
      </c>
      <c r="E185" s="248" t="s">
        <v>1</v>
      </c>
      <c r="F185" s="249" t="s">
        <v>299</v>
      </c>
      <c r="G185" s="247"/>
      <c r="H185" s="250">
        <v>142.95099999999999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4"/>
      <c r="U185" s="255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215</v>
      </c>
      <c r="AU185" s="256" t="s">
        <v>88</v>
      </c>
      <c r="AV185" s="14" t="s">
        <v>88</v>
      </c>
      <c r="AW185" s="14" t="s">
        <v>34</v>
      </c>
      <c r="AX185" s="14" t="s">
        <v>78</v>
      </c>
      <c r="AY185" s="256" t="s">
        <v>144</v>
      </c>
    </row>
    <row r="186" s="14" customFormat="1">
      <c r="A186" s="14"/>
      <c r="B186" s="246"/>
      <c r="C186" s="247"/>
      <c r="D186" s="237" t="s">
        <v>215</v>
      </c>
      <c r="E186" s="248" t="s">
        <v>1</v>
      </c>
      <c r="F186" s="249" t="s">
        <v>300</v>
      </c>
      <c r="G186" s="247"/>
      <c r="H186" s="250">
        <v>308.995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4"/>
      <c r="U186" s="255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215</v>
      </c>
      <c r="AU186" s="256" t="s">
        <v>88</v>
      </c>
      <c r="AV186" s="14" t="s">
        <v>88</v>
      </c>
      <c r="AW186" s="14" t="s">
        <v>34</v>
      </c>
      <c r="AX186" s="14" t="s">
        <v>78</v>
      </c>
      <c r="AY186" s="256" t="s">
        <v>144</v>
      </c>
    </row>
    <row r="187" s="14" customFormat="1">
      <c r="A187" s="14"/>
      <c r="B187" s="246"/>
      <c r="C187" s="247"/>
      <c r="D187" s="237" t="s">
        <v>215</v>
      </c>
      <c r="E187" s="248" t="s">
        <v>1</v>
      </c>
      <c r="F187" s="249" t="s">
        <v>301</v>
      </c>
      <c r="G187" s="247"/>
      <c r="H187" s="250">
        <v>526.54200000000003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4"/>
      <c r="U187" s="255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215</v>
      </c>
      <c r="AU187" s="256" t="s">
        <v>88</v>
      </c>
      <c r="AV187" s="14" t="s">
        <v>88</v>
      </c>
      <c r="AW187" s="14" t="s">
        <v>34</v>
      </c>
      <c r="AX187" s="14" t="s">
        <v>78</v>
      </c>
      <c r="AY187" s="256" t="s">
        <v>144</v>
      </c>
    </row>
    <row r="188" s="15" customFormat="1">
      <c r="A188" s="15"/>
      <c r="B188" s="257"/>
      <c r="C188" s="258"/>
      <c r="D188" s="237" t="s">
        <v>215</v>
      </c>
      <c r="E188" s="259" t="s">
        <v>1</v>
      </c>
      <c r="F188" s="260" t="s">
        <v>237</v>
      </c>
      <c r="G188" s="258"/>
      <c r="H188" s="261">
        <v>978.48800000000006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5"/>
      <c r="U188" s="266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215</v>
      </c>
      <c r="AU188" s="267" t="s">
        <v>88</v>
      </c>
      <c r="AV188" s="15" t="s">
        <v>161</v>
      </c>
      <c r="AW188" s="15" t="s">
        <v>34</v>
      </c>
      <c r="AX188" s="15" t="s">
        <v>86</v>
      </c>
      <c r="AY188" s="267" t="s">
        <v>144</v>
      </c>
    </row>
    <row r="189" s="2" customFormat="1" ht="33" customHeight="1">
      <c r="A189" s="38"/>
      <c r="B189" s="39"/>
      <c r="C189" s="217" t="s">
        <v>302</v>
      </c>
      <c r="D189" s="217" t="s">
        <v>147</v>
      </c>
      <c r="E189" s="218" t="s">
        <v>303</v>
      </c>
      <c r="F189" s="219" t="s">
        <v>304</v>
      </c>
      <c r="G189" s="220" t="s">
        <v>297</v>
      </c>
      <c r="H189" s="221">
        <v>164.78399999999999</v>
      </c>
      <c r="I189" s="222"/>
      <c r="J189" s="223">
        <f>ROUND(I189*H189,2)</f>
        <v>0</v>
      </c>
      <c r="K189" s="219" t="s">
        <v>151</v>
      </c>
      <c r="L189" s="44"/>
      <c r="M189" s="224" t="s">
        <v>1</v>
      </c>
      <c r="N189" s="225" t="s">
        <v>43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6">
        <f>S189*H189</f>
        <v>0</v>
      </c>
      <c r="U189" s="22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161</v>
      </c>
      <c r="AT189" s="228" t="s">
        <v>147</v>
      </c>
      <c r="AU189" s="228" t="s">
        <v>88</v>
      </c>
      <c r="AY189" s="17" t="s">
        <v>144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86</v>
      </c>
      <c r="BK189" s="229">
        <f>ROUND(I189*H189,2)</f>
        <v>0</v>
      </c>
      <c r="BL189" s="17" t="s">
        <v>161</v>
      </c>
      <c r="BM189" s="228" t="s">
        <v>305</v>
      </c>
    </row>
    <row r="190" s="14" customFormat="1">
      <c r="A190" s="14"/>
      <c r="B190" s="246"/>
      <c r="C190" s="247"/>
      <c r="D190" s="237" t="s">
        <v>215</v>
      </c>
      <c r="E190" s="248" t="s">
        <v>1</v>
      </c>
      <c r="F190" s="249" t="s">
        <v>306</v>
      </c>
      <c r="G190" s="247"/>
      <c r="H190" s="250">
        <v>164.78399999999999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4"/>
      <c r="U190" s="255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215</v>
      </c>
      <c r="AU190" s="256" t="s">
        <v>88</v>
      </c>
      <c r="AV190" s="14" t="s">
        <v>88</v>
      </c>
      <c r="AW190" s="14" t="s">
        <v>34</v>
      </c>
      <c r="AX190" s="14" t="s">
        <v>86</v>
      </c>
      <c r="AY190" s="256" t="s">
        <v>144</v>
      </c>
    </row>
    <row r="191" s="2" customFormat="1" ht="33" customHeight="1">
      <c r="A191" s="38"/>
      <c r="B191" s="39"/>
      <c r="C191" s="217" t="s">
        <v>307</v>
      </c>
      <c r="D191" s="217" t="s">
        <v>147</v>
      </c>
      <c r="E191" s="218" t="s">
        <v>308</v>
      </c>
      <c r="F191" s="219" t="s">
        <v>309</v>
      </c>
      <c r="G191" s="220" t="s">
        <v>297</v>
      </c>
      <c r="H191" s="221">
        <v>109.856</v>
      </c>
      <c r="I191" s="222"/>
      <c r="J191" s="223">
        <f>ROUND(I191*H191,2)</f>
        <v>0</v>
      </c>
      <c r="K191" s="219" t="s">
        <v>151</v>
      </c>
      <c r="L191" s="44"/>
      <c r="M191" s="224" t="s">
        <v>1</v>
      </c>
      <c r="N191" s="225" t="s">
        <v>43</v>
      </c>
      <c r="O191" s="91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6">
        <f>S191*H191</f>
        <v>0</v>
      </c>
      <c r="U191" s="227" t="s">
        <v>1</v>
      </c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8" t="s">
        <v>161</v>
      </c>
      <c r="AT191" s="228" t="s">
        <v>147</v>
      </c>
      <c r="AU191" s="228" t="s">
        <v>88</v>
      </c>
      <c r="AY191" s="17" t="s">
        <v>144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7" t="s">
        <v>86</v>
      </c>
      <c r="BK191" s="229">
        <f>ROUND(I191*H191,2)</f>
        <v>0</v>
      </c>
      <c r="BL191" s="17" t="s">
        <v>161</v>
      </c>
      <c r="BM191" s="228" t="s">
        <v>310</v>
      </c>
    </row>
    <row r="192" s="14" customFormat="1">
      <c r="A192" s="14"/>
      <c r="B192" s="246"/>
      <c r="C192" s="247"/>
      <c r="D192" s="237" t="s">
        <v>215</v>
      </c>
      <c r="E192" s="248" t="s">
        <v>1</v>
      </c>
      <c r="F192" s="249" t="s">
        <v>311</v>
      </c>
      <c r="G192" s="247"/>
      <c r="H192" s="250">
        <v>109.856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4"/>
      <c r="U192" s="255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215</v>
      </c>
      <c r="AU192" s="256" t="s">
        <v>88</v>
      </c>
      <c r="AV192" s="14" t="s">
        <v>88</v>
      </c>
      <c r="AW192" s="14" t="s">
        <v>34</v>
      </c>
      <c r="AX192" s="14" t="s">
        <v>86</v>
      </c>
      <c r="AY192" s="256" t="s">
        <v>144</v>
      </c>
    </row>
    <row r="193" s="2" customFormat="1" ht="33" customHeight="1">
      <c r="A193" s="38"/>
      <c r="B193" s="39"/>
      <c r="C193" s="217" t="s">
        <v>7</v>
      </c>
      <c r="D193" s="217" t="s">
        <v>147</v>
      </c>
      <c r="E193" s="218" t="s">
        <v>312</v>
      </c>
      <c r="F193" s="219" t="s">
        <v>313</v>
      </c>
      <c r="G193" s="220" t="s">
        <v>297</v>
      </c>
      <c r="H193" s="221">
        <v>71.480000000000004</v>
      </c>
      <c r="I193" s="222"/>
      <c r="J193" s="223">
        <f>ROUND(I193*H193,2)</f>
        <v>0</v>
      </c>
      <c r="K193" s="219" t="s">
        <v>151</v>
      </c>
      <c r="L193" s="44"/>
      <c r="M193" s="224" t="s">
        <v>1</v>
      </c>
      <c r="N193" s="225" t="s">
        <v>43</v>
      </c>
      <c r="O193" s="91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6">
        <f>S193*H193</f>
        <v>0</v>
      </c>
      <c r="U193" s="22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161</v>
      </c>
      <c r="AT193" s="228" t="s">
        <v>147</v>
      </c>
      <c r="AU193" s="228" t="s">
        <v>88</v>
      </c>
      <c r="AY193" s="17" t="s">
        <v>144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86</v>
      </c>
      <c r="BK193" s="229">
        <f>ROUND(I193*H193,2)</f>
        <v>0</v>
      </c>
      <c r="BL193" s="17" t="s">
        <v>161</v>
      </c>
      <c r="BM193" s="228" t="s">
        <v>314</v>
      </c>
    </row>
    <row r="194" s="14" customFormat="1">
      <c r="A194" s="14"/>
      <c r="B194" s="246"/>
      <c r="C194" s="247"/>
      <c r="D194" s="237" t="s">
        <v>215</v>
      </c>
      <c r="E194" s="248" t="s">
        <v>1</v>
      </c>
      <c r="F194" s="249" t="s">
        <v>315</v>
      </c>
      <c r="G194" s="247"/>
      <c r="H194" s="250">
        <v>71.480000000000004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4"/>
      <c r="U194" s="255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215</v>
      </c>
      <c r="AU194" s="256" t="s">
        <v>88</v>
      </c>
      <c r="AV194" s="14" t="s">
        <v>88</v>
      </c>
      <c r="AW194" s="14" t="s">
        <v>34</v>
      </c>
      <c r="AX194" s="14" t="s">
        <v>86</v>
      </c>
      <c r="AY194" s="256" t="s">
        <v>144</v>
      </c>
    </row>
    <row r="195" s="2" customFormat="1" ht="33" customHeight="1">
      <c r="A195" s="38"/>
      <c r="B195" s="39"/>
      <c r="C195" s="217" t="s">
        <v>316</v>
      </c>
      <c r="D195" s="217" t="s">
        <v>147</v>
      </c>
      <c r="E195" s="218" t="s">
        <v>317</v>
      </c>
      <c r="F195" s="219" t="s">
        <v>318</v>
      </c>
      <c r="G195" s="220" t="s">
        <v>297</v>
      </c>
      <c r="H195" s="221">
        <v>36.412999999999997</v>
      </c>
      <c r="I195" s="222"/>
      <c r="J195" s="223">
        <f>ROUND(I195*H195,2)</f>
        <v>0</v>
      </c>
      <c r="K195" s="219" t="s">
        <v>151</v>
      </c>
      <c r="L195" s="44"/>
      <c r="M195" s="224" t="s">
        <v>1</v>
      </c>
      <c r="N195" s="225" t="s">
        <v>43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6">
        <f>S195*H195</f>
        <v>0</v>
      </c>
      <c r="U195" s="22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161</v>
      </c>
      <c r="AT195" s="228" t="s">
        <v>147</v>
      </c>
      <c r="AU195" s="228" t="s">
        <v>88</v>
      </c>
      <c r="AY195" s="17" t="s">
        <v>144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86</v>
      </c>
      <c r="BK195" s="229">
        <f>ROUND(I195*H195,2)</f>
        <v>0</v>
      </c>
      <c r="BL195" s="17" t="s">
        <v>161</v>
      </c>
      <c r="BM195" s="228" t="s">
        <v>319</v>
      </c>
    </row>
    <row r="196" s="14" customFormat="1">
      <c r="A196" s="14"/>
      <c r="B196" s="246"/>
      <c r="C196" s="247"/>
      <c r="D196" s="237" t="s">
        <v>215</v>
      </c>
      <c r="E196" s="248" t="s">
        <v>1</v>
      </c>
      <c r="F196" s="249" t="s">
        <v>320</v>
      </c>
      <c r="G196" s="247"/>
      <c r="H196" s="250">
        <v>36.412999999999997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4"/>
      <c r="U196" s="255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215</v>
      </c>
      <c r="AU196" s="256" t="s">
        <v>88</v>
      </c>
      <c r="AV196" s="14" t="s">
        <v>88</v>
      </c>
      <c r="AW196" s="14" t="s">
        <v>34</v>
      </c>
      <c r="AX196" s="14" t="s">
        <v>86</v>
      </c>
      <c r="AY196" s="256" t="s">
        <v>144</v>
      </c>
    </row>
    <row r="197" s="2" customFormat="1" ht="33" customHeight="1">
      <c r="A197" s="38"/>
      <c r="B197" s="39"/>
      <c r="C197" s="217" t="s">
        <v>321</v>
      </c>
      <c r="D197" s="217" t="s">
        <v>147</v>
      </c>
      <c r="E197" s="218" t="s">
        <v>322</v>
      </c>
      <c r="F197" s="219" t="s">
        <v>323</v>
      </c>
      <c r="G197" s="220" t="s">
        <v>297</v>
      </c>
      <c r="H197" s="221">
        <v>2.4750000000000001</v>
      </c>
      <c r="I197" s="222"/>
      <c r="J197" s="223">
        <f>ROUND(I197*H197,2)</f>
        <v>0</v>
      </c>
      <c r="K197" s="219" t="s">
        <v>151</v>
      </c>
      <c r="L197" s="44"/>
      <c r="M197" s="224" t="s">
        <v>1</v>
      </c>
      <c r="N197" s="225" t="s">
        <v>43</v>
      </c>
      <c r="O197" s="91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6">
        <f>S197*H197</f>
        <v>0</v>
      </c>
      <c r="U197" s="22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161</v>
      </c>
      <c r="AT197" s="228" t="s">
        <v>147</v>
      </c>
      <c r="AU197" s="228" t="s">
        <v>88</v>
      </c>
      <c r="AY197" s="17" t="s">
        <v>144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86</v>
      </c>
      <c r="BK197" s="229">
        <f>ROUND(I197*H197,2)</f>
        <v>0</v>
      </c>
      <c r="BL197" s="17" t="s">
        <v>161</v>
      </c>
      <c r="BM197" s="228" t="s">
        <v>324</v>
      </c>
    </row>
    <row r="198" s="14" customFormat="1">
      <c r="A198" s="14"/>
      <c r="B198" s="246"/>
      <c r="C198" s="247"/>
      <c r="D198" s="237" t="s">
        <v>215</v>
      </c>
      <c r="E198" s="248" t="s">
        <v>1</v>
      </c>
      <c r="F198" s="249" t="s">
        <v>325</v>
      </c>
      <c r="G198" s="247"/>
      <c r="H198" s="250">
        <v>2.4750000000000001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4"/>
      <c r="U198" s="255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215</v>
      </c>
      <c r="AU198" s="256" t="s">
        <v>88</v>
      </c>
      <c r="AV198" s="14" t="s">
        <v>88</v>
      </c>
      <c r="AW198" s="14" t="s">
        <v>34</v>
      </c>
      <c r="AX198" s="14" t="s">
        <v>86</v>
      </c>
      <c r="AY198" s="256" t="s">
        <v>144</v>
      </c>
    </row>
    <row r="199" s="2" customFormat="1" ht="33" customHeight="1">
      <c r="A199" s="38"/>
      <c r="B199" s="39"/>
      <c r="C199" s="217" t="s">
        <v>326</v>
      </c>
      <c r="D199" s="217" t="s">
        <v>147</v>
      </c>
      <c r="E199" s="218" t="s">
        <v>327</v>
      </c>
      <c r="F199" s="219" t="s">
        <v>328</v>
      </c>
      <c r="G199" s="220" t="s">
        <v>297</v>
      </c>
      <c r="H199" s="221">
        <v>24.274999999999999</v>
      </c>
      <c r="I199" s="222"/>
      <c r="J199" s="223">
        <f>ROUND(I199*H199,2)</f>
        <v>0</v>
      </c>
      <c r="K199" s="219" t="s">
        <v>151</v>
      </c>
      <c r="L199" s="44"/>
      <c r="M199" s="224" t="s">
        <v>1</v>
      </c>
      <c r="N199" s="225" t="s">
        <v>43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6">
        <f>S199*H199</f>
        <v>0</v>
      </c>
      <c r="U199" s="22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161</v>
      </c>
      <c r="AT199" s="228" t="s">
        <v>147</v>
      </c>
      <c r="AU199" s="228" t="s">
        <v>88</v>
      </c>
      <c r="AY199" s="17" t="s">
        <v>144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86</v>
      </c>
      <c r="BK199" s="229">
        <f>ROUND(I199*H199,2)</f>
        <v>0</v>
      </c>
      <c r="BL199" s="17" t="s">
        <v>161</v>
      </c>
      <c r="BM199" s="228" t="s">
        <v>329</v>
      </c>
    </row>
    <row r="200" s="14" customFormat="1">
      <c r="A200" s="14"/>
      <c r="B200" s="246"/>
      <c r="C200" s="247"/>
      <c r="D200" s="237" t="s">
        <v>215</v>
      </c>
      <c r="E200" s="248" t="s">
        <v>1</v>
      </c>
      <c r="F200" s="249" t="s">
        <v>330</v>
      </c>
      <c r="G200" s="247"/>
      <c r="H200" s="250">
        <v>24.274999999999999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4"/>
      <c r="U200" s="255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215</v>
      </c>
      <c r="AU200" s="256" t="s">
        <v>88</v>
      </c>
      <c r="AV200" s="14" t="s">
        <v>88</v>
      </c>
      <c r="AW200" s="14" t="s">
        <v>34</v>
      </c>
      <c r="AX200" s="14" t="s">
        <v>86</v>
      </c>
      <c r="AY200" s="256" t="s">
        <v>144</v>
      </c>
    </row>
    <row r="201" s="2" customFormat="1" ht="33" customHeight="1">
      <c r="A201" s="38"/>
      <c r="B201" s="39"/>
      <c r="C201" s="217" t="s">
        <v>331</v>
      </c>
      <c r="D201" s="217" t="s">
        <v>147</v>
      </c>
      <c r="E201" s="218" t="s">
        <v>332</v>
      </c>
      <c r="F201" s="219" t="s">
        <v>333</v>
      </c>
      <c r="G201" s="220" t="s">
        <v>270</v>
      </c>
      <c r="H201" s="221">
        <v>981.25</v>
      </c>
      <c r="I201" s="222"/>
      <c r="J201" s="223">
        <f>ROUND(I201*H201,2)</f>
        <v>0</v>
      </c>
      <c r="K201" s="219" t="s">
        <v>151</v>
      </c>
      <c r="L201" s="44"/>
      <c r="M201" s="224" t="s">
        <v>1</v>
      </c>
      <c r="N201" s="225" t="s">
        <v>43</v>
      </c>
      <c r="O201" s="91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6">
        <f>S201*H201</f>
        <v>0</v>
      </c>
      <c r="U201" s="22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8" t="s">
        <v>161</v>
      </c>
      <c r="AT201" s="228" t="s">
        <v>147</v>
      </c>
      <c r="AU201" s="228" t="s">
        <v>88</v>
      </c>
      <c r="AY201" s="17" t="s">
        <v>144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86</v>
      </c>
      <c r="BK201" s="229">
        <f>ROUND(I201*H201,2)</f>
        <v>0</v>
      </c>
      <c r="BL201" s="17" t="s">
        <v>161</v>
      </c>
      <c r="BM201" s="228" t="s">
        <v>334</v>
      </c>
    </row>
    <row r="202" s="13" customFormat="1">
      <c r="A202" s="13"/>
      <c r="B202" s="235"/>
      <c r="C202" s="236"/>
      <c r="D202" s="237" t="s">
        <v>215</v>
      </c>
      <c r="E202" s="238" t="s">
        <v>1</v>
      </c>
      <c r="F202" s="239" t="s">
        <v>335</v>
      </c>
      <c r="G202" s="236"/>
      <c r="H202" s="238" t="s">
        <v>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3"/>
      <c r="U202" s="244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215</v>
      </c>
      <c r="AU202" s="245" t="s">
        <v>88</v>
      </c>
      <c r="AV202" s="13" t="s">
        <v>86</v>
      </c>
      <c r="AW202" s="13" t="s">
        <v>34</v>
      </c>
      <c r="AX202" s="13" t="s">
        <v>78</v>
      </c>
      <c r="AY202" s="245" t="s">
        <v>144</v>
      </c>
    </row>
    <row r="203" s="14" customFormat="1">
      <c r="A203" s="14"/>
      <c r="B203" s="246"/>
      <c r="C203" s="247"/>
      <c r="D203" s="237" t="s">
        <v>215</v>
      </c>
      <c r="E203" s="248" t="s">
        <v>1</v>
      </c>
      <c r="F203" s="249" t="s">
        <v>336</v>
      </c>
      <c r="G203" s="247"/>
      <c r="H203" s="250">
        <v>117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4"/>
      <c r="U203" s="255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215</v>
      </c>
      <c r="AU203" s="256" t="s">
        <v>88</v>
      </c>
      <c r="AV203" s="14" t="s">
        <v>88</v>
      </c>
      <c r="AW203" s="14" t="s">
        <v>34</v>
      </c>
      <c r="AX203" s="14" t="s">
        <v>78</v>
      </c>
      <c r="AY203" s="256" t="s">
        <v>144</v>
      </c>
    </row>
    <row r="204" s="13" customFormat="1">
      <c r="A204" s="13"/>
      <c r="B204" s="235"/>
      <c r="C204" s="236"/>
      <c r="D204" s="237" t="s">
        <v>215</v>
      </c>
      <c r="E204" s="238" t="s">
        <v>1</v>
      </c>
      <c r="F204" s="239" t="s">
        <v>337</v>
      </c>
      <c r="G204" s="236"/>
      <c r="H204" s="238" t="s">
        <v>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3"/>
      <c r="U204" s="244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215</v>
      </c>
      <c r="AU204" s="245" t="s">
        <v>88</v>
      </c>
      <c r="AV204" s="13" t="s">
        <v>86</v>
      </c>
      <c r="AW204" s="13" t="s">
        <v>34</v>
      </c>
      <c r="AX204" s="13" t="s">
        <v>78</v>
      </c>
      <c r="AY204" s="245" t="s">
        <v>144</v>
      </c>
    </row>
    <row r="205" s="14" customFormat="1">
      <c r="A205" s="14"/>
      <c r="B205" s="246"/>
      <c r="C205" s="247"/>
      <c r="D205" s="237" t="s">
        <v>215</v>
      </c>
      <c r="E205" s="248" t="s">
        <v>1</v>
      </c>
      <c r="F205" s="249" t="s">
        <v>338</v>
      </c>
      <c r="G205" s="247"/>
      <c r="H205" s="250">
        <v>161.15000000000001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4"/>
      <c r="U205" s="255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215</v>
      </c>
      <c r="AU205" s="256" t="s">
        <v>88</v>
      </c>
      <c r="AV205" s="14" t="s">
        <v>88</v>
      </c>
      <c r="AW205" s="14" t="s">
        <v>34</v>
      </c>
      <c r="AX205" s="14" t="s">
        <v>78</v>
      </c>
      <c r="AY205" s="256" t="s">
        <v>144</v>
      </c>
    </row>
    <row r="206" s="13" customFormat="1">
      <c r="A206" s="13"/>
      <c r="B206" s="235"/>
      <c r="C206" s="236"/>
      <c r="D206" s="237" t="s">
        <v>215</v>
      </c>
      <c r="E206" s="238" t="s">
        <v>1</v>
      </c>
      <c r="F206" s="239" t="s">
        <v>339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3"/>
      <c r="U206" s="244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215</v>
      </c>
      <c r="AU206" s="245" t="s">
        <v>88</v>
      </c>
      <c r="AV206" s="13" t="s">
        <v>86</v>
      </c>
      <c r="AW206" s="13" t="s">
        <v>34</v>
      </c>
      <c r="AX206" s="13" t="s">
        <v>78</v>
      </c>
      <c r="AY206" s="245" t="s">
        <v>144</v>
      </c>
    </row>
    <row r="207" s="14" customFormat="1">
      <c r="A207" s="14"/>
      <c r="B207" s="246"/>
      <c r="C207" s="247"/>
      <c r="D207" s="237" t="s">
        <v>215</v>
      </c>
      <c r="E207" s="248" t="s">
        <v>1</v>
      </c>
      <c r="F207" s="249" t="s">
        <v>340</v>
      </c>
      <c r="G207" s="247"/>
      <c r="H207" s="250">
        <v>217.16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4"/>
      <c r="U207" s="255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215</v>
      </c>
      <c r="AU207" s="256" t="s">
        <v>88</v>
      </c>
      <c r="AV207" s="14" t="s">
        <v>88</v>
      </c>
      <c r="AW207" s="14" t="s">
        <v>34</v>
      </c>
      <c r="AX207" s="14" t="s">
        <v>78</v>
      </c>
      <c r="AY207" s="256" t="s">
        <v>144</v>
      </c>
    </row>
    <row r="208" s="13" customFormat="1">
      <c r="A208" s="13"/>
      <c r="B208" s="235"/>
      <c r="C208" s="236"/>
      <c r="D208" s="237" t="s">
        <v>215</v>
      </c>
      <c r="E208" s="238" t="s">
        <v>1</v>
      </c>
      <c r="F208" s="239" t="s">
        <v>341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3"/>
      <c r="U208" s="244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215</v>
      </c>
      <c r="AU208" s="245" t="s">
        <v>88</v>
      </c>
      <c r="AV208" s="13" t="s">
        <v>86</v>
      </c>
      <c r="AW208" s="13" t="s">
        <v>34</v>
      </c>
      <c r="AX208" s="13" t="s">
        <v>78</v>
      </c>
      <c r="AY208" s="245" t="s">
        <v>144</v>
      </c>
    </row>
    <row r="209" s="14" customFormat="1">
      <c r="A209" s="14"/>
      <c r="B209" s="246"/>
      <c r="C209" s="247"/>
      <c r="D209" s="237" t="s">
        <v>215</v>
      </c>
      <c r="E209" s="248" t="s">
        <v>1</v>
      </c>
      <c r="F209" s="249" t="s">
        <v>342</v>
      </c>
      <c r="G209" s="247"/>
      <c r="H209" s="250">
        <v>485.94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4"/>
      <c r="U209" s="255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215</v>
      </c>
      <c r="AU209" s="256" t="s">
        <v>88</v>
      </c>
      <c r="AV209" s="14" t="s">
        <v>88</v>
      </c>
      <c r="AW209" s="14" t="s">
        <v>34</v>
      </c>
      <c r="AX209" s="14" t="s">
        <v>78</v>
      </c>
      <c r="AY209" s="256" t="s">
        <v>144</v>
      </c>
    </row>
    <row r="210" s="15" customFormat="1">
      <c r="A210" s="15"/>
      <c r="B210" s="257"/>
      <c r="C210" s="258"/>
      <c r="D210" s="237" t="s">
        <v>215</v>
      </c>
      <c r="E210" s="259" t="s">
        <v>1</v>
      </c>
      <c r="F210" s="260" t="s">
        <v>237</v>
      </c>
      <c r="G210" s="258"/>
      <c r="H210" s="261">
        <v>981.25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5"/>
      <c r="U210" s="266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215</v>
      </c>
      <c r="AU210" s="267" t="s">
        <v>88</v>
      </c>
      <c r="AV210" s="15" t="s">
        <v>161</v>
      </c>
      <c r="AW210" s="15" t="s">
        <v>34</v>
      </c>
      <c r="AX210" s="15" t="s">
        <v>86</v>
      </c>
      <c r="AY210" s="267" t="s">
        <v>144</v>
      </c>
    </row>
    <row r="211" s="2" customFormat="1" ht="33" customHeight="1">
      <c r="A211" s="38"/>
      <c r="B211" s="39"/>
      <c r="C211" s="217" t="s">
        <v>343</v>
      </c>
      <c r="D211" s="217" t="s">
        <v>147</v>
      </c>
      <c r="E211" s="218" t="s">
        <v>344</v>
      </c>
      <c r="F211" s="219" t="s">
        <v>345</v>
      </c>
      <c r="G211" s="220" t="s">
        <v>270</v>
      </c>
      <c r="H211" s="221">
        <v>14.300000000000001</v>
      </c>
      <c r="I211" s="222"/>
      <c r="J211" s="223">
        <f>ROUND(I211*H211,2)</f>
        <v>0</v>
      </c>
      <c r="K211" s="219" t="s">
        <v>151</v>
      </c>
      <c r="L211" s="44"/>
      <c r="M211" s="224" t="s">
        <v>1</v>
      </c>
      <c r="N211" s="225" t="s">
        <v>43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6">
        <f>S211*H211</f>
        <v>0</v>
      </c>
      <c r="U211" s="22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161</v>
      </c>
      <c r="AT211" s="228" t="s">
        <v>147</v>
      </c>
      <c r="AU211" s="228" t="s">
        <v>88</v>
      </c>
      <c r="AY211" s="17" t="s">
        <v>144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86</v>
      </c>
      <c r="BK211" s="229">
        <f>ROUND(I211*H211,2)</f>
        <v>0</v>
      </c>
      <c r="BL211" s="17" t="s">
        <v>161</v>
      </c>
      <c r="BM211" s="228" t="s">
        <v>346</v>
      </c>
    </row>
    <row r="212" s="14" customFormat="1">
      <c r="A212" s="14"/>
      <c r="B212" s="246"/>
      <c r="C212" s="247"/>
      <c r="D212" s="237" t="s">
        <v>215</v>
      </c>
      <c r="E212" s="248" t="s">
        <v>1</v>
      </c>
      <c r="F212" s="249" t="s">
        <v>347</v>
      </c>
      <c r="G212" s="247"/>
      <c r="H212" s="250">
        <v>14.300000000000001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4"/>
      <c r="U212" s="255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215</v>
      </c>
      <c r="AU212" s="256" t="s">
        <v>88</v>
      </c>
      <c r="AV212" s="14" t="s">
        <v>88</v>
      </c>
      <c r="AW212" s="14" t="s">
        <v>34</v>
      </c>
      <c r="AX212" s="14" t="s">
        <v>86</v>
      </c>
      <c r="AY212" s="256" t="s">
        <v>144</v>
      </c>
    </row>
    <row r="213" s="2" customFormat="1" ht="24.15" customHeight="1">
      <c r="A213" s="38"/>
      <c r="B213" s="39"/>
      <c r="C213" s="268" t="s">
        <v>348</v>
      </c>
      <c r="D213" s="268" t="s">
        <v>349</v>
      </c>
      <c r="E213" s="269" t="s">
        <v>350</v>
      </c>
      <c r="F213" s="270" t="s">
        <v>351</v>
      </c>
      <c r="G213" s="271" t="s">
        <v>270</v>
      </c>
      <c r="H213" s="272">
        <v>17.300000000000001</v>
      </c>
      <c r="I213" s="273"/>
      <c r="J213" s="274">
        <f>ROUND(I213*H213,2)</f>
        <v>0</v>
      </c>
      <c r="K213" s="270" t="s">
        <v>1</v>
      </c>
      <c r="L213" s="275"/>
      <c r="M213" s="276" t="s">
        <v>1</v>
      </c>
      <c r="N213" s="277" t="s">
        <v>43</v>
      </c>
      <c r="O213" s="91"/>
      <c r="P213" s="226">
        <f>O213*H213</f>
        <v>0</v>
      </c>
      <c r="Q213" s="226">
        <v>0.016199999999999999</v>
      </c>
      <c r="R213" s="226">
        <f>Q213*H213</f>
        <v>0.28026000000000001</v>
      </c>
      <c r="S213" s="226">
        <v>0</v>
      </c>
      <c r="T213" s="226">
        <f>S213*H213</f>
        <v>0</v>
      </c>
      <c r="U213" s="22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8" t="s">
        <v>352</v>
      </c>
      <c r="AT213" s="228" t="s">
        <v>349</v>
      </c>
      <c r="AU213" s="228" t="s">
        <v>88</v>
      </c>
      <c r="AY213" s="17" t="s">
        <v>144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86</v>
      </c>
      <c r="BK213" s="229">
        <f>ROUND(I213*H213,2)</f>
        <v>0</v>
      </c>
      <c r="BL213" s="17" t="s">
        <v>353</v>
      </c>
      <c r="BM213" s="228" t="s">
        <v>354</v>
      </c>
    </row>
    <row r="214" s="14" customFormat="1">
      <c r="A214" s="14"/>
      <c r="B214" s="246"/>
      <c r="C214" s="247"/>
      <c r="D214" s="237" t="s">
        <v>215</v>
      </c>
      <c r="E214" s="248" t="s">
        <v>1</v>
      </c>
      <c r="F214" s="249" t="s">
        <v>355</v>
      </c>
      <c r="G214" s="247"/>
      <c r="H214" s="250">
        <v>17.300000000000001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4"/>
      <c r="U214" s="255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215</v>
      </c>
      <c r="AU214" s="256" t="s">
        <v>88</v>
      </c>
      <c r="AV214" s="14" t="s">
        <v>88</v>
      </c>
      <c r="AW214" s="14" t="s">
        <v>34</v>
      </c>
      <c r="AX214" s="14" t="s">
        <v>86</v>
      </c>
      <c r="AY214" s="256" t="s">
        <v>144</v>
      </c>
    </row>
    <row r="215" s="2" customFormat="1" ht="24.15" customHeight="1">
      <c r="A215" s="38"/>
      <c r="B215" s="39"/>
      <c r="C215" s="217" t="s">
        <v>356</v>
      </c>
      <c r="D215" s="217" t="s">
        <v>147</v>
      </c>
      <c r="E215" s="218" t="s">
        <v>357</v>
      </c>
      <c r="F215" s="219" t="s">
        <v>358</v>
      </c>
      <c r="G215" s="220" t="s">
        <v>297</v>
      </c>
      <c r="H215" s="221">
        <v>260.72000000000003</v>
      </c>
      <c r="I215" s="222"/>
      <c r="J215" s="223">
        <f>ROUND(I215*H215,2)</f>
        <v>0</v>
      </c>
      <c r="K215" s="219" t="s">
        <v>151</v>
      </c>
      <c r="L215" s="44"/>
      <c r="M215" s="224" t="s">
        <v>1</v>
      </c>
      <c r="N215" s="225" t="s">
        <v>43</v>
      </c>
      <c r="O215" s="91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6">
        <f>S215*H215</f>
        <v>0</v>
      </c>
      <c r="U215" s="22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161</v>
      </c>
      <c r="AT215" s="228" t="s">
        <v>147</v>
      </c>
      <c r="AU215" s="228" t="s">
        <v>88</v>
      </c>
      <c r="AY215" s="17" t="s">
        <v>144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86</v>
      </c>
      <c r="BK215" s="229">
        <f>ROUND(I215*H215,2)</f>
        <v>0</v>
      </c>
      <c r="BL215" s="17" t="s">
        <v>161</v>
      </c>
      <c r="BM215" s="228" t="s">
        <v>359</v>
      </c>
    </row>
    <row r="216" s="14" customFormat="1">
      <c r="A216" s="14"/>
      <c r="B216" s="246"/>
      <c r="C216" s="247"/>
      <c r="D216" s="237" t="s">
        <v>215</v>
      </c>
      <c r="E216" s="248" t="s">
        <v>1</v>
      </c>
      <c r="F216" s="249" t="s">
        <v>360</v>
      </c>
      <c r="G216" s="247"/>
      <c r="H216" s="250">
        <v>260.72000000000003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4"/>
      <c r="U216" s="255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215</v>
      </c>
      <c r="AU216" s="256" t="s">
        <v>88</v>
      </c>
      <c r="AV216" s="14" t="s">
        <v>88</v>
      </c>
      <c r="AW216" s="14" t="s">
        <v>34</v>
      </c>
      <c r="AX216" s="14" t="s">
        <v>86</v>
      </c>
      <c r="AY216" s="256" t="s">
        <v>144</v>
      </c>
    </row>
    <row r="217" s="2" customFormat="1" ht="24.15" customHeight="1">
      <c r="A217" s="38"/>
      <c r="B217" s="39"/>
      <c r="C217" s="217" t="s">
        <v>361</v>
      </c>
      <c r="D217" s="217" t="s">
        <v>147</v>
      </c>
      <c r="E217" s="218" t="s">
        <v>362</v>
      </c>
      <c r="F217" s="219" t="s">
        <v>363</v>
      </c>
      <c r="G217" s="220" t="s">
        <v>297</v>
      </c>
      <c r="H217" s="221">
        <v>475.72800000000001</v>
      </c>
      <c r="I217" s="222"/>
      <c r="J217" s="223">
        <f>ROUND(I217*H217,2)</f>
        <v>0</v>
      </c>
      <c r="K217" s="219" t="s">
        <v>151</v>
      </c>
      <c r="L217" s="44"/>
      <c r="M217" s="224" t="s">
        <v>1</v>
      </c>
      <c r="N217" s="225" t="s">
        <v>43</v>
      </c>
      <c r="O217" s="91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6">
        <f>S217*H217</f>
        <v>0</v>
      </c>
      <c r="U217" s="227" t="s">
        <v>1</v>
      </c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8" t="s">
        <v>161</v>
      </c>
      <c r="AT217" s="228" t="s">
        <v>147</v>
      </c>
      <c r="AU217" s="228" t="s">
        <v>88</v>
      </c>
      <c r="AY217" s="17" t="s">
        <v>144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7" t="s">
        <v>86</v>
      </c>
      <c r="BK217" s="229">
        <f>ROUND(I217*H217,2)</f>
        <v>0</v>
      </c>
      <c r="BL217" s="17" t="s">
        <v>161</v>
      </c>
      <c r="BM217" s="228" t="s">
        <v>364</v>
      </c>
    </row>
    <row r="218" s="14" customFormat="1">
      <c r="A218" s="14"/>
      <c r="B218" s="246"/>
      <c r="C218" s="247"/>
      <c r="D218" s="237" t="s">
        <v>215</v>
      </c>
      <c r="E218" s="248" t="s">
        <v>1</v>
      </c>
      <c r="F218" s="249" t="s">
        <v>365</v>
      </c>
      <c r="G218" s="247"/>
      <c r="H218" s="250">
        <v>475.72800000000001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4"/>
      <c r="U218" s="255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215</v>
      </c>
      <c r="AU218" s="256" t="s">
        <v>88</v>
      </c>
      <c r="AV218" s="14" t="s">
        <v>88</v>
      </c>
      <c r="AW218" s="14" t="s">
        <v>34</v>
      </c>
      <c r="AX218" s="14" t="s">
        <v>86</v>
      </c>
      <c r="AY218" s="256" t="s">
        <v>144</v>
      </c>
    </row>
    <row r="219" s="2" customFormat="1" ht="24.15" customHeight="1">
      <c r="A219" s="38"/>
      <c r="B219" s="39"/>
      <c r="C219" s="217" t="s">
        <v>366</v>
      </c>
      <c r="D219" s="217" t="s">
        <v>147</v>
      </c>
      <c r="E219" s="218" t="s">
        <v>367</v>
      </c>
      <c r="F219" s="219" t="s">
        <v>368</v>
      </c>
      <c r="G219" s="220" t="s">
        <v>369</v>
      </c>
      <c r="H219" s="221">
        <v>3</v>
      </c>
      <c r="I219" s="222"/>
      <c r="J219" s="223">
        <f>ROUND(I219*H219,2)</f>
        <v>0</v>
      </c>
      <c r="K219" s="219" t="s">
        <v>151</v>
      </c>
      <c r="L219" s="44"/>
      <c r="M219" s="224" t="s">
        <v>1</v>
      </c>
      <c r="N219" s="225" t="s">
        <v>43</v>
      </c>
      <c r="O219" s="91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6">
        <f>S219*H219</f>
        <v>0</v>
      </c>
      <c r="U219" s="22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353</v>
      </c>
      <c r="AT219" s="228" t="s">
        <v>147</v>
      </c>
      <c r="AU219" s="228" t="s">
        <v>88</v>
      </c>
      <c r="AY219" s="17" t="s">
        <v>144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86</v>
      </c>
      <c r="BK219" s="229">
        <f>ROUND(I219*H219,2)</f>
        <v>0</v>
      </c>
      <c r="BL219" s="17" t="s">
        <v>353</v>
      </c>
      <c r="BM219" s="228" t="s">
        <v>370</v>
      </c>
    </row>
    <row r="220" s="2" customFormat="1" ht="24.15" customHeight="1">
      <c r="A220" s="38"/>
      <c r="B220" s="39"/>
      <c r="C220" s="217" t="s">
        <v>371</v>
      </c>
      <c r="D220" s="217" t="s">
        <v>147</v>
      </c>
      <c r="E220" s="218" t="s">
        <v>372</v>
      </c>
      <c r="F220" s="219" t="s">
        <v>373</v>
      </c>
      <c r="G220" s="220" t="s">
        <v>369</v>
      </c>
      <c r="H220" s="221">
        <v>3</v>
      </c>
      <c r="I220" s="222"/>
      <c r="J220" s="223">
        <f>ROUND(I220*H220,2)</f>
        <v>0</v>
      </c>
      <c r="K220" s="219" t="s">
        <v>151</v>
      </c>
      <c r="L220" s="44"/>
      <c r="M220" s="224" t="s">
        <v>1</v>
      </c>
      <c r="N220" s="225" t="s">
        <v>43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6">
        <f>S220*H220</f>
        <v>0</v>
      </c>
      <c r="U220" s="227" t="s">
        <v>1</v>
      </c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353</v>
      </c>
      <c r="AT220" s="228" t="s">
        <v>147</v>
      </c>
      <c r="AU220" s="228" t="s">
        <v>88</v>
      </c>
      <c r="AY220" s="17" t="s">
        <v>144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86</v>
      </c>
      <c r="BK220" s="229">
        <f>ROUND(I220*H220,2)</f>
        <v>0</v>
      </c>
      <c r="BL220" s="17" t="s">
        <v>353</v>
      </c>
      <c r="BM220" s="228" t="s">
        <v>374</v>
      </c>
    </row>
    <row r="221" s="2" customFormat="1" ht="21.75" customHeight="1">
      <c r="A221" s="38"/>
      <c r="B221" s="39"/>
      <c r="C221" s="217" t="s">
        <v>375</v>
      </c>
      <c r="D221" s="217" t="s">
        <v>147</v>
      </c>
      <c r="E221" s="218" t="s">
        <v>376</v>
      </c>
      <c r="F221" s="219" t="s">
        <v>377</v>
      </c>
      <c r="G221" s="220" t="s">
        <v>213</v>
      </c>
      <c r="H221" s="221">
        <v>401.12</v>
      </c>
      <c r="I221" s="222"/>
      <c r="J221" s="223">
        <f>ROUND(I221*H221,2)</f>
        <v>0</v>
      </c>
      <c r="K221" s="219" t="s">
        <v>151</v>
      </c>
      <c r="L221" s="44"/>
      <c r="M221" s="224" t="s">
        <v>1</v>
      </c>
      <c r="N221" s="225" t="s">
        <v>43</v>
      </c>
      <c r="O221" s="91"/>
      <c r="P221" s="226">
        <f>O221*H221</f>
        <v>0</v>
      </c>
      <c r="Q221" s="226">
        <v>0.00083850999999999999</v>
      </c>
      <c r="R221" s="226">
        <f>Q221*H221</f>
        <v>0.33634313119999998</v>
      </c>
      <c r="S221" s="226">
        <v>0</v>
      </c>
      <c r="T221" s="226">
        <f>S221*H221</f>
        <v>0</v>
      </c>
      <c r="U221" s="22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161</v>
      </c>
      <c r="AT221" s="228" t="s">
        <v>147</v>
      </c>
      <c r="AU221" s="228" t="s">
        <v>88</v>
      </c>
      <c r="AY221" s="17" t="s">
        <v>144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86</v>
      </c>
      <c r="BK221" s="229">
        <f>ROUND(I221*H221,2)</f>
        <v>0</v>
      </c>
      <c r="BL221" s="17" t="s">
        <v>161</v>
      </c>
      <c r="BM221" s="228" t="s">
        <v>378</v>
      </c>
    </row>
    <row r="222" s="13" customFormat="1">
      <c r="A222" s="13"/>
      <c r="B222" s="235"/>
      <c r="C222" s="236"/>
      <c r="D222" s="237" t="s">
        <v>215</v>
      </c>
      <c r="E222" s="238" t="s">
        <v>1</v>
      </c>
      <c r="F222" s="239" t="s">
        <v>379</v>
      </c>
      <c r="G222" s="236"/>
      <c r="H222" s="238" t="s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3"/>
      <c r="U222" s="244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215</v>
      </c>
      <c r="AU222" s="245" t="s">
        <v>88</v>
      </c>
      <c r="AV222" s="13" t="s">
        <v>86</v>
      </c>
      <c r="AW222" s="13" t="s">
        <v>34</v>
      </c>
      <c r="AX222" s="13" t="s">
        <v>78</v>
      </c>
      <c r="AY222" s="245" t="s">
        <v>144</v>
      </c>
    </row>
    <row r="223" s="14" customFormat="1">
      <c r="A223" s="14"/>
      <c r="B223" s="246"/>
      <c r="C223" s="247"/>
      <c r="D223" s="237" t="s">
        <v>215</v>
      </c>
      <c r="E223" s="248" t="s">
        <v>1</v>
      </c>
      <c r="F223" s="249" t="s">
        <v>380</v>
      </c>
      <c r="G223" s="247"/>
      <c r="H223" s="250">
        <v>151.72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4"/>
      <c r="U223" s="255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215</v>
      </c>
      <c r="AU223" s="256" t="s">
        <v>88</v>
      </c>
      <c r="AV223" s="14" t="s">
        <v>88</v>
      </c>
      <c r="AW223" s="14" t="s">
        <v>34</v>
      </c>
      <c r="AX223" s="14" t="s">
        <v>78</v>
      </c>
      <c r="AY223" s="256" t="s">
        <v>144</v>
      </c>
    </row>
    <row r="224" s="13" customFormat="1">
      <c r="A224" s="13"/>
      <c r="B224" s="235"/>
      <c r="C224" s="236"/>
      <c r="D224" s="237" t="s">
        <v>215</v>
      </c>
      <c r="E224" s="238" t="s">
        <v>1</v>
      </c>
      <c r="F224" s="239" t="s">
        <v>381</v>
      </c>
      <c r="G224" s="236"/>
      <c r="H224" s="238" t="s">
        <v>1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3"/>
      <c r="U224" s="244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215</v>
      </c>
      <c r="AU224" s="245" t="s">
        <v>88</v>
      </c>
      <c r="AV224" s="13" t="s">
        <v>86</v>
      </c>
      <c r="AW224" s="13" t="s">
        <v>34</v>
      </c>
      <c r="AX224" s="13" t="s">
        <v>78</v>
      </c>
      <c r="AY224" s="245" t="s">
        <v>144</v>
      </c>
    </row>
    <row r="225" s="14" customFormat="1">
      <c r="A225" s="14"/>
      <c r="B225" s="246"/>
      <c r="C225" s="247"/>
      <c r="D225" s="237" t="s">
        <v>215</v>
      </c>
      <c r="E225" s="248" t="s">
        <v>1</v>
      </c>
      <c r="F225" s="249" t="s">
        <v>382</v>
      </c>
      <c r="G225" s="247"/>
      <c r="H225" s="250">
        <v>249.40000000000001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4"/>
      <c r="U225" s="255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215</v>
      </c>
      <c r="AU225" s="256" t="s">
        <v>88</v>
      </c>
      <c r="AV225" s="14" t="s">
        <v>88</v>
      </c>
      <c r="AW225" s="14" t="s">
        <v>34</v>
      </c>
      <c r="AX225" s="14" t="s">
        <v>78</v>
      </c>
      <c r="AY225" s="256" t="s">
        <v>144</v>
      </c>
    </row>
    <row r="226" s="15" customFormat="1">
      <c r="A226" s="15"/>
      <c r="B226" s="257"/>
      <c r="C226" s="258"/>
      <c r="D226" s="237" t="s">
        <v>215</v>
      </c>
      <c r="E226" s="259" t="s">
        <v>1</v>
      </c>
      <c r="F226" s="260" t="s">
        <v>237</v>
      </c>
      <c r="G226" s="258"/>
      <c r="H226" s="261">
        <v>401.12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5"/>
      <c r="U226" s="266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215</v>
      </c>
      <c r="AU226" s="267" t="s">
        <v>88</v>
      </c>
      <c r="AV226" s="15" t="s">
        <v>161</v>
      </c>
      <c r="AW226" s="15" t="s">
        <v>34</v>
      </c>
      <c r="AX226" s="15" t="s">
        <v>86</v>
      </c>
      <c r="AY226" s="267" t="s">
        <v>144</v>
      </c>
    </row>
    <row r="227" s="2" customFormat="1" ht="24.15" customHeight="1">
      <c r="A227" s="38"/>
      <c r="B227" s="39"/>
      <c r="C227" s="217" t="s">
        <v>383</v>
      </c>
      <c r="D227" s="217" t="s">
        <v>147</v>
      </c>
      <c r="E227" s="218" t="s">
        <v>384</v>
      </c>
      <c r="F227" s="219" t="s">
        <v>385</v>
      </c>
      <c r="G227" s="220" t="s">
        <v>213</v>
      </c>
      <c r="H227" s="221">
        <v>401.12</v>
      </c>
      <c r="I227" s="222"/>
      <c r="J227" s="223">
        <f>ROUND(I227*H227,2)</f>
        <v>0</v>
      </c>
      <c r="K227" s="219" t="s">
        <v>151</v>
      </c>
      <c r="L227" s="44"/>
      <c r="M227" s="224" t="s">
        <v>1</v>
      </c>
      <c r="N227" s="225" t="s">
        <v>43</v>
      </c>
      <c r="O227" s="91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6">
        <f>S227*H227</f>
        <v>0</v>
      </c>
      <c r="U227" s="22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161</v>
      </c>
      <c r="AT227" s="228" t="s">
        <v>147</v>
      </c>
      <c r="AU227" s="228" t="s">
        <v>88</v>
      </c>
      <c r="AY227" s="17" t="s">
        <v>144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86</v>
      </c>
      <c r="BK227" s="229">
        <f>ROUND(I227*H227,2)</f>
        <v>0</v>
      </c>
      <c r="BL227" s="17" t="s">
        <v>161</v>
      </c>
      <c r="BM227" s="228" t="s">
        <v>386</v>
      </c>
    </row>
    <row r="228" s="13" customFormat="1">
      <c r="A228" s="13"/>
      <c r="B228" s="235"/>
      <c r="C228" s="236"/>
      <c r="D228" s="237" t="s">
        <v>215</v>
      </c>
      <c r="E228" s="238" t="s">
        <v>1</v>
      </c>
      <c r="F228" s="239" t="s">
        <v>379</v>
      </c>
      <c r="G228" s="236"/>
      <c r="H228" s="238" t="s">
        <v>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3"/>
      <c r="U228" s="244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215</v>
      </c>
      <c r="AU228" s="245" t="s">
        <v>88</v>
      </c>
      <c r="AV228" s="13" t="s">
        <v>86</v>
      </c>
      <c r="AW228" s="13" t="s">
        <v>34</v>
      </c>
      <c r="AX228" s="13" t="s">
        <v>78</v>
      </c>
      <c r="AY228" s="245" t="s">
        <v>144</v>
      </c>
    </row>
    <row r="229" s="14" customFormat="1">
      <c r="A229" s="14"/>
      <c r="B229" s="246"/>
      <c r="C229" s="247"/>
      <c r="D229" s="237" t="s">
        <v>215</v>
      </c>
      <c r="E229" s="248" t="s">
        <v>1</v>
      </c>
      <c r="F229" s="249" t="s">
        <v>380</v>
      </c>
      <c r="G229" s="247"/>
      <c r="H229" s="250">
        <v>151.72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4"/>
      <c r="U229" s="255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215</v>
      </c>
      <c r="AU229" s="256" t="s">
        <v>88</v>
      </c>
      <c r="AV229" s="14" t="s">
        <v>88</v>
      </c>
      <c r="AW229" s="14" t="s">
        <v>34</v>
      </c>
      <c r="AX229" s="14" t="s">
        <v>78</v>
      </c>
      <c r="AY229" s="256" t="s">
        <v>144</v>
      </c>
    </row>
    <row r="230" s="13" customFormat="1">
      <c r="A230" s="13"/>
      <c r="B230" s="235"/>
      <c r="C230" s="236"/>
      <c r="D230" s="237" t="s">
        <v>215</v>
      </c>
      <c r="E230" s="238" t="s">
        <v>1</v>
      </c>
      <c r="F230" s="239" t="s">
        <v>381</v>
      </c>
      <c r="G230" s="236"/>
      <c r="H230" s="238" t="s">
        <v>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3"/>
      <c r="U230" s="244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215</v>
      </c>
      <c r="AU230" s="245" t="s">
        <v>88</v>
      </c>
      <c r="AV230" s="13" t="s">
        <v>86</v>
      </c>
      <c r="AW230" s="13" t="s">
        <v>34</v>
      </c>
      <c r="AX230" s="13" t="s">
        <v>78</v>
      </c>
      <c r="AY230" s="245" t="s">
        <v>144</v>
      </c>
    </row>
    <row r="231" s="14" customFormat="1">
      <c r="A231" s="14"/>
      <c r="B231" s="246"/>
      <c r="C231" s="247"/>
      <c r="D231" s="237" t="s">
        <v>215</v>
      </c>
      <c r="E231" s="248" t="s">
        <v>1</v>
      </c>
      <c r="F231" s="249" t="s">
        <v>382</v>
      </c>
      <c r="G231" s="247"/>
      <c r="H231" s="250">
        <v>249.40000000000001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4"/>
      <c r="U231" s="255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215</v>
      </c>
      <c r="AU231" s="256" t="s">
        <v>88</v>
      </c>
      <c r="AV231" s="14" t="s">
        <v>88</v>
      </c>
      <c r="AW231" s="14" t="s">
        <v>34</v>
      </c>
      <c r="AX231" s="14" t="s">
        <v>78</v>
      </c>
      <c r="AY231" s="256" t="s">
        <v>144</v>
      </c>
    </row>
    <row r="232" s="15" customFormat="1">
      <c r="A232" s="15"/>
      <c r="B232" s="257"/>
      <c r="C232" s="258"/>
      <c r="D232" s="237" t="s">
        <v>215</v>
      </c>
      <c r="E232" s="259" t="s">
        <v>1</v>
      </c>
      <c r="F232" s="260" t="s">
        <v>237</v>
      </c>
      <c r="G232" s="258"/>
      <c r="H232" s="261">
        <v>401.12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5"/>
      <c r="U232" s="266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215</v>
      </c>
      <c r="AU232" s="267" t="s">
        <v>88</v>
      </c>
      <c r="AV232" s="15" t="s">
        <v>161</v>
      </c>
      <c r="AW232" s="15" t="s">
        <v>34</v>
      </c>
      <c r="AX232" s="15" t="s">
        <v>86</v>
      </c>
      <c r="AY232" s="267" t="s">
        <v>144</v>
      </c>
    </row>
    <row r="233" s="2" customFormat="1" ht="24.15" customHeight="1">
      <c r="A233" s="38"/>
      <c r="B233" s="39"/>
      <c r="C233" s="217" t="s">
        <v>387</v>
      </c>
      <c r="D233" s="217" t="s">
        <v>147</v>
      </c>
      <c r="E233" s="218" t="s">
        <v>388</v>
      </c>
      <c r="F233" s="219" t="s">
        <v>389</v>
      </c>
      <c r="G233" s="220" t="s">
        <v>297</v>
      </c>
      <c r="H233" s="221">
        <v>2480.3359999999998</v>
      </c>
      <c r="I233" s="222"/>
      <c r="J233" s="223">
        <f>ROUND(I233*H233,2)</f>
        <v>0</v>
      </c>
      <c r="K233" s="219" t="s">
        <v>151</v>
      </c>
      <c r="L233" s="44"/>
      <c r="M233" s="224" t="s">
        <v>1</v>
      </c>
      <c r="N233" s="225" t="s">
        <v>43</v>
      </c>
      <c r="O233" s="91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6">
        <f>S233*H233</f>
        <v>0</v>
      </c>
      <c r="U233" s="227" t="s">
        <v>1</v>
      </c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8" t="s">
        <v>161</v>
      </c>
      <c r="AT233" s="228" t="s">
        <v>147</v>
      </c>
      <c r="AU233" s="228" t="s">
        <v>88</v>
      </c>
      <c r="AY233" s="17" t="s">
        <v>144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7" t="s">
        <v>86</v>
      </c>
      <c r="BK233" s="229">
        <f>ROUND(I233*H233,2)</f>
        <v>0</v>
      </c>
      <c r="BL233" s="17" t="s">
        <v>161</v>
      </c>
      <c r="BM233" s="228" t="s">
        <v>390</v>
      </c>
    </row>
    <row r="234" s="13" customFormat="1">
      <c r="A234" s="13"/>
      <c r="B234" s="235"/>
      <c r="C234" s="236"/>
      <c r="D234" s="237" t="s">
        <v>215</v>
      </c>
      <c r="E234" s="238" t="s">
        <v>1</v>
      </c>
      <c r="F234" s="239" t="s">
        <v>391</v>
      </c>
      <c r="G234" s="236"/>
      <c r="H234" s="238" t="s">
        <v>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3"/>
      <c r="U234" s="244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215</v>
      </c>
      <c r="AU234" s="245" t="s">
        <v>88</v>
      </c>
      <c r="AV234" s="13" t="s">
        <v>86</v>
      </c>
      <c r="AW234" s="13" t="s">
        <v>34</v>
      </c>
      <c r="AX234" s="13" t="s">
        <v>78</v>
      </c>
      <c r="AY234" s="245" t="s">
        <v>144</v>
      </c>
    </row>
    <row r="235" s="14" customFormat="1">
      <c r="A235" s="14"/>
      <c r="B235" s="246"/>
      <c r="C235" s="247"/>
      <c r="D235" s="237" t="s">
        <v>215</v>
      </c>
      <c r="E235" s="248" t="s">
        <v>1</v>
      </c>
      <c r="F235" s="249" t="s">
        <v>392</v>
      </c>
      <c r="G235" s="247"/>
      <c r="H235" s="250">
        <v>1094.548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4"/>
      <c r="U235" s="255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215</v>
      </c>
      <c r="AU235" s="256" t="s">
        <v>88</v>
      </c>
      <c r="AV235" s="14" t="s">
        <v>88</v>
      </c>
      <c r="AW235" s="14" t="s">
        <v>34</v>
      </c>
      <c r="AX235" s="14" t="s">
        <v>78</v>
      </c>
      <c r="AY235" s="256" t="s">
        <v>144</v>
      </c>
    </row>
    <row r="236" s="13" customFormat="1">
      <c r="A236" s="13"/>
      <c r="B236" s="235"/>
      <c r="C236" s="236"/>
      <c r="D236" s="237" t="s">
        <v>215</v>
      </c>
      <c r="E236" s="238" t="s">
        <v>1</v>
      </c>
      <c r="F236" s="239" t="s">
        <v>393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3"/>
      <c r="U236" s="244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215</v>
      </c>
      <c r="AU236" s="245" t="s">
        <v>88</v>
      </c>
      <c r="AV236" s="13" t="s">
        <v>86</v>
      </c>
      <c r="AW236" s="13" t="s">
        <v>34</v>
      </c>
      <c r="AX236" s="13" t="s">
        <v>78</v>
      </c>
      <c r="AY236" s="245" t="s">
        <v>144</v>
      </c>
    </row>
    <row r="237" s="14" customFormat="1">
      <c r="A237" s="14"/>
      <c r="B237" s="246"/>
      <c r="C237" s="247"/>
      <c r="D237" s="237" t="s">
        <v>215</v>
      </c>
      <c r="E237" s="248" t="s">
        <v>1</v>
      </c>
      <c r="F237" s="249" t="s">
        <v>394</v>
      </c>
      <c r="G237" s="247"/>
      <c r="H237" s="250">
        <v>1251.165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4"/>
      <c r="U237" s="255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215</v>
      </c>
      <c r="AU237" s="256" t="s">
        <v>88</v>
      </c>
      <c r="AV237" s="14" t="s">
        <v>88</v>
      </c>
      <c r="AW237" s="14" t="s">
        <v>34</v>
      </c>
      <c r="AX237" s="14" t="s">
        <v>78</v>
      </c>
      <c r="AY237" s="256" t="s">
        <v>144</v>
      </c>
    </row>
    <row r="238" s="13" customFormat="1">
      <c r="A238" s="13"/>
      <c r="B238" s="235"/>
      <c r="C238" s="236"/>
      <c r="D238" s="237" t="s">
        <v>215</v>
      </c>
      <c r="E238" s="238" t="s">
        <v>1</v>
      </c>
      <c r="F238" s="239" t="s">
        <v>395</v>
      </c>
      <c r="G238" s="236"/>
      <c r="H238" s="238" t="s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3"/>
      <c r="U238" s="244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215</v>
      </c>
      <c r="AU238" s="245" t="s">
        <v>88</v>
      </c>
      <c r="AV238" s="13" t="s">
        <v>86</v>
      </c>
      <c r="AW238" s="13" t="s">
        <v>34</v>
      </c>
      <c r="AX238" s="13" t="s">
        <v>78</v>
      </c>
      <c r="AY238" s="245" t="s">
        <v>144</v>
      </c>
    </row>
    <row r="239" s="14" customFormat="1">
      <c r="A239" s="14"/>
      <c r="B239" s="246"/>
      <c r="C239" s="247"/>
      <c r="D239" s="237" t="s">
        <v>215</v>
      </c>
      <c r="E239" s="248" t="s">
        <v>1</v>
      </c>
      <c r="F239" s="249" t="s">
        <v>396</v>
      </c>
      <c r="G239" s="247"/>
      <c r="H239" s="250">
        <v>134.62299999999999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4"/>
      <c r="U239" s="255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215</v>
      </c>
      <c r="AU239" s="256" t="s">
        <v>88</v>
      </c>
      <c r="AV239" s="14" t="s">
        <v>88</v>
      </c>
      <c r="AW239" s="14" t="s">
        <v>34</v>
      </c>
      <c r="AX239" s="14" t="s">
        <v>78</v>
      </c>
      <c r="AY239" s="256" t="s">
        <v>144</v>
      </c>
    </row>
    <row r="240" s="15" customFormat="1">
      <c r="A240" s="15"/>
      <c r="B240" s="257"/>
      <c r="C240" s="258"/>
      <c r="D240" s="237" t="s">
        <v>215</v>
      </c>
      <c r="E240" s="259" t="s">
        <v>1</v>
      </c>
      <c r="F240" s="260" t="s">
        <v>237</v>
      </c>
      <c r="G240" s="258"/>
      <c r="H240" s="261">
        <v>2480.3359999999998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5"/>
      <c r="U240" s="266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215</v>
      </c>
      <c r="AU240" s="267" t="s">
        <v>88</v>
      </c>
      <c r="AV240" s="15" t="s">
        <v>161</v>
      </c>
      <c r="AW240" s="15" t="s">
        <v>34</v>
      </c>
      <c r="AX240" s="15" t="s">
        <v>86</v>
      </c>
      <c r="AY240" s="267" t="s">
        <v>144</v>
      </c>
    </row>
    <row r="241" s="2" customFormat="1" ht="24.15" customHeight="1">
      <c r="A241" s="38"/>
      <c r="B241" s="39"/>
      <c r="C241" s="217" t="s">
        <v>397</v>
      </c>
      <c r="D241" s="217" t="s">
        <v>147</v>
      </c>
      <c r="E241" s="218" t="s">
        <v>398</v>
      </c>
      <c r="F241" s="219" t="s">
        <v>399</v>
      </c>
      <c r="G241" s="220" t="s">
        <v>297</v>
      </c>
      <c r="H241" s="221">
        <v>136.606</v>
      </c>
      <c r="I241" s="222"/>
      <c r="J241" s="223">
        <f>ROUND(I241*H241,2)</f>
        <v>0</v>
      </c>
      <c r="K241" s="219" t="s">
        <v>151</v>
      </c>
      <c r="L241" s="44"/>
      <c r="M241" s="224" t="s">
        <v>1</v>
      </c>
      <c r="N241" s="225" t="s">
        <v>43</v>
      </c>
      <c r="O241" s="91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6">
        <f>S241*H241</f>
        <v>0</v>
      </c>
      <c r="U241" s="22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161</v>
      </c>
      <c r="AT241" s="228" t="s">
        <v>147</v>
      </c>
      <c r="AU241" s="228" t="s">
        <v>88</v>
      </c>
      <c r="AY241" s="17" t="s">
        <v>144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86</v>
      </c>
      <c r="BK241" s="229">
        <f>ROUND(I241*H241,2)</f>
        <v>0</v>
      </c>
      <c r="BL241" s="17" t="s">
        <v>161</v>
      </c>
      <c r="BM241" s="228" t="s">
        <v>400</v>
      </c>
    </row>
    <row r="242" s="14" customFormat="1">
      <c r="A242" s="14"/>
      <c r="B242" s="246"/>
      <c r="C242" s="247"/>
      <c r="D242" s="237" t="s">
        <v>215</v>
      </c>
      <c r="E242" s="248" t="s">
        <v>1</v>
      </c>
      <c r="F242" s="249" t="s">
        <v>401</v>
      </c>
      <c r="G242" s="247"/>
      <c r="H242" s="250">
        <v>136.606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4"/>
      <c r="U242" s="255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215</v>
      </c>
      <c r="AU242" s="256" t="s">
        <v>88</v>
      </c>
      <c r="AV242" s="14" t="s">
        <v>88</v>
      </c>
      <c r="AW242" s="14" t="s">
        <v>34</v>
      </c>
      <c r="AX242" s="14" t="s">
        <v>86</v>
      </c>
      <c r="AY242" s="256" t="s">
        <v>144</v>
      </c>
    </row>
    <row r="243" s="2" customFormat="1" ht="37.8" customHeight="1">
      <c r="A243" s="38"/>
      <c r="B243" s="39"/>
      <c r="C243" s="217" t="s">
        <v>402</v>
      </c>
      <c r="D243" s="217" t="s">
        <v>147</v>
      </c>
      <c r="E243" s="218" t="s">
        <v>403</v>
      </c>
      <c r="F243" s="219" t="s">
        <v>404</v>
      </c>
      <c r="G243" s="220" t="s">
        <v>297</v>
      </c>
      <c r="H243" s="221">
        <v>3635.529</v>
      </c>
      <c r="I243" s="222"/>
      <c r="J243" s="223">
        <f>ROUND(I243*H243,2)</f>
        <v>0</v>
      </c>
      <c r="K243" s="219" t="s">
        <v>151</v>
      </c>
      <c r="L243" s="44"/>
      <c r="M243" s="224" t="s">
        <v>1</v>
      </c>
      <c r="N243" s="225" t="s">
        <v>43</v>
      </c>
      <c r="O243" s="91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6">
        <f>S243*H243</f>
        <v>0</v>
      </c>
      <c r="U243" s="227" t="s">
        <v>1</v>
      </c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161</v>
      </c>
      <c r="AT243" s="228" t="s">
        <v>147</v>
      </c>
      <c r="AU243" s="228" t="s">
        <v>88</v>
      </c>
      <c r="AY243" s="17" t="s">
        <v>144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86</v>
      </c>
      <c r="BK243" s="229">
        <f>ROUND(I243*H243,2)</f>
        <v>0</v>
      </c>
      <c r="BL243" s="17" t="s">
        <v>161</v>
      </c>
      <c r="BM243" s="228" t="s">
        <v>405</v>
      </c>
    </row>
    <row r="244" s="13" customFormat="1">
      <c r="A244" s="13"/>
      <c r="B244" s="235"/>
      <c r="C244" s="236"/>
      <c r="D244" s="237" t="s">
        <v>215</v>
      </c>
      <c r="E244" s="238" t="s">
        <v>1</v>
      </c>
      <c r="F244" s="239" t="s">
        <v>391</v>
      </c>
      <c r="G244" s="236"/>
      <c r="H244" s="238" t="s">
        <v>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3"/>
      <c r="U244" s="244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215</v>
      </c>
      <c r="AU244" s="245" t="s">
        <v>88</v>
      </c>
      <c r="AV244" s="13" t="s">
        <v>86</v>
      </c>
      <c r="AW244" s="13" t="s">
        <v>34</v>
      </c>
      <c r="AX244" s="13" t="s">
        <v>78</v>
      </c>
      <c r="AY244" s="245" t="s">
        <v>144</v>
      </c>
    </row>
    <row r="245" s="14" customFormat="1">
      <c r="A245" s="14"/>
      <c r="B245" s="246"/>
      <c r="C245" s="247"/>
      <c r="D245" s="237" t="s">
        <v>215</v>
      </c>
      <c r="E245" s="248" t="s">
        <v>1</v>
      </c>
      <c r="F245" s="249" t="s">
        <v>406</v>
      </c>
      <c r="G245" s="247"/>
      <c r="H245" s="250">
        <v>1578.6420000000001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4"/>
      <c r="U245" s="255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215</v>
      </c>
      <c r="AU245" s="256" t="s">
        <v>88</v>
      </c>
      <c r="AV245" s="14" t="s">
        <v>88</v>
      </c>
      <c r="AW245" s="14" t="s">
        <v>34</v>
      </c>
      <c r="AX245" s="14" t="s">
        <v>78</v>
      </c>
      <c r="AY245" s="256" t="s">
        <v>144</v>
      </c>
    </row>
    <row r="246" s="13" customFormat="1">
      <c r="A246" s="13"/>
      <c r="B246" s="235"/>
      <c r="C246" s="236"/>
      <c r="D246" s="237" t="s">
        <v>215</v>
      </c>
      <c r="E246" s="238" t="s">
        <v>1</v>
      </c>
      <c r="F246" s="239" t="s">
        <v>393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3"/>
      <c r="U246" s="244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215</v>
      </c>
      <c r="AU246" s="245" t="s">
        <v>88</v>
      </c>
      <c r="AV246" s="13" t="s">
        <v>86</v>
      </c>
      <c r="AW246" s="13" t="s">
        <v>34</v>
      </c>
      <c r="AX246" s="13" t="s">
        <v>78</v>
      </c>
      <c r="AY246" s="245" t="s">
        <v>144</v>
      </c>
    </row>
    <row r="247" s="14" customFormat="1">
      <c r="A247" s="14"/>
      <c r="B247" s="246"/>
      <c r="C247" s="247"/>
      <c r="D247" s="237" t="s">
        <v>215</v>
      </c>
      <c r="E247" s="248" t="s">
        <v>1</v>
      </c>
      <c r="F247" s="249" t="s">
        <v>407</v>
      </c>
      <c r="G247" s="247"/>
      <c r="H247" s="250">
        <v>1922.2639999999999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4"/>
      <c r="U247" s="255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215</v>
      </c>
      <c r="AU247" s="256" t="s">
        <v>88</v>
      </c>
      <c r="AV247" s="14" t="s">
        <v>88</v>
      </c>
      <c r="AW247" s="14" t="s">
        <v>34</v>
      </c>
      <c r="AX247" s="14" t="s">
        <v>78</v>
      </c>
      <c r="AY247" s="256" t="s">
        <v>144</v>
      </c>
    </row>
    <row r="248" s="13" customFormat="1">
      <c r="A248" s="13"/>
      <c r="B248" s="235"/>
      <c r="C248" s="236"/>
      <c r="D248" s="237" t="s">
        <v>215</v>
      </c>
      <c r="E248" s="238" t="s">
        <v>1</v>
      </c>
      <c r="F248" s="239" t="s">
        <v>395</v>
      </c>
      <c r="G248" s="236"/>
      <c r="H248" s="238" t="s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3"/>
      <c r="U248" s="244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215</v>
      </c>
      <c r="AU248" s="245" t="s">
        <v>88</v>
      </c>
      <c r="AV248" s="13" t="s">
        <v>86</v>
      </c>
      <c r="AW248" s="13" t="s">
        <v>34</v>
      </c>
      <c r="AX248" s="13" t="s">
        <v>78</v>
      </c>
      <c r="AY248" s="245" t="s">
        <v>144</v>
      </c>
    </row>
    <row r="249" s="14" customFormat="1">
      <c r="A249" s="14"/>
      <c r="B249" s="246"/>
      <c r="C249" s="247"/>
      <c r="D249" s="237" t="s">
        <v>215</v>
      </c>
      <c r="E249" s="248" t="s">
        <v>1</v>
      </c>
      <c r="F249" s="249" t="s">
        <v>396</v>
      </c>
      <c r="G249" s="247"/>
      <c r="H249" s="250">
        <v>134.62299999999999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4"/>
      <c r="U249" s="255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215</v>
      </c>
      <c r="AU249" s="256" t="s">
        <v>88</v>
      </c>
      <c r="AV249" s="14" t="s">
        <v>88</v>
      </c>
      <c r="AW249" s="14" t="s">
        <v>34</v>
      </c>
      <c r="AX249" s="14" t="s">
        <v>78</v>
      </c>
      <c r="AY249" s="256" t="s">
        <v>144</v>
      </c>
    </row>
    <row r="250" s="15" customFormat="1">
      <c r="A250" s="15"/>
      <c r="B250" s="257"/>
      <c r="C250" s="258"/>
      <c r="D250" s="237" t="s">
        <v>215</v>
      </c>
      <c r="E250" s="259" t="s">
        <v>1</v>
      </c>
      <c r="F250" s="260" t="s">
        <v>237</v>
      </c>
      <c r="G250" s="258"/>
      <c r="H250" s="261">
        <v>3635.529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5"/>
      <c r="U250" s="266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215</v>
      </c>
      <c r="AU250" s="267" t="s">
        <v>88</v>
      </c>
      <c r="AV250" s="15" t="s">
        <v>161</v>
      </c>
      <c r="AW250" s="15" t="s">
        <v>34</v>
      </c>
      <c r="AX250" s="15" t="s">
        <v>86</v>
      </c>
      <c r="AY250" s="267" t="s">
        <v>144</v>
      </c>
    </row>
    <row r="251" s="2" customFormat="1" ht="37.8" customHeight="1">
      <c r="A251" s="38"/>
      <c r="B251" s="39"/>
      <c r="C251" s="217" t="s">
        <v>408</v>
      </c>
      <c r="D251" s="217" t="s">
        <v>147</v>
      </c>
      <c r="E251" s="218" t="s">
        <v>409</v>
      </c>
      <c r="F251" s="219" t="s">
        <v>410</v>
      </c>
      <c r="G251" s="220" t="s">
        <v>297</v>
      </c>
      <c r="H251" s="221">
        <v>273.21199999999999</v>
      </c>
      <c r="I251" s="222"/>
      <c r="J251" s="223">
        <f>ROUND(I251*H251,2)</f>
        <v>0</v>
      </c>
      <c r="K251" s="219" t="s">
        <v>151</v>
      </c>
      <c r="L251" s="44"/>
      <c r="M251" s="224" t="s">
        <v>1</v>
      </c>
      <c r="N251" s="225" t="s">
        <v>43</v>
      </c>
      <c r="O251" s="91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6">
        <f>S251*H251</f>
        <v>0</v>
      </c>
      <c r="U251" s="22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161</v>
      </c>
      <c r="AT251" s="228" t="s">
        <v>147</v>
      </c>
      <c r="AU251" s="228" t="s">
        <v>88</v>
      </c>
      <c r="AY251" s="17" t="s">
        <v>144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86</v>
      </c>
      <c r="BK251" s="229">
        <f>ROUND(I251*H251,2)</f>
        <v>0</v>
      </c>
      <c r="BL251" s="17" t="s">
        <v>161</v>
      </c>
      <c r="BM251" s="228" t="s">
        <v>411</v>
      </c>
    </row>
    <row r="252" s="14" customFormat="1">
      <c r="A252" s="14"/>
      <c r="B252" s="246"/>
      <c r="C252" s="247"/>
      <c r="D252" s="237" t="s">
        <v>215</v>
      </c>
      <c r="E252" s="248" t="s">
        <v>1</v>
      </c>
      <c r="F252" s="249" t="s">
        <v>412</v>
      </c>
      <c r="G252" s="247"/>
      <c r="H252" s="250">
        <v>273.21199999999999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4"/>
      <c r="U252" s="255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215</v>
      </c>
      <c r="AU252" s="256" t="s">
        <v>88</v>
      </c>
      <c r="AV252" s="14" t="s">
        <v>88</v>
      </c>
      <c r="AW252" s="14" t="s">
        <v>34</v>
      </c>
      <c r="AX252" s="14" t="s">
        <v>86</v>
      </c>
      <c r="AY252" s="256" t="s">
        <v>144</v>
      </c>
    </row>
    <row r="253" s="2" customFormat="1" ht="37.8" customHeight="1">
      <c r="A253" s="38"/>
      <c r="B253" s="39"/>
      <c r="C253" s="217" t="s">
        <v>413</v>
      </c>
      <c r="D253" s="217" t="s">
        <v>147</v>
      </c>
      <c r="E253" s="218" t="s">
        <v>414</v>
      </c>
      <c r="F253" s="219" t="s">
        <v>415</v>
      </c>
      <c r="G253" s="220" t="s">
        <v>297</v>
      </c>
      <c r="H253" s="221">
        <v>1325.143</v>
      </c>
      <c r="I253" s="222"/>
      <c r="J253" s="223">
        <f>ROUND(I253*H253,2)</f>
        <v>0</v>
      </c>
      <c r="K253" s="219" t="s">
        <v>151</v>
      </c>
      <c r="L253" s="44"/>
      <c r="M253" s="224" t="s">
        <v>1</v>
      </c>
      <c r="N253" s="225" t="s">
        <v>43</v>
      </c>
      <c r="O253" s="91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6">
        <f>S253*H253</f>
        <v>0</v>
      </c>
      <c r="U253" s="227" t="s">
        <v>1</v>
      </c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161</v>
      </c>
      <c r="AT253" s="228" t="s">
        <v>147</v>
      </c>
      <c r="AU253" s="228" t="s">
        <v>88</v>
      </c>
      <c r="AY253" s="17" t="s">
        <v>144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86</v>
      </c>
      <c r="BK253" s="229">
        <f>ROUND(I253*H253,2)</f>
        <v>0</v>
      </c>
      <c r="BL253" s="17" t="s">
        <v>161</v>
      </c>
      <c r="BM253" s="228" t="s">
        <v>416</v>
      </c>
    </row>
    <row r="254" s="14" customFormat="1">
      <c r="A254" s="14"/>
      <c r="B254" s="246"/>
      <c r="C254" s="247"/>
      <c r="D254" s="237" t="s">
        <v>215</v>
      </c>
      <c r="E254" s="248" t="s">
        <v>1</v>
      </c>
      <c r="F254" s="249" t="s">
        <v>417</v>
      </c>
      <c r="G254" s="247"/>
      <c r="H254" s="250">
        <v>1325.143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4"/>
      <c r="U254" s="255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6" t="s">
        <v>215</v>
      </c>
      <c r="AU254" s="256" t="s">
        <v>88</v>
      </c>
      <c r="AV254" s="14" t="s">
        <v>88</v>
      </c>
      <c r="AW254" s="14" t="s">
        <v>34</v>
      </c>
      <c r="AX254" s="14" t="s">
        <v>86</v>
      </c>
      <c r="AY254" s="256" t="s">
        <v>144</v>
      </c>
    </row>
    <row r="255" s="2" customFormat="1" ht="37.8" customHeight="1">
      <c r="A255" s="38"/>
      <c r="B255" s="39"/>
      <c r="C255" s="217" t="s">
        <v>418</v>
      </c>
      <c r="D255" s="217" t="s">
        <v>147</v>
      </c>
      <c r="E255" s="218" t="s">
        <v>419</v>
      </c>
      <c r="F255" s="219" t="s">
        <v>420</v>
      </c>
      <c r="G255" s="220" t="s">
        <v>297</v>
      </c>
      <c r="H255" s="221">
        <v>25177.717000000001</v>
      </c>
      <c r="I255" s="222"/>
      <c r="J255" s="223">
        <f>ROUND(I255*H255,2)</f>
        <v>0</v>
      </c>
      <c r="K255" s="219" t="s">
        <v>151</v>
      </c>
      <c r="L255" s="44"/>
      <c r="M255" s="224" t="s">
        <v>1</v>
      </c>
      <c r="N255" s="225" t="s">
        <v>43</v>
      </c>
      <c r="O255" s="91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6">
        <f>S255*H255</f>
        <v>0</v>
      </c>
      <c r="U255" s="227" t="s">
        <v>1</v>
      </c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161</v>
      </c>
      <c r="AT255" s="228" t="s">
        <v>147</v>
      </c>
      <c r="AU255" s="228" t="s">
        <v>88</v>
      </c>
      <c r="AY255" s="17" t="s">
        <v>144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86</v>
      </c>
      <c r="BK255" s="229">
        <f>ROUND(I255*H255,2)</f>
        <v>0</v>
      </c>
      <c r="BL255" s="17" t="s">
        <v>161</v>
      </c>
      <c r="BM255" s="228" t="s">
        <v>421</v>
      </c>
    </row>
    <row r="256" s="14" customFormat="1">
      <c r="A256" s="14"/>
      <c r="B256" s="246"/>
      <c r="C256" s="247"/>
      <c r="D256" s="237" t="s">
        <v>215</v>
      </c>
      <c r="E256" s="247"/>
      <c r="F256" s="249" t="s">
        <v>422</v>
      </c>
      <c r="G256" s="247"/>
      <c r="H256" s="250">
        <v>25177.717000000001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4"/>
      <c r="U256" s="255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215</v>
      </c>
      <c r="AU256" s="256" t="s">
        <v>88</v>
      </c>
      <c r="AV256" s="14" t="s">
        <v>88</v>
      </c>
      <c r="AW256" s="14" t="s">
        <v>4</v>
      </c>
      <c r="AX256" s="14" t="s">
        <v>86</v>
      </c>
      <c r="AY256" s="256" t="s">
        <v>144</v>
      </c>
    </row>
    <row r="257" s="2" customFormat="1" ht="33" customHeight="1">
      <c r="A257" s="38"/>
      <c r="B257" s="39"/>
      <c r="C257" s="217" t="s">
        <v>423</v>
      </c>
      <c r="D257" s="217" t="s">
        <v>147</v>
      </c>
      <c r="E257" s="218" t="s">
        <v>424</v>
      </c>
      <c r="F257" s="219" t="s">
        <v>425</v>
      </c>
      <c r="G257" s="220" t="s">
        <v>426</v>
      </c>
      <c r="H257" s="221">
        <v>2650.2860000000001</v>
      </c>
      <c r="I257" s="222"/>
      <c r="J257" s="223">
        <f>ROUND(I257*H257,2)</f>
        <v>0</v>
      </c>
      <c r="K257" s="219" t="s">
        <v>151</v>
      </c>
      <c r="L257" s="44"/>
      <c r="M257" s="224" t="s">
        <v>1</v>
      </c>
      <c r="N257" s="225" t="s">
        <v>43</v>
      </c>
      <c r="O257" s="91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6">
        <f>S257*H257</f>
        <v>0</v>
      </c>
      <c r="U257" s="22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8" t="s">
        <v>161</v>
      </c>
      <c r="AT257" s="228" t="s">
        <v>147</v>
      </c>
      <c r="AU257" s="228" t="s">
        <v>88</v>
      </c>
      <c r="AY257" s="17" t="s">
        <v>144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86</v>
      </c>
      <c r="BK257" s="229">
        <f>ROUND(I257*H257,2)</f>
        <v>0</v>
      </c>
      <c r="BL257" s="17" t="s">
        <v>161</v>
      </c>
      <c r="BM257" s="228" t="s">
        <v>427</v>
      </c>
    </row>
    <row r="258" s="14" customFormat="1">
      <c r="A258" s="14"/>
      <c r="B258" s="246"/>
      <c r="C258" s="247"/>
      <c r="D258" s="237" t="s">
        <v>215</v>
      </c>
      <c r="E258" s="247"/>
      <c r="F258" s="249" t="s">
        <v>428</v>
      </c>
      <c r="G258" s="247"/>
      <c r="H258" s="250">
        <v>2650.2860000000001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4"/>
      <c r="U258" s="255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6" t="s">
        <v>215</v>
      </c>
      <c r="AU258" s="256" t="s">
        <v>88</v>
      </c>
      <c r="AV258" s="14" t="s">
        <v>88</v>
      </c>
      <c r="AW258" s="14" t="s">
        <v>4</v>
      </c>
      <c r="AX258" s="14" t="s">
        <v>86</v>
      </c>
      <c r="AY258" s="256" t="s">
        <v>144</v>
      </c>
    </row>
    <row r="259" s="2" customFormat="1" ht="16.5" customHeight="1">
      <c r="A259" s="38"/>
      <c r="B259" s="39"/>
      <c r="C259" s="217" t="s">
        <v>429</v>
      </c>
      <c r="D259" s="217" t="s">
        <v>147</v>
      </c>
      <c r="E259" s="218" t="s">
        <v>430</v>
      </c>
      <c r="F259" s="219" t="s">
        <v>431</v>
      </c>
      <c r="G259" s="220" t="s">
        <v>297</v>
      </c>
      <c r="H259" s="221">
        <v>2616.942</v>
      </c>
      <c r="I259" s="222"/>
      <c r="J259" s="223">
        <f>ROUND(I259*H259,2)</f>
        <v>0</v>
      </c>
      <c r="K259" s="219" t="s">
        <v>151</v>
      </c>
      <c r="L259" s="44"/>
      <c r="M259" s="224" t="s">
        <v>1</v>
      </c>
      <c r="N259" s="225" t="s">
        <v>43</v>
      </c>
      <c r="O259" s="91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6">
        <f>S259*H259</f>
        <v>0</v>
      </c>
      <c r="U259" s="22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161</v>
      </c>
      <c r="AT259" s="228" t="s">
        <v>147</v>
      </c>
      <c r="AU259" s="228" t="s">
        <v>88</v>
      </c>
      <c r="AY259" s="17" t="s">
        <v>144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86</v>
      </c>
      <c r="BK259" s="229">
        <f>ROUND(I259*H259,2)</f>
        <v>0</v>
      </c>
      <c r="BL259" s="17" t="s">
        <v>161</v>
      </c>
      <c r="BM259" s="228" t="s">
        <v>432</v>
      </c>
    </row>
    <row r="260" s="14" customFormat="1">
      <c r="A260" s="14"/>
      <c r="B260" s="246"/>
      <c r="C260" s="247"/>
      <c r="D260" s="237" t="s">
        <v>215</v>
      </c>
      <c r="E260" s="248" t="s">
        <v>1</v>
      </c>
      <c r="F260" s="249" t="s">
        <v>433</v>
      </c>
      <c r="G260" s="247"/>
      <c r="H260" s="250">
        <v>2616.942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4"/>
      <c r="U260" s="255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215</v>
      </c>
      <c r="AU260" s="256" t="s">
        <v>88</v>
      </c>
      <c r="AV260" s="14" t="s">
        <v>88</v>
      </c>
      <c r="AW260" s="14" t="s">
        <v>34</v>
      </c>
      <c r="AX260" s="14" t="s">
        <v>86</v>
      </c>
      <c r="AY260" s="256" t="s">
        <v>144</v>
      </c>
    </row>
    <row r="261" s="2" customFormat="1" ht="37.8" customHeight="1">
      <c r="A261" s="38"/>
      <c r="B261" s="39"/>
      <c r="C261" s="217" t="s">
        <v>434</v>
      </c>
      <c r="D261" s="217" t="s">
        <v>147</v>
      </c>
      <c r="E261" s="218" t="s">
        <v>435</v>
      </c>
      <c r="F261" s="219" t="s">
        <v>436</v>
      </c>
      <c r="G261" s="220" t="s">
        <v>297</v>
      </c>
      <c r="H261" s="221">
        <v>342.02999999999997</v>
      </c>
      <c r="I261" s="222"/>
      <c r="J261" s="223">
        <f>ROUND(I261*H261,2)</f>
        <v>0</v>
      </c>
      <c r="K261" s="219" t="s">
        <v>1</v>
      </c>
      <c r="L261" s="44"/>
      <c r="M261" s="224" t="s">
        <v>1</v>
      </c>
      <c r="N261" s="225" t="s">
        <v>43</v>
      </c>
      <c r="O261" s="91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6">
        <f>S261*H261</f>
        <v>0</v>
      </c>
      <c r="U261" s="22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161</v>
      </c>
      <c r="AT261" s="228" t="s">
        <v>147</v>
      </c>
      <c r="AU261" s="228" t="s">
        <v>88</v>
      </c>
      <c r="AY261" s="17" t="s">
        <v>144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86</v>
      </c>
      <c r="BK261" s="229">
        <f>ROUND(I261*H261,2)</f>
        <v>0</v>
      </c>
      <c r="BL261" s="17" t="s">
        <v>161</v>
      </c>
      <c r="BM261" s="228" t="s">
        <v>437</v>
      </c>
    </row>
    <row r="262" s="13" customFormat="1">
      <c r="A262" s="13"/>
      <c r="B262" s="235"/>
      <c r="C262" s="236"/>
      <c r="D262" s="237" t="s">
        <v>215</v>
      </c>
      <c r="E262" s="238" t="s">
        <v>1</v>
      </c>
      <c r="F262" s="239" t="s">
        <v>438</v>
      </c>
      <c r="G262" s="236"/>
      <c r="H262" s="238" t="s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3"/>
      <c r="U262" s="244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5" t="s">
        <v>215</v>
      </c>
      <c r="AU262" s="245" t="s">
        <v>88</v>
      </c>
      <c r="AV262" s="13" t="s">
        <v>86</v>
      </c>
      <c r="AW262" s="13" t="s">
        <v>34</v>
      </c>
      <c r="AX262" s="13" t="s">
        <v>78</v>
      </c>
      <c r="AY262" s="245" t="s">
        <v>144</v>
      </c>
    </row>
    <row r="263" s="14" customFormat="1">
      <c r="A263" s="14"/>
      <c r="B263" s="246"/>
      <c r="C263" s="247"/>
      <c r="D263" s="237" t="s">
        <v>215</v>
      </c>
      <c r="E263" s="248" t="s">
        <v>1</v>
      </c>
      <c r="F263" s="249" t="s">
        <v>439</v>
      </c>
      <c r="G263" s="247"/>
      <c r="H263" s="250">
        <v>200.274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4"/>
      <c r="U263" s="255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6" t="s">
        <v>215</v>
      </c>
      <c r="AU263" s="256" t="s">
        <v>88</v>
      </c>
      <c r="AV263" s="14" t="s">
        <v>88</v>
      </c>
      <c r="AW263" s="14" t="s">
        <v>34</v>
      </c>
      <c r="AX263" s="14" t="s">
        <v>78</v>
      </c>
      <c r="AY263" s="256" t="s">
        <v>144</v>
      </c>
    </row>
    <row r="264" s="13" customFormat="1">
      <c r="A264" s="13"/>
      <c r="B264" s="235"/>
      <c r="C264" s="236"/>
      <c r="D264" s="237" t="s">
        <v>215</v>
      </c>
      <c r="E264" s="238" t="s">
        <v>1</v>
      </c>
      <c r="F264" s="239" t="s">
        <v>440</v>
      </c>
      <c r="G264" s="236"/>
      <c r="H264" s="238" t="s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3"/>
      <c r="U264" s="244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215</v>
      </c>
      <c r="AU264" s="245" t="s">
        <v>88</v>
      </c>
      <c r="AV264" s="13" t="s">
        <v>86</v>
      </c>
      <c r="AW264" s="13" t="s">
        <v>34</v>
      </c>
      <c r="AX264" s="13" t="s">
        <v>78</v>
      </c>
      <c r="AY264" s="245" t="s">
        <v>144</v>
      </c>
    </row>
    <row r="265" s="14" customFormat="1">
      <c r="A265" s="14"/>
      <c r="B265" s="246"/>
      <c r="C265" s="247"/>
      <c r="D265" s="237" t="s">
        <v>215</v>
      </c>
      <c r="E265" s="248" t="s">
        <v>1</v>
      </c>
      <c r="F265" s="249" t="s">
        <v>441</v>
      </c>
      <c r="G265" s="247"/>
      <c r="H265" s="250">
        <v>90.936000000000007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4"/>
      <c r="U265" s="255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215</v>
      </c>
      <c r="AU265" s="256" t="s">
        <v>88</v>
      </c>
      <c r="AV265" s="14" t="s">
        <v>88</v>
      </c>
      <c r="AW265" s="14" t="s">
        <v>34</v>
      </c>
      <c r="AX265" s="14" t="s">
        <v>78</v>
      </c>
      <c r="AY265" s="256" t="s">
        <v>144</v>
      </c>
    </row>
    <row r="266" s="13" customFormat="1">
      <c r="A266" s="13"/>
      <c r="B266" s="235"/>
      <c r="C266" s="236"/>
      <c r="D266" s="237" t="s">
        <v>215</v>
      </c>
      <c r="E266" s="238" t="s">
        <v>1</v>
      </c>
      <c r="F266" s="239" t="s">
        <v>442</v>
      </c>
      <c r="G266" s="236"/>
      <c r="H266" s="238" t="s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3"/>
      <c r="U266" s="244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215</v>
      </c>
      <c r="AU266" s="245" t="s">
        <v>88</v>
      </c>
      <c r="AV266" s="13" t="s">
        <v>86</v>
      </c>
      <c r="AW266" s="13" t="s">
        <v>34</v>
      </c>
      <c r="AX266" s="13" t="s">
        <v>78</v>
      </c>
      <c r="AY266" s="245" t="s">
        <v>144</v>
      </c>
    </row>
    <row r="267" s="14" customFormat="1">
      <c r="A267" s="14"/>
      <c r="B267" s="246"/>
      <c r="C267" s="247"/>
      <c r="D267" s="237" t="s">
        <v>215</v>
      </c>
      <c r="E267" s="248" t="s">
        <v>1</v>
      </c>
      <c r="F267" s="249" t="s">
        <v>443</v>
      </c>
      <c r="G267" s="247"/>
      <c r="H267" s="250">
        <v>21.948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4"/>
      <c r="U267" s="255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215</v>
      </c>
      <c r="AU267" s="256" t="s">
        <v>88</v>
      </c>
      <c r="AV267" s="14" t="s">
        <v>88</v>
      </c>
      <c r="AW267" s="14" t="s">
        <v>34</v>
      </c>
      <c r="AX267" s="14" t="s">
        <v>78</v>
      </c>
      <c r="AY267" s="256" t="s">
        <v>144</v>
      </c>
    </row>
    <row r="268" s="13" customFormat="1">
      <c r="A268" s="13"/>
      <c r="B268" s="235"/>
      <c r="C268" s="236"/>
      <c r="D268" s="237" t="s">
        <v>215</v>
      </c>
      <c r="E268" s="238" t="s">
        <v>1</v>
      </c>
      <c r="F268" s="239" t="s">
        <v>444</v>
      </c>
      <c r="G268" s="236"/>
      <c r="H268" s="238" t="s">
        <v>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3"/>
      <c r="U268" s="244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215</v>
      </c>
      <c r="AU268" s="245" t="s">
        <v>88</v>
      </c>
      <c r="AV268" s="13" t="s">
        <v>86</v>
      </c>
      <c r="AW268" s="13" t="s">
        <v>34</v>
      </c>
      <c r="AX268" s="13" t="s">
        <v>78</v>
      </c>
      <c r="AY268" s="245" t="s">
        <v>144</v>
      </c>
    </row>
    <row r="269" s="14" customFormat="1">
      <c r="A269" s="14"/>
      <c r="B269" s="246"/>
      <c r="C269" s="247"/>
      <c r="D269" s="237" t="s">
        <v>215</v>
      </c>
      <c r="E269" s="248" t="s">
        <v>1</v>
      </c>
      <c r="F269" s="249" t="s">
        <v>445</v>
      </c>
      <c r="G269" s="247"/>
      <c r="H269" s="250">
        <v>5.4720000000000004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4"/>
      <c r="U269" s="255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6" t="s">
        <v>215</v>
      </c>
      <c r="AU269" s="256" t="s">
        <v>88</v>
      </c>
      <c r="AV269" s="14" t="s">
        <v>88</v>
      </c>
      <c r="AW269" s="14" t="s">
        <v>34</v>
      </c>
      <c r="AX269" s="14" t="s">
        <v>78</v>
      </c>
      <c r="AY269" s="256" t="s">
        <v>144</v>
      </c>
    </row>
    <row r="270" s="13" customFormat="1">
      <c r="A270" s="13"/>
      <c r="B270" s="235"/>
      <c r="C270" s="236"/>
      <c r="D270" s="237" t="s">
        <v>215</v>
      </c>
      <c r="E270" s="238" t="s">
        <v>1</v>
      </c>
      <c r="F270" s="239" t="s">
        <v>446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3"/>
      <c r="U270" s="244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215</v>
      </c>
      <c r="AU270" s="245" t="s">
        <v>88</v>
      </c>
      <c r="AV270" s="13" t="s">
        <v>86</v>
      </c>
      <c r="AW270" s="13" t="s">
        <v>34</v>
      </c>
      <c r="AX270" s="13" t="s">
        <v>78</v>
      </c>
      <c r="AY270" s="245" t="s">
        <v>144</v>
      </c>
    </row>
    <row r="271" s="14" customFormat="1">
      <c r="A271" s="14"/>
      <c r="B271" s="246"/>
      <c r="C271" s="247"/>
      <c r="D271" s="237" t="s">
        <v>215</v>
      </c>
      <c r="E271" s="248" t="s">
        <v>1</v>
      </c>
      <c r="F271" s="249" t="s">
        <v>447</v>
      </c>
      <c r="G271" s="247"/>
      <c r="H271" s="250">
        <v>23.399999999999999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4"/>
      <c r="U271" s="255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215</v>
      </c>
      <c r="AU271" s="256" t="s">
        <v>88</v>
      </c>
      <c r="AV271" s="14" t="s">
        <v>88</v>
      </c>
      <c r="AW271" s="14" t="s">
        <v>34</v>
      </c>
      <c r="AX271" s="14" t="s">
        <v>78</v>
      </c>
      <c r="AY271" s="256" t="s">
        <v>144</v>
      </c>
    </row>
    <row r="272" s="15" customFormat="1">
      <c r="A272" s="15"/>
      <c r="B272" s="257"/>
      <c r="C272" s="258"/>
      <c r="D272" s="237" t="s">
        <v>215</v>
      </c>
      <c r="E272" s="259" t="s">
        <v>1</v>
      </c>
      <c r="F272" s="260" t="s">
        <v>237</v>
      </c>
      <c r="G272" s="258"/>
      <c r="H272" s="261">
        <v>342.02999999999997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5"/>
      <c r="U272" s="266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215</v>
      </c>
      <c r="AU272" s="267" t="s">
        <v>88</v>
      </c>
      <c r="AV272" s="15" t="s">
        <v>161</v>
      </c>
      <c r="AW272" s="15" t="s">
        <v>34</v>
      </c>
      <c r="AX272" s="15" t="s">
        <v>86</v>
      </c>
      <c r="AY272" s="267" t="s">
        <v>144</v>
      </c>
    </row>
    <row r="273" s="2" customFormat="1" ht="16.5" customHeight="1">
      <c r="A273" s="38"/>
      <c r="B273" s="39"/>
      <c r="C273" s="268" t="s">
        <v>448</v>
      </c>
      <c r="D273" s="268" t="s">
        <v>349</v>
      </c>
      <c r="E273" s="269" t="s">
        <v>449</v>
      </c>
      <c r="F273" s="270" t="s">
        <v>450</v>
      </c>
      <c r="G273" s="271" t="s">
        <v>426</v>
      </c>
      <c r="H273" s="272">
        <v>10.944000000000001</v>
      </c>
      <c r="I273" s="273"/>
      <c r="J273" s="274">
        <f>ROUND(I273*H273,2)</f>
        <v>0</v>
      </c>
      <c r="K273" s="270" t="s">
        <v>451</v>
      </c>
      <c r="L273" s="275"/>
      <c r="M273" s="276" t="s">
        <v>1</v>
      </c>
      <c r="N273" s="277" t="s">
        <v>43</v>
      </c>
      <c r="O273" s="91"/>
      <c r="P273" s="226">
        <f>O273*H273</f>
        <v>0</v>
      </c>
      <c r="Q273" s="226">
        <v>1</v>
      </c>
      <c r="R273" s="226">
        <f>Q273*H273</f>
        <v>10.944000000000001</v>
      </c>
      <c r="S273" s="226">
        <v>0</v>
      </c>
      <c r="T273" s="226">
        <f>S273*H273</f>
        <v>0</v>
      </c>
      <c r="U273" s="227" t="s">
        <v>1</v>
      </c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8" t="s">
        <v>179</v>
      </c>
      <c r="AT273" s="228" t="s">
        <v>349</v>
      </c>
      <c r="AU273" s="228" t="s">
        <v>88</v>
      </c>
      <c r="AY273" s="17" t="s">
        <v>144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86</v>
      </c>
      <c r="BK273" s="229">
        <f>ROUND(I273*H273,2)</f>
        <v>0</v>
      </c>
      <c r="BL273" s="17" t="s">
        <v>161</v>
      </c>
      <c r="BM273" s="228" t="s">
        <v>452</v>
      </c>
    </row>
    <row r="274" s="13" customFormat="1">
      <c r="A274" s="13"/>
      <c r="B274" s="235"/>
      <c r="C274" s="236"/>
      <c r="D274" s="237" t="s">
        <v>215</v>
      </c>
      <c r="E274" s="238" t="s">
        <v>1</v>
      </c>
      <c r="F274" s="239" t="s">
        <v>444</v>
      </c>
      <c r="G274" s="236"/>
      <c r="H274" s="238" t="s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3"/>
      <c r="U274" s="244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215</v>
      </c>
      <c r="AU274" s="245" t="s">
        <v>88</v>
      </c>
      <c r="AV274" s="13" t="s">
        <v>86</v>
      </c>
      <c r="AW274" s="13" t="s">
        <v>34</v>
      </c>
      <c r="AX274" s="13" t="s">
        <v>78</v>
      </c>
      <c r="AY274" s="245" t="s">
        <v>144</v>
      </c>
    </row>
    <row r="275" s="14" customFormat="1">
      <c r="A275" s="14"/>
      <c r="B275" s="246"/>
      <c r="C275" s="247"/>
      <c r="D275" s="237" t="s">
        <v>215</v>
      </c>
      <c r="E275" s="248" t="s">
        <v>1</v>
      </c>
      <c r="F275" s="249" t="s">
        <v>445</v>
      </c>
      <c r="G275" s="247"/>
      <c r="H275" s="250">
        <v>5.4720000000000004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4"/>
      <c r="U275" s="255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215</v>
      </c>
      <c r="AU275" s="256" t="s">
        <v>88</v>
      </c>
      <c r="AV275" s="14" t="s">
        <v>88</v>
      </c>
      <c r="AW275" s="14" t="s">
        <v>34</v>
      </c>
      <c r="AX275" s="14" t="s">
        <v>86</v>
      </c>
      <c r="AY275" s="256" t="s">
        <v>144</v>
      </c>
    </row>
    <row r="276" s="14" customFormat="1">
      <c r="A276" s="14"/>
      <c r="B276" s="246"/>
      <c r="C276" s="247"/>
      <c r="D276" s="237" t="s">
        <v>215</v>
      </c>
      <c r="E276" s="247"/>
      <c r="F276" s="249" t="s">
        <v>453</v>
      </c>
      <c r="G276" s="247"/>
      <c r="H276" s="250">
        <v>10.944000000000001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4"/>
      <c r="U276" s="255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6" t="s">
        <v>215</v>
      </c>
      <c r="AU276" s="256" t="s">
        <v>88</v>
      </c>
      <c r="AV276" s="14" t="s">
        <v>88</v>
      </c>
      <c r="AW276" s="14" t="s">
        <v>4</v>
      </c>
      <c r="AX276" s="14" t="s">
        <v>86</v>
      </c>
      <c r="AY276" s="256" t="s">
        <v>144</v>
      </c>
    </row>
    <row r="277" s="2" customFormat="1" ht="16.5" customHeight="1">
      <c r="A277" s="38"/>
      <c r="B277" s="39"/>
      <c r="C277" s="268" t="s">
        <v>454</v>
      </c>
      <c r="D277" s="268" t="s">
        <v>349</v>
      </c>
      <c r="E277" s="269" t="s">
        <v>455</v>
      </c>
      <c r="F277" s="270" t="s">
        <v>456</v>
      </c>
      <c r="G277" s="271" t="s">
        <v>426</v>
      </c>
      <c r="H277" s="272">
        <v>447.34800000000001</v>
      </c>
      <c r="I277" s="273"/>
      <c r="J277" s="274">
        <f>ROUND(I277*H277,2)</f>
        <v>0</v>
      </c>
      <c r="K277" s="270" t="s">
        <v>151</v>
      </c>
      <c r="L277" s="275"/>
      <c r="M277" s="276" t="s">
        <v>1</v>
      </c>
      <c r="N277" s="277" t="s">
        <v>43</v>
      </c>
      <c r="O277" s="91"/>
      <c r="P277" s="226">
        <f>O277*H277</f>
        <v>0</v>
      </c>
      <c r="Q277" s="226">
        <v>1</v>
      </c>
      <c r="R277" s="226">
        <f>Q277*H277</f>
        <v>447.34800000000001</v>
      </c>
      <c r="S277" s="226">
        <v>0</v>
      </c>
      <c r="T277" s="226">
        <f>S277*H277</f>
        <v>0</v>
      </c>
      <c r="U277" s="227" t="s">
        <v>1</v>
      </c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8" t="s">
        <v>179</v>
      </c>
      <c r="AT277" s="228" t="s">
        <v>349</v>
      </c>
      <c r="AU277" s="228" t="s">
        <v>88</v>
      </c>
      <c r="AY277" s="17" t="s">
        <v>144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7" t="s">
        <v>86</v>
      </c>
      <c r="BK277" s="229">
        <f>ROUND(I277*H277,2)</f>
        <v>0</v>
      </c>
      <c r="BL277" s="17" t="s">
        <v>161</v>
      </c>
      <c r="BM277" s="228" t="s">
        <v>457</v>
      </c>
    </row>
    <row r="278" s="13" customFormat="1">
      <c r="A278" s="13"/>
      <c r="B278" s="235"/>
      <c r="C278" s="236"/>
      <c r="D278" s="237" t="s">
        <v>215</v>
      </c>
      <c r="E278" s="238" t="s">
        <v>1</v>
      </c>
      <c r="F278" s="239" t="s">
        <v>438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3"/>
      <c r="U278" s="244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215</v>
      </c>
      <c r="AU278" s="245" t="s">
        <v>88</v>
      </c>
      <c r="AV278" s="13" t="s">
        <v>86</v>
      </c>
      <c r="AW278" s="13" t="s">
        <v>34</v>
      </c>
      <c r="AX278" s="13" t="s">
        <v>78</v>
      </c>
      <c r="AY278" s="245" t="s">
        <v>144</v>
      </c>
    </row>
    <row r="279" s="14" customFormat="1">
      <c r="A279" s="14"/>
      <c r="B279" s="246"/>
      <c r="C279" s="247"/>
      <c r="D279" s="237" t="s">
        <v>215</v>
      </c>
      <c r="E279" s="248" t="s">
        <v>1</v>
      </c>
      <c r="F279" s="249" t="s">
        <v>439</v>
      </c>
      <c r="G279" s="247"/>
      <c r="H279" s="250">
        <v>200.274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4"/>
      <c r="U279" s="255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215</v>
      </c>
      <c r="AU279" s="256" t="s">
        <v>88</v>
      </c>
      <c r="AV279" s="14" t="s">
        <v>88</v>
      </c>
      <c r="AW279" s="14" t="s">
        <v>34</v>
      </c>
      <c r="AX279" s="14" t="s">
        <v>78</v>
      </c>
      <c r="AY279" s="256" t="s">
        <v>144</v>
      </c>
    </row>
    <row r="280" s="13" customFormat="1">
      <c r="A280" s="13"/>
      <c r="B280" s="235"/>
      <c r="C280" s="236"/>
      <c r="D280" s="237" t="s">
        <v>215</v>
      </c>
      <c r="E280" s="238" t="s">
        <v>1</v>
      </c>
      <c r="F280" s="239" t="s">
        <v>446</v>
      </c>
      <c r="G280" s="236"/>
      <c r="H280" s="238" t="s">
        <v>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3"/>
      <c r="U280" s="244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215</v>
      </c>
      <c r="AU280" s="245" t="s">
        <v>88</v>
      </c>
      <c r="AV280" s="13" t="s">
        <v>86</v>
      </c>
      <c r="AW280" s="13" t="s">
        <v>34</v>
      </c>
      <c r="AX280" s="13" t="s">
        <v>78</v>
      </c>
      <c r="AY280" s="245" t="s">
        <v>144</v>
      </c>
    </row>
    <row r="281" s="14" customFormat="1">
      <c r="A281" s="14"/>
      <c r="B281" s="246"/>
      <c r="C281" s="247"/>
      <c r="D281" s="237" t="s">
        <v>215</v>
      </c>
      <c r="E281" s="248" t="s">
        <v>1</v>
      </c>
      <c r="F281" s="249" t="s">
        <v>447</v>
      </c>
      <c r="G281" s="247"/>
      <c r="H281" s="250">
        <v>23.399999999999999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4"/>
      <c r="U281" s="255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215</v>
      </c>
      <c r="AU281" s="256" t="s">
        <v>88</v>
      </c>
      <c r="AV281" s="14" t="s">
        <v>88</v>
      </c>
      <c r="AW281" s="14" t="s">
        <v>34</v>
      </c>
      <c r="AX281" s="14" t="s">
        <v>78</v>
      </c>
      <c r="AY281" s="256" t="s">
        <v>144</v>
      </c>
    </row>
    <row r="282" s="15" customFormat="1">
      <c r="A282" s="15"/>
      <c r="B282" s="257"/>
      <c r="C282" s="258"/>
      <c r="D282" s="237" t="s">
        <v>215</v>
      </c>
      <c r="E282" s="259" t="s">
        <v>1</v>
      </c>
      <c r="F282" s="260" t="s">
        <v>237</v>
      </c>
      <c r="G282" s="258"/>
      <c r="H282" s="261">
        <v>223.67400000000001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5"/>
      <c r="U282" s="266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7" t="s">
        <v>215</v>
      </c>
      <c r="AU282" s="267" t="s">
        <v>88</v>
      </c>
      <c r="AV282" s="15" t="s">
        <v>161</v>
      </c>
      <c r="AW282" s="15" t="s">
        <v>34</v>
      </c>
      <c r="AX282" s="15" t="s">
        <v>86</v>
      </c>
      <c r="AY282" s="267" t="s">
        <v>144</v>
      </c>
    </row>
    <row r="283" s="14" customFormat="1">
      <c r="A283" s="14"/>
      <c r="B283" s="246"/>
      <c r="C283" s="247"/>
      <c r="D283" s="237" t="s">
        <v>215</v>
      </c>
      <c r="E283" s="247"/>
      <c r="F283" s="249" t="s">
        <v>458</v>
      </c>
      <c r="G283" s="247"/>
      <c r="H283" s="250">
        <v>447.34800000000001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4"/>
      <c r="U283" s="255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215</v>
      </c>
      <c r="AU283" s="256" t="s">
        <v>88</v>
      </c>
      <c r="AV283" s="14" t="s">
        <v>88</v>
      </c>
      <c r="AW283" s="14" t="s">
        <v>4</v>
      </c>
      <c r="AX283" s="14" t="s">
        <v>86</v>
      </c>
      <c r="AY283" s="256" t="s">
        <v>144</v>
      </c>
    </row>
    <row r="284" s="2" customFormat="1" ht="24.15" customHeight="1">
      <c r="A284" s="38"/>
      <c r="B284" s="39"/>
      <c r="C284" s="268" t="s">
        <v>459</v>
      </c>
      <c r="D284" s="268" t="s">
        <v>349</v>
      </c>
      <c r="E284" s="269" t="s">
        <v>460</v>
      </c>
      <c r="F284" s="270" t="s">
        <v>461</v>
      </c>
      <c r="G284" s="271" t="s">
        <v>426</v>
      </c>
      <c r="H284" s="272">
        <v>181.87200000000001</v>
      </c>
      <c r="I284" s="273"/>
      <c r="J284" s="274">
        <f>ROUND(I284*H284,2)</f>
        <v>0</v>
      </c>
      <c r="K284" s="270" t="s">
        <v>1</v>
      </c>
      <c r="L284" s="275"/>
      <c r="M284" s="276" t="s">
        <v>1</v>
      </c>
      <c r="N284" s="277" t="s">
        <v>43</v>
      </c>
      <c r="O284" s="91"/>
      <c r="P284" s="226">
        <f>O284*H284</f>
        <v>0</v>
      </c>
      <c r="Q284" s="226">
        <v>1</v>
      </c>
      <c r="R284" s="226">
        <f>Q284*H284</f>
        <v>181.87200000000001</v>
      </c>
      <c r="S284" s="226">
        <v>0</v>
      </c>
      <c r="T284" s="226">
        <f>S284*H284</f>
        <v>0</v>
      </c>
      <c r="U284" s="227" t="s">
        <v>1</v>
      </c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8" t="s">
        <v>179</v>
      </c>
      <c r="AT284" s="228" t="s">
        <v>349</v>
      </c>
      <c r="AU284" s="228" t="s">
        <v>88</v>
      </c>
      <c r="AY284" s="17" t="s">
        <v>144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7" t="s">
        <v>86</v>
      </c>
      <c r="BK284" s="229">
        <f>ROUND(I284*H284,2)</f>
        <v>0</v>
      </c>
      <c r="BL284" s="17" t="s">
        <v>161</v>
      </c>
      <c r="BM284" s="228" t="s">
        <v>462</v>
      </c>
    </row>
    <row r="285" s="13" customFormat="1">
      <c r="A285" s="13"/>
      <c r="B285" s="235"/>
      <c r="C285" s="236"/>
      <c r="D285" s="237" t="s">
        <v>215</v>
      </c>
      <c r="E285" s="238" t="s">
        <v>1</v>
      </c>
      <c r="F285" s="239" t="s">
        <v>440</v>
      </c>
      <c r="G285" s="236"/>
      <c r="H285" s="238" t="s">
        <v>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3"/>
      <c r="U285" s="244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215</v>
      </c>
      <c r="AU285" s="245" t="s">
        <v>88</v>
      </c>
      <c r="AV285" s="13" t="s">
        <v>86</v>
      </c>
      <c r="AW285" s="13" t="s">
        <v>34</v>
      </c>
      <c r="AX285" s="13" t="s">
        <v>78</v>
      </c>
      <c r="AY285" s="245" t="s">
        <v>144</v>
      </c>
    </row>
    <row r="286" s="14" customFormat="1">
      <c r="A286" s="14"/>
      <c r="B286" s="246"/>
      <c r="C286" s="247"/>
      <c r="D286" s="237" t="s">
        <v>215</v>
      </c>
      <c r="E286" s="248" t="s">
        <v>1</v>
      </c>
      <c r="F286" s="249" t="s">
        <v>441</v>
      </c>
      <c r="G286" s="247"/>
      <c r="H286" s="250">
        <v>90.936000000000007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4"/>
      <c r="U286" s="255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215</v>
      </c>
      <c r="AU286" s="256" t="s">
        <v>88</v>
      </c>
      <c r="AV286" s="14" t="s">
        <v>88</v>
      </c>
      <c r="AW286" s="14" t="s">
        <v>34</v>
      </c>
      <c r="AX286" s="14" t="s">
        <v>86</v>
      </c>
      <c r="AY286" s="256" t="s">
        <v>144</v>
      </c>
    </row>
    <row r="287" s="14" customFormat="1">
      <c r="A287" s="14"/>
      <c r="B287" s="246"/>
      <c r="C287" s="247"/>
      <c r="D287" s="237" t="s">
        <v>215</v>
      </c>
      <c r="E287" s="247"/>
      <c r="F287" s="249" t="s">
        <v>463</v>
      </c>
      <c r="G287" s="247"/>
      <c r="H287" s="250">
        <v>181.87200000000001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4"/>
      <c r="U287" s="255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215</v>
      </c>
      <c r="AU287" s="256" t="s">
        <v>88</v>
      </c>
      <c r="AV287" s="14" t="s">
        <v>88</v>
      </c>
      <c r="AW287" s="14" t="s">
        <v>4</v>
      </c>
      <c r="AX287" s="14" t="s">
        <v>86</v>
      </c>
      <c r="AY287" s="256" t="s">
        <v>144</v>
      </c>
    </row>
    <row r="288" s="2" customFormat="1" ht="24.15" customHeight="1">
      <c r="A288" s="38"/>
      <c r="B288" s="39"/>
      <c r="C288" s="268" t="s">
        <v>464</v>
      </c>
      <c r="D288" s="268" t="s">
        <v>349</v>
      </c>
      <c r="E288" s="269" t="s">
        <v>465</v>
      </c>
      <c r="F288" s="270" t="s">
        <v>466</v>
      </c>
      <c r="G288" s="271" t="s">
        <v>426</v>
      </c>
      <c r="H288" s="272">
        <v>43.896000000000001</v>
      </c>
      <c r="I288" s="273"/>
      <c r="J288" s="274">
        <f>ROUND(I288*H288,2)</f>
        <v>0</v>
      </c>
      <c r="K288" s="270" t="s">
        <v>1</v>
      </c>
      <c r="L288" s="275"/>
      <c r="M288" s="276" t="s">
        <v>1</v>
      </c>
      <c r="N288" s="277" t="s">
        <v>43</v>
      </c>
      <c r="O288" s="91"/>
      <c r="P288" s="226">
        <f>O288*H288</f>
        <v>0</v>
      </c>
      <c r="Q288" s="226">
        <v>1</v>
      </c>
      <c r="R288" s="226">
        <f>Q288*H288</f>
        <v>43.896000000000001</v>
      </c>
      <c r="S288" s="226">
        <v>0</v>
      </c>
      <c r="T288" s="226">
        <f>S288*H288</f>
        <v>0</v>
      </c>
      <c r="U288" s="227" t="s">
        <v>1</v>
      </c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8" t="s">
        <v>179</v>
      </c>
      <c r="AT288" s="228" t="s">
        <v>349</v>
      </c>
      <c r="AU288" s="228" t="s">
        <v>88</v>
      </c>
      <c r="AY288" s="17" t="s">
        <v>144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7" t="s">
        <v>86</v>
      </c>
      <c r="BK288" s="229">
        <f>ROUND(I288*H288,2)</f>
        <v>0</v>
      </c>
      <c r="BL288" s="17" t="s">
        <v>161</v>
      </c>
      <c r="BM288" s="228" t="s">
        <v>467</v>
      </c>
    </row>
    <row r="289" s="13" customFormat="1">
      <c r="A289" s="13"/>
      <c r="B289" s="235"/>
      <c r="C289" s="236"/>
      <c r="D289" s="237" t="s">
        <v>215</v>
      </c>
      <c r="E289" s="238" t="s">
        <v>1</v>
      </c>
      <c r="F289" s="239" t="s">
        <v>442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3"/>
      <c r="U289" s="244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215</v>
      </c>
      <c r="AU289" s="245" t="s">
        <v>88</v>
      </c>
      <c r="AV289" s="13" t="s">
        <v>86</v>
      </c>
      <c r="AW289" s="13" t="s">
        <v>34</v>
      </c>
      <c r="AX289" s="13" t="s">
        <v>78</v>
      </c>
      <c r="AY289" s="245" t="s">
        <v>144</v>
      </c>
    </row>
    <row r="290" s="14" customFormat="1">
      <c r="A290" s="14"/>
      <c r="B290" s="246"/>
      <c r="C290" s="247"/>
      <c r="D290" s="237" t="s">
        <v>215</v>
      </c>
      <c r="E290" s="248" t="s">
        <v>1</v>
      </c>
      <c r="F290" s="249" t="s">
        <v>443</v>
      </c>
      <c r="G290" s="247"/>
      <c r="H290" s="250">
        <v>21.948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4"/>
      <c r="U290" s="255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215</v>
      </c>
      <c r="AU290" s="256" t="s">
        <v>88</v>
      </c>
      <c r="AV290" s="14" t="s">
        <v>88</v>
      </c>
      <c r="AW290" s="14" t="s">
        <v>34</v>
      </c>
      <c r="AX290" s="14" t="s">
        <v>86</v>
      </c>
      <c r="AY290" s="256" t="s">
        <v>144</v>
      </c>
    </row>
    <row r="291" s="14" customFormat="1">
      <c r="A291" s="14"/>
      <c r="B291" s="246"/>
      <c r="C291" s="247"/>
      <c r="D291" s="237" t="s">
        <v>215</v>
      </c>
      <c r="E291" s="247"/>
      <c r="F291" s="249" t="s">
        <v>468</v>
      </c>
      <c r="G291" s="247"/>
      <c r="H291" s="250">
        <v>43.896000000000001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4"/>
      <c r="U291" s="255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215</v>
      </c>
      <c r="AU291" s="256" t="s">
        <v>88</v>
      </c>
      <c r="AV291" s="14" t="s">
        <v>88</v>
      </c>
      <c r="AW291" s="14" t="s">
        <v>4</v>
      </c>
      <c r="AX291" s="14" t="s">
        <v>86</v>
      </c>
      <c r="AY291" s="256" t="s">
        <v>144</v>
      </c>
    </row>
    <row r="292" s="2" customFormat="1" ht="24.15" customHeight="1">
      <c r="A292" s="38"/>
      <c r="B292" s="39"/>
      <c r="C292" s="217" t="s">
        <v>469</v>
      </c>
      <c r="D292" s="217" t="s">
        <v>147</v>
      </c>
      <c r="E292" s="218" t="s">
        <v>470</v>
      </c>
      <c r="F292" s="219" t="s">
        <v>471</v>
      </c>
      <c r="G292" s="220" t="s">
        <v>213</v>
      </c>
      <c r="H292" s="221">
        <v>100.25</v>
      </c>
      <c r="I292" s="222"/>
      <c r="J292" s="223">
        <f>ROUND(I292*H292,2)</f>
        <v>0</v>
      </c>
      <c r="K292" s="219" t="s">
        <v>151</v>
      </c>
      <c r="L292" s="44"/>
      <c r="M292" s="224" t="s">
        <v>1</v>
      </c>
      <c r="N292" s="225" t="s">
        <v>43</v>
      </c>
      <c r="O292" s="91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6">
        <f>S292*H292</f>
        <v>0</v>
      </c>
      <c r="U292" s="227" t="s">
        <v>1</v>
      </c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8" t="s">
        <v>161</v>
      </c>
      <c r="AT292" s="228" t="s">
        <v>147</v>
      </c>
      <c r="AU292" s="228" t="s">
        <v>88</v>
      </c>
      <c r="AY292" s="17" t="s">
        <v>144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7" t="s">
        <v>86</v>
      </c>
      <c r="BK292" s="229">
        <f>ROUND(I292*H292,2)</f>
        <v>0</v>
      </c>
      <c r="BL292" s="17" t="s">
        <v>161</v>
      </c>
      <c r="BM292" s="228" t="s">
        <v>472</v>
      </c>
    </row>
    <row r="293" s="13" customFormat="1">
      <c r="A293" s="13"/>
      <c r="B293" s="235"/>
      <c r="C293" s="236"/>
      <c r="D293" s="237" t="s">
        <v>215</v>
      </c>
      <c r="E293" s="238" t="s">
        <v>1</v>
      </c>
      <c r="F293" s="239" t="s">
        <v>473</v>
      </c>
      <c r="G293" s="236"/>
      <c r="H293" s="238" t="s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3"/>
      <c r="U293" s="244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215</v>
      </c>
      <c r="AU293" s="245" t="s">
        <v>88</v>
      </c>
      <c r="AV293" s="13" t="s">
        <v>86</v>
      </c>
      <c r="AW293" s="13" t="s">
        <v>34</v>
      </c>
      <c r="AX293" s="13" t="s">
        <v>78</v>
      </c>
      <c r="AY293" s="245" t="s">
        <v>144</v>
      </c>
    </row>
    <row r="294" s="14" customFormat="1">
      <c r="A294" s="14"/>
      <c r="B294" s="246"/>
      <c r="C294" s="247"/>
      <c r="D294" s="237" t="s">
        <v>215</v>
      </c>
      <c r="E294" s="248" t="s">
        <v>1</v>
      </c>
      <c r="F294" s="249" t="s">
        <v>474</v>
      </c>
      <c r="G294" s="247"/>
      <c r="H294" s="250">
        <v>100.25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4"/>
      <c r="U294" s="255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215</v>
      </c>
      <c r="AU294" s="256" t="s">
        <v>88</v>
      </c>
      <c r="AV294" s="14" t="s">
        <v>88</v>
      </c>
      <c r="AW294" s="14" t="s">
        <v>34</v>
      </c>
      <c r="AX294" s="14" t="s">
        <v>86</v>
      </c>
      <c r="AY294" s="256" t="s">
        <v>144</v>
      </c>
    </row>
    <row r="295" s="2" customFormat="1" ht="16.5" customHeight="1">
      <c r="A295" s="38"/>
      <c r="B295" s="39"/>
      <c r="C295" s="268" t="s">
        <v>475</v>
      </c>
      <c r="D295" s="268" t="s">
        <v>349</v>
      </c>
      <c r="E295" s="269" t="s">
        <v>449</v>
      </c>
      <c r="F295" s="270" t="s">
        <v>450</v>
      </c>
      <c r="G295" s="271" t="s">
        <v>426</v>
      </c>
      <c r="H295" s="272">
        <v>12.531000000000001</v>
      </c>
      <c r="I295" s="273"/>
      <c r="J295" s="274">
        <f>ROUND(I295*H295,2)</f>
        <v>0</v>
      </c>
      <c r="K295" s="270" t="s">
        <v>451</v>
      </c>
      <c r="L295" s="275"/>
      <c r="M295" s="276" t="s">
        <v>1</v>
      </c>
      <c r="N295" s="277" t="s">
        <v>43</v>
      </c>
      <c r="O295" s="91"/>
      <c r="P295" s="226">
        <f>O295*H295</f>
        <v>0</v>
      </c>
      <c r="Q295" s="226">
        <v>1</v>
      </c>
      <c r="R295" s="226">
        <f>Q295*H295</f>
        <v>12.531000000000001</v>
      </c>
      <c r="S295" s="226">
        <v>0</v>
      </c>
      <c r="T295" s="226">
        <f>S295*H295</f>
        <v>0</v>
      </c>
      <c r="U295" s="227" t="s">
        <v>1</v>
      </c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8" t="s">
        <v>179</v>
      </c>
      <c r="AT295" s="228" t="s">
        <v>349</v>
      </c>
      <c r="AU295" s="228" t="s">
        <v>88</v>
      </c>
      <c r="AY295" s="17" t="s">
        <v>144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7" t="s">
        <v>86</v>
      </c>
      <c r="BK295" s="229">
        <f>ROUND(I295*H295,2)</f>
        <v>0</v>
      </c>
      <c r="BL295" s="17" t="s">
        <v>161</v>
      </c>
      <c r="BM295" s="228" t="s">
        <v>476</v>
      </c>
    </row>
    <row r="296" s="14" customFormat="1">
      <c r="A296" s="14"/>
      <c r="B296" s="246"/>
      <c r="C296" s="247"/>
      <c r="D296" s="237" t="s">
        <v>215</v>
      </c>
      <c r="E296" s="247"/>
      <c r="F296" s="249" t="s">
        <v>477</v>
      </c>
      <c r="G296" s="247"/>
      <c r="H296" s="250">
        <v>12.531000000000001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4"/>
      <c r="U296" s="255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215</v>
      </c>
      <c r="AU296" s="256" t="s">
        <v>88</v>
      </c>
      <c r="AV296" s="14" t="s">
        <v>88</v>
      </c>
      <c r="AW296" s="14" t="s">
        <v>4</v>
      </c>
      <c r="AX296" s="14" t="s">
        <v>86</v>
      </c>
      <c r="AY296" s="256" t="s">
        <v>144</v>
      </c>
    </row>
    <row r="297" s="2" customFormat="1" ht="44.25" customHeight="1">
      <c r="A297" s="38"/>
      <c r="B297" s="39"/>
      <c r="C297" s="268" t="s">
        <v>478</v>
      </c>
      <c r="D297" s="268" t="s">
        <v>349</v>
      </c>
      <c r="E297" s="269" t="s">
        <v>479</v>
      </c>
      <c r="F297" s="270" t="s">
        <v>480</v>
      </c>
      <c r="G297" s="271" t="s">
        <v>213</v>
      </c>
      <c r="H297" s="272">
        <v>13.5</v>
      </c>
      <c r="I297" s="273"/>
      <c r="J297" s="274">
        <f>ROUND(I297*H297,2)</f>
        <v>0</v>
      </c>
      <c r="K297" s="270" t="s">
        <v>1</v>
      </c>
      <c r="L297" s="275"/>
      <c r="M297" s="276" t="s">
        <v>1</v>
      </c>
      <c r="N297" s="277" t="s">
        <v>43</v>
      </c>
      <c r="O297" s="91"/>
      <c r="P297" s="226">
        <f>O297*H297</f>
        <v>0</v>
      </c>
      <c r="Q297" s="226">
        <v>0.0054099999999999999</v>
      </c>
      <c r="R297" s="226">
        <f>Q297*H297</f>
        <v>0.073035000000000003</v>
      </c>
      <c r="S297" s="226">
        <v>0</v>
      </c>
      <c r="T297" s="226">
        <f>S297*H297</f>
        <v>0</v>
      </c>
      <c r="U297" s="227" t="s">
        <v>1</v>
      </c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8" t="s">
        <v>179</v>
      </c>
      <c r="AT297" s="228" t="s">
        <v>349</v>
      </c>
      <c r="AU297" s="228" t="s">
        <v>88</v>
      </c>
      <c r="AY297" s="17" t="s">
        <v>144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7" t="s">
        <v>86</v>
      </c>
      <c r="BK297" s="229">
        <f>ROUND(I297*H297,2)</f>
        <v>0</v>
      </c>
      <c r="BL297" s="17" t="s">
        <v>161</v>
      </c>
      <c r="BM297" s="228" t="s">
        <v>481</v>
      </c>
    </row>
    <row r="298" s="14" customFormat="1">
      <c r="A298" s="14"/>
      <c r="B298" s="246"/>
      <c r="C298" s="247"/>
      <c r="D298" s="237" t="s">
        <v>215</v>
      </c>
      <c r="E298" s="248" t="s">
        <v>1</v>
      </c>
      <c r="F298" s="249" t="s">
        <v>482</v>
      </c>
      <c r="G298" s="247"/>
      <c r="H298" s="250">
        <v>13.5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4"/>
      <c r="U298" s="255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6" t="s">
        <v>215</v>
      </c>
      <c r="AU298" s="256" t="s">
        <v>88</v>
      </c>
      <c r="AV298" s="14" t="s">
        <v>88</v>
      </c>
      <c r="AW298" s="14" t="s">
        <v>34</v>
      </c>
      <c r="AX298" s="14" t="s">
        <v>86</v>
      </c>
      <c r="AY298" s="256" t="s">
        <v>144</v>
      </c>
    </row>
    <row r="299" s="2" customFormat="1" ht="24.15" customHeight="1">
      <c r="A299" s="38"/>
      <c r="B299" s="39"/>
      <c r="C299" s="217" t="s">
        <v>483</v>
      </c>
      <c r="D299" s="217" t="s">
        <v>147</v>
      </c>
      <c r="E299" s="218" t="s">
        <v>484</v>
      </c>
      <c r="F299" s="219" t="s">
        <v>485</v>
      </c>
      <c r="G299" s="220" t="s">
        <v>213</v>
      </c>
      <c r="H299" s="221">
        <v>571.03999999999996</v>
      </c>
      <c r="I299" s="222"/>
      <c r="J299" s="223">
        <f>ROUND(I299*H299,2)</f>
        <v>0</v>
      </c>
      <c r="K299" s="219" t="s">
        <v>151</v>
      </c>
      <c r="L299" s="44"/>
      <c r="M299" s="224" t="s">
        <v>1</v>
      </c>
      <c r="N299" s="225" t="s">
        <v>43</v>
      </c>
      <c r="O299" s="91"/>
      <c r="P299" s="226">
        <f>O299*H299</f>
        <v>0</v>
      </c>
      <c r="Q299" s="226">
        <v>0.00027</v>
      </c>
      <c r="R299" s="226">
        <f>Q299*H299</f>
        <v>0.15418079999999998</v>
      </c>
      <c r="S299" s="226">
        <v>0</v>
      </c>
      <c r="T299" s="226">
        <f>S299*H299</f>
        <v>0</v>
      </c>
      <c r="U299" s="227" t="s">
        <v>1</v>
      </c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8" t="s">
        <v>161</v>
      </c>
      <c r="AT299" s="228" t="s">
        <v>147</v>
      </c>
      <c r="AU299" s="228" t="s">
        <v>88</v>
      </c>
      <c r="AY299" s="17" t="s">
        <v>144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7" t="s">
        <v>86</v>
      </c>
      <c r="BK299" s="229">
        <f>ROUND(I299*H299,2)</f>
        <v>0</v>
      </c>
      <c r="BL299" s="17" t="s">
        <v>161</v>
      </c>
      <c r="BM299" s="228" t="s">
        <v>486</v>
      </c>
    </row>
    <row r="300" s="13" customFormat="1">
      <c r="A300" s="13"/>
      <c r="B300" s="235"/>
      <c r="C300" s="236"/>
      <c r="D300" s="237" t="s">
        <v>215</v>
      </c>
      <c r="E300" s="238" t="s">
        <v>1</v>
      </c>
      <c r="F300" s="239" t="s">
        <v>487</v>
      </c>
      <c r="G300" s="236"/>
      <c r="H300" s="238" t="s">
        <v>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3"/>
      <c r="U300" s="244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215</v>
      </c>
      <c r="AU300" s="245" t="s">
        <v>88</v>
      </c>
      <c r="AV300" s="13" t="s">
        <v>86</v>
      </c>
      <c r="AW300" s="13" t="s">
        <v>34</v>
      </c>
      <c r="AX300" s="13" t="s">
        <v>78</v>
      </c>
      <c r="AY300" s="245" t="s">
        <v>144</v>
      </c>
    </row>
    <row r="301" s="14" customFormat="1">
      <c r="A301" s="14"/>
      <c r="B301" s="246"/>
      <c r="C301" s="247"/>
      <c r="D301" s="237" t="s">
        <v>215</v>
      </c>
      <c r="E301" s="248" t="s">
        <v>1</v>
      </c>
      <c r="F301" s="249" t="s">
        <v>488</v>
      </c>
      <c r="G301" s="247"/>
      <c r="H301" s="250">
        <v>136.52000000000001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4"/>
      <c r="U301" s="255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215</v>
      </c>
      <c r="AU301" s="256" t="s">
        <v>88</v>
      </c>
      <c r="AV301" s="14" t="s">
        <v>88</v>
      </c>
      <c r="AW301" s="14" t="s">
        <v>34</v>
      </c>
      <c r="AX301" s="14" t="s">
        <v>78</v>
      </c>
      <c r="AY301" s="256" t="s">
        <v>144</v>
      </c>
    </row>
    <row r="302" s="13" customFormat="1">
      <c r="A302" s="13"/>
      <c r="B302" s="235"/>
      <c r="C302" s="236"/>
      <c r="D302" s="237" t="s">
        <v>215</v>
      </c>
      <c r="E302" s="238" t="s">
        <v>1</v>
      </c>
      <c r="F302" s="239" t="s">
        <v>489</v>
      </c>
      <c r="G302" s="236"/>
      <c r="H302" s="238" t="s">
        <v>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3"/>
      <c r="U302" s="244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215</v>
      </c>
      <c r="AU302" s="245" t="s">
        <v>88</v>
      </c>
      <c r="AV302" s="13" t="s">
        <v>86</v>
      </c>
      <c r="AW302" s="13" t="s">
        <v>34</v>
      </c>
      <c r="AX302" s="13" t="s">
        <v>78</v>
      </c>
      <c r="AY302" s="245" t="s">
        <v>144</v>
      </c>
    </row>
    <row r="303" s="14" customFormat="1">
      <c r="A303" s="14"/>
      <c r="B303" s="246"/>
      <c r="C303" s="247"/>
      <c r="D303" s="237" t="s">
        <v>215</v>
      </c>
      <c r="E303" s="248" t="s">
        <v>1</v>
      </c>
      <c r="F303" s="249" t="s">
        <v>490</v>
      </c>
      <c r="G303" s="247"/>
      <c r="H303" s="250">
        <v>434.51999999999998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4"/>
      <c r="U303" s="255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215</v>
      </c>
      <c r="AU303" s="256" t="s">
        <v>88</v>
      </c>
      <c r="AV303" s="14" t="s">
        <v>88</v>
      </c>
      <c r="AW303" s="14" t="s">
        <v>34</v>
      </c>
      <c r="AX303" s="14" t="s">
        <v>78</v>
      </c>
      <c r="AY303" s="256" t="s">
        <v>144</v>
      </c>
    </row>
    <row r="304" s="15" customFormat="1">
      <c r="A304" s="15"/>
      <c r="B304" s="257"/>
      <c r="C304" s="258"/>
      <c r="D304" s="237" t="s">
        <v>215</v>
      </c>
      <c r="E304" s="259" t="s">
        <v>1</v>
      </c>
      <c r="F304" s="260" t="s">
        <v>237</v>
      </c>
      <c r="G304" s="258"/>
      <c r="H304" s="261">
        <v>571.03999999999996</v>
      </c>
      <c r="I304" s="262"/>
      <c r="J304" s="258"/>
      <c r="K304" s="258"/>
      <c r="L304" s="263"/>
      <c r="M304" s="264"/>
      <c r="N304" s="265"/>
      <c r="O304" s="265"/>
      <c r="P304" s="265"/>
      <c r="Q304" s="265"/>
      <c r="R304" s="265"/>
      <c r="S304" s="265"/>
      <c r="T304" s="265"/>
      <c r="U304" s="266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7" t="s">
        <v>215</v>
      </c>
      <c r="AU304" s="267" t="s">
        <v>88</v>
      </c>
      <c r="AV304" s="15" t="s">
        <v>161</v>
      </c>
      <c r="AW304" s="15" t="s">
        <v>34</v>
      </c>
      <c r="AX304" s="15" t="s">
        <v>86</v>
      </c>
      <c r="AY304" s="267" t="s">
        <v>144</v>
      </c>
    </row>
    <row r="305" s="2" customFormat="1" ht="24.15" customHeight="1">
      <c r="A305" s="38"/>
      <c r="B305" s="39"/>
      <c r="C305" s="268" t="s">
        <v>491</v>
      </c>
      <c r="D305" s="268" t="s">
        <v>349</v>
      </c>
      <c r="E305" s="269" t="s">
        <v>492</v>
      </c>
      <c r="F305" s="270" t="s">
        <v>493</v>
      </c>
      <c r="G305" s="271" t="s">
        <v>213</v>
      </c>
      <c r="H305" s="272">
        <v>656.69600000000003</v>
      </c>
      <c r="I305" s="273"/>
      <c r="J305" s="274">
        <f>ROUND(I305*H305,2)</f>
        <v>0</v>
      </c>
      <c r="K305" s="270" t="s">
        <v>151</v>
      </c>
      <c r="L305" s="275"/>
      <c r="M305" s="276" t="s">
        <v>1</v>
      </c>
      <c r="N305" s="277" t="s">
        <v>43</v>
      </c>
      <c r="O305" s="91"/>
      <c r="P305" s="226">
        <f>O305*H305</f>
        <v>0</v>
      </c>
      <c r="Q305" s="226">
        <v>0.00029999999999999997</v>
      </c>
      <c r="R305" s="226">
        <f>Q305*H305</f>
        <v>0.19700879999999998</v>
      </c>
      <c r="S305" s="226">
        <v>0</v>
      </c>
      <c r="T305" s="226">
        <f>S305*H305</f>
        <v>0</v>
      </c>
      <c r="U305" s="227" t="s">
        <v>1</v>
      </c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8" t="s">
        <v>179</v>
      </c>
      <c r="AT305" s="228" t="s">
        <v>349</v>
      </c>
      <c r="AU305" s="228" t="s">
        <v>88</v>
      </c>
      <c r="AY305" s="17" t="s">
        <v>144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7" t="s">
        <v>86</v>
      </c>
      <c r="BK305" s="229">
        <f>ROUND(I305*H305,2)</f>
        <v>0</v>
      </c>
      <c r="BL305" s="17" t="s">
        <v>161</v>
      </c>
      <c r="BM305" s="228" t="s">
        <v>494</v>
      </c>
    </row>
    <row r="306" s="14" customFormat="1">
      <c r="A306" s="14"/>
      <c r="B306" s="246"/>
      <c r="C306" s="247"/>
      <c r="D306" s="237" t="s">
        <v>215</v>
      </c>
      <c r="E306" s="247"/>
      <c r="F306" s="249" t="s">
        <v>495</v>
      </c>
      <c r="G306" s="247"/>
      <c r="H306" s="250">
        <v>656.69600000000003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4"/>
      <c r="U306" s="255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215</v>
      </c>
      <c r="AU306" s="256" t="s">
        <v>88</v>
      </c>
      <c r="AV306" s="14" t="s">
        <v>88</v>
      </c>
      <c r="AW306" s="14" t="s">
        <v>4</v>
      </c>
      <c r="AX306" s="14" t="s">
        <v>86</v>
      </c>
      <c r="AY306" s="256" t="s">
        <v>144</v>
      </c>
    </row>
    <row r="307" s="2" customFormat="1" ht="16.5" customHeight="1">
      <c r="A307" s="38"/>
      <c r="B307" s="39"/>
      <c r="C307" s="217" t="s">
        <v>496</v>
      </c>
      <c r="D307" s="217" t="s">
        <v>147</v>
      </c>
      <c r="E307" s="218" t="s">
        <v>497</v>
      </c>
      <c r="F307" s="219" t="s">
        <v>498</v>
      </c>
      <c r="G307" s="220" t="s">
        <v>213</v>
      </c>
      <c r="H307" s="221">
        <v>36</v>
      </c>
      <c r="I307" s="222"/>
      <c r="J307" s="223">
        <f>ROUND(I307*H307,2)</f>
        <v>0</v>
      </c>
      <c r="K307" s="219" t="s">
        <v>1</v>
      </c>
      <c r="L307" s="44"/>
      <c r="M307" s="224" t="s">
        <v>1</v>
      </c>
      <c r="N307" s="225" t="s">
        <v>43</v>
      </c>
      <c r="O307" s="91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6">
        <f>S307*H307</f>
        <v>0</v>
      </c>
      <c r="U307" s="227" t="s">
        <v>1</v>
      </c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8" t="s">
        <v>161</v>
      </c>
      <c r="AT307" s="228" t="s">
        <v>147</v>
      </c>
      <c r="AU307" s="228" t="s">
        <v>88</v>
      </c>
      <c r="AY307" s="17" t="s">
        <v>144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7" t="s">
        <v>86</v>
      </c>
      <c r="BK307" s="229">
        <f>ROUND(I307*H307,2)</f>
        <v>0</v>
      </c>
      <c r="BL307" s="17" t="s">
        <v>161</v>
      </c>
      <c r="BM307" s="228" t="s">
        <v>499</v>
      </c>
    </row>
    <row r="308" s="14" customFormat="1">
      <c r="A308" s="14"/>
      <c r="B308" s="246"/>
      <c r="C308" s="247"/>
      <c r="D308" s="237" t="s">
        <v>215</v>
      </c>
      <c r="E308" s="248" t="s">
        <v>1</v>
      </c>
      <c r="F308" s="249" t="s">
        <v>500</v>
      </c>
      <c r="G308" s="247"/>
      <c r="H308" s="250">
        <v>36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4"/>
      <c r="U308" s="255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215</v>
      </c>
      <c r="AU308" s="256" t="s">
        <v>88</v>
      </c>
      <c r="AV308" s="14" t="s">
        <v>88</v>
      </c>
      <c r="AW308" s="14" t="s">
        <v>34</v>
      </c>
      <c r="AX308" s="14" t="s">
        <v>86</v>
      </c>
      <c r="AY308" s="256" t="s">
        <v>144</v>
      </c>
    </row>
    <row r="309" s="2" customFormat="1" ht="24.15" customHeight="1">
      <c r="A309" s="38"/>
      <c r="B309" s="39"/>
      <c r="C309" s="217" t="s">
        <v>501</v>
      </c>
      <c r="D309" s="217" t="s">
        <v>147</v>
      </c>
      <c r="E309" s="218" t="s">
        <v>502</v>
      </c>
      <c r="F309" s="219" t="s">
        <v>503</v>
      </c>
      <c r="G309" s="220" t="s">
        <v>297</v>
      </c>
      <c r="H309" s="221">
        <v>32.590000000000003</v>
      </c>
      <c r="I309" s="222"/>
      <c r="J309" s="223">
        <f>ROUND(I309*H309,2)</f>
        <v>0</v>
      </c>
      <c r="K309" s="219" t="s">
        <v>151</v>
      </c>
      <c r="L309" s="44"/>
      <c r="M309" s="224" t="s">
        <v>1</v>
      </c>
      <c r="N309" s="225" t="s">
        <v>43</v>
      </c>
      <c r="O309" s="91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6">
        <f>S309*H309</f>
        <v>0</v>
      </c>
      <c r="U309" s="227" t="s">
        <v>1</v>
      </c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8" t="s">
        <v>161</v>
      </c>
      <c r="AT309" s="228" t="s">
        <v>147</v>
      </c>
      <c r="AU309" s="228" t="s">
        <v>88</v>
      </c>
      <c r="AY309" s="17" t="s">
        <v>144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7" t="s">
        <v>86</v>
      </c>
      <c r="BK309" s="229">
        <f>ROUND(I309*H309,2)</f>
        <v>0</v>
      </c>
      <c r="BL309" s="17" t="s">
        <v>161</v>
      </c>
      <c r="BM309" s="228" t="s">
        <v>504</v>
      </c>
    </row>
    <row r="310" s="13" customFormat="1">
      <c r="A310" s="13"/>
      <c r="B310" s="235"/>
      <c r="C310" s="236"/>
      <c r="D310" s="237" t="s">
        <v>215</v>
      </c>
      <c r="E310" s="238" t="s">
        <v>1</v>
      </c>
      <c r="F310" s="239" t="s">
        <v>505</v>
      </c>
      <c r="G310" s="236"/>
      <c r="H310" s="238" t="s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3"/>
      <c r="U310" s="244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215</v>
      </c>
      <c r="AU310" s="245" t="s">
        <v>88</v>
      </c>
      <c r="AV310" s="13" t="s">
        <v>86</v>
      </c>
      <c r="AW310" s="13" t="s">
        <v>34</v>
      </c>
      <c r="AX310" s="13" t="s">
        <v>78</v>
      </c>
      <c r="AY310" s="245" t="s">
        <v>144</v>
      </c>
    </row>
    <row r="311" s="14" customFormat="1">
      <c r="A311" s="14"/>
      <c r="B311" s="246"/>
      <c r="C311" s="247"/>
      <c r="D311" s="237" t="s">
        <v>215</v>
      </c>
      <c r="E311" s="248" t="s">
        <v>1</v>
      </c>
      <c r="F311" s="249" t="s">
        <v>506</v>
      </c>
      <c r="G311" s="247"/>
      <c r="H311" s="250">
        <v>6.7999999999999998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4"/>
      <c r="U311" s="255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215</v>
      </c>
      <c r="AU311" s="256" t="s">
        <v>88</v>
      </c>
      <c r="AV311" s="14" t="s">
        <v>88</v>
      </c>
      <c r="AW311" s="14" t="s">
        <v>34</v>
      </c>
      <c r="AX311" s="14" t="s">
        <v>78</v>
      </c>
      <c r="AY311" s="256" t="s">
        <v>144</v>
      </c>
    </row>
    <row r="312" s="13" customFormat="1">
      <c r="A312" s="13"/>
      <c r="B312" s="235"/>
      <c r="C312" s="236"/>
      <c r="D312" s="237" t="s">
        <v>215</v>
      </c>
      <c r="E312" s="238" t="s">
        <v>1</v>
      </c>
      <c r="F312" s="239" t="s">
        <v>507</v>
      </c>
      <c r="G312" s="236"/>
      <c r="H312" s="238" t="s">
        <v>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3"/>
      <c r="U312" s="244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215</v>
      </c>
      <c r="AU312" s="245" t="s">
        <v>88</v>
      </c>
      <c r="AV312" s="13" t="s">
        <v>86</v>
      </c>
      <c r="AW312" s="13" t="s">
        <v>34</v>
      </c>
      <c r="AX312" s="13" t="s">
        <v>78</v>
      </c>
      <c r="AY312" s="245" t="s">
        <v>144</v>
      </c>
    </row>
    <row r="313" s="14" customFormat="1">
      <c r="A313" s="14"/>
      <c r="B313" s="246"/>
      <c r="C313" s="247"/>
      <c r="D313" s="237" t="s">
        <v>215</v>
      </c>
      <c r="E313" s="248" t="s">
        <v>1</v>
      </c>
      <c r="F313" s="249" t="s">
        <v>508</v>
      </c>
      <c r="G313" s="247"/>
      <c r="H313" s="250">
        <v>32.590000000000003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4"/>
      <c r="U313" s="255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215</v>
      </c>
      <c r="AU313" s="256" t="s">
        <v>88</v>
      </c>
      <c r="AV313" s="14" t="s">
        <v>88</v>
      </c>
      <c r="AW313" s="14" t="s">
        <v>34</v>
      </c>
      <c r="AX313" s="14" t="s">
        <v>86</v>
      </c>
      <c r="AY313" s="256" t="s">
        <v>144</v>
      </c>
    </row>
    <row r="314" s="2" customFormat="1" ht="16.5" customHeight="1">
      <c r="A314" s="38"/>
      <c r="B314" s="39"/>
      <c r="C314" s="268" t="s">
        <v>509</v>
      </c>
      <c r="D314" s="268" t="s">
        <v>349</v>
      </c>
      <c r="E314" s="269" t="s">
        <v>510</v>
      </c>
      <c r="F314" s="270" t="s">
        <v>511</v>
      </c>
      <c r="G314" s="271" t="s">
        <v>426</v>
      </c>
      <c r="H314" s="272">
        <v>65.180000000000007</v>
      </c>
      <c r="I314" s="273"/>
      <c r="J314" s="274">
        <f>ROUND(I314*H314,2)</f>
        <v>0</v>
      </c>
      <c r="K314" s="270" t="s">
        <v>151</v>
      </c>
      <c r="L314" s="275"/>
      <c r="M314" s="276" t="s">
        <v>1</v>
      </c>
      <c r="N314" s="277" t="s">
        <v>43</v>
      </c>
      <c r="O314" s="91"/>
      <c r="P314" s="226">
        <f>O314*H314</f>
        <v>0</v>
      </c>
      <c r="Q314" s="226">
        <v>1</v>
      </c>
      <c r="R314" s="226">
        <f>Q314*H314</f>
        <v>65.180000000000007</v>
      </c>
      <c r="S314" s="226">
        <v>0</v>
      </c>
      <c r="T314" s="226">
        <f>S314*H314</f>
        <v>0</v>
      </c>
      <c r="U314" s="227" t="s">
        <v>1</v>
      </c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8" t="s">
        <v>179</v>
      </c>
      <c r="AT314" s="228" t="s">
        <v>349</v>
      </c>
      <c r="AU314" s="228" t="s">
        <v>88</v>
      </c>
      <c r="AY314" s="17" t="s">
        <v>144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7" t="s">
        <v>86</v>
      </c>
      <c r="BK314" s="229">
        <f>ROUND(I314*H314,2)</f>
        <v>0</v>
      </c>
      <c r="BL314" s="17" t="s">
        <v>161</v>
      </c>
      <c r="BM314" s="228" t="s">
        <v>512</v>
      </c>
    </row>
    <row r="315" s="14" customFormat="1">
      <c r="A315" s="14"/>
      <c r="B315" s="246"/>
      <c r="C315" s="247"/>
      <c r="D315" s="237" t="s">
        <v>215</v>
      </c>
      <c r="E315" s="247"/>
      <c r="F315" s="249" t="s">
        <v>513</v>
      </c>
      <c r="G315" s="247"/>
      <c r="H315" s="250">
        <v>65.180000000000007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4"/>
      <c r="U315" s="255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215</v>
      </c>
      <c r="AU315" s="256" t="s">
        <v>88</v>
      </c>
      <c r="AV315" s="14" t="s">
        <v>88</v>
      </c>
      <c r="AW315" s="14" t="s">
        <v>4</v>
      </c>
      <c r="AX315" s="14" t="s">
        <v>86</v>
      </c>
      <c r="AY315" s="256" t="s">
        <v>144</v>
      </c>
    </row>
    <row r="316" s="2" customFormat="1" ht="24.15" customHeight="1">
      <c r="A316" s="38"/>
      <c r="B316" s="39"/>
      <c r="C316" s="217" t="s">
        <v>514</v>
      </c>
      <c r="D316" s="217" t="s">
        <v>147</v>
      </c>
      <c r="E316" s="218" t="s">
        <v>515</v>
      </c>
      <c r="F316" s="219" t="s">
        <v>516</v>
      </c>
      <c r="G316" s="220" t="s">
        <v>297</v>
      </c>
      <c r="H316" s="221">
        <v>6.5179999999999998</v>
      </c>
      <c r="I316" s="222"/>
      <c r="J316" s="223">
        <f>ROUND(I316*H316,2)</f>
        <v>0</v>
      </c>
      <c r="K316" s="219" t="s">
        <v>517</v>
      </c>
      <c r="L316" s="44"/>
      <c r="M316" s="224" t="s">
        <v>1</v>
      </c>
      <c r="N316" s="225" t="s">
        <v>43</v>
      </c>
      <c r="O316" s="91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6">
        <f>S316*H316</f>
        <v>0</v>
      </c>
      <c r="U316" s="227" t="s">
        <v>1</v>
      </c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8" t="s">
        <v>161</v>
      </c>
      <c r="AT316" s="228" t="s">
        <v>147</v>
      </c>
      <c r="AU316" s="228" t="s">
        <v>88</v>
      </c>
      <c r="AY316" s="17" t="s">
        <v>144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7" t="s">
        <v>86</v>
      </c>
      <c r="BK316" s="229">
        <f>ROUND(I316*H316,2)</f>
        <v>0</v>
      </c>
      <c r="BL316" s="17" t="s">
        <v>161</v>
      </c>
      <c r="BM316" s="228" t="s">
        <v>518</v>
      </c>
    </row>
    <row r="317" s="13" customFormat="1">
      <c r="A317" s="13"/>
      <c r="B317" s="235"/>
      <c r="C317" s="236"/>
      <c r="D317" s="237" t="s">
        <v>215</v>
      </c>
      <c r="E317" s="238" t="s">
        <v>1</v>
      </c>
      <c r="F317" s="239" t="s">
        <v>505</v>
      </c>
      <c r="G317" s="236"/>
      <c r="H317" s="238" t="s">
        <v>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3"/>
      <c r="U317" s="244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5" t="s">
        <v>215</v>
      </c>
      <c r="AU317" s="245" t="s">
        <v>88</v>
      </c>
      <c r="AV317" s="13" t="s">
        <v>86</v>
      </c>
      <c r="AW317" s="13" t="s">
        <v>34</v>
      </c>
      <c r="AX317" s="13" t="s">
        <v>78</v>
      </c>
      <c r="AY317" s="245" t="s">
        <v>144</v>
      </c>
    </row>
    <row r="318" s="14" customFormat="1">
      <c r="A318" s="14"/>
      <c r="B318" s="246"/>
      <c r="C318" s="247"/>
      <c r="D318" s="237" t="s">
        <v>215</v>
      </c>
      <c r="E318" s="248" t="s">
        <v>1</v>
      </c>
      <c r="F318" s="249" t="s">
        <v>519</v>
      </c>
      <c r="G318" s="247"/>
      <c r="H318" s="250">
        <v>1.3600000000000001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4"/>
      <c r="U318" s="255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215</v>
      </c>
      <c r="AU318" s="256" t="s">
        <v>88</v>
      </c>
      <c r="AV318" s="14" t="s">
        <v>88</v>
      </c>
      <c r="AW318" s="14" t="s">
        <v>34</v>
      </c>
      <c r="AX318" s="14" t="s">
        <v>78</v>
      </c>
      <c r="AY318" s="256" t="s">
        <v>144</v>
      </c>
    </row>
    <row r="319" s="13" customFormat="1">
      <c r="A319" s="13"/>
      <c r="B319" s="235"/>
      <c r="C319" s="236"/>
      <c r="D319" s="237" t="s">
        <v>215</v>
      </c>
      <c r="E319" s="238" t="s">
        <v>1</v>
      </c>
      <c r="F319" s="239" t="s">
        <v>507</v>
      </c>
      <c r="G319" s="236"/>
      <c r="H319" s="238" t="s">
        <v>1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3"/>
      <c r="U319" s="244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215</v>
      </c>
      <c r="AU319" s="245" t="s">
        <v>88</v>
      </c>
      <c r="AV319" s="13" t="s">
        <v>86</v>
      </c>
      <c r="AW319" s="13" t="s">
        <v>34</v>
      </c>
      <c r="AX319" s="13" t="s">
        <v>78</v>
      </c>
      <c r="AY319" s="245" t="s">
        <v>144</v>
      </c>
    </row>
    <row r="320" s="14" customFormat="1">
      <c r="A320" s="14"/>
      <c r="B320" s="246"/>
      <c r="C320" s="247"/>
      <c r="D320" s="237" t="s">
        <v>215</v>
      </c>
      <c r="E320" s="248" t="s">
        <v>1</v>
      </c>
      <c r="F320" s="249" t="s">
        <v>520</v>
      </c>
      <c r="G320" s="247"/>
      <c r="H320" s="250">
        <v>6.5179999999999998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4"/>
      <c r="U320" s="255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215</v>
      </c>
      <c r="AU320" s="256" t="s">
        <v>88</v>
      </c>
      <c r="AV320" s="14" t="s">
        <v>88</v>
      </c>
      <c r="AW320" s="14" t="s">
        <v>34</v>
      </c>
      <c r="AX320" s="14" t="s">
        <v>86</v>
      </c>
      <c r="AY320" s="256" t="s">
        <v>144</v>
      </c>
    </row>
    <row r="321" s="2" customFormat="1" ht="16.5" customHeight="1">
      <c r="A321" s="38"/>
      <c r="B321" s="39"/>
      <c r="C321" s="268" t="s">
        <v>521</v>
      </c>
      <c r="D321" s="268" t="s">
        <v>349</v>
      </c>
      <c r="E321" s="269" t="s">
        <v>522</v>
      </c>
      <c r="F321" s="270" t="s">
        <v>523</v>
      </c>
      <c r="G321" s="271" t="s">
        <v>426</v>
      </c>
      <c r="H321" s="272">
        <v>13.036</v>
      </c>
      <c r="I321" s="273"/>
      <c r="J321" s="274">
        <f>ROUND(I321*H321,2)</f>
        <v>0</v>
      </c>
      <c r="K321" s="270" t="s">
        <v>151</v>
      </c>
      <c r="L321" s="275"/>
      <c r="M321" s="276" t="s">
        <v>1</v>
      </c>
      <c r="N321" s="277" t="s">
        <v>43</v>
      </c>
      <c r="O321" s="91"/>
      <c r="P321" s="226">
        <f>O321*H321</f>
        <v>0</v>
      </c>
      <c r="Q321" s="226">
        <v>1</v>
      </c>
      <c r="R321" s="226">
        <f>Q321*H321</f>
        <v>13.036</v>
      </c>
      <c r="S321" s="226">
        <v>0</v>
      </c>
      <c r="T321" s="226">
        <f>S321*H321</f>
        <v>0</v>
      </c>
      <c r="U321" s="227" t="s">
        <v>1</v>
      </c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8" t="s">
        <v>179</v>
      </c>
      <c r="AT321" s="228" t="s">
        <v>349</v>
      </c>
      <c r="AU321" s="228" t="s">
        <v>88</v>
      </c>
      <c r="AY321" s="17" t="s">
        <v>144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7" t="s">
        <v>86</v>
      </c>
      <c r="BK321" s="229">
        <f>ROUND(I321*H321,2)</f>
        <v>0</v>
      </c>
      <c r="BL321" s="17" t="s">
        <v>161</v>
      </c>
      <c r="BM321" s="228" t="s">
        <v>524</v>
      </c>
    </row>
    <row r="322" s="14" customFormat="1">
      <c r="A322" s="14"/>
      <c r="B322" s="246"/>
      <c r="C322" s="247"/>
      <c r="D322" s="237" t="s">
        <v>215</v>
      </c>
      <c r="E322" s="247"/>
      <c r="F322" s="249" t="s">
        <v>525</v>
      </c>
      <c r="G322" s="247"/>
      <c r="H322" s="250">
        <v>13.036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4"/>
      <c r="U322" s="255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6" t="s">
        <v>215</v>
      </c>
      <c r="AU322" s="256" t="s">
        <v>88</v>
      </c>
      <c r="AV322" s="14" t="s">
        <v>88</v>
      </c>
      <c r="AW322" s="14" t="s">
        <v>4</v>
      </c>
      <c r="AX322" s="14" t="s">
        <v>86</v>
      </c>
      <c r="AY322" s="256" t="s">
        <v>144</v>
      </c>
    </row>
    <row r="323" s="2" customFormat="1" ht="24.15" customHeight="1">
      <c r="A323" s="38"/>
      <c r="B323" s="39"/>
      <c r="C323" s="217" t="s">
        <v>526</v>
      </c>
      <c r="D323" s="217" t="s">
        <v>147</v>
      </c>
      <c r="E323" s="218" t="s">
        <v>527</v>
      </c>
      <c r="F323" s="219" t="s">
        <v>528</v>
      </c>
      <c r="G323" s="220" t="s">
        <v>297</v>
      </c>
      <c r="H323" s="221">
        <v>71.257000000000005</v>
      </c>
      <c r="I323" s="222"/>
      <c r="J323" s="223">
        <f>ROUND(I323*H323,2)</f>
        <v>0</v>
      </c>
      <c r="K323" s="219" t="s">
        <v>151</v>
      </c>
      <c r="L323" s="44"/>
      <c r="M323" s="224" t="s">
        <v>1</v>
      </c>
      <c r="N323" s="225" t="s">
        <v>43</v>
      </c>
      <c r="O323" s="91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6">
        <f>S323*H323</f>
        <v>0</v>
      </c>
      <c r="U323" s="227" t="s">
        <v>1</v>
      </c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8" t="s">
        <v>161</v>
      </c>
      <c r="AT323" s="228" t="s">
        <v>147</v>
      </c>
      <c r="AU323" s="228" t="s">
        <v>88</v>
      </c>
      <c r="AY323" s="17" t="s">
        <v>144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7" t="s">
        <v>86</v>
      </c>
      <c r="BK323" s="229">
        <f>ROUND(I323*H323,2)</f>
        <v>0</v>
      </c>
      <c r="BL323" s="17" t="s">
        <v>161</v>
      </c>
      <c r="BM323" s="228" t="s">
        <v>529</v>
      </c>
    </row>
    <row r="324" s="14" customFormat="1">
      <c r="A324" s="14"/>
      <c r="B324" s="246"/>
      <c r="C324" s="247"/>
      <c r="D324" s="237" t="s">
        <v>215</v>
      </c>
      <c r="E324" s="248" t="s">
        <v>1</v>
      </c>
      <c r="F324" s="249" t="s">
        <v>530</v>
      </c>
      <c r="G324" s="247"/>
      <c r="H324" s="250">
        <v>42.481999999999999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4"/>
      <c r="U324" s="255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6" t="s">
        <v>215</v>
      </c>
      <c r="AU324" s="256" t="s">
        <v>88</v>
      </c>
      <c r="AV324" s="14" t="s">
        <v>88</v>
      </c>
      <c r="AW324" s="14" t="s">
        <v>34</v>
      </c>
      <c r="AX324" s="14" t="s">
        <v>78</v>
      </c>
      <c r="AY324" s="256" t="s">
        <v>144</v>
      </c>
    </row>
    <row r="325" s="14" customFormat="1">
      <c r="A325" s="14"/>
      <c r="B325" s="246"/>
      <c r="C325" s="247"/>
      <c r="D325" s="237" t="s">
        <v>215</v>
      </c>
      <c r="E325" s="248" t="s">
        <v>1</v>
      </c>
      <c r="F325" s="249" t="s">
        <v>531</v>
      </c>
      <c r="G325" s="247"/>
      <c r="H325" s="250">
        <v>28.774999999999999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4"/>
      <c r="U325" s="255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215</v>
      </c>
      <c r="AU325" s="256" t="s">
        <v>88</v>
      </c>
      <c r="AV325" s="14" t="s">
        <v>88</v>
      </c>
      <c r="AW325" s="14" t="s">
        <v>34</v>
      </c>
      <c r="AX325" s="14" t="s">
        <v>78</v>
      </c>
      <c r="AY325" s="256" t="s">
        <v>144</v>
      </c>
    </row>
    <row r="326" s="15" customFormat="1">
      <c r="A326" s="15"/>
      <c r="B326" s="257"/>
      <c r="C326" s="258"/>
      <c r="D326" s="237" t="s">
        <v>215</v>
      </c>
      <c r="E326" s="259" t="s">
        <v>1</v>
      </c>
      <c r="F326" s="260" t="s">
        <v>237</v>
      </c>
      <c r="G326" s="258"/>
      <c r="H326" s="261">
        <v>71.257000000000005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5"/>
      <c r="U326" s="266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7" t="s">
        <v>215</v>
      </c>
      <c r="AU326" s="267" t="s">
        <v>88</v>
      </c>
      <c r="AV326" s="15" t="s">
        <v>161</v>
      </c>
      <c r="AW326" s="15" t="s">
        <v>34</v>
      </c>
      <c r="AX326" s="15" t="s">
        <v>86</v>
      </c>
      <c r="AY326" s="267" t="s">
        <v>144</v>
      </c>
    </row>
    <row r="327" s="2" customFormat="1" ht="24.15" customHeight="1">
      <c r="A327" s="38"/>
      <c r="B327" s="39"/>
      <c r="C327" s="217" t="s">
        <v>532</v>
      </c>
      <c r="D327" s="217" t="s">
        <v>147</v>
      </c>
      <c r="E327" s="218" t="s">
        <v>533</v>
      </c>
      <c r="F327" s="219" t="s">
        <v>534</v>
      </c>
      <c r="G327" s="220" t="s">
        <v>213</v>
      </c>
      <c r="H327" s="221">
        <v>1616.8599999999999</v>
      </c>
      <c r="I327" s="222"/>
      <c r="J327" s="223">
        <f>ROUND(I327*H327,2)</f>
        <v>0</v>
      </c>
      <c r="K327" s="219" t="s">
        <v>151</v>
      </c>
      <c r="L327" s="44"/>
      <c r="M327" s="224" t="s">
        <v>1</v>
      </c>
      <c r="N327" s="225" t="s">
        <v>43</v>
      </c>
      <c r="O327" s="91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6">
        <f>S327*H327</f>
        <v>0</v>
      </c>
      <c r="U327" s="227" t="s">
        <v>1</v>
      </c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8" t="s">
        <v>161</v>
      </c>
      <c r="AT327" s="228" t="s">
        <v>147</v>
      </c>
      <c r="AU327" s="228" t="s">
        <v>88</v>
      </c>
      <c r="AY327" s="17" t="s">
        <v>144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7" t="s">
        <v>86</v>
      </c>
      <c r="BK327" s="229">
        <f>ROUND(I327*H327,2)</f>
        <v>0</v>
      </c>
      <c r="BL327" s="17" t="s">
        <v>161</v>
      </c>
      <c r="BM327" s="228" t="s">
        <v>535</v>
      </c>
    </row>
    <row r="328" s="13" customFormat="1">
      <c r="A328" s="13"/>
      <c r="B328" s="235"/>
      <c r="C328" s="236"/>
      <c r="D328" s="237" t="s">
        <v>215</v>
      </c>
      <c r="E328" s="238" t="s">
        <v>1</v>
      </c>
      <c r="F328" s="239" t="s">
        <v>216</v>
      </c>
      <c r="G328" s="236"/>
      <c r="H328" s="238" t="s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3"/>
      <c r="U328" s="244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215</v>
      </c>
      <c r="AU328" s="245" t="s">
        <v>88</v>
      </c>
      <c r="AV328" s="13" t="s">
        <v>86</v>
      </c>
      <c r="AW328" s="13" t="s">
        <v>34</v>
      </c>
      <c r="AX328" s="13" t="s">
        <v>78</v>
      </c>
      <c r="AY328" s="245" t="s">
        <v>144</v>
      </c>
    </row>
    <row r="329" s="14" customFormat="1">
      <c r="A329" s="14"/>
      <c r="B329" s="246"/>
      <c r="C329" s="247"/>
      <c r="D329" s="237" t="s">
        <v>215</v>
      </c>
      <c r="E329" s="248" t="s">
        <v>1</v>
      </c>
      <c r="F329" s="249" t="s">
        <v>536</v>
      </c>
      <c r="G329" s="247"/>
      <c r="H329" s="250">
        <v>1506.3800000000001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4"/>
      <c r="U329" s="255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215</v>
      </c>
      <c r="AU329" s="256" t="s">
        <v>88</v>
      </c>
      <c r="AV329" s="14" t="s">
        <v>88</v>
      </c>
      <c r="AW329" s="14" t="s">
        <v>34</v>
      </c>
      <c r="AX329" s="14" t="s">
        <v>78</v>
      </c>
      <c r="AY329" s="256" t="s">
        <v>144</v>
      </c>
    </row>
    <row r="330" s="14" customFormat="1">
      <c r="A330" s="14"/>
      <c r="B330" s="246"/>
      <c r="C330" s="247"/>
      <c r="D330" s="237" t="s">
        <v>215</v>
      </c>
      <c r="E330" s="248" t="s">
        <v>1</v>
      </c>
      <c r="F330" s="249" t="s">
        <v>537</v>
      </c>
      <c r="G330" s="247"/>
      <c r="H330" s="250">
        <v>110.48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4"/>
      <c r="U330" s="255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215</v>
      </c>
      <c r="AU330" s="256" t="s">
        <v>88</v>
      </c>
      <c r="AV330" s="14" t="s">
        <v>88</v>
      </c>
      <c r="AW330" s="14" t="s">
        <v>34</v>
      </c>
      <c r="AX330" s="14" t="s">
        <v>78</v>
      </c>
      <c r="AY330" s="256" t="s">
        <v>144</v>
      </c>
    </row>
    <row r="331" s="15" customFormat="1">
      <c r="A331" s="15"/>
      <c r="B331" s="257"/>
      <c r="C331" s="258"/>
      <c r="D331" s="237" t="s">
        <v>215</v>
      </c>
      <c r="E331" s="259" t="s">
        <v>1</v>
      </c>
      <c r="F331" s="260" t="s">
        <v>237</v>
      </c>
      <c r="G331" s="258"/>
      <c r="H331" s="261">
        <v>1616.8600000000001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5"/>
      <c r="U331" s="266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7" t="s">
        <v>215</v>
      </c>
      <c r="AU331" s="267" t="s">
        <v>88</v>
      </c>
      <c r="AV331" s="15" t="s">
        <v>161</v>
      </c>
      <c r="AW331" s="15" t="s">
        <v>34</v>
      </c>
      <c r="AX331" s="15" t="s">
        <v>86</v>
      </c>
      <c r="AY331" s="267" t="s">
        <v>144</v>
      </c>
    </row>
    <row r="332" s="2" customFormat="1" ht="24.15" customHeight="1">
      <c r="A332" s="38"/>
      <c r="B332" s="39"/>
      <c r="C332" s="217" t="s">
        <v>538</v>
      </c>
      <c r="D332" s="217" t="s">
        <v>147</v>
      </c>
      <c r="E332" s="218" t="s">
        <v>539</v>
      </c>
      <c r="F332" s="219" t="s">
        <v>540</v>
      </c>
      <c r="G332" s="220" t="s">
        <v>213</v>
      </c>
      <c r="H332" s="221">
        <v>832.86000000000001</v>
      </c>
      <c r="I332" s="222"/>
      <c r="J332" s="223">
        <f>ROUND(I332*H332,2)</f>
        <v>0</v>
      </c>
      <c r="K332" s="219" t="s">
        <v>151</v>
      </c>
      <c r="L332" s="44"/>
      <c r="M332" s="224" t="s">
        <v>1</v>
      </c>
      <c r="N332" s="225" t="s">
        <v>43</v>
      </c>
      <c r="O332" s="91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6">
        <f>S332*H332</f>
        <v>0</v>
      </c>
      <c r="U332" s="227" t="s">
        <v>1</v>
      </c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8" t="s">
        <v>161</v>
      </c>
      <c r="AT332" s="228" t="s">
        <v>147</v>
      </c>
      <c r="AU332" s="228" t="s">
        <v>88</v>
      </c>
      <c r="AY332" s="17" t="s">
        <v>144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7" t="s">
        <v>86</v>
      </c>
      <c r="BK332" s="229">
        <f>ROUND(I332*H332,2)</f>
        <v>0</v>
      </c>
      <c r="BL332" s="17" t="s">
        <v>161</v>
      </c>
      <c r="BM332" s="228" t="s">
        <v>541</v>
      </c>
    </row>
    <row r="333" s="13" customFormat="1">
      <c r="A333" s="13"/>
      <c r="B333" s="235"/>
      <c r="C333" s="236"/>
      <c r="D333" s="237" t="s">
        <v>215</v>
      </c>
      <c r="E333" s="238" t="s">
        <v>1</v>
      </c>
      <c r="F333" s="239" t="s">
        <v>216</v>
      </c>
      <c r="G333" s="236"/>
      <c r="H333" s="238" t="s">
        <v>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3"/>
      <c r="U333" s="244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5" t="s">
        <v>215</v>
      </c>
      <c r="AU333" s="245" t="s">
        <v>88</v>
      </c>
      <c r="AV333" s="13" t="s">
        <v>86</v>
      </c>
      <c r="AW333" s="13" t="s">
        <v>34</v>
      </c>
      <c r="AX333" s="13" t="s">
        <v>78</v>
      </c>
      <c r="AY333" s="245" t="s">
        <v>144</v>
      </c>
    </row>
    <row r="334" s="14" customFormat="1">
      <c r="A334" s="14"/>
      <c r="B334" s="246"/>
      <c r="C334" s="247"/>
      <c r="D334" s="237" t="s">
        <v>215</v>
      </c>
      <c r="E334" s="248" t="s">
        <v>1</v>
      </c>
      <c r="F334" s="249" t="s">
        <v>542</v>
      </c>
      <c r="G334" s="247"/>
      <c r="H334" s="250">
        <v>832.86000000000001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4"/>
      <c r="U334" s="255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215</v>
      </c>
      <c r="AU334" s="256" t="s">
        <v>88</v>
      </c>
      <c r="AV334" s="14" t="s">
        <v>88</v>
      </c>
      <c r="AW334" s="14" t="s">
        <v>34</v>
      </c>
      <c r="AX334" s="14" t="s">
        <v>86</v>
      </c>
      <c r="AY334" s="256" t="s">
        <v>144</v>
      </c>
    </row>
    <row r="335" s="2" customFormat="1" ht="24.15" customHeight="1">
      <c r="A335" s="38"/>
      <c r="B335" s="39"/>
      <c r="C335" s="217" t="s">
        <v>543</v>
      </c>
      <c r="D335" s="217" t="s">
        <v>147</v>
      </c>
      <c r="E335" s="218" t="s">
        <v>544</v>
      </c>
      <c r="F335" s="219" t="s">
        <v>545</v>
      </c>
      <c r="G335" s="220" t="s">
        <v>213</v>
      </c>
      <c r="H335" s="221">
        <v>7240.4189999999999</v>
      </c>
      <c r="I335" s="222"/>
      <c r="J335" s="223">
        <f>ROUND(I335*H335,2)</f>
        <v>0</v>
      </c>
      <c r="K335" s="219" t="s">
        <v>151</v>
      </c>
      <c r="L335" s="44"/>
      <c r="M335" s="224" t="s">
        <v>1</v>
      </c>
      <c r="N335" s="225" t="s">
        <v>43</v>
      </c>
      <c r="O335" s="91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6">
        <f>S335*H335</f>
        <v>0</v>
      </c>
      <c r="U335" s="227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8" t="s">
        <v>161</v>
      </c>
      <c r="AT335" s="228" t="s">
        <v>147</v>
      </c>
      <c r="AU335" s="228" t="s">
        <v>88</v>
      </c>
      <c r="AY335" s="17" t="s">
        <v>144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7" t="s">
        <v>86</v>
      </c>
      <c r="BK335" s="229">
        <f>ROUND(I335*H335,2)</f>
        <v>0</v>
      </c>
      <c r="BL335" s="17" t="s">
        <v>161</v>
      </c>
      <c r="BM335" s="228" t="s">
        <v>546</v>
      </c>
    </row>
    <row r="336" s="13" customFormat="1">
      <c r="A336" s="13"/>
      <c r="B336" s="235"/>
      <c r="C336" s="236"/>
      <c r="D336" s="237" t="s">
        <v>215</v>
      </c>
      <c r="E336" s="238" t="s">
        <v>1</v>
      </c>
      <c r="F336" s="239" t="s">
        <v>547</v>
      </c>
      <c r="G336" s="236"/>
      <c r="H336" s="238" t="s">
        <v>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3"/>
      <c r="U336" s="244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215</v>
      </c>
      <c r="AU336" s="245" t="s">
        <v>88</v>
      </c>
      <c r="AV336" s="13" t="s">
        <v>86</v>
      </c>
      <c r="AW336" s="13" t="s">
        <v>34</v>
      </c>
      <c r="AX336" s="13" t="s">
        <v>78</v>
      </c>
      <c r="AY336" s="245" t="s">
        <v>144</v>
      </c>
    </row>
    <row r="337" s="14" customFormat="1">
      <c r="A337" s="14"/>
      <c r="B337" s="246"/>
      <c r="C337" s="247"/>
      <c r="D337" s="237" t="s">
        <v>215</v>
      </c>
      <c r="E337" s="248" t="s">
        <v>1</v>
      </c>
      <c r="F337" s="249" t="s">
        <v>548</v>
      </c>
      <c r="G337" s="247"/>
      <c r="H337" s="250">
        <v>7240.4189999999999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4"/>
      <c r="U337" s="255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215</v>
      </c>
      <c r="AU337" s="256" t="s">
        <v>88</v>
      </c>
      <c r="AV337" s="14" t="s">
        <v>88</v>
      </c>
      <c r="AW337" s="14" t="s">
        <v>34</v>
      </c>
      <c r="AX337" s="14" t="s">
        <v>86</v>
      </c>
      <c r="AY337" s="256" t="s">
        <v>144</v>
      </c>
    </row>
    <row r="338" s="12" customFormat="1" ht="22.8" customHeight="1">
      <c r="A338" s="12"/>
      <c r="B338" s="201"/>
      <c r="C338" s="202"/>
      <c r="D338" s="203" t="s">
        <v>77</v>
      </c>
      <c r="E338" s="215" t="s">
        <v>88</v>
      </c>
      <c r="F338" s="215" t="s">
        <v>549</v>
      </c>
      <c r="G338" s="202"/>
      <c r="H338" s="202"/>
      <c r="I338" s="205"/>
      <c r="J338" s="216">
        <f>BK338</f>
        <v>0</v>
      </c>
      <c r="K338" s="202"/>
      <c r="L338" s="207"/>
      <c r="M338" s="208"/>
      <c r="N338" s="209"/>
      <c r="O338" s="209"/>
      <c r="P338" s="210">
        <f>SUM(P339:P368)</f>
        <v>0</v>
      </c>
      <c r="Q338" s="209"/>
      <c r="R338" s="210">
        <f>SUM(R339:R368)</f>
        <v>336.9482740716</v>
      </c>
      <c r="S338" s="209"/>
      <c r="T338" s="210">
        <f>SUM(T339:T368)</f>
        <v>0</v>
      </c>
      <c r="U338" s="211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2" t="s">
        <v>86</v>
      </c>
      <c r="AT338" s="213" t="s">
        <v>77</v>
      </c>
      <c r="AU338" s="213" t="s">
        <v>86</v>
      </c>
      <c r="AY338" s="212" t="s">
        <v>144</v>
      </c>
      <c r="BK338" s="214">
        <f>SUM(BK339:BK368)</f>
        <v>0</v>
      </c>
    </row>
    <row r="339" s="2" customFormat="1" ht="33" customHeight="1">
      <c r="A339" s="38"/>
      <c r="B339" s="39"/>
      <c r="C339" s="217" t="s">
        <v>550</v>
      </c>
      <c r="D339" s="217" t="s">
        <v>147</v>
      </c>
      <c r="E339" s="218" t="s">
        <v>551</v>
      </c>
      <c r="F339" s="219" t="s">
        <v>552</v>
      </c>
      <c r="G339" s="220" t="s">
        <v>213</v>
      </c>
      <c r="H339" s="221">
        <v>1274.328</v>
      </c>
      <c r="I339" s="222"/>
      <c r="J339" s="223">
        <f>ROUND(I339*H339,2)</f>
        <v>0</v>
      </c>
      <c r="K339" s="219" t="s">
        <v>151</v>
      </c>
      <c r="L339" s="44"/>
      <c r="M339" s="224" t="s">
        <v>1</v>
      </c>
      <c r="N339" s="225" t="s">
        <v>43</v>
      </c>
      <c r="O339" s="91"/>
      <c r="P339" s="226">
        <f>O339*H339</f>
        <v>0</v>
      </c>
      <c r="Q339" s="226">
        <v>0.00030945000000000001</v>
      </c>
      <c r="R339" s="226">
        <f>Q339*H339</f>
        <v>0.39434079960000001</v>
      </c>
      <c r="S339" s="226">
        <v>0</v>
      </c>
      <c r="T339" s="226">
        <f>S339*H339</f>
        <v>0</v>
      </c>
      <c r="U339" s="227" t="s">
        <v>1</v>
      </c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8" t="s">
        <v>161</v>
      </c>
      <c r="AT339" s="228" t="s">
        <v>147</v>
      </c>
      <c r="AU339" s="228" t="s">
        <v>88</v>
      </c>
      <c r="AY339" s="17" t="s">
        <v>144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7" t="s">
        <v>86</v>
      </c>
      <c r="BK339" s="229">
        <f>ROUND(I339*H339,2)</f>
        <v>0</v>
      </c>
      <c r="BL339" s="17" t="s">
        <v>161</v>
      </c>
      <c r="BM339" s="228" t="s">
        <v>553</v>
      </c>
    </row>
    <row r="340" s="14" customFormat="1">
      <c r="A340" s="14"/>
      <c r="B340" s="246"/>
      <c r="C340" s="247"/>
      <c r="D340" s="237" t="s">
        <v>215</v>
      </c>
      <c r="E340" s="248" t="s">
        <v>1</v>
      </c>
      <c r="F340" s="249" t="s">
        <v>554</v>
      </c>
      <c r="G340" s="247"/>
      <c r="H340" s="250">
        <v>1274.328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4"/>
      <c r="U340" s="255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215</v>
      </c>
      <c r="AU340" s="256" t="s">
        <v>88</v>
      </c>
      <c r="AV340" s="14" t="s">
        <v>88</v>
      </c>
      <c r="AW340" s="14" t="s">
        <v>34</v>
      </c>
      <c r="AX340" s="14" t="s">
        <v>86</v>
      </c>
      <c r="AY340" s="256" t="s">
        <v>144</v>
      </c>
    </row>
    <row r="341" s="2" customFormat="1" ht="24.15" customHeight="1">
      <c r="A341" s="38"/>
      <c r="B341" s="39"/>
      <c r="C341" s="268" t="s">
        <v>555</v>
      </c>
      <c r="D341" s="268" t="s">
        <v>349</v>
      </c>
      <c r="E341" s="269" t="s">
        <v>492</v>
      </c>
      <c r="F341" s="270" t="s">
        <v>493</v>
      </c>
      <c r="G341" s="271" t="s">
        <v>213</v>
      </c>
      <c r="H341" s="272">
        <v>1465.4770000000001</v>
      </c>
      <c r="I341" s="273"/>
      <c r="J341" s="274">
        <f>ROUND(I341*H341,2)</f>
        <v>0</v>
      </c>
      <c r="K341" s="270" t="s">
        <v>151</v>
      </c>
      <c r="L341" s="275"/>
      <c r="M341" s="276" t="s">
        <v>1</v>
      </c>
      <c r="N341" s="277" t="s">
        <v>43</v>
      </c>
      <c r="O341" s="91"/>
      <c r="P341" s="226">
        <f>O341*H341</f>
        <v>0</v>
      </c>
      <c r="Q341" s="226">
        <v>0.00029999999999999997</v>
      </c>
      <c r="R341" s="226">
        <f>Q341*H341</f>
        <v>0.43964310000000001</v>
      </c>
      <c r="S341" s="226">
        <v>0</v>
      </c>
      <c r="T341" s="226">
        <f>S341*H341</f>
        <v>0</v>
      </c>
      <c r="U341" s="227" t="s">
        <v>1</v>
      </c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8" t="s">
        <v>179</v>
      </c>
      <c r="AT341" s="228" t="s">
        <v>349</v>
      </c>
      <c r="AU341" s="228" t="s">
        <v>88</v>
      </c>
      <c r="AY341" s="17" t="s">
        <v>144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7" t="s">
        <v>86</v>
      </c>
      <c r="BK341" s="229">
        <f>ROUND(I341*H341,2)</f>
        <v>0</v>
      </c>
      <c r="BL341" s="17" t="s">
        <v>161</v>
      </c>
      <c r="BM341" s="228" t="s">
        <v>556</v>
      </c>
    </row>
    <row r="342" s="14" customFormat="1">
      <c r="A342" s="14"/>
      <c r="B342" s="246"/>
      <c r="C342" s="247"/>
      <c r="D342" s="237" t="s">
        <v>215</v>
      </c>
      <c r="E342" s="247"/>
      <c r="F342" s="249" t="s">
        <v>557</v>
      </c>
      <c r="G342" s="247"/>
      <c r="H342" s="250">
        <v>1465.4770000000001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4"/>
      <c r="U342" s="255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215</v>
      </c>
      <c r="AU342" s="256" t="s">
        <v>88</v>
      </c>
      <c r="AV342" s="14" t="s">
        <v>88</v>
      </c>
      <c r="AW342" s="14" t="s">
        <v>4</v>
      </c>
      <c r="AX342" s="14" t="s">
        <v>86</v>
      </c>
      <c r="AY342" s="256" t="s">
        <v>144</v>
      </c>
    </row>
    <row r="343" s="2" customFormat="1" ht="37.8" customHeight="1">
      <c r="A343" s="38"/>
      <c r="B343" s="39"/>
      <c r="C343" s="217" t="s">
        <v>558</v>
      </c>
      <c r="D343" s="217" t="s">
        <v>147</v>
      </c>
      <c r="E343" s="218" t="s">
        <v>559</v>
      </c>
      <c r="F343" s="219" t="s">
        <v>560</v>
      </c>
      <c r="G343" s="220" t="s">
        <v>270</v>
      </c>
      <c r="H343" s="221">
        <v>117</v>
      </c>
      <c r="I343" s="222"/>
      <c r="J343" s="223">
        <f>ROUND(I343*H343,2)</f>
        <v>0</v>
      </c>
      <c r="K343" s="219" t="s">
        <v>151</v>
      </c>
      <c r="L343" s="44"/>
      <c r="M343" s="224" t="s">
        <v>1</v>
      </c>
      <c r="N343" s="225" t="s">
        <v>43</v>
      </c>
      <c r="O343" s="91"/>
      <c r="P343" s="226">
        <f>O343*H343</f>
        <v>0</v>
      </c>
      <c r="Q343" s="226">
        <v>0.20477000000000001</v>
      </c>
      <c r="R343" s="226">
        <f>Q343*H343</f>
        <v>23.958090000000002</v>
      </c>
      <c r="S343" s="226">
        <v>0</v>
      </c>
      <c r="T343" s="226">
        <f>S343*H343</f>
        <v>0</v>
      </c>
      <c r="U343" s="227" t="s">
        <v>1</v>
      </c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8" t="s">
        <v>161</v>
      </c>
      <c r="AT343" s="228" t="s">
        <v>147</v>
      </c>
      <c r="AU343" s="228" t="s">
        <v>88</v>
      </c>
      <c r="AY343" s="17" t="s">
        <v>144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7" t="s">
        <v>86</v>
      </c>
      <c r="BK343" s="229">
        <f>ROUND(I343*H343,2)</f>
        <v>0</v>
      </c>
      <c r="BL343" s="17" t="s">
        <v>161</v>
      </c>
      <c r="BM343" s="228" t="s">
        <v>561</v>
      </c>
    </row>
    <row r="344" s="13" customFormat="1">
      <c r="A344" s="13"/>
      <c r="B344" s="235"/>
      <c r="C344" s="236"/>
      <c r="D344" s="237" t="s">
        <v>215</v>
      </c>
      <c r="E344" s="238" t="s">
        <v>1</v>
      </c>
      <c r="F344" s="239" t="s">
        <v>335</v>
      </c>
      <c r="G344" s="236"/>
      <c r="H344" s="238" t="s">
        <v>1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3"/>
      <c r="U344" s="244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215</v>
      </c>
      <c r="AU344" s="245" t="s">
        <v>88</v>
      </c>
      <c r="AV344" s="13" t="s">
        <v>86</v>
      </c>
      <c r="AW344" s="13" t="s">
        <v>34</v>
      </c>
      <c r="AX344" s="13" t="s">
        <v>78</v>
      </c>
      <c r="AY344" s="245" t="s">
        <v>144</v>
      </c>
    </row>
    <row r="345" s="14" customFormat="1">
      <c r="A345" s="14"/>
      <c r="B345" s="246"/>
      <c r="C345" s="247"/>
      <c r="D345" s="237" t="s">
        <v>215</v>
      </c>
      <c r="E345" s="248" t="s">
        <v>1</v>
      </c>
      <c r="F345" s="249" t="s">
        <v>336</v>
      </c>
      <c r="G345" s="247"/>
      <c r="H345" s="250">
        <v>117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4"/>
      <c r="U345" s="255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215</v>
      </c>
      <c r="AU345" s="256" t="s">
        <v>88</v>
      </c>
      <c r="AV345" s="14" t="s">
        <v>88</v>
      </c>
      <c r="AW345" s="14" t="s">
        <v>34</v>
      </c>
      <c r="AX345" s="14" t="s">
        <v>86</v>
      </c>
      <c r="AY345" s="256" t="s">
        <v>144</v>
      </c>
    </row>
    <row r="346" s="2" customFormat="1" ht="37.8" customHeight="1">
      <c r="A346" s="38"/>
      <c r="B346" s="39"/>
      <c r="C346" s="217" t="s">
        <v>353</v>
      </c>
      <c r="D346" s="217" t="s">
        <v>147</v>
      </c>
      <c r="E346" s="218" t="s">
        <v>562</v>
      </c>
      <c r="F346" s="219" t="s">
        <v>563</v>
      </c>
      <c r="G346" s="220" t="s">
        <v>270</v>
      </c>
      <c r="H346" s="221">
        <v>217.16</v>
      </c>
      <c r="I346" s="222"/>
      <c r="J346" s="223">
        <f>ROUND(I346*H346,2)</f>
        <v>0</v>
      </c>
      <c r="K346" s="219" t="s">
        <v>151</v>
      </c>
      <c r="L346" s="44"/>
      <c r="M346" s="224" t="s">
        <v>1</v>
      </c>
      <c r="N346" s="225" t="s">
        <v>43</v>
      </c>
      <c r="O346" s="91"/>
      <c r="P346" s="226">
        <f>O346*H346</f>
        <v>0</v>
      </c>
      <c r="Q346" s="226">
        <v>0.27411160000000001</v>
      </c>
      <c r="R346" s="226">
        <f>Q346*H346</f>
        <v>59.526075056000003</v>
      </c>
      <c r="S346" s="226">
        <v>0</v>
      </c>
      <c r="T346" s="226">
        <f>S346*H346</f>
        <v>0</v>
      </c>
      <c r="U346" s="227" t="s">
        <v>1</v>
      </c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8" t="s">
        <v>161</v>
      </c>
      <c r="AT346" s="228" t="s">
        <v>147</v>
      </c>
      <c r="AU346" s="228" t="s">
        <v>88</v>
      </c>
      <c r="AY346" s="17" t="s">
        <v>144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7" t="s">
        <v>86</v>
      </c>
      <c r="BK346" s="229">
        <f>ROUND(I346*H346,2)</f>
        <v>0</v>
      </c>
      <c r="BL346" s="17" t="s">
        <v>161</v>
      </c>
      <c r="BM346" s="228" t="s">
        <v>564</v>
      </c>
    </row>
    <row r="347" s="13" customFormat="1">
      <c r="A347" s="13"/>
      <c r="B347" s="235"/>
      <c r="C347" s="236"/>
      <c r="D347" s="237" t="s">
        <v>215</v>
      </c>
      <c r="E347" s="238" t="s">
        <v>1</v>
      </c>
      <c r="F347" s="239" t="s">
        <v>337</v>
      </c>
      <c r="G347" s="236"/>
      <c r="H347" s="238" t="s">
        <v>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3"/>
      <c r="U347" s="244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215</v>
      </c>
      <c r="AU347" s="245" t="s">
        <v>88</v>
      </c>
      <c r="AV347" s="13" t="s">
        <v>86</v>
      </c>
      <c r="AW347" s="13" t="s">
        <v>34</v>
      </c>
      <c r="AX347" s="13" t="s">
        <v>78</v>
      </c>
      <c r="AY347" s="245" t="s">
        <v>144</v>
      </c>
    </row>
    <row r="348" s="14" customFormat="1">
      <c r="A348" s="14"/>
      <c r="B348" s="246"/>
      <c r="C348" s="247"/>
      <c r="D348" s="237" t="s">
        <v>215</v>
      </c>
      <c r="E348" s="248" t="s">
        <v>1</v>
      </c>
      <c r="F348" s="249" t="s">
        <v>338</v>
      </c>
      <c r="G348" s="247"/>
      <c r="H348" s="250">
        <v>161.15000000000001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4"/>
      <c r="U348" s="255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215</v>
      </c>
      <c r="AU348" s="256" t="s">
        <v>88</v>
      </c>
      <c r="AV348" s="14" t="s">
        <v>88</v>
      </c>
      <c r="AW348" s="14" t="s">
        <v>34</v>
      </c>
      <c r="AX348" s="14" t="s">
        <v>78</v>
      </c>
      <c r="AY348" s="256" t="s">
        <v>144</v>
      </c>
    </row>
    <row r="349" s="13" customFormat="1">
      <c r="A349" s="13"/>
      <c r="B349" s="235"/>
      <c r="C349" s="236"/>
      <c r="D349" s="237" t="s">
        <v>215</v>
      </c>
      <c r="E349" s="238" t="s">
        <v>1</v>
      </c>
      <c r="F349" s="239" t="s">
        <v>339</v>
      </c>
      <c r="G349" s="236"/>
      <c r="H349" s="238" t="s">
        <v>1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3"/>
      <c r="U349" s="244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215</v>
      </c>
      <c r="AU349" s="245" t="s">
        <v>88</v>
      </c>
      <c r="AV349" s="13" t="s">
        <v>86</v>
      </c>
      <c r="AW349" s="13" t="s">
        <v>34</v>
      </c>
      <c r="AX349" s="13" t="s">
        <v>78</v>
      </c>
      <c r="AY349" s="245" t="s">
        <v>144</v>
      </c>
    </row>
    <row r="350" s="14" customFormat="1">
      <c r="A350" s="14"/>
      <c r="B350" s="246"/>
      <c r="C350" s="247"/>
      <c r="D350" s="237" t="s">
        <v>215</v>
      </c>
      <c r="E350" s="248" t="s">
        <v>1</v>
      </c>
      <c r="F350" s="249" t="s">
        <v>340</v>
      </c>
      <c r="G350" s="247"/>
      <c r="H350" s="250">
        <v>217.16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4"/>
      <c r="U350" s="255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215</v>
      </c>
      <c r="AU350" s="256" t="s">
        <v>88</v>
      </c>
      <c r="AV350" s="14" t="s">
        <v>88</v>
      </c>
      <c r="AW350" s="14" t="s">
        <v>34</v>
      </c>
      <c r="AX350" s="14" t="s">
        <v>86</v>
      </c>
      <c r="AY350" s="256" t="s">
        <v>144</v>
      </c>
    </row>
    <row r="351" s="2" customFormat="1" ht="37.8" customHeight="1">
      <c r="A351" s="38"/>
      <c r="B351" s="39"/>
      <c r="C351" s="217" t="s">
        <v>565</v>
      </c>
      <c r="D351" s="217" t="s">
        <v>147</v>
      </c>
      <c r="E351" s="218" t="s">
        <v>566</v>
      </c>
      <c r="F351" s="219" t="s">
        <v>567</v>
      </c>
      <c r="G351" s="220" t="s">
        <v>270</v>
      </c>
      <c r="H351" s="221">
        <v>485.94</v>
      </c>
      <c r="I351" s="222"/>
      <c r="J351" s="223">
        <f>ROUND(I351*H351,2)</f>
        <v>0</v>
      </c>
      <c r="K351" s="219" t="s">
        <v>151</v>
      </c>
      <c r="L351" s="44"/>
      <c r="M351" s="224" t="s">
        <v>1</v>
      </c>
      <c r="N351" s="225" t="s">
        <v>43</v>
      </c>
      <c r="O351" s="91"/>
      <c r="P351" s="226">
        <f>O351*H351</f>
        <v>0</v>
      </c>
      <c r="Q351" s="226">
        <v>0.31524400000000002</v>
      </c>
      <c r="R351" s="226">
        <f>Q351*H351</f>
        <v>153.18966936000001</v>
      </c>
      <c r="S351" s="226">
        <v>0</v>
      </c>
      <c r="T351" s="226">
        <f>S351*H351</f>
        <v>0</v>
      </c>
      <c r="U351" s="227" t="s">
        <v>1</v>
      </c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8" t="s">
        <v>161</v>
      </c>
      <c r="AT351" s="228" t="s">
        <v>147</v>
      </c>
      <c r="AU351" s="228" t="s">
        <v>88</v>
      </c>
      <c r="AY351" s="17" t="s">
        <v>144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7" t="s">
        <v>86</v>
      </c>
      <c r="BK351" s="229">
        <f>ROUND(I351*H351,2)</f>
        <v>0</v>
      </c>
      <c r="BL351" s="17" t="s">
        <v>161</v>
      </c>
      <c r="BM351" s="228" t="s">
        <v>568</v>
      </c>
    </row>
    <row r="352" s="13" customFormat="1">
      <c r="A352" s="13"/>
      <c r="B352" s="235"/>
      <c r="C352" s="236"/>
      <c r="D352" s="237" t="s">
        <v>215</v>
      </c>
      <c r="E352" s="238" t="s">
        <v>1</v>
      </c>
      <c r="F352" s="239" t="s">
        <v>341</v>
      </c>
      <c r="G352" s="236"/>
      <c r="H352" s="238" t="s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3"/>
      <c r="U352" s="244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215</v>
      </c>
      <c r="AU352" s="245" t="s">
        <v>88</v>
      </c>
      <c r="AV352" s="13" t="s">
        <v>86</v>
      </c>
      <c r="AW352" s="13" t="s">
        <v>34</v>
      </c>
      <c r="AX352" s="13" t="s">
        <v>78</v>
      </c>
      <c r="AY352" s="245" t="s">
        <v>144</v>
      </c>
    </row>
    <row r="353" s="14" customFormat="1">
      <c r="A353" s="14"/>
      <c r="B353" s="246"/>
      <c r="C353" s="247"/>
      <c r="D353" s="237" t="s">
        <v>215</v>
      </c>
      <c r="E353" s="248" t="s">
        <v>1</v>
      </c>
      <c r="F353" s="249" t="s">
        <v>342</v>
      </c>
      <c r="G353" s="247"/>
      <c r="H353" s="250">
        <v>485.94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4"/>
      <c r="U353" s="255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215</v>
      </c>
      <c r="AU353" s="256" t="s">
        <v>88</v>
      </c>
      <c r="AV353" s="14" t="s">
        <v>88</v>
      </c>
      <c r="AW353" s="14" t="s">
        <v>34</v>
      </c>
      <c r="AX353" s="14" t="s">
        <v>86</v>
      </c>
      <c r="AY353" s="256" t="s">
        <v>144</v>
      </c>
    </row>
    <row r="354" s="2" customFormat="1" ht="24.15" customHeight="1">
      <c r="A354" s="38"/>
      <c r="B354" s="39"/>
      <c r="C354" s="217" t="s">
        <v>569</v>
      </c>
      <c r="D354" s="217" t="s">
        <v>147</v>
      </c>
      <c r="E354" s="218" t="s">
        <v>570</v>
      </c>
      <c r="F354" s="219" t="s">
        <v>571</v>
      </c>
      <c r="G354" s="220" t="s">
        <v>270</v>
      </c>
      <c r="H354" s="221">
        <v>185</v>
      </c>
      <c r="I354" s="222"/>
      <c r="J354" s="223">
        <f>ROUND(I354*H354,2)</f>
        <v>0</v>
      </c>
      <c r="K354" s="219" t="s">
        <v>151</v>
      </c>
      <c r="L354" s="44"/>
      <c r="M354" s="224" t="s">
        <v>1</v>
      </c>
      <c r="N354" s="225" t="s">
        <v>43</v>
      </c>
      <c r="O354" s="91"/>
      <c r="P354" s="226">
        <f>O354*H354</f>
        <v>0</v>
      </c>
      <c r="Q354" s="226">
        <v>0.00133</v>
      </c>
      <c r="R354" s="226">
        <f>Q354*H354</f>
        <v>0.24604999999999999</v>
      </c>
      <c r="S354" s="226">
        <v>0</v>
      </c>
      <c r="T354" s="226">
        <f>S354*H354</f>
        <v>0</v>
      </c>
      <c r="U354" s="227" t="s">
        <v>1</v>
      </c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8" t="s">
        <v>161</v>
      </c>
      <c r="AT354" s="228" t="s">
        <v>147</v>
      </c>
      <c r="AU354" s="228" t="s">
        <v>88</v>
      </c>
      <c r="AY354" s="17" t="s">
        <v>144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7" t="s">
        <v>86</v>
      </c>
      <c r="BK354" s="229">
        <f>ROUND(I354*H354,2)</f>
        <v>0</v>
      </c>
      <c r="BL354" s="17" t="s">
        <v>161</v>
      </c>
      <c r="BM354" s="228" t="s">
        <v>572</v>
      </c>
    </row>
    <row r="355" s="14" customFormat="1">
      <c r="A355" s="14"/>
      <c r="B355" s="246"/>
      <c r="C355" s="247"/>
      <c r="D355" s="237" t="s">
        <v>215</v>
      </c>
      <c r="E355" s="248" t="s">
        <v>1</v>
      </c>
      <c r="F355" s="249" t="s">
        <v>573</v>
      </c>
      <c r="G355" s="247"/>
      <c r="H355" s="250">
        <v>185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4"/>
      <c r="U355" s="255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215</v>
      </c>
      <c r="AU355" s="256" t="s">
        <v>88</v>
      </c>
      <c r="AV355" s="14" t="s">
        <v>88</v>
      </c>
      <c r="AW355" s="14" t="s">
        <v>34</v>
      </c>
      <c r="AX355" s="14" t="s">
        <v>86</v>
      </c>
      <c r="AY355" s="256" t="s">
        <v>144</v>
      </c>
    </row>
    <row r="356" s="2" customFormat="1" ht="24.15" customHeight="1">
      <c r="A356" s="38"/>
      <c r="B356" s="39"/>
      <c r="C356" s="217" t="s">
        <v>574</v>
      </c>
      <c r="D356" s="217" t="s">
        <v>147</v>
      </c>
      <c r="E356" s="218" t="s">
        <v>575</v>
      </c>
      <c r="F356" s="219" t="s">
        <v>576</v>
      </c>
      <c r="G356" s="220" t="s">
        <v>297</v>
      </c>
      <c r="H356" s="221">
        <v>34.381</v>
      </c>
      <c r="I356" s="222"/>
      <c r="J356" s="223">
        <f>ROUND(I356*H356,2)</f>
        <v>0</v>
      </c>
      <c r="K356" s="219" t="s">
        <v>151</v>
      </c>
      <c r="L356" s="44"/>
      <c r="M356" s="224" t="s">
        <v>1</v>
      </c>
      <c r="N356" s="225" t="s">
        <v>43</v>
      </c>
      <c r="O356" s="91"/>
      <c r="P356" s="226">
        <f>O356*H356</f>
        <v>0</v>
      </c>
      <c r="Q356" s="226">
        <v>2.5018699999999998</v>
      </c>
      <c r="R356" s="226">
        <f>Q356*H356</f>
        <v>86.016792469999999</v>
      </c>
      <c r="S356" s="226">
        <v>0</v>
      </c>
      <c r="T356" s="226">
        <f>S356*H356</f>
        <v>0</v>
      </c>
      <c r="U356" s="227" t="s">
        <v>1</v>
      </c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8" t="s">
        <v>161</v>
      </c>
      <c r="AT356" s="228" t="s">
        <v>147</v>
      </c>
      <c r="AU356" s="228" t="s">
        <v>88</v>
      </c>
      <c r="AY356" s="17" t="s">
        <v>144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7" t="s">
        <v>86</v>
      </c>
      <c r="BK356" s="229">
        <f>ROUND(I356*H356,2)</f>
        <v>0</v>
      </c>
      <c r="BL356" s="17" t="s">
        <v>161</v>
      </c>
      <c r="BM356" s="228" t="s">
        <v>577</v>
      </c>
    </row>
    <row r="357" s="13" customFormat="1">
      <c r="A357" s="13"/>
      <c r="B357" s="235"/>
      <c r="C357" s="236"/>
      <c r="D357" s="237" t="s">
        <v>215</v>
      </c>
      <c r="E357" s="238" t="s">
        <v>1</v>
      </c>
      <c r="F357" s="239" t="s">
        <v>216</v>
      </c>
      <c r="G357" s="236"/>
      <c r="H357" s="238" t="s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3"/>
      <c r="U357" s="244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215</v>
      </c>
      <c r="AU357" s="245" t="s">
        <v>88</v>
      </c>
      <c r="AV357" s="13" t="s">
        <v>86</v>
      </c>
      <c r="AW357" s="13" t="s">
        <v>34</v>
      </c>
      <c r="AX357" s="13" t="s">
        <v>78</v>
      </c>
      <c r="AY357" s="245" t="s">
        <v>144</v>
      </c>
    </row>
    <row r="358" s="14" customFormat="1">
      <c r="A358" s="14"/>
      <c r="B358" s="246"/>
      <c r="C358" s="247"/>
      <c r="D358" s="237" t="s">
        <v>215</v>
      </c>
      <c r="E358" s="248" t="s">
        <v>1</v>
      </c>
      <c r="F358" s="249" t="s">
        <v>578</v>
      </c>
      <c r="G358" s="247"/>
      <c r="H358" s="250">
        <v>34.381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4"/>
      <c r="U358" s="255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215</v>
      </c>
      <c r="AU358" s="256" t="s">
        <v>88</v>
      </c>
      <c r="AV358" s="14" t="s">
        <v>88</v>
      </c>
      <c r="AW358" s="14" t="s">
        <v>34</v>
      </c>
      <c r="AX358" s="14" t="s">
        <v>86</v>
      </c>
      <c r="AY358" s="256" t="s">
        <v>144</v>
      </c>
    </row>
    <row r="359" s="2" customFormat="1" ht="16.5" customHeight="1">
      <c r="A359" s="38"/>
      <c r="B359" s="39"/>
      <c r="C359" s="217" t="s">
        <v>579</v>
      </c>
      <c r="D359" s="217" t="s">
        <v>147</v>
      </c>
      <c r="E359" s="218" t="s">
        <v>580</v>
      </c>
      <c r="F359" s="219" t="s">
        <v>581</v>
      </c>
      <c r="G359" s="220" t="s">
        <v>213</v>
      </c>
      <c r="H359" s="221">
        <v>39.475999999999999</v>
      </c>
      <c r="I359" s="222"/>
      <c r="J359" s="223">
        <f>ROUND(I359*H359,2)</f>
        <v>0</v>
      </c>
      <c r="K359" s="219" t="s">
        <v>151</v>
      </c>
      <c r="L359" s="44"/>
      <c r="M359" s="224" t="s">
        <v>1</v>
      </c>
      <c r="N359" s="225" t="s">
        <v>43</v>
      </c>
      <c r="O359" s="91"/>
      <c r="P359" s="226">
        <f>O359*H359</f>
        <v>0</v>
      </c>
      <c r="Q359" s="226">
        <v>0.0029399999999999999</v>
      </c>
      <c r="R359" s="226">
        <f>Q359*H359</f>
        <v>0.11605944</v>
      </c>
      <c r="S359" s="226">
        <v>0</v>
      </c>
      <c r="T359" s="226">
        <f>S359*H359</f>
        <v>0</v>
      </c>
      <c r="U359" s="227" t="s">
        <v>1</v>
      </c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8" t="s">
        <v>161</v>
      </c>
      <c r="AT359" s="228" t="s">
        <v>147</v>
      </c>
      <c r="AU359" s="228" t="s">
        <v>88</v>
      </c>
      <c r="AY359" s="17" t="s">
        <v>144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7" t="s">
        <v>86</v>
      </c>
      <c r="BK359" s="229">
        <f>ROUND(I359*H359,2)</f>
        <v>0</v>
      </c>
      <c r="BL359" s="17" t="s">
        <v>161</v>
      </c>
      <c r="BM359" s="228" t="s">
        <v>582</v>
      </c>
    </row>
    <row r="360" s="14" customFormat="1">
      <c r="A360" s="14"/>
      <c r="B360" s="246"/>
      <c r="C360" s="247"/>
      <c r="D360" s="237" t="s">
        <v>215</v>
      </c>
      <c r="E360" s="248" t="s">
        <v>1</v>
      </c>
      <c r="F360" s="249" t="s">
        <v>583</v>
      </c>
      <c r="G360" s="247"/>
      <c r="H360" s="250">
        <v>39.475999999999999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4"/>
      <c r="U360" s="255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215</v>
      </c>
      <c r="AU360" s="256" t="s">
        <v>88</v>
      </c>
      <c r="AV360" s="14" t="s">
        <v>88</v>
      </c>
      <c r="AW360" s="14" t="s">
        <v>34</v>
      </c>
      <c r="AX360" s="14" t="s">
        <v>86</v>
      </c>
      <c r="AY360" s="256" t="s">
        <v>144</v>
      </c>
    </row>
    <row r="361" s="2" customFormat="1" ht="16.5" customHeight="1">
      <c r="A361" s="38"/>
      <c r="B361" s="39"/>
      <c r="C361" s="217" t="s">
        <v>584</v>
      </c>
      <c r="D361" s="217" t="s">
        <v>147</v>
      </c>
      <c r="E361" s="218" t="s">
        <v>585</v>
      </c>
      <c r="F361" s="219" t="s">
        <v>586</v>
      </c>
      <c r="G361" s="220" t="s">
        <v>213</v>
      </c>
      <c r="H361" s="221">
        <v>39.475999999999999</v>
      </c>
      <c r="I361" s="222"/>
      <c r="J361" s="223">
        <f>ROUND(I361*H361,2)</f>
        <v>0</v>
      </c>
      <c r="K361" s="219" t="s">
        <v>151</v>
      </c>
      <c r="L361" s="44"/>
      <c r="M361" s="224" t="s">
        <v>1</v>
      </c>
      <c r="N361" s="225" t="s">
        <v>43</v>
      </c>
      <c r="O361" s="91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6">
        <f>S361*H361</f>
        <v>0</v>
      </c>
      <c r="U361" s="227" t="s">
        <v>1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8" t="s">
        <v>161</v>
      </c>
      <c r="AT361" s="228" t="s">
        <v>147</v>
      </c>
      <c r="AU361" s="228" t="s">
        <v>88</v>
      </c>
      <c r="AY361" s="17" t="s">
        <v>144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7" t="s">
        <v>86</v>
      </c>
      <c r="BK361" s="229">
        <f>ROUND(I361*H361,2)</f>
        <v>0</v>
      </c>
      <c r="BL361" s="17" t="s">
        <v>161</v>
      </c>
      <c r="BM361" s="228" t="s">
        <v>587</v>
      </c>
    </row>
    <row r="362" s="2" customFormat="1" ht="16.5" customHeight="1">
      <c r="A362" s="38"/>
      <c r="B362" s="39"/>
      <c r="C362" s="217" t="s">
        <v>588</v>
      </c>
      <c r="D362" s="217" t="s">
        <v>147</v>
      </c>
      <c r="E362" s="218" t="s">
        <v>589</v>
      </c>
      <c r="F362" s="219" t="s">
        <v>590</v>
      </c>
      <c r="G362" s="220" t="s">
        <v>426</v>
      </c>
      <c r="H362" s="221">
        <v>0.64500000000000002</v>
      </c>
      <c r="I362" s="222"/>
      <c r="J362" s="223">
        <f>ROUND(I362*H362,2)</f>
        <v>0</v>
      </c>
      <c r="K362" s="219" t="s">
        <v>151</v>
      </c>
      <c r="L362" s="44"/>
      <c r="M362" s="224" t="s">
        <v>1</v>
      </c>
      <c r="N362" s="225" t="s">
        <v>43</v>
      </c>
      <c r="O362" s="91"/>
      <c r="P362" s="226">
        <f>O362*H362</f>
        <v>0</v>
      </c>
      <c r="Q362" s="226">
        <v>1.06277</v>
      </c>
      <c r="R362" s="226">
        <f>Q362*H362</f>
        <v>0.68548664999999998</v>
      </c>
      <c r="S362" s="226">
        <v>0</v>
      </c>
      <c r="T362" s="226">
        <f>S362*H362</f>
        <v>0</v>
      </c>
      <c r="U362" s="227" t="s">
        <v>1</v>
      </c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8" t="s">
        <v>161</v>
      </c>
      <c r="AT362" s="228" t="s">
        <v>147</v>
      </c>
      <c r="AU362" s="228" t="s">
        <v>88</v>
      </c>
      <c r="AY362" s="17" t="s">
        <v>144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7" t="s">
        <v>86</v>
      </c>
      <c r="BK362" s="229">
        <f>ROUND(I362*H362,2)</f>
        <v>0</v>
      </c>
      <c r="BL362" s="17" t="s">
        <v>161</v>
      </c>
      <c r="BM362" s="228" t="s">
        <v>591</v>
      </c>
    </row>
    <row r="363" s="14" customFormat="1">
      <c r="A363" s="14"/>
      <c r="B363" s="246"/>
      <c r="C363" s="247"/>
      <c r="D363" s="237" t="s">
        <v>215</v>
      </c>
      <c r="E363" s="248" t="s">
        <v>1</v>
      </c>
      <c r="F363" s="249" t="s">
        <v>592</v>
      </c>
      <c r="G363" s="247"/>
      <c r="H363" s="250">
        <v>0.64500000000000002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4"/>
      <c r="U363" s="255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6" t="s">
        <v>215</v>
      </c>
      <c r="AU363" s="256" t="s">
        <v>88</v>
      </c>
      <c r="AV363" s="14" t="s">
        <v>88</v>
      </c>
      <c r="AW363" s="14" t="s">
        <v>34</v>
      </c>
      <c r="AX363" s="14" t="s">
        <v>86</v>
      </c>
      <c r="AY363" s="256" t="s">
        <v>144</v>
      </c>
    </row>
    <row r="364" s="2" customFormat="1" ht="16.5" customHeight="1">
      <c r="A364" s="38"/>
      <c r="B364" s="39"/>
      <c r="C364" s="217" t="s">
        <v>593</v>
      </c>
      <c r="D364" s="217" t="s">
        <v>147</v>
      </c>
      <c r="E364" s="218" t="s">
        <v>594</v>
      </c>
      <c r="F364" s="219" t="s">
        <v>595</v>
      </c>
      <c r="G364" s="220" t="s">
        <v>297</v>
      </c>
      <c r="H364" s="221">
        <v>4.9199999999999999</v>
      </c>
      <c r="I364" s="222"/>
      <c r="J364" s="223">
        <f>ROUND(I364*H364,2)</f>
        <v>0</v>
      </c>
      <c r="K364" s="219" t="s">
        <v>151</v>
      </c>
      <c r="L364" s="44"/>
      <c r="M364" s="224" t="s">
        <v>1</v>
      </c>
      <c r="N364" s="225" t="s">
        <v>43</v>
      </c>
      <c r="O364" s="91"/>
      <c r="P364" s="226">
        <f>O364*H364</f>
        <v>0</v>
      </c>
      <c r="Q364" s="226">
        <v>2.5018699999999998</v>
      </c>
      <c r="R364" s="226">
        <f>Q364*H364</f>
        <v>12.309200399999998</v>
      </c>
      <c r="S364" s="226">
        <v>0</v>
      </c>
      <c r="T364" s="226">
        <f>S364*H364</f>
        <v>0</v>
      </c>
      <c r="U364" s="227" t="s">
        <v>1</v>
      </c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8" t="s">
        <v>161</v>
      </c>
      <c r="AT364" s="228" t="s">
        <v>147</v>
      </c>
      <c r="AU364" s="228" t="s">
        <v>88</v>
      </c>
      <c r="AY364" s="17" t="s">
        <v>144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7" t="s">
        <v>86</v>
      </c>
      <c r="BK364" s="229">
        <f>ROUND(I364*H364,2)</f>
        <v>0</v>
      </c>
      <c r="BL364" s="17" t="s">
        <v>161</v>
      </c>
      <c r="BM364" s="228" t="s">
        <v>596</v>
      </c>
    </row>
    <row r="365" s="14" customFormat="1">
      <c r="A365" s="14"/>
      <c r="B365" s="246"/>
      <c r="C365" s="247"/>
      <c r="D365" s="237" t="s">
        <v>215</v>
      </c>
      <c r="E365" s="248" t="s">
        <v>1</v>
      </c>
      <c r="F365" s="249" t="s">
        <v>597</v>
      </c>
      <c r="G365" s="247"/>
      <c r="H365" s="250">
        <v>4.9199999999999999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4"/>
      <c r="U365" s="255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215</v>
      </c>
      <c r="AU365" s="256" t="s">
        <v>88</v>
      </c>
      <c r="AV365" s="14" t="s">
        <v>88</v>
      </c>
      <c r="AW365" s="14" t="s">
        <v>34</v>
      </c>
      <c r="AX365" s="14" t="s">
        <v>86</v>
      </c>
      <c r="AY365" s="256" t="s">
        <v>144</v>
      </c>
    </row>
    <row r="366" s="2" customFormat="1" ht="16.5" customHeight="1">
      <c r="A366" s="38"/>
      <c r="B366" s="39"/>
      <c r="C366" s="217" t="s">
        <v>598</v>
      </c>
      <c r="D366" s="217" t="s">
        <v>147</v>
      </c>
      <c r="E366" s="218" t="s">
        <v>599</v>
      </c>
      <c r="F366" s="219" t="s">
        <v>600</v>
      </c>
      <c r="G366" s="220" t="s">
        <v>213</v>
      </c>
      <c r="H366" s="221">
        <v>24.84</v>
      </c>
      <c r="I366" s="222"/>
      <c r="J366" s="223">
        <f>ROUND(I366*H366,2)</f>
        <v>0</v>
      </c>
      <c r="K366" s="219" t="s">
        <v>151</v>
      </c>
      <c r="L366" s="44"/>
      <c r="M366" s="224" t="s">
        <v>1</v>
      </c>
      <c r="N366" s="225" t="s">
        <v>43</v>
      </c>
      <c r="O366" s="91"/>
      <c r="P366" s="226">
        <f>O366*H366</f>
        <v>0</v>
      </c>
      <c r="Q366" s="226">
        <v>0.0026919000000000001</v>
      </c>
      <c r="R366" s="226">
        <f>Q366*H366</f>
        <v>0.066866796000000006</v>
      </c>
      <c r="S366" s="226">
        <v>0</v>
      </c>
      <c r="T366" s="226">
        <f>S366*H366</f>
        <v>0</v>
      </c>
      <c r="U366" s="227" t="s">
        <v>1</v>
      </c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8" t="s">
        <v>161</v>
      </c>
      <c r="AT366" s="228" t="s">
        <v>147</v>
      </c>
      <c r="AU366" s="228" t="s">
        <v>88</v>
      </c>
      <c r="AY366" s="17" t="s">
        <v>144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7" t="s">
        <v>86</v>
      </c>
      <c r="BK366" s="229">
        <f>ROUND(I366*H366,2)</f>
        <v>0</v>
      </c>
      <c r="BL366" s="17" t="s">
        <v>161</v>
      </c>
      <c r="BM366" s="228" t="s">
        <v>601</v>
      </c>
    </row>
    <row r="367" s="14" customFormat="1">
      <c r="A367" s="14"/>
      <c r="B367" s="246"/>
      <c r="C367" s="247"/>
      <c r="D367" s="237" t="s">
        <v>215</v>
      </c>
      <c r="E367" s="248" t="s">
        <v>1</v>
      </c>
      <c r="F367" s="249" t="s">
        <v>602</v>
      </c>
      <c r="G367" s="247"/>
      <c r="H367" s="250">
        <v>24.84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4"/>
      <c r="U367" s="255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6" t="s">
        <v>215</v>
      </c>
      <c r="AU367" s="256" t="s">
        <v>88</v>
      </c>
      <c r="AV367" s="14" t="s">
        <v>88</v>
      </c>
      <c r="AW367" s="14" t="s">
        <v>34</v>
      </c>
      <c r="AX367" s="14" t="s">
        <v>86</v>
      </c>
      <c r="AY367" s="256" t="s">
        <v>144</v>
      </c>
    </row>
    <row r="368" s="2" customFormat="1" ht="16.5" customHeight="1">
      <c r="A368" s="38"/>
      <c r="B368" s="39"/>
      <c r="C368" s="217" t="s">
        <v>603</v>
      </c>
      <c r="D368" s="217" t="s">
        <v>147</v>
      </c>
      <c r="E368" s="218" t="s">
        <v>604</v>
      </c>
      <c r="F368" s="219" t="s">
        <v>605</v>
      </c>
      <c r="G368" s="220" t="s">
        <v>213</v>
      </c>
      <c r="H368" s="221">
        <v>24.84</v>
      </c>
      <c r="I368" s="222"/>
      <c r="J368" s="223">
        <f>ROUND(I368*H368,2)</f>
        <v>0</v>
      </c>
      <c r="K368" s="219" t="s">
        <v>151</v>
      </c>
      <c r="L368" s="44"/>
      <c r="M368" s="224" t="s">
        <v>1</v>
      </c>
      <c r="N368" s="225" t="s">
        <v>43</v>
      </c>
      <c r="O368" s="91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6">
        <f>S368*H368</f>
        <v>0</v>
      </c>
      <c r="U368" s="227" t="s">
        <v>1</v>
      </c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8" t="s">
        <v>161</v>
      </c>
      <c r="AT368" s="228" t="s">
        <v>147</v>
      </c>
      <c r="AU368" s="228" t="s">
        <v>88</v>
      </c>
      <c r="AY368" s="17" t="s">
        <v>144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7" t="s">
        <v>86</v>
      </c>
      <c r="BK368" s="229">
        <f>ROUND(I368*H368,2)</f>
        <v>0</v>
      </c>
      <c r="BL368" s="17" t="s">
        <v>161</v>
      </c>
      <c r="BM368" s="228" t="s">
        <v>606</v>
      </c>
    </row>
    <row r="369" s="12" customFormat="1" ht="22.8" customHeight="1">
      <c r="A369" s="12"/>
      <c r="B369" s="201"/>
      <c r="C369" s="202"/>
      <c r="D369" s="203" t="s">
        <v>77</v>
      </c>
      <c r="E369" s="215" t="s">
        <v>157</v>
      </c>
      <c r="F369" s="215" t="s">
        <v>607</v>
      </c>
      <c r="G369" s="202"/>
      <c r="H369" s="202"/>
      <c r="I369" s="205"/>
      <c r="J369" s="216">
        <f>BK369</f>
        <v>0</v>
      </c>
      <c r="K369" s="202"/>
      <c r="L369" s="207"/>
      <c r="M369" s="208"/>
      <c r="N369" s="209"/>
      <c r="O369" s="209"/>
      <c r="P369" s="210">
        <f>SUM(P370:P400)</f>
        <v>0</v>
      </c>
      <c r="Q369" s="209"/>
      <c r="R369" s="210">
        <f>SUM(R370:R400)</f>
        <v>103.40139049999998</v>
      </c>
      <c r="S369" s="209"/>
      <c r="T369" s="210">
        <f>SUM(T370:T400)</f>
        <v>0</v>
      </c>
      <c r="U369" s="211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2" t="s">
        <v>86</v>
      </c>
      <c r="AT369" s="213" t="s">
        <v>77</v>
      </c>
      <c r="AU369" s="213" t="s">
        <v>86</v>
      </c>
      <c r="AY369" s="212" t="s">
        <v>144</v>
      </c>
      <c r="BK369" s="214">
        <f>SUM(BK370:BK400)</f>
        <v>0</v>
      </c>
    </row>
    <row r="370" s="2" customFormat="1" ht="33" customHeight="1">
      <c r="A370" s="38"/>
      <c r="B370" s="39"/>
      <c r="C370" s="217" t="s">
        <v>608</v>
      </c>
      <c r="D370" s="217" t="s">
        <v>147</v>
      </c>
      <c r="E370" s="218" t="s">
        <v>609</v>
      </c>
      <c r="F370" s="219" t="s">
        <v>610</v>
      </c>
      <c r="G370" s="220" t="s">
        <v>213</v>
      </c>
      <c r="H370" s="221">
        <v>20.5</v>
      </c>
      <c r="I370" s="222"/>
      <c r="J370" s="223">
        <f>ROUND(I370*H370,2)</f>
        <v>0</v>
      </c>
      <c r="K370" s="219" t="s">
        <v>151</v>
      </c>
      <c r="L370" s="44"/>
      <c r="M370" s="224" t="s">
        <v>1</v>
      </c>
      <c r="N370" s="225" t="s">
        <v>43</v>
      </c>
      <c r="O370" s="91"/>
      <c r="P370" s="226">
        <f>O370*H370</f>
        <v>0</v>
      </c>
      <c r="Q370" s="226">
        <v>0.43939</v>
      </c>
      <c r="R370" s="226">
        <f>Q370*H370</f>
        <v>9.0074950000000005</v>
      </c>
      <c r="S370" s="226">
        <v>0</v>
      </c>
      <c r="T370" s="226">
        <f>S370*H370</f>
        <v>0</v>
      </c>
      <c r="U370" s="227" t="s">
        <v>1</v>
      </c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8" t="s">
        <v>161</v>
      </c>
      <c r="AT370" s="228" t="s">
        <v>147</v>
      </c>
      <c r="AU370" s="228" t="s">
        <v>88</v>
      </c>
      <c r="AY370" s="17" t="s">
        <v>144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7" t="s">
        <v>86</v>
      </c>
      <c r="BK370" s="229">
        <f>ROUND(I370*H370,2)</f>
        <v>0</v>
      </c>
      <c r="BL370" s="17" t="s">
        <v>161</v>
      </c>
      <c r="BM370" s="228" t="s">
        <v>611</v>
      </c>
    </row>
    <row r="371" s="14" customFormat="1">
      <c r="A371" s="14"/>
      <c r="B371" s="246"/>
      <c r="C371" s="247"/>
      <c r="D371" s="237" t="s">
        <v>215</v>
      </c>
      <c r="E371" s="248" t="s">
        <v>1</v>
      </c>
      <c r="F371" s="249" t="s">
        <v>612</v>
      </c>
      <c r="G371" s="247"/>
      <c r="H371" s="250">
        <v>20.5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4"/>
      <c r="U371" s="255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215</v>
      </c>
      <c r="AU371" s="256" t="s">
        <v>88</v>
      </c>
      <c r="AV371" s="14" t="s">
        <v>88</v>
      </c>
      <c r="AW371" s="14" t="s">
        <v>34</v>
      </c>
      <c r="AX371" s="14" t="s">
        <v>86</v>
      </c>
      <c r="AY371" s="256" t="s">
        <v>144</v>
      </c>
    </row>
    <row r="372" s="2" customFormat="1" ht="16.5" customHeight="1">
      <c r="A372" s="38"/>
      <c r="B372" s="39"/>
      <c r="C372" s="217" t="s">
        <v>613</v>
      </c>
      <c r="D372" s="217" t="s">
        <v>147</v>
      </c>
      <c r="E372" s="218" t="s">
        <v>614</v>
      </c>
      <c r="F372" s="219" t="s">
        <v>615</v>
      </c>
      <c r="G372" s="220" t="s">
        <v>426</v>
      </c>
      <c r="H372" s="221">
        <v>0.073999999999999996</v>
      </c>
      <c r="I372" s="222"/>
      <c r="J372" s="223">
        <f>ROUND(I372*H372,2)</f>
        <v>0</v>
      </c>
      <c r="K372" s="219" t="s">
        <v>151</v>
      </c>
      <c r="L372" s="44"/>
      <c r="M372" s="224" t="s">
        <v>1</v>
      </c>
      <c r="N372" s="225" t="s">
        <v>43</v>
      </c>
      <c r="O372" s="91"/>
      <c r="P372" s="226">
        <f>O372*H372</f>
        <v>0</v>
      </c>
      <c r="Q372" s="226">
        <v>1.04922</v>
      </c>
      <c r="R372" s="226">
        <f>Q372*H372</f>
        <v>0.077642279999999994</v>
      </c>
      <c r="S372" s="226">
        <v>0</v>
      </c>
      <c r="T372" s="226">
        <f>S372*H372</f>
        <v>0</v>
      </c>
      <c r="U372" s="227" t="s">
        <v>1</v>
      </c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8" t="s">
        <v>161</v>
      </c>
      <c r="AT372" s="228" t="s">
        <v>147</v>
      </c>
      <c r="AU372" s="228" t="s">
        <v>88</v>
      </c>
      <c r="AY372" s="17" t="s">
        <v>144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7" t="s">
        <v>86</v>
      </c>
      <c r="BK372" s="229">
        <f>ROUND(I372*H372,2)</f>
        <v>0</v>
      </c>
      <c r="BL372" s="17" t="s">
        <v>161</v>
      </c>
      <c r="BM372" s="228" t="s">
        <v>616</v>
      </c>
    </row>
    <row r="373" s="14" customFormat="1">
      <c r="A373" s="14"/>
      <c r="B373" s="246"/>
      <c r="C373" s="247"/>
      <c r="D373" s="237" t="s">
        <v>215</v>
      </c>
      <c r="E373" s="248" t="s">
        <v>1</v>
      </c>
      <c r="F373" s="249" t="s">
        <v>617</v>
      </c>
      <c r="G373" s="247"/>
      <c r="H373" s="250">
        <v>0.073999999999999996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4"/>
      <c r="U373" s="255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215</v>
      </c>
      <c r="AU373" s="256" t="s">
        <v>88</v>
      </c>
      <c r="AV373" s="14" t="s">
        <v>88</v>
      </c>
      <c r="AW373" s="14" t="s">
        <v>34</v>
      </c>
      <c r="AX373" s="14" t="s">
        <v>86</v>
      </c>
      <c r="AY373" s="256" t="s">
        <v>144</v>
      </c>
    </row>
    <row r="374" s="2" customFormat="1" ht="24.15" customHeight="1">
      <c r="A374" s="38"/>
      <c r="B374" s="39"/>
      <c r="C374" s="217" t="s">
        <v>618</v>
      </c>
      <c r="D374" s="217" t="s">
        <v>147</v>
      </c>
      <c r="E374" s="218" t="s">
        <v>619</v>
      </c>
      <c r="F374" s="219" t="s">
        <v>620</v>
      </c>
      <c r="G374" s="220" t="s">
        <v>270</v>
      </c>
      <c r="H374" s="221">
        <v>20.5</v>
      </c>
      <c r="I374" s="222"/>
      <c r="J374" s="223">
        <f>ROUND(I374*H374,2)</f>
        <v>0</v>
      </c>
      <c r="K374" s="219" t="s">
        <v>151</v>
      </c>
      <c r="L374" s="44"/>
      <c r="M374" s="224" t="s">
        <v>1</v>
      </c>
      <c r="N374" s="225" t="s">
        <v>43</v>
      </c>
      <c r="O374" s="91"/>
      <c r="P374" s="226">
        <f>O374*H374</f>
        <v>0</v>
      </c>
      <c r="Q374" s="226">
        <v>0.049500000000000002</v>
      </c>
      <c r="R374" s="226">
        <f>Q374*H374</f>
        <v>1.01475</v>
      </c>
      <c r="S374" s="226">
        <v>0</v>
      </c>
      <c r="T374" s="226">
        <f>S374*H374</f>
        <v>0</v>
      </c>
      <c r="U374" s="227" t="s">
        <v>1</v>
      </c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8" t="s">
        <v>161</v>
      </c>
      <c r="AT374" s="228" t="s">
        <v>147</v>
      </c>
      <c r="AU374" s="228" t="s">
        <v>88</v>
      </c>
      <c r="AY374" s="17" t="s">
        <v>144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7" t="s">
        <v>86</v>
      </c>
      <c r="BK374" s="229">
        <f>ROUND(I374*H374,2)</f>
        <v>0</v>
      </c>
      <c r="BL374" s="17" t="s">
        <v>161</v>
      </c>
      <c r="BM374" s="228" t="s">
        <v>621</v>
      </c>
    </row>
    <row r="375" s="2" customFormat="1" ht="24.15" customHeight="1">
      <c r="A375" s="38"/>
      <c r="B375" s="39"/>
      <c r="C375" s="217" t="s">
        <v>622</v>
      </c>
      <c r="D375" s="217" t="s">
        <v>147</v>
      </c>
      <c r="E375" s="218" t="s">
        <v>623</v>
      </c>
      <c r="F375" s="219" t="s">
        <v>624</v>
      </c>
      <c r="G375" s="220" t="s">
        <v>297</v>
      </c>
      <c r="H375" s="221">
        <v>34.445999999999998</v>
      </c>
      <c r="I375" s="222"/>
      <c r="J375" s="223">
        <f>ROUND(I375*H375,2)</f>
        <v>0</v>
      </c>
      <c r="K375" s="219" t="s">
        <v>151</v>
      </c>
      <c r="L375" s="44"/>
      <c r="M375" s="224" t="s">
        <v>1</v>
      </c>
      <c r="N375" s="225" t="s">
        <v>43</v>
      </c>
      <c r="O375" s="91"/>
      <c r="P375" s="226">
        <f>O375*H375</f>
        <v>0</v>
      </c>
      <c r="Q375" s="226">
        <v>2.5018699999999998</v>
      </c>
      <c r="R375" s="226">
        <f>Q375*H375</f>
        <v>86.179414019999982</v>
      </c>
      <c r="S375" s="226">
        <v>0</v>
      </c>
      <c r="T375" s="226">
        <f>S375*H375</f>
        <v>0</v>
      </c>
      <c r="U375" s="227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8" t="s">
        <v>161</v>
      </c>
      <c r="AT375" s="228" t="s">
        <v>147</v>
      </c>
      <c r="AU375" s="228" t="s">
        <v>88</v>
      </c>
      <c r="AY375" s="17" t="s">
        <v>144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7" t="s">
        <v>86</v>
      </c>
      <c r="BK375" s="229">
        <f>ROUND(I375*H375,2)</f>
        <v>0</v>
      </c>
      <c r="BL375" s="17" t="s">
        <v>161</v>
      </c>
      <c r="BM375" s="228" t="s">
        <v>625</v>
      </c>
    </row>
    <row r="376" s="13" customFormat="1">
      <c r="A376" s="13"/>
      <c r="B376" s="235"/>
      <c r="C376" s="236"/>
      <c r="D376" s="237" t="s">
        <v>215</v>
      </c>
      <c r="E376" s="238" t="s">
        <v>1</v>
      </c>
      <c r="F376" s="239" t="s">
        <v>626</v>
      </c>
      <c r="G376" s="236"/>
      <c r="H376" s="238" t="s">
        <v>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3"/>
      <c r="U376" s="244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215</v>
      </c>
      <c r="AU376" s="245" t="s">
        <v>88</v>
      </c>
      <c r="AV376" s="13" t="s">
        <v>86</v>
      </c>
      <c r="AW376" s="13" t="s">
        <v>34</v>
      </c>
      <c r="AX376" s="13" t="s">
        <v>78</v>
      </c>
      <c r="AY376" s="245" t="s">
        <v>144</v>
      </c>
    </row>
    <row r="377" s="14" customFormat="1">
      <c r="A377" s="14"/>
      <c r="B377" s="246"/>
      <c r="C377" s="247"/>
      <c r="D377" s="237" t="s">
        <v>215</v>
      </c>
      <c r="E377" s="248" t="s">
        <v>1</v>
      </c>
      <c r="F377" s="249" t="s">
        <v>627</v>
      </c>
      <c r="G377" s="247"/>
      <c r="H377" s="250">
        <v>34.445999999999998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4"/>
      <c r="U377" s="255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215</v>
      </c>
      <c r="AU377" s="256" t="s">
        <v>88</v>
      </c>
      <c r="AV377" s="14" t="s">
        <v>88</v>
      </c>
      <c r="AW377" s="14" t="s">
        <v>34</v>
      </c>
      <c r="AX377" s="14" t="s">
        <v>86</v>
      </c>
      <c r="AY377" s="256" t="s">
        <v>144</v>
      </c>
    </row>
    <row r="378" s="2" customFormat="1" ht="24.15" customHeight="1">
      <c r="A378" s="38"/>
      <c r="B378" s="39"/>
      <c r="C378" s="217" t="s">
        <v>628</v>
      </c>
      <c r="D378" s="217" t="s">
        <v>147</v>
      </c>
      <c r="E378" s="218" t="s">
        <v>629</v>
      </c>
      <c r="F378" s="219" t="s">
        <v>630</v>
      </c>
      <c r="G378" s="220" t="s">
        <v>213</v>
      </c>
      <c r="H378" s="221">
        <v>83.780000000000001</v>
      </c>
      <c r="I378" s="222"/>
      <c r="J378" s="223">
        <f>ROUND(I378*H378,2)</f>
        <v>0</v>
      </c>
      <c r="K378" s="219" t="s">
        <v>151</v>
      </c>
      <c r="L378" s="44"/>
      <c r="M378" s="224" t="s">
        <v>1</v>
      </c>
      <c r="N378" s="225" t="s">
        <v>43</v>
      </c>
      <c r="O378" s="91"/>
      <c r="P378" s="226">
        <f>O378*H378</f>
        <v>0</v>
      </c>
      <c r="Q378" s="226">
        <v>0.0027499999999999998</v>
      </c>
      <c r="R378" s="226">
        <f>Q378*H378</f>
        <v>0.23039499999999999</v>
      </c>
      <c r="S378" s="226">
        <v>0</v>
      </c>
      <c r="T378" s="226">
        <f>S378*H378</f>
        <v>0</v>
      </c>
      <c r="U378" s="227" t="s">
        <v>1</v>
      </c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8" t="s">
        <v>161</v>
      </c>
      <c r="AT378" s="228" t="s">
        <v>147</v>
      </c>
      <c r="AU378" s="228" t="s">
        <v>88</v>
      </c>
      <c r="AY378" s="17" t="s">
        <v>144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7" t="s">
        <v>86</v>
      </c>
      <c r="BK378" s="229">
        <f>ROUND(I378*H378,2)</f>
        <v>0</v>
      </c>
      <c r="BL378" s="17" t="s">
        <v>161</v>
      </c>
      <c r="BM378" s="228" t="s">
        <v>631</v>
      </c>
    </row>
    <row r="379" s="13" customFormat="1">
      <c r="A379" s="13"/>
      <c r="B379" s="235"/>
      <c r="C379" s="236"/>
      <c r="D379" s="237" t="s">
        <v>215</v>
      </c>
      <c r="E379" s="238" t="s">
        <v>1</v>
      </c>
      <c r="F379" s="239" t="s">
        <v>626</v>
      </c>
      <c r="G379" s="236"/>
      <c r="H379" s="238" t="s">
        <v>1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3"/>
      <c r="U379" s="244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215</v>
      </c>
      <c r="AU379" s="245" t="s">
        <v>88</v>
      </c>
      <c r="AV379" s="13" t="s">
        <v>86</v>
      </c>
      <c r="AW379" s="13" t="s">
        <v>34</v>
      </c>
      <c r="AX379" s="13" t="s">
        <v>78</v>
      </c>
      <c r="AY379" s="245" t="s">
        <v>144</v>
      </c>
    </row>
    <row r="380" s="14" customFormat="1">
      <c r="A380" s="14"/>
      <c r="B380" s="246"/>
      <c r="C380" s="247"/>
      <c r="D380" s="237" t="s">
        <v>215</v>
      </c>
      <c r="E380" s="248" t="s">
        <v>1</v>
      </c>
      <c r="F380" s="249" t="s">
        <v>632</v>
      </c>
      <c r="G380" s="247"/>
      <c r="H380" s="250">
        <v>83.780000000000001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4"/>
      <c r="U380" s="255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215</v>
      </c>
      <c r="AU380" s="256" t="s">
        <v>88</v>
      </c>
      <c r="AV380" s="14" t="s">
        <v>88</v>
      </c>
      <c r="AW380" s="14" t="s">
        <v>34</v>
      </c>
      <c r="AX380" s="14" t="s">
        <v>86</v>
      </c>
      <c r="AY380" s="256" t="s">
        <v>144</v>
      </c>
    </row>
    <row r="381" s="2" customFormat="1" ht="24.15" customHeight="1">
      <c r="A381" s="38"/>
      <c r="B381" s="39"/>
      <c r="C381" s="217" t="s">
        <v>633</v>
      </c>
      <c r="D381" s="217" t="s">
        <v>147</v>
      </c>
      <c r="E381" s="218" t="s">
        <v>634</v>
      </c>
      <c r="F381" s="219" t="s">
        <v>635</v>
      </c>
      <c r="G381" s="220" t="s">
        <v>213</v>
      </c>
      <c r="H381" s="221">
        <v>83.780000000000001</v>
      </c>
      <c r="I381" s="222"/>
      <c r="J381" s="223">
        <f>ROUND(I381*H381,2)</f>
        <v>0</v>
      </c>
      <c r="K381" s="219" t="s">
        <v>151</v>
      </c>
      <c r="L381" s="44"/>
      <c r="M381" s="224" t="s">
        <v>1</v>
      </c>
      <c r="N381" s="225" t="s">
        <v>43</v>
      </c>
      <c r="O381" s="91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6">
        <f>S381*H381</f>
        <v>0</v>
      </c>
      <c r="U381" s="227" t="s">
        <v>1</v>
      </c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8" t="s">
        <v>161</v>
      </c>
      <c r="AT381" s="228" t="s">
        <v>147</v>
      </c>
      <c r="AU381" s="228" t="s">
        <v>88</v>
      </c>
      <c r="AY381" s="17" t="s">
        <v>144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7" t="s">
        <v>86</v>
      </c>
      <c r="BK381" s="229">
        <f>ROUND(I381*H381,2)</f>
        <v>0</v>
      </c>
      <c r="BL381" s="17" t="s">
        <v>161</v>
      </c>
      <c r="BM381" s="228" t="s">
        <v>636</v>
      </c>
    </row>
    <row r="382" s="2" customFormat="1" ht="24.15" customHeight="1">
      <c r="A382" s="38"/>
      <c r="B382" s="39"/>
      <c r="C382" s="217" t="s">
        <v>637</v>
      </c>
      <c r="D382" s="217" t="s">
        <v>147</v>
      </c>
      <c r="E382" s="218" t="s">
        <v>638</v>
      </c>
      <c r="F382" s="219" t="s">
        <v>639</v>
      </c>
      <c r="G382" s="220" t="s">
        <v>213</v>
      </c>
      <c r="H382" s="221">
        <v>83.780000000000001</v>
      </c>
      <c r="I382" s="222"/>
      <c r="J382" s="223">
        <f>ROUND(I382*H382,2)</f>
        <v>0</v>
      </c>
      <c r="K382" s="219" t="s">
        <v>151</v>
      </c>
      <c r="L382" s="44"/>
      <c r="M382" s="224" t="s">
        <v>1</v>
      </c>
      <c r="N382" s="225" t="s">
        <v>43</v>
      </c>
      <c r="O382" s="91"/>
      <c r="P382" s="226">
        <f>O382*H382</f>
        <v>0</v>
      </c>
      <c r="Q382" s="226">
        <v>0.0025000000000000001</v>
      </c>
      <c r="R382" s="226">
        <f>Q382*H382</f>
        <v>0.20945</v>
      </c>
      <c r="S382" s="226">
        <v>0</v>
      </c>
      <c r="T382" s="226">
        <f>S382*H382</f>
        <v>0</v>
      </c>
      <c r="U382" s="227" t="s">
        <v>1</v>
      </c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8" t="s">
        <v>161</v>
      </c>
      <c r="AT382" s="228" t="s">
        <v>147</v>
      </c>
      <c r="AU382" s="228" t="s">
        <v>88</v>
      </c>
      <c r="AY382" s="17" t="s">
        <v>144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7" t="s">
        <v>86</v>
      </c>
      <c r="BK382" s="229">
        <f>ROUND(I382*H382,2)</f>
        <v>0</v>
      </c>
      <c r="BL382" s="17" t="s">
        <v>161</v>
      </c>
      <c r="BM382" s="228" t="s">
        <v>640</v>
      </c>
    </row>
    <row r="383" s="2" customFormat="1" ht="16.5" customHeight="1">
      <c r="A383" s="38"/>
      <c r="B383" s="39"/>
      <c r="C383" s="217" t="s">
        <v>641</v>
      </c>
      <c r="D383" s="217" t="s">
        <v>147</v>
      </c>
      <c r="E383" s="218" t="s">
        <v>642</v>
      </c>
      <c r="F383" s="219" t="s">
        <v>643</v>
      </c>
      <c r="G383" s="220" t="s">
        <v>426</v>
      </c>
      <c r="H383" s="221">
        <v>0.74299999999999999</v>
      </c>
      <c r="I383" s="222"/>
      <c r="J383" s="223">
        <f>ROUND(I383*H383,2)</f>
        <v>0</v>
      </c>
      <c r="K383" s="219" t="s">
        <v>151</v>
      </c>
      <c r="L383" s="44"/>
      <c r="M383" s="224" t="s">
        <v>1</v>
      </c>
      <c r="N383" s="225" t="s">
        <v>43</v>
      </c>
      <c r="O383" s="91"/>
      <c r="P383" s="226">
        <f>O383*H383</f>
        <v>0</v>
      </c>
      <c r="Q383" s="226">
        <v>1.06277</v>
      </c>
      <c r="R383" s="226">
        <f>Q383*H383</f>
        <v>0.78963810999999995</v>
      </c>
      <c r="S383" s="226">
        <v>0</v>
      </c>
      <c r="T383" s="226">
        <f>S383*H383</f>
        <v>0</v>
      </c>
      <c r="U383" s="227" t="s">
        <v>1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8" t="s">
        <v>161</v>
      </c>
      <c r="AT383" s="228" t="s">
        <v>147</v>
      </c>
      <c r="AU383" s="228" t="s">
        <v>88</v>
      </c>
      <c r="AY383" s="17" t="s">
        <v>144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7" t="s">
        <v>86</v>
      </c>
      <c r="BK383" s="229">
        <f>ROUND(I383*H383,2)</f>
        <v>0</v>
      </c>
      <c r="BL383" s="17" t="s">
        <v>161</v>
      </c>
      <c r="BM383" s="228" t="s">
        <v>644</v>
      </c>
    </row>
    <row r="384" s="14" customFormat="1">
      <c r="A384" s="14"/>
      <c r="B384" s="246"/>
      <c r="C384" s="247"/>
      <c r="D384" s="237" t="s">
        <v>215</v>
      </c>
      <c r="E384" s="248" t="s">
        <v>1</v>
      </c>
      <c r="F384" s="249" t="s">
        <v>645</v>
      </c>
      <c r="G384" s="247"/>
      <c r="H384" s="250">
        <v>0.74299999999999999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4"/>
      <c r="U384" s="255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6" t="s">
        <v>215</v>
      </c>
      <c r="AU384" s="256" t="s">
        <v>88</v>
      </c>
      <c r="AV384" s="14" t="s">
        <v>88</v>
      </c>
      <c r="AW384" s="14" t="s">
        <v>34</v>
      </c>
      <c r="AX384" s="14" t="s">
        <v>86</v>
      </c>
      <c r="AY384" s="256" t="s">
        <v>144</v>
      </c>
    </row>
    <row r="385" s="2" customFormat="1" ht="24.15" customHeight="1">
      <c r="A385" s="38"/>
      <c r="B385" s="39"/>
      <c r="C385" s="217" t="s">
        <v>646</v>
      </c>
      <c r="D385" s="217" t="s">
        <v>147</v>
      </c>
      <c r="E385" s="218" t="s">
        <v>647</v>
      </c>
      <c r="F385" s="219" t="s">
        <v>648</v>
      </c>
      <c r="G385" s="220" t="s">
        <v>369</v>
      </c>
      <c r="H385" s="221">
        <v>25</v>
      </c>
      <c r="I385" s="222"/>
      <c r="J385" s="223">
        <f>ROUND(I385*H385,2)</f>
        <v>0</v>
      </c>
      <c r="K385" s="219" t="s">
        <v>1</v>
      </c>
      <c r="L385" s="44"/>
      <c r="M385" s="224" t="s">
        <v>1</v>
      </c>
      <c r="N385" s="225" t="s">
        <v>43</v>
      </c>
      <c r="O385" s="91"/>
      <c r="P385" s="226">
        <f>O385*H385</f>
        <v>0</v>
      </c>
      <c r="Q385" s="226">
        <v>0.17488999999999999</v>
      </c>
      <c r="R385" s="226">
        <f>Q385*H385</f>
        <v>4.3722499999999993</v>
      </c>
      <c r="S385" s="226">
        <v>0</v>
      </c>
      <c r="T385" s="226">
        <f>S385*H385</f>
        <v>0</v>
      </c>
      <c r="U385" s="227" t="s">
        <v>1</v>
      </c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8" t="s">
        <v>161</v>
      </c>
      <c r="AT385" s="228" t="s">
        <v>147</v>
      </c>
      <c r="AU385" s="228" t="s">
        <v>88</v>
      </c>
      <c r="AY385" s="17" t="s">
        <v>144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7" t="s">
        <v>86</v>
      </c>
      <c r="BK385" s="229">
        <f>ROUND(I385*H385,2)</f>
        <v>0</v>
      </c>
      <c r="BL385" s="17" t="s">
        <v>161</v>
      </c>
      <c r="BM385" s="228" t="s">
        <v>649</v>
      </c>
    </row>
    <row r="386" s="2" customFormat="1" ht="37.8" customHeight="1">
      <c r="A386" s="38"/>
      <c r="B386" s="39"/>
      <c r="C386" s="268" t="s">
        <v>650</v>
      </c>
      <c r="D386" s="268" t="s">
        <v>349</v>
      </c>
      <c r="E386" s="269" t="s">
        <v>651</v>
      </c>
      <c r="F386" s="270" t="s">
        <v>652</v>
      </c>
      <c r="G386" s="271" t="s">
        <v>270</v>
      </c>
      <c r="H386" s="272">
        <v>109.2</v>
      </c>
      <c r="I386" s="273"/>
      <c r="J386" s="274">
        <f>ROUND(I386*H386,2)</f>
        <v>0</v>
      </c>
      <c r="K386" s="270" t="s">
        <v>1</v>
      </c>
      <c r="L386" s="275"/>
      <c r="M386" s="276" t="s">
        <v>1</v>
      </c>
      <c r="N386" s="277" t="s">
        <v>43</v>
      </c>
      <c r="O386" s="91"/>
      <c r="P386" s="226">
        <f>O386*H386</f>
        <v>0</v>
      </c>
      <c r="Q386" s="226">
        <v>0.0085699999999999995</v>
      </c>
      <c r="R386" s="226">
        <f>Q386*H386</f>
        <v>0.93584400000000001</v>
      </c>
      <c r="S386" s="226">
        <v>0</v>
      </c>
      <c r="T386" s="226">
        <f>S386*H386</f>
        <v>0</v>
      </c>
      <c r="U386" s="227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8" t="s">
        <v>179</v>
      </c>
      <c r="AT386" s="228" t="s">
        <v>349</v>
      </c>
      <c r="AU386" s="228" t="s">
        <v>88</v>
      </c>
      <c r="AY386" s="17" t="s">
        <v>144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7" t="s">
        <v>86</v>
      </c>
      <c r="BK386" s="229">
        <f>ROUND(I386*H386,2)</f>
        <v>0</v>
      </c>
      <c r="BL386" s="17" t="s">
        <v>161</v>
      </c>
      <c r="BM386" s="228" t="s">
        <v>653</v>
      </c>
    </row>
    <row r="387" s="13" customFormat="1">
      <c r="A387" s="13"/>
      <c r="B387" s="235"/>
      <c r="C387" s="236"/>
      <c r="D387" s="237" t="s">
        <v>215</v>
      </c>
      <c r="E387" s="238" t="s">
        <v>1</v>
      </c>
      <c r="F387" s="239" t="s">
        <v>654</v>
      </c>
      <c r="G387" s="236"/>
      <c r="H387" s="238" t="s">
        <v>1</v>
      </c>
      <c r="I387" s="240"/>
      <c r="J387" s="236"/>
      <c r="K387" s="236"/>
      <c r="L387" s="241"/>
      <c r="M387" s="242"/>
      <c r="N387" s="243"/>
      <c r="O387" s="243"/>
      <c r="P387" s="243"/>
      <c r="Q387" s="243"/>
      <c r="R387" s="243"/>
      <c r="S387" s="243"/>
      <c r="T387" s="243"/>
      <c r="U387" s="244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5" t="s">
        <v>215</v>
      </c>
      <c r="AU387" s="245" t="s">
        <v>88</v>
      </c>
      <c r="AV387" s="13" t="s">
        <v>86</v>
      </c>
      <c r="AW387" s="13" t="s">
        <v>34</v>
      </c>
      <c r="AX387" s="13" t="s">
        <v>78</v>
      </c>
      <c r="AY387" s="245" t="s">
        <v>144</v>
      </c>
    </row>
    <row r="388" s="14" customFormat="1">
      <c r="A388" s="14"/>
      <c r="B388" s="246"/>
      <c r="C388" s="247"/>
      <c r="D388" s="237" t="s">
        <v>215</v>
      </c>
      <c r="E388" s="248" t="s">
        <v>1</v>
      </c>
      <c r="F388" s="249" t="s">
        <v>655</v>
      </c>
      <c r="G388" s="247"/>
      <c r="H388" s="250">
        <v>109.2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4"/>
      <c r="U388" s="255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215</v>
      </c>
      <c r="AU388" s="256" t="s">
        <v>88</v>
      </c>
      <c r="AV388" s="14" t="s">
        <v>88</v>
      </c>
      <c r="AW388" s="14" t="s">
        <v>34</v>
      </c>
      <c r="AX388" s="14" t="s">
        <v>86</v>
      </c>
      <c r="AY388" s="256" t="s">
        <v>144</v>
      </c>
    </row>
    <row r="389" s="2" customFormat="1" ht="37.8" customHeight="1">
      <c r="A389" s="38"/>
      <c r="B389" s="39"/>
      <c r="C389" s="268" t="s">
        <v>656</v>
      </c>
      <c r="D389" s="268" t="s">
        <v>349</v>
      </c>
      <c r="E389" s="269" t="s">
        <v>657</v>
      </c>
      <c r="F389" s="270" t="s">
        <v>658</v>
      </c>
      <c r="G389" s="271" t="s">
        <v>270</v>
      </c>
      <c r="H389" s="272">
        <v>31.199999999999999</v>
      </c>
      <c r="I389" s="273"/>
      <c r="J389" s="274">
        <f>ROUND(I389*H389,2)</f>
        <v>0</v>
      </c>
      <c r="K389" s="270" t="s">
        <v>1</v>
      </c>
      <c r="L389" s="275"/>
      <c r="M389" s="276" t="s">
        <v>1</v>
      </c>
      <c r="N389" s="277" t="s">
        <v>43</v>
      </c>
      <c r="O389" s="91"/>
      <c r="P389" s="226">
        <f>O389*H389</f>
        <v>0</v>
      </c>
      <c r="Q389" s="226">
        <v>0.013509999999999999</v>
      </c>
      <c r="R389" s="226">
        <f>Q389*H389</f>
        <v>0.421512</v>
      </c>
      <c r="S389" s="226">
        <v>0</v>
      </c>
      <c r="T389" s="226">
        <f>S389*H389</f>
        <v>0</v>
      </c>
      <c r="U389" s="227" t="s">
        <v>1</v>
      </c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8" t="s">
        <v>179</v>
      </c>
      <c r="AT389" s="228" t="s">
        <v>349</v>
      </c>
      <c r="AU389" s="228" t="s">
        <v>88</v>
      </c>
      <c r="AY389" s="17" t="s">
        <v>144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7" t="s">
        <v>86</v>
      </c>
      <c r="BK389" s="229">
        <f>ROUND(I389*H389,2)</f>
        <v>0</v>
      </c>
      <c r="BL389" s="17" t="s">
        <v>161</v>
      </c>
      <c r="BM389" s="228" t="s">
        <v>659</v>
      </c>
    </row>
    <row r="390" s="13" customFormat="1">
      <c r="A390" s="13"/>
      <c r="B390" s="235"/>
      <c r="C390" s="236"/>
      <c r="D390" s="237" t="s">
        <v>215</v>
      </c>
      <c r="E390" s="238" t="s">
        <v>1</v>
      </c>
      <c r="F390" s="239" t="s">
        <v>654</v>
      </c>
      <c r="G390" s="236"/>
      <c r="H390" s="238" t="s">
        <v>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3"/>
      <c r="U390" s="244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215</v>
      </c>
      <c r="AU390" s="245" t="s">
        <v>88</v>
      </c>
      <c r="AV390" s="13" t="s">
        <v>86</v>
      </c>
      <c r="AW390" s="13" t="s">
        <v>34</v>
      </c>
      <c r="AX390" s="13" t="s">
        <v>78</v>
      </c>
      <c r="AY390" s="245" t="s">
        <v>144</v>
      </c>
    </row>
    <row r="391" s="14" customFormat="1">
      <c r="A391" s="14"/>
      <c r="B391" s="246"/>
      <c r="C391" s="247"/>
      <c r="D391" s="237" t="s">
        <v>215</v>
      </c>
      <c r="E391" s="248" t="s">
        <v>1</v>
      </c>
      <c r="F391" s="249" t="s">
        <v>660</v>
      </c>
      <c r="G391" s="247"/>
      <c r="H391" s="250">
        <v>31.199999999999999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4"/>
      <c r="U391" s="255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215</v>
      </c>
      <c r="AU391" s="256" t="s">
        <v>88</v>
      </c>
      <c r="AV391" s="14" t="s">
        <v>88</v>
      </c>
      <c r="AW391" s="14" t="s">
        <v>34</v>
      </c>
      <c r="AX391" s="14" t="s">
        <v>86</v>
      </c>
      <c r="AY391" s="256" t="s">
        <v>144</v>
      </c>
    </row>
    <row r="392" s="2" customFormat="1" ht="24.15" customHeight="1">
      <c r="A392" s="38"/>
      <c r="B392" s="39"/>
      <c r="C392" s="217" t="s">
        <v>661</v>
      </c>
      <c r="D392" s="217" t="s">
        <v>147</v>
      </c>
      <c r="E392" s="218" t="s">
        <v>662</v>
      </c>
      <c r="F392" s="219" t="s">
        <v>663</v>
      </c>
      <c r="G392" s="220" t="s">
        <v>270</v>
      </c>
      <c r="H392" s="221">
        <v>10</v>
      </c>
      <c r="I392" s="222"/>
      <c r="J392" s="223">
        <f>ROUND(I392*H392,2)</f>
        <v>0</v>
      </c>
      <c r="K392" s="219" t="s">
        <v>151</v>
      </c>
      <c r="L392" s="44"/>
      <c r="M392" s="224" t="s">
        <v>1</v>
      </c>
      <c r="N392" s="225" t="s">
        <v>43</v>
      </c>
      <c r="O392" s="91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6">
        <f>S392*H392</f>
        <v>0</v>
      </c>
      <c r="U392" s="227" t="s">
        <v>1</v>
      </c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8" t="s">
        <v>161</v>
      </c>
      <c r="AT392" s="228" t="s">
        <v>147</v>
      </c>
      <c r="AU392" s="228" t="s">
        <v>88</v>
      </c>
      <c r="AY392" s="17" t="s">
        <v>144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7" t="s">
        <v>86</v>
      </c>
      <c r="BK392" s="229">
        <f>ROUND(I392*H392,2)</f>
        <v>0</v>
      </c>
      <c r="BL392" s="17" t="s">
        <v>161</v>
      </c>
      <c r="BM392" s="228" t="s">
        <v>664</v>
      </c>
    </row>
    <row r="393" s="2" customFormat="1" ht="24.15" customHeight="1">
      <c r="A393" s="38"/>
      <c r="B393" s="39"/>
      <c r="C393" s="268" t="s">
        <v>665</v>
      </c>
      <c r="D393" s="268" t="s">
        <v>349</v>
      </c>
      <c r="E393" s="269" t="s">
        <v>666</v>
      </c>
      <c r="F393" s="270" t="s">
        <v>667</v>
      </c>
      <c r="G393" s="271" t="s">
        <v>213</v>
      </c>
      <c r="H393" s="272">
        <v>247.66499999999999</v>
      </c>
      <c r="I393" s="273"/>
      <c r="J393" s="274">
        <f>ROUND(I393*H393,2)</f>
        <v>0</v>
      </c>
      <c r="K393" s="270" t="s">
        <v>1</v>
      </c>
      <c r="L393" s="275"/>
      <c r="M393" s="276" t="s">
        <v>1</v>
      </c>
      <c r="N393" s="277" t="s">
        <v>43</v>
      </c>
      <c r="O393" s="91"/>
      <c r="P393" s="226">
        <f>O393*H393</f>
        <v>0</v>
      </c>
      <c r="Q393" s="226">
        <v>0.00056999999999999998</v>
      </c>
      <c r="R393" s="226">
        <f>Q393*H393</f>
        <v>0.14116904999999999</v>
      </c>
      <c r="S393" s="226">
        <v>0</v>
      </c>
      <c r="T393" s="226">
        <f>S393*H393</f>
        <v>0</v>
      </c>
      <c r="U393" s="227" t="s">
        <v>1</v>
      </c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8" t="s">
        <v>179</v>
      </c>
      <c r="AT393" s="228" t="s">
        <v>349</v>
      </c>
      <c r="AU393" s="228" t="s">
        <v>88</v>
      </c>
      <c r="AY393" s="17" t="s">
        <v>144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7" t="s">
        <v>86</v>
      </c>
      <c r="BK393" s="229">
        <f>ROUND(I393*H393,2)</f>
        <v>0</v>
      </c>
      <c r="BL393" s="17" t="s">
        <v>161</v>
      </c>
      <c r="BM393" s="228" t="s">
        <v>668</v>
      </c>
    </row>
    <row r="394" s="14" customFormat="1">
      <c r="A394" s="14"/>
      <c r="B394" s="246"/>
      <c r="C394" s="247"/>
      <c r="D394" s="237" t="s">
        <v>215</v>
      </c>
      <c r="E394" s="248" t="s">
        <v>1</v>
      </c>
      <c r="F394" s="249" t="s">
        <v>669</v>
      </c>
      <c r="G394" s="247"/>
      <c r="H394" s="250">
        <v>247.66499999999999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4"/>
      <c r="U394" s="255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215</v>
      </c>
      <c r="AU394" s="256" t="s">
        <v>88</v>
      </c>
      <c r="AV394" s="14" t="s">
        <v>88</v>
      </c>
      <c r="AW394" s="14" t="s">
        <v>34</v>
      </c>
      <c r="AX394" s="14" t="s">
        <v>86</v>
      </c>
      <c r="AY394" s="256" t="s">
        <v>144</v>
      </c>
    </row>
    <row r="395" s="2" customFormat="1" ht="24.15" customHeight="1">
      <c r="A395" s="38"/>
      <c r="B395" s="39"/>
      <c r="C395" s="217" t="s">
        <v>670</v>
      </c>
      <c r="D395" s="217" t="s">
        <v>147</v>
      </c>
      <c r="E395" s="218" t="s">
        <v>671</v>
      </c>
      <c r="F395" s="219" t="s">
        <v>672</v>
      </c>
      <c r="G395" s="220" t="s">
        <v>270</v>
      </c>
      <c r="H395" s="221">
        <v>299.19999999999999</v>
      </c>
      <c r="I395" s="222"/>
      <c r="J395" s="223">
        <f>ROUND(I395*H395,2)</f>
        <v>0</v>
      </c>
      <c r="K395" s="219" t="s">
        <v>151</v>
      </c>
      <c r="L395" s="44"/>
      <c r="M395" s="224" t="s">
        <v>1</v>
      </c>
      <c r="N395" s="225" t="s">
        <v>43</v>
      </c>
      <c r="O395" s="91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6">
        <f>S395*H395</f>
        <v>0</v>
      </c>
      <c r="U395" s="227" t="s">
        <v>1</v>
      </c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8" t="s">
        <v>161</v>
      </c>
      <c r="AT395" s="228" t="s">
        <v>147</v>
      </c>
      <c r="AU395" s="228" t="s">
        <v>88</v>
      </c>
      <c r="AY395" s="17" t="s">
        <v>144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7" t="s">
        <v>86</v>
      </c>
      <c r="BK395" s="229">
        <f>ROUND(I395*H395,2)</f>
        <v>0</v>
      </c>
      <c r="BL395" s="17" t="s">
        <v>161</v>
      </c>
      <c r="BM395" s="228" t="s">
        <v>673</v>
      </c>
    </row>
    <row r="396" s="14" customFormat="1">
      <c r="A396" s="14"/>
      <c r="B396" s="246"/>
      <c r="C396" s="247"/>
      <c r="D396" s="237" t="s">
        <v>215</v>
      </c>
      <c r="E396" s="248" t="s">
        <v>1</v>
      </c>
      <c r="F396" s="249" t="s">
        <v>674</v>
      </c>
      <c r="G396" s="247"/>
      <c r="H396" s="250">
        <v>299.19999999999999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4"/>
      <c r="U396" s="255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6" t="s">
        <v>215</v>
      </c>
      <c r="AU396" s="256" t="s">
        <v>88</v>
      </c>
      <c r="AV396" s="14" t="s">
        <v>88</v>
      </c>
      <c r="AW396" s="14" t="s">
        <v>34</v>
      </c>
      <c r="AX396" s="14" t="s">
        <v>86</v>
      </c>
      <c r="AY396" s="256" t="s">
        <v>144</v>
      </c>
    </row>
    <row r="397" s="2" customFormat="1" ht="16.5" customHeight="1">
      <c r="A397" s="38"/>
      <c r="B397" s="39"/>
      <c r="C397" s="268" t="s">
        <v>675</v>
      </c>
      <c r="D397" s="268" t="s">
        <v>349</v>
      </c>
      <c r="E397" s="269" t="s">
        <v>676</v>
      </c>
      <c r="F397" s="270" t="s">
        <v>677</v>
      </c>
      <c r="G397" s="271" t="s">
        <v>270</v>
      </c>
      <c r="H397" s="272">
        <v>305.18400000000003</v>
      </c>
      <c r="I397" s="273"/>
      <c r="J397" s="274">
        <f>ROUND(I397*H397,2)</f>
        <v>0</v>
      </c>
      <c r="K397" s="270" t="s">
        <v>151</v>
      </c>
      <c r="L397" s="275"/>
      <c r="M397" s="276" t="s">
        <v>1</v>
      </c>
      <c r="N397" s="277" t="s">
        <v>43</v>
      </c>
      <c r="O397" s="91"/>
      <c r="P397" s="226">
        <f>O397*H397</f>
        <v>0</v>
      </c>
      <c r="Q397" s="226">
        <v>6.0000000000000002E-05</v>
      </c>
      <c r="R397" s="226">
        <f>Q397*H397</f>
        <v>0.018311040000000001</v>
      </c>
      <c r="S397" s="226">
        <v>0</v>
      </c>
      <c r="T397" s="226">
        <f>S397*H397</f>
        <v>0</v>
      </c>
      <c r="U397" s="227" t="s">
        <v>1</v>
      </c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8" t="s">
        <v>179</v>
      </c>
      <c r="AT397" s="228" t="s">
        <v>349</v>
      </c>
      <c r="AU397" s="228" t="s">
        <v>88</v>
      </c>
      <c r="AY397" s="17" t="s">
        <v>144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7" t="s">
        <v>86</v>
      </c>
      <c r="BK397" s="229">
        <f>ROUND(I397*H397,2)</f>
        <v>0</v>
      </c>
      <c r="BL397" s="17" t="s">
        <v>161</v>
      </c>
      <c r="BM397" s="228" t="s">
        <v>678</v>
      </c>
    </row>
    <row r="398" s="14" customFormat="1">
      <c r="A398" s="14"/>
      <c r="B398" s="246"/>
      <c r="C398" s="247"/>
      <c r="D398" s="237" t="s">
        <v>215</v>
      </c>
      <c r="E398" s="247"/>
      <c r="F398" s="249" t="s">
        <v>679</v>
      </c>
      <c r="G398" s="247"/>
      <c r="H398" s="250">
        <v>305.18400000000003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4"/>
      <c r="U398" s="255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215</v>
      </c>
      <c r="AU398" s="256" t="s">
        <v>88</v>
      </c>
      <c r="AV398" s="14" t="s">
        <v>88</v>
      </c>
      <c r="AW398" s="14" t="s">
        <v>4</v>
      </c>
      <c r="AX398" s="14" t="s">
        <v>86</v>
      </c>
      <c r="AY398" s="256" t="s">
        <v>144</v>
      </c>
    </row>
    <row r="399" s="2" customFormat="1" ht="24.15" customHeight="1">
      <c r="A399" s="38"/>
      <c r="B399" s="39"/>
      <c r="C399" s="268" t="s">
        <v>680</v>
      </c>
      <c r="D399" s="268" t="s">
        <v>349</v>
      </c>
      <c r="E399" s="269" t="s">
        <v>681</v>
      </c>
      <c r="F399" s="270" t="s">
        <v>682</v>
      </c>
      <c r="G399" s="271" t="s">
        <v>369</v>
      </c>
      <c r="H399" s="272">
        <v>352</v>
      </c>
      <c r="I399" s="273"/>
      <c r="J399" s="274">
        <f>ROUND(I399*H399,2)</f>
        <v>0</v>
      </c>
      <c r="K399" s="270" t="s">
        <v>1</v>
      </c>
      <c r="L399" s="275"/>
      <c r="M399" s="276" t="s">
        <v>1</v>
      </c>
      <c r="N399" s="277" t="s">
        <v>43</v>
      </c>
      <c r="O399" s="91"/>
      <c r="P399" s="226">
        <f>O399*H399</f>
        <v>0</v>
      </c>
      <c r="Q399" s="226">
        <v>1.0000000000000001E-05</v>
      </c>
      <c r="R399" s="226">
        <f>Q399*H399</f>
        <v>0.0035200000000000001</v>
      </c>
      <c r="S399" s="226">
        <v>0</v>
      </c>
      <c r="T399" s="226">
        <f>S399*H399</f>
        <v>0</v>
      </c>
      <c r="U399" s="227" t="s">
        <v>1</v>
      </c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8" t="s">
        <v>179</v>
      </c>
      <c r="AT399" s="228" t="s">
        <v>349</v>
      </c>
      <c r="AU399" s="228" t="s">
        <v>88</v>
      </c>
      <c r="AY399" s="17" t="s">
        <v>144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7" t="s">
        <v>86</v>
      </c>
      <c r="BK399" s="229">
        <f>ROUND(I399*H399,2)</f>
        <v>0</v>
      </c>
      <c r="BL399" s="17" t="s">
        <v>161</v>
      </c>
      <c r="BM399" s="228" t="s">
        <v>683</v>
      </c>
    </row>
    <row r="400" s="14" customFormat="1">
      <c r="A400" s="14"/>
      <c r="B400" s="246"/>
      <c r="C400" s="247"/>
      <c r="D400" s="237" t="s">
        <v>215</v>
      </c>
      <c r="E400" s="248" t="s">
        <v>1</v>
      </c>
      <c r="F400" s="249" t="s">
        <v>684</v>
      </c>
      <c r="G400" s="247"/>
      <c r="H400" s="250">
        <v>352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4"/>
      <c r="U400" s="255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215</v>
      </c>
      <c r="AU400" s="256" t="s">
        <v>88</v>
      </c>
      <c r="AV400" s="14" t="s">
        <v>88</v>
      </c>
      <c r="AW400" s="14" t="s">
        <v>34</v>
      </c>
      <c r="AX400" s="14" t="s">
        <v>86</v>
      </c>
      <c r="AY400" s="256" t="s">
        <v>144</v>
      </c>
    </row>
    <row r="401" s="12" customFormat="1" ht="22.8" customHeight="1">
      <c r="A401" s="12"/>
      <c r="B401" s="201"/>
      <c r="C401" s="202"/>
      <c r="D401" s="203" t="s">
        <v>77</v>
      </c>
      <c r="E401" s="215" t="s">
        <v>161</v>
      </c>
      <c r="F401" s="215" t="s">
        <v>685</v>
      </c>
      <c r="G401" s="202"/>
      <c r="H401" s="202"/>
      <c r="I401" s="205"/>
      <c r="J401" s="216">
        <f>BK401</f>
        <v>0</v>
      </c>
      <c r="K401" s="202"/>
      <c r="L401" s="207"/>
      <c r="M401" s="208"/>
      <c r="N401" s="209"/>
      <c r="O401" s="209"/>
      <c r="P401" s="210">
        <f>SUM(P402:P407)</f>
        <v>0</v>
      </c>
      <c r="Q401" s="209"/>
      <c r="R401" s="210">
        <f>SUM(R402:R407)</f>
        <v>54.516517500000006</v>
      </c>
      <c r="S401" s="209"/>
      <c r="T401" s="210">
        <f>SUM(T402:T407)</f>
        <v>0</v>
      </c>
      <c r="U401" s="211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2" t="s">
        <v>86</v>
      </c>
      <c r="AT401" s="213" t="s">
        <v>77</v>
      </c>
      <c r="AU401" s="213" t="s">
        <v>86</v>
      </c>
      <c r="AY401" s="212" t="s">
        <v>144</v>
      </c>
      <c r="BK401" s="214">
        <f>SUM(BK402:BK407)</f>
        <v>0</v>
      </c>
    </row>
    <row r="402" s="2" customFormat="1" ht="24.15" customHeight="1">
      <c r="A402" s="38"/>
      <c r="B402" s="39"/>
      <c r="C402" s="217" t="s">
        <v>686</v>
      </c>
      <c r="D402" s="217" t="s">
        <v>147</v>
      </c>
      <c r="E402" s="218" t="s">
        <v>687</v>
      </c>
      <c r="F402" s="219" t="s">
        <v>688</v>
      </c>
      <c r="G402" s="220" t="s">
        <v>270</v>
      </c>
      <c r="H402" s="221">
        <v>136.65000000000001</v>
      </c>
      <c r="I402" s="222"/>
      <c r="J402" s="223">
        <f>ROUND(I402*H402,2)</f>
        <v>0</v>
      </c>
      <c r="K402" s="219" t="s">
        <v>151</v>
      </c>
      <c r="L402" s="44"/>
      <c r="M402" s="224" t="s">
        <v>1</v>
      </c>
      <c r="N402" s="225" t="s">
        <v>43</v>
      </c>
      <c r="O402" s="91"/>
      <c r="P402" s="226">
        <f>O402*H402</f>
        <v>0</v>
      </c>
      <c r="Q402" s="226">
        <v>0.39895000000000003</v>
      </c>
      <c r="R402" s="226">
        <f>Q402*H402</f>
        <v>54.516517500000006</v>
      </c>
      <c r="S402" s="226">
        <v>0</v>
      </c>
      <c r="T402" s="226">
        <f>S402*H402</f>
        <v>0</v>
      </c>
      <c r="U402" s="227" t="s">
        <v>1</v>
      </c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8" t="s">
        <v>161</v>
      </c>
      <c r="AT402" s="228" t="s">
        <v>147</v>
      </c>
      <c r="AU402" s="228" t="s">
        <v>88</v>
      </c>
      <c r="AY402" s="17" t="s">
        <v>144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7" t="s">
        <v>86</v>
      </c>
      <c r="BK402" s="229">
        <f>ROUND(I402*H402,2)</f>
        <v>0</v>
      </c>
      <c r="BL402" s="17" t="s">
        <v>161</v>
      </c>
      <c r="BM402" s="228" t="s">
        <v>689</v>
      </c>
    </row>
    <row r="403" s="13" customFormat="1">
      <c r="A403" s="13"/>
      <c r="B403" s="235"/>
      <c r="C403" s="236"/>
      <c r="D403" s="237" t="s">
        <v>215</v>
      </c>
      <c r="E403" s="238" t="s">
        <v>1</v>
      </c>
      <c r="F403" s="239" t="s">
        <v>690</v>
      </c>
      <c r="G403" s="236"/>
      <c r="H403" s="238" t="s">
        <v>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3"/>
      <c r="U403" s="244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215</v>
      </c>
      <c r="AU403" s="245" t="s">
        <v>88</v>
      </c>
      <c r="AV403" s="13" t="s">
        <v>86</v>
      </c>
      <c r="AW403" s="13" t="s">
        <v>34</v>
      </c>
      <c r="AX403" s="13" t="s">
        <v>78</v>
      </c>
      <c r="AY403" s="245" t="s">
        <v>144</v>
      </c>
    </row>
    <row r="404" s="14" customFormat="1">
      <c r="A404" s="14"/>
      <c r="B404" s="246"/>
      <c r="C404" s="247"/>
      <c r="D404" s="237" t="s">
        <v>215</v>
      </c>
      <c r="E404" s="248" t="s">
        <v>1</v>
      </c>
      <c r="F404" s="249" t="s">
        <v>691</v>
      </c>
      <c r="G404" s="247"/>
      <c r="H404" s="250">
        <v>134.40000000000001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4"/>
      <c r="U404" s="255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215</v>
      </c>
      <c r="AU404" s="256" t="s">
        <v>88</v>
      </c>
      <c r="AV404" s="14" t="s">
        <v>88</v>
      </c>
      <c r="AW404" s="14" t="s">
        <v>34</v>
      </c>
      <c r="AX404" s="14" t="s">
        <v>78</v>
      </c>
      <c r="AY404" s="256" t="s">
        <v>144</v>
      </c>
    </row>
    <row r="405" s="13" customFormat="1">
      <c r="A405" s="13"/>
      <c r="B405" s="235"/>
      <c r="C405" s="236"/>
      <c r="D405" s="237" t="s">
        <v>215</v>
      </c>
      <c r="E405" s="238" t="s">
        <v>1</v>
      </c>
      <c r="F405" s="239" t="s">
        <v>692</v>
      </c>
      <c r="G405" s="236"/>
      <c r="H405" s="238" t="s">
        <v>1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3"/>
      <c r="U405" s="244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215</v>
      </c>
      <c r="AU405" s="245" t="s">
        <v>88</v>
      </c>
      <c r="AV405" s="13" t="s">
        <v>86</v>
      </c>
      <c r="AW405" s="13" t="s">
        <v>34</v>
      </c>
      <c r="AX405" s="13" t="s">
        <v>78</v>
      </c>
      <c r="AY405" s="245" t="s">
        <v>144</v>
      </c>
    </row>
    <row r="406" s="14" customFormat="1">
      <c r="A406" s="14"/>
      <c r="B406" s="246"/>
      <c r="C406" s="247"/>
      <c r="D406" s="237" t="s">
        <v>215</v>
      </c>
      <c r="E406" s="248" t="s">
        <v>1</v>
      </c>
      <c r="F406" s="249" t="s">
        <v>693</v>
      </c>
      <c r="G406" s="247"/>
      <c r="H406" s="250">
        <v>2.25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4"/>
      <c r="U406" s="255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215</v>
      </c>
      <c r="AU406" s="256" t="s">
        <v>88</v>
      </c>
      <c r="AV406" s="14" t="s">
        <v>88</v>
      </c>
      <c r="AW406" s="14" t="s">
        <v>34</v>
      </c>
      <c r="AX406" s="14" t="s">
        <v>78</v>
      </c>
      <c r="AY406" s="256" t="s">
        <v>144</v>
      </c>
    </row>
    <row r="407" s="15" customFormat="1">
      <c r="A407" s="15"/>
      <c r="B407" s="257"/>
      <c r="C407" s="258"/>
      <c r="D407" s="237" t="s">
        <v>215</v>
      </c>
      <c r="E407" s="259" t="s">
        <v>1</v>
      </c>
      <c r="F407" s="260" t="s">
        <v>237</v>
      </c>
      <c r="G407" s="258"/>
      <c r="H407" s="261">
        <v>136.65000000000001</v>
      </c>
      <c r="I407" s="262"/>
      <c r="J407" s="258"/>
      <c r="K407" s="258"/>
      <c r="L407" s="263"/>
      <c r="M407" s="264"/>
      <c r="N407" s="265"/>
      <c r="O407" s="265"/>
      <c r="P407" s="265"/>
      <c r="Q407" s="265"/>
      <c r="R407" s="265"/>
      <c r="S407" s="265"/>
      <c r="T407" s="265"/>
      <c r="U407" s="266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7" t="s">
        <v>215</v>
      </c>
      <c r="AU407" s="267" t="s">
        <v>88</v>
      </c>
      <c r="AV407" s="15" t="s">
        <v>161</v>
      </c>
      <c r="AW407" s="15" t="s">
        <v>34</v>
      </c>
      <c r="AX407" s="15" t="s">
        <v>86</v>
      </c>
      <c r="AY407" s="267" t="s">
        <v>144</v>
      </c>
    </row>
    <row r="408" s="12" customFormat="1" ht="22.8" customHeight="1">
      <c r="A408" s="12"/>
      <c r="B408" s="201"/>
      <c r="C408" s="202"/>
      <c r="D408" s="203" t="s">
        <v>77</v>
      </c>
      <c r="E408" s="215" t="s">
        <v>143</v>
      </c>
      <c r="F408" s="215" t="s">
        <v>694</v>
      </c>
      <c r="G408" s="202"/>
      <c r="H408" s="202"/>
      <c r="I408" s="205"/>
      <c r="J408" s="216">
        <f>BK408</f>
        <v>0</v>
      </c>
      <c r="K408" s="202"/>
      <c r="L408" s="207"/>
      <c r="M408" s="208"/>
      <c r="N408" s="209"/>
      <c r="O408" s="209"/>
      <c r="P408" s="210">
        <f>SUM(P409:P508)</f>
        <v>0</v>
      </c>
      <c r="Q408" s="209"/>
      <c r="R408" s="210">
        <f>SUM(R409:R508)</f>
        <v>1250.5560729375</v>
      </c>
      <c r="S408" s="209"/>
      <c r="T408" s="210">
        <f>SUM(T409:T508)</f>
        <v>0</v>
      </c>
      <c r="U408" s="211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2" t="s">
        <v>86</v>
      </c>
      <c r="AT408" s="213" t="s">
        <v>77</v>
      </c>
      <c r="AU408" s="213" t="s">
        <v>86</v>
      </c>
      <c r="AY408" s="212" t="s">
        <v>144</v>
      </c>
      <c r="BK408" s="214">
        <f>SUM(BK409:BK508)</f>
        <v>0</v>
      </c>
    </row>
    <row r="409" s="2" customFormat="1" ht="37.8" customHeight="1">
      <c r="A409" s="38"/>
      <c r="B409" s="39"/>
      <c r="C409" s="217" t="s">
        <v>695</v>
      </c>
      <c r="D409" s="217" t="s">
        <v>147</v>
      </c>
      <c r="E409" s="218" t="s">
        <v>696</v>
      </c>
      <c r="F409" s="219" t="s">
        <v>697</v>
      </c>
      <c r="G409" s="220" t="s">
        <v>213</v>
      </c>
      <c r="H409" s="221">
        <v>7240.4189999999999</v>
      </c>
      <c r="I409" s="222"/>
      <c r="J409" s="223">
        <f>ROUND(I409*H409,2)</f>
        <v>0</v>
      </c>
      <c r="K409" s="219" t="s">
        <v>451</v>
      </c>
      <c r="L409" s="44"/>
      <c r="M409" s="224" t="s">
        <v>1</v>
      </c>
      <c r="N409" s="225" t="s">
        <v>43</v>
      </c>
      <c r="O409" s="91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6">
        <f>S409*H409</f>
        <v>0</v>
      </c>
      <c r="U409" s="227" t="s">
        <v>1</v>
      </c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8" t="s">
        <v>161</v>
      </c>
      <c r="AT409" s="228" t="s">
        <v>147</v>
      </c>
      <c r="AU409" s="228" t="s">
        <v>88</v>
      </c>
      <c r="AY409" s="17" t="s">
        <v>144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7" t="s">
        <v>86</v>
      </c>
      <c r="BK409" s="229">
        <f>ROUND(I409*H409,2)</f>
        <v>0</v>
      </c>
      <c r="BL409" s="17" t="s">
        <v>161</v>
      </c>
      <c r="BM409" s="228" t="s">
        <v>698</v>
      </c>
    </row>
    <row r="410" s="14" customFormat="1">
      <c r="A410" s="14"/>
      <c r="B410" s="246"/>
      <c r="C410" s="247"/>
      <c r="D410" s="237" t="s">
        <v>215</v>
      </c>
      <c r="E410" s="248" t="s">
        <v>1</v>
      </c>
      <c r="F410" s="249" t="s">
        <v>548</v>
      </c>
      <c r="G410" s="247"/>
      <c r="H410" s="250">
        <v>7240.4189999999999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4"/>
      <c r="U410" s="255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215</v>
      </c>
      <c r="AU410" s="256" t="s">
        <v>88</v>
      </c>
      <c r="AV410" s="14" t="s">
        <v>88</v>
      </c>
      <c r="AW410" s="14" t="s">
        <v>34</v>
      </c>
      <c r="AX410" s="14" t="s">
        <v>86</v>
      </c>
      <c r="AY410" s="256" t="s">
        <v>144</v>
      </c>
    </row>
    <row r="411" s="2" customFormat="1" ht="21.75" customHeight="1">
      <c r="A411" s="38"/>
      <c r="B411" s="39"/>
      <c r="C411" s="268" t="s">
        <v>699</v>
      </c>
      <c r="D411" s="268" t="s">
        <v>349</v>
      </c>
      <c r="E411" s="269" t="s">
        <v>700</v>
      </c>
      <c r="F411" s="270" t="s">
        <v>701</v>
      </c>
      <c r="G411" s="271" t="s">
        <v>426</v>
      </c>
      <c r="H411" s="272">
        <v>45.615000000000002</v>
      </c>
      <c r="I411" s="273"/>
      <c r="J411" s="274">
        <f>ROUND(I411*H411,2)</f>
        <v>0</v>
      </c>
      <c r="K411" s="270" t="s">
        <v>151</v>
      </c>
      <c r="L411" s="275"/>
      <c r="M411" s="276" t="s">
        <v>1</v>
      </c>
      <c r="N411" s="277" t="s">
        <v>43</v>
      </c>
      <c r="O411" s="91"/>
      <c r="P411" s="226">
        <f>O411*H411</f>
        <v>0</v>
      </c>
      <c r="Q411" s="226">
        <v>1</v>
      </c>
      <c r="R411" s="226">
        <f>Q411*H411</f>
        <v>45.615000000000002</v>
      </c>
      <c r="S411" s="226">
        <v>0</v>
      </c>
      <c r="T411" s="226">
        <f>S411*H411</f>
        <v>0</v>
      </c>
      <c r="U411" s="227" t="s">
        <v>1</v>
      </c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8" t="s">
        <v>179</v>
      </c>
      <c r="AT411" s="228" t="s">
        <v>349</v>
      </c>
      <c r="AU411" s="228" t="s">
        <v>88</v>
      </c>
      <c r="AY411" s="17" t="s">
        <v>144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7" t="s">
        <v>86</v>
      </c>
      <c r="BK411" s="229">
        <f>ROUND(I411*H411,2)</f>
        <v>0</v>
      </c>
      <c r="BL411" s="17" t="s">
        <v>161</v>
      </c>
      <c r="BM411" s="228" t="s">
        <v>702</v>
      </c>
    </row>
    <row r="412" s="14" customFormat="1">
      <c r="A412" s="14"/>
      <c r="B412" s="246"/>
      <c r="C412" s="247"/>
      <c r="D412" s="237" t="s">
        <v>215</v>
      </c>
      <c r="E412" s="247"/>
      <c r="F412" s="249" t="s">
        <v>703</v>
      </c>
      <c r="G412" s="247"/>
      <c r="H412" s="250">
        <v>45.615000000000002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4"/>
      <c r="U412" s="255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6" t="s">
        <v>215</v>
      </c>
      <c r="AU412" s="256" t="s">
        <v>88</v>
      </c>
      <c r="AV412" s="14" t="s">
        <v>88</v>
      </c>
      <c r="AW412" s="14" t="s">
        <v>4</v>
      </c>
      <c r="AX412" s="14" t="s">
        <v>86</v>
      </c>
      <c r="AY412" s="256" t="s">
        <v>144</v>
      </c>
    </row>
    <row r="413" s="2" customFormat="1" ht="24.15" customHeight="1">
      <c r="A413" s="38"/>
      <c r="B413" s="39"/>
      <c r="C413" s="217" t="s">
        <v>704</v>
      </c>
      <c r="D413" s="217" t="s">
        <v>147</v>
      </c>
      <c r="E413" s="218" t="s">
        <v>705</v>
      </c>
      <c r="F413" s="219" t="s">
        <v>706</v>
      </c>
      <c r="G413" s="220" t="s">
        <v>213</v>
      </c>
      <c r="H413" s="221">
        <v>308.83999999999997</v>
      </c>
      <c r="I413" s="222"/>
      <c r="J413" s="223">
        <f>ROUND(I413*H413,2)</f>
        <v>0</v>
      </c>
      <c r="K413" s="219" t="s">
        <v>1</v>
      </c>
      <c r="L413" s="44"/>
      <c r="M413" s="224" t="s">
        <v>1</v>
      </c>
      <c r="N413" s="225" t="s">
        <v>43</v>
      </c>
      <c r="O413" s="91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6">
        <f>S413*H413</f>
        <v>0</v>
      </c>
      <c r="U413" s="227" t="s">
        <v>1</v>
      </c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8" t="s">
        <v>161</v>
      </c>
      <c r="AT413" s="228" t="s">
        <v>147</v>
      </c>
      <c r="AU413" s="228" t="s">
        <v>88</v>
      </c>
      <c r="AY413" s="17" t="s">
        <v>144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7" t="s">
        <v>86</v>
      </c>
      <c r="BK413" s="229">
        <f>ROUND(I413*H413,2)</f>
        <v>0</v>
      </c>
      <c r="BL413" s="17" t="s">
        <v>161</v>
      </c>
      <c r="BM413" s="228" t="s">
        <v>707</v>
      </c>
    </row>
    <row r="414" s="13" customFormat="1">
      <c r="A414" s="13"/>
      <c r="B414" s="235"/>
      <c r="C414" s="236"/>
      <c r="D414" s="237" t="s">
        <v>215</v>
      </c>
      <c r="E414" s="238" t="s">
        <v>1</v>
      </c>
      <c r="F414" s="239" t="s">
        <v>216</v>
      </c>
      <c r="G414" s="236"/>
      <c r="H414" s="238" t="s">
        <v>1</v>
      </c>
      <c r="I414" s="240"/>
      <c r="J414" s="236"/>
      <c r="K414" s="236"/>
      <c r="L414" s="241"/>
      <c r="M414" s="242"/>
      <c r="N414" s="243"/>
      <c r="O414" s="243"/>
      <c r="P414" s="243"/>
      <c r="Q414" s="243"/>
      <c r="R414" s="243"/>
      <c r="S414" s="243"/>
      <c r="T414" s="243"/>
      <c r="U414" s="244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5" t="s">
        <v>215</v>
      </c>
      <c r="AU414" s="245" t="s">
        <v>88</v>
      </c>
      <c r="AV414" s="13" t="s">
        <v>86</v>
      </c>
      <c r="AW414" s="13" t="s">
        <v>34</v>
      </c>
      <c r="AX414" s="13" t="s">
        <v>78</v>
      </c>
      <c r="AY414" s="245" t="s">
        <v>144</v>
      </c>
    </row>
    <row r="415" s="14" customFormat="1">
      <c r="A415" s="14"/>
      <c r="B415" s="246"/>
      <c r="C415" s="247"/>
      <c r="D415" s="237" t="s">
        <v>215</v>
      </c>
      <c r="E415" s="248" t="s">
        <v>1</v>
      </c>
      <c r="F415" s="249" t="s">
        <v>708</v>
      </c>
      <c r="G415" s="247"/>
      <c r="H415" s="250">
        <v>308.83999999999997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4"/>
      <c r="U415" s="255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215</v>
      </c>
      <c r="AU415" s="256" t="s">
        <v>88</v>
      </c>
      <c r="AV415" s="14" t="s">
        <v>88</v>
      </c>
      <c r="AW415" s="14" t="s">
        <v>34</v>
      </c>
      <c r="AX415" s="14" t="s">
        <v>86</v>
      </c>
      <c r="AY415" s="256" t="s">
        <v>144</v>
      </c>
    </row>
    <row r="416" s="2" customFormat="1" ht="21.75" customHeight="1">
      <c r="A416" s="38"/>
      <c r="B416" s="39"/>
      <c r="C416" s="217" t="s">
        <v>709</v>
      </c>
      <c r="D416" s="217" t="s">
        <v>147</v>
      </c>
      <c r="E416" s="218" t="s">
        <v>710</v>
      </c>
      <c r="F416" s="219" t="s">
        <v>711</v>
      </c>
      <c r="G416" s="220" t="s">
        <v>213</v>
      </c>
      <c r="H416" s="221">
        <v>791</v>
      </c>
      <c r="I416" s="222"/>
      <c r="J416" s="223">
        <f>ROUND(I416*H416,2)</f>
        <v>0</v>
      </c>
      <c r="K416" s="219" t="s">
        <v>1</v>
      </c>
      <c r="L416" s="44"/>
      <c r="M416" s="224" t="s">
        <v>1</v>
      </c>
      <c r="N416" s="225" t="s">
        <v>43</v>
      </c>
      <c r="O416" s="91"/>
      <c r="P416" s="226">
        <f>O416*H416</f>
        <v>0</v>
      </c>
      <c r="Q416" s="226">
        <v>0</v>
      </c>
      <c r="R416" s="226">
        <f>Q416*H416</f>
        <v>0</v>
      </c>
      <c r="S416" s="226">
        <v>0</v>
      </c>
      <c r="T416" s="226">
        <f>S416*H416</f>
        <v>0</v>
      </c>
      <c r="U416" s="227" t="s">
        <v>1</v>
      </c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8" t="s">
        <v>161</v>
      </c>
      <c r="AT416" s="228" t="s">
        <v>147</v>
      </c>
      <c r="AU416" s="228" t="s">
        <v>88</v>
      </c>
      <c r="AY416" s="17" t="s">
        <v>144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7" t="s">
        <v>86</v>
      </c>
      <c r="BK416" s="229">
        <f>ROUND(I416*H416,2)</f>
        <v>0</v>
      </c>
      <c r="BL416" s="17" t="s">
        <v>161</v>
      </c>
      <c r="BM416" s="228" t="s">
        <v>712</v>
      </c>
    </row>
    <row r="417" s="13" customFormat="1">
      <c r="A417" s="13"/>
      <c r="B417" s="235"/>
      <c r="C417" s="236"/>
      <c r="D417" s="237" t="s">
        <v>215</v>
      </c>
      <c r="E417" s="238" t="s">
        <v>1</v>
      </c>
      <c r="F417" s="239" t="s">
        <v>713</v>
      </c>
      <c r="G417" s="236"/>
      <c r="H417" s="238" t="s">
        <v>1</v>
      </c>
      <c r="I417" s="240"/>
      <c r="J417" s="236"/>
      <c r="K417" s="236"/>
      <c r="L417" s="241"/>
      <c r="M417" s="242"/>
      <c r="N417" s="243"/>
      <c r="O417" s="243"/>
      <c r="P417" s="243"/>
      <c r="Q417" s="243"/>
      <c r="R417" s="243"/>
      <c r="S417" s="243"/>
      <c r="T417" s="243"/>
      <c r="U417" s="244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5" t="s">
        <v>215</v>
      </c>
      <c r="AU417" s="245" t="s">
        <v>88</v>
      </c>
      <c r="AV417" s="13" t="s">
        <v>86</v>
      </c>
      <c r="AW417" s="13" t="s">
        <v>34</v>
      </c>
      <c r="AX417" s="13" t="s">
        <v>78</v>
      </c>
      <c r="AY417" s="245" t="s">
        <v>144</v>
      </c>
    </row>
    <row r="418" s="14" customFormat="1">
      <c r="A418" s="14"/>
      <c r="B418" s="246"/>
      <c r="C418" s="247"/>
      <c r="D418" s="237" t="s">
        <v>215</v>
      </c>
      <c r="E418" s="248" t="s">
        <v>1</v>
      </c>
      <c r="F418" s="249" t="s">
        <v>714</v>
      </c>
      <c r="G418" s="247"/>
      <c r="H418" s="250">
        <v>791</v>
      </c>
      <c r="I418" s="251"/>
      <c r="J418" s="247"/>
      <c r="K418" s="247"/>
      <c r="L418" s="252"/>
      <c r="M418" s="253"/>
      <c r="N418" s="254"/>
      <c r="O418" s="254"/>
      <c r="P418" s="254"/>
      <c r="Q418" s="254"/>
      <c r="R418" s="254"/>
      <c r="S418" s="254"/>
      <c r="T418" s="254"/>
      <c r="U418" s="255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6" t="s">
        <v>215</v>
      </c>
      <c r="AU418" s="256" t="s">
        <v>88</v>
      </c>
      <c r="AV418" s="14" t="s">
        <v>88</v>
      </c>
      <c r="AW418" s="14" t="s">
        <v>34</v>
      </c>
      <c r="AX418" s="14" t="s">
        <v>86</v>
      </c>
      <c r="AY418" s="256" t="s">
        <v>144</v>
      </c>
    </row>
    <row r="419" s="2" customFormat="1" ht="21.75" customHeight="1">
      <c r="A419" s="38"/>
      <c r="B419" s="39"/>
      <c r="C419" s="217" t="s">
        <v>715</v>
      </c>
      <c r="D419" s="217" t="s">
        <v>147</v>
      </c>
      <c r="E419" s="218" t="s">
        <v>716</v>
      </c>
      <c r="F419" s="219" t="s">
        <v>717</v>
      </c>
      <c r="G419" s="220" t="s">
        <v>213</v>
      </c>
      <c r="H419" s="221">
        <v>791</v>
      </c>
      <c r="I419" s="222"/>
      <c r="J419" s="223">
        <f>ROUND(I419*H419,2)</f>
        <v>0</v>
      </c>
      <c r="K419" s="219" t="s">
        <v>151</v>
      </c>
      <c r="L419" s="44"/>
      <c r="M419" s="224" t="s">
        <v>1</v>
      </c>
      <c r="N419" s="225" t="s">
        <v>43</v>
      </c>
      <c r="O419" s="91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6">
        <f>S419*H419</f>
        <v>0</v>
      </c>
      <c r="U419" s="227" t="s">
        <v>1</v>
      </c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8" t="s">
        <v>161</v>
      </c>
      <c r="AT419" s="228" t="s">
        <v>147</v>
      </c>
      <c r="AU419" s="228" t="s">
        <v>88</v>
      </c>
      <c r="AY419" s="17" t="s">
        <v>144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7" t="s">
        <v>86</v>
      </c>
      <c r="BK419" s="229">
        <f>ROUND(I419*H419,2)</f>
        <v>0</v>
      </c>
      <c r="BL419" s="17" t="s">
        <v>161</v>
      </c>
      <c r="BM419" s="228" t="s">
        <v>718</v>
      </c>
    </row>
    <row r="420" s="13" customFormat="1">
      <c r="A420" s="13"/>
      <c r="B420" s="235"/>
      <c r="C420" s="236"/>
      <c r="D420" s="237" t="s">
        <v>215</v>
      </c>
      <c r="E420" s="238" t="s">
        <v>1</v>
      </c>
      <c r="F420" s="239" t="s">
        <v>713</v>
      </c>
      <c r="G420" s="236"/>
      <c r="H420" s="238" t="s">
        <v>1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3"/>
      <c r="U420" s="244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215</v>
      </c>
      <c r="AU420" s="245" t="s">
        <v>88</v>
      </c>
      <c r="AV420" s="13" t="s">
        <v>86</v>
      </c>
      <c r="AW420" s="13" t="s">
        <v>34</v>
      </c>
      <c r="AX420" s="13" t="s">
        <v>78</v>
      </c>
      <c r="AY420" s="245" t="s">
        <v>144</v>
      </c>
    </row>
    <row r="421" s="14" customFormat="1">
      <c r="A421" s="14"/>
      <c r="B421" s="246"/>
      <c r="C421" s="247"/>
      <c r="D421" s="237" t="s">
        <v>215</v>
      </c>
      <c r="E421" s="248" t="s">
        <v>1</v>
      </c>
      <c r="F421" s="249" t="s">
        <v>714</v>
      </c>
      <c r="G421" s="247"/>
      <c r="H421" s="250">
        <v>791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4"/>
      <c r="U421" s="255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215</v>
      </c>
      <c r="AU421" s="256" t="s">
        <v>88</v>
      </c>
      <c r="AV421" s="14" t="s">
        <v>88</v>
      </c>
      <c r="AW421" s="14" t="s">
        <v>34</v>
      </c>
      <c r="AX421" s="14" t="s">
        <v>86</v>
      </c>
      <c r="AY421" s="256" t="s">
        <v>144</v>
      </c>
    </row>
    <row r="422" s="2" customFormat="1" ht="21.75" customHeight="1">
      <c r="A422" s="38"/>
      <c r="B422" s="39"/>
      <c r="C422" s="217" t="s">
        <v>719</v>
      </c>
      <c r="D422" s="217" t="s">
        <v>147</v>
      </c>
      <c r="E422" s="218" t="s">
        <v>720</v>
      </c>
      <c r="F422" s="219" t="s">
        <v>721</v>
      </c>
      <c r="G422" s="220" t="s">
        <v>213</v>
      </c>
      <c r="H422" s="221">
        <v>308.83999999999997</v>
      </c>
      <c r="I422" s="222"/>
      <c r="J422" s="223">
        <f>ROUND(I422*H422,2)</f>
        <v>0</v>
      </c>
      <c r="K422" s="219" t="s">
        <v>151</v>
      </c>
      <c r="L422" s="44"/>
      <c r="M422" s="224" t="s">
        <v>1</v>
      </c>
      <c r="N422" s="225" t="s">
        <v>43</v>
      </c>
      <c r="O422" s="91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6">
        <f>S422*H422</f>
        <v>0</v>
      </c>
      <c r="U422" s="227" t="s">
        <v>1</v>
      </c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8" t="s">
        <v>161</v>
      </c>
      <c r="AT422" s="228" t="s">
        <v>147</v>
      </c>
      <c r="AU422" s="228" t="s">
        <v>88</v>
      </c>
      <c r="AY422" s="17" t="s">
        <v>144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7" t="s">
        <v>86</v>
      </c>
      <c r="BK422" s="229">
        <f>ROUND(I422*H422,2)</f>
        <v>0</v>
      </c>
      <c r="BL422" s="17" t="s">
        <v>161</v>
      </c>
      <c r="BM422" s="228" t="s">
        <v>722</v>
      </c>
    </row>
    <row r="423" s="2" customFormat="1" ht="21.75" customHeight="1">
      <c r="A423" s="38"/>
      <c r="B423" s="39"/>
      <c r="C423" s="217" t="s">
        <v>723</v>
      </c>
      <c r="D423" s="217" t="s">
        <v>147</v>
      </c>
      <c r="E423" s="218" t="s">
        <v>724</v>
      </c>
      <c r="F423" s="219" t="s">
        <v>725</v>
      </c>
      <c r="G423" s="220" t="s">
        <v>213</v>
      </c>
      <c r="H423" s="221">
        <v>791</v>
      </c>
      <c r="I423" s="222"/>
      <c r="J423" s="223">
        <f>ROUND(I423*H423,2)</f>
        <v>0</v>
      </c>
      <c r="K423" s="219" t="s">
        <v>151</v>
      </c>
      <c r="L423" s="44"/>
      <c r="M423" s="224" t="s">
        <v>1</v>
      </c>
      <c r="N423" s="225" t="s">
        <v>43</v>
      </c>
      <c r="O423" s="91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6">
        <f>S423*H423</f>
        <v>0</v>
      </c>
      <c r="U423" s="227" t="s">
        <v>1</v>
      </c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8" t="s">
        <v>161</v>
      </c>
      <c r="AT423" s="228" t="s">
        <v>147</v>
      </c>
      <c r="AU423" s="228" t="s">
        <v>88</v>
      </c>
      <c r="AY423" s="17" t="s">
        <v>144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7" t="s">
        <v>86</v>
      </c>
      <c r="BK423" s="229">
        <f>ROUND(I423*H423,2)</f>
        <v>0</v>
      </c>
      <c r="BL423" s="17" t="s">
        <v>161</v>
      </c>
      <c r="BM423" s="228" t="s">
        <v>726</v>
      </c>
    </row>
    <row r="424" s="13" customFormat="1">
      <c r="A424" s="13"/>
      <c r="B424" s="235"/>
      <c r="C424" s="236"/>
      <c r="D424" s="237" t="s">
        <v>215</v>
      </c>
      <c r="E424" s="238" t="s">
        <v>1</v>
      </c>
      <c r="F424" s="239" t="s">
        <v>713</v>
      </c>
      <c r="G424" s="236"/>
      <c r="H424" s="238" t="s">
        <v>1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3"/>
      <c r="U424" s="244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215</v>
      </c>
      <c r="AU424" s="245" t="s">
        <v>88</v>
      </c>
      <c r="AV424" s="13" t="s">
        <v>86</v>
      </c>
      <c r="AW424" s="13" t="s">
        <v>34</v>
      </c>
      <c r="AX424" s="13" t="s">
        <v>78</v>
      </c>
      <c r="AY424" s="245" t="s">
        <v>144</v>
      </c>
    </row>
    <row r="425" s="14" customFormat="1">
      <c r="A425" s="14"/>
      <c r="B425" s="246"/>
      <c r="C425" s="247"/>
      <c r="D425" s="237" t="s">
        <v>215</v>
      </c>
      <c r="E425" s="248" t="s">
        <v>1</v>
      </c>
      <c r="F425" s="249" t="s">
        <v>714</v>
      </c>
      <c r="G425" s="247"/>
      <c r="H425" s="250">
        <v>791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4"/>
      <c r="U425" s="255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215</v>
      </c>
      <c r="AU425" s="256" t="s">
        <v>88</v>
      </c>
      <c r="AV425" s="14" t="s">
        <v>88</v>
      </c>
      <c r="AW425" s="14" t="s">
        <v>34</v>
      </c>
      <c r="AX425" s="14" t="s">
        <v>86</v>
      </c>
      <c r="AY425" s="256" t="s">
        <v>144</v>
      </c>
    </row>
    <row r="426" s="2" customFormat="1" ht="21.75" customHeight="1">
      <c r="A426" s="38"/>
      <c r="B426" s="39"/>
      <c r="C426" s="217" t="s">
        <v>727</v>
      </c>
      <c r="D426" s="217" t="s">
        <v>147</v>
      </c>
      <c r="E426" s="218" t="s">
        <v>728</v>
      </c>
      <c r="F426" s="219" t="s">
        <v>729</v>
      </c>
      <c r="G426" s="220" t="s">
        <v>213</v>
      </c>
      <c r="H426" s="221">
        <v>791</v>
      </c>
      <c r="I426" s="222"/>
      <c r="J426" s="223">
        <f>ROUND(I426*H426,2)</f>
        <v>0</v>
      </c>
      <c r="K426" s="219" t="s">
        <v>151</v>
      </c>
      <c r="L426" s="44"/>
      <c r="M426" s="224" t="s">
        <v>1</v>
      </c>
      <c r="N426" s="225" t="s">
        <v>43</v>
      </c>
      <c r="O426" s="91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6">
        <f>S426*H426</f>
        <v>0</v>
      </c>
      <c r="U426" s="227" t="s">
        <v>1</v>
      </c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8" t="s">
        <v>161</v>
      </c>
      <c r="AT426" s="228" t="s">
        <v>147</v>
      </c>
      <c r="AU426" s="228" t="s">
        <v>88</v>
      </c>
      <c r="AY426" s="17" t="s">
        <v>144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7" t="s">
        <v>86</v>
      </c>
      <c r="BK426" s="229">
        <f>ROUND(I426*H426,2)</f>
        <v>0</v>
      </c>
      <c r="BL426" s="17" t="s">
        <v>161</v>
      </c>
      <c r="BM426" s="228" t="s">
        <v>730</v>
      </c>
    </row>
    <row r="427" s="13" customFormat="1">
      <c r="A427" s="13"/>
      <c r="B427" s="235"/>
      <c r="C427" s="236"/>
      <c r="D427" s="237" t="s">
        <v>215</v>
      </c>
      <c r="E427" s="238" t="s">
        <v>1</v>
      </c>
      <c r="F427" s="239" t="s">
        <v>713</v>
      </c>
      <c r="G427" s="236"/>
      <c r="H427" s="238" t="s">
        <v>1</v>
      </c>
      <c r="I427" s="240"/>
      <c r="J427" s="236"/>
      <c r="K427" s="236"/>
      <c r="L427" s="241"/>
      <c r="M427" s="242"/>
      <c r="N427" s="243"/>
      <c r="O427" s="243"/>
      <c r="P427" s="243"/>
      <c r="Q427" s="243"/>
      <c r="R427" s="243"/>
      <c r="S427" s="243"/>
      <c r="T427" s="243"/>
      <c r="U427" s="244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5" t="s">
        <v>215</v>
      </c>
      <c r="AU427" s="245" t="s">
        <v>88</v>
      </c>
      <c r="AV427" s="13" t="s">
        <v>86</v>
      </c>
      <c r="AW427" s="13" t="s">
        <v>34</v>
      </c>
      <c r="AX427" s="13" t="s">
        <v>78</v>
      </c>
      <c r="AY427" s="245" t="s">
        <v>144</v>
      </c>
    </row>
    <row r="428" s="14" customFormat="1">
      <c r="A428" s="14"/>
      <c r="B428" s="246"/>
      <c r="C428" s="247"/>
      <c r="D428" s="237" t="s">
        <v>215</v>
      </c>
      <c r="E428" s="248" t="s">
        <v>1</v>
      </c>
      <c r="F428" s="249" t="s">
        <v>714</v>
      </c>
      <c r="G428" s="247"/>
      <c r="H428" s="250">
        <v>791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4"/>
      <c r="U428" s="255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215</v>
      </c>
      <c r="AU428" s="256" t="s">
        <v>88</v>
      </c>
      <c r="AV428" s="14" t="s">
        <v>88</v>
      </c>
      <c r="AW428" s="14" t="s">
        <v>34</v>
      </c>
      <c r="AX428" s="14" t="s">
        <v>86</v>
      </c>
      <c r="AY428" s="256" t="s">
        <v>144</v>
      </c>
    </row>
    <row r="429" s="2" customFormat="1" ht="24.15" customHeight="1">
      <c r="A429" s="38"/>
      <c r="B429" s="39"/>
      <c r="C429" s="217" t="s">
        <v>731</v>
      </c>
      <c r="D429" s="217" t="s">
        <v>147</v>
      </c>
      <c r="E429" s="218" t="s">
        <v>732</v>
      </c>
      <c r="F429" s="219" t="s">
        <v>733</v>
      </c>
      <c r="G429" s="220" t="s">
        <v>213</v>
      </c>
      <c r="H429" s="221">
        <v>1404.8689999999999</v>
      </c>
      <c r="I429" s="222"/>
      <c r="J429" s="223">
        <f>ROUND(I429*H429,2)</f>
        <v>0</v>
      </c>
      <c r="K429" s="219" t="s">
        <v>151</v>
      </c>
      <c r="L429" s="44"/>
      <c r="M429" s="224" t="s">
        <v>1</v>
      </c>
      <c r="N429" s="225" t="s">
        <v>43</v>
      </c>
      <c r="O429" s="91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6">
        <f>S429*H429</f>
        <v>0</v>
      </c>
      <c r="U429" s="227" t="s">
        <v>1</v>
      </c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8" t="s">
        <v>161</v>
      </c>
      <c r="AT429" s="228" t="s">
        <v>147</v>
      </c>
      <c r="AU429" s="228" t="s">
        <v>88</v>
      </c>
      <c r="AY429" s="17" t="s">
        <v>144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7" t="s">
        <v>86</v>
      </c>
      <c r="BK429" s="229">
        <f>ROUND(I429*H429,2)</f>
        <v>0</v>
      </c>
      <c r="BL429" s="17" t="s">
        <v>161</v>
      </c>
      <c r="BM429" s="228" t="s">
        <v>734</v>
      </c>
    </row>
    <row r="430" s="14" customFormat="1">
      <c r="A430" s="14"/>
      <c r="B430" s="246"/>
      <c r="C430" s="247"/>
      <c r="D430" s="237" t="s">
        <v>215</v>
      </c>
      <c r="E430" s="248" t="s">
        <v>1</v>
      </c>
      <c r="F430" s="249" t="s">
        <v>735</v>
      </c>
      <c r="G430" s="247"/>
      <c r="H430" s="250">
        <v>1337.97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4"/>
      <c r="U430" s="255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215</v>
      </c>
      <c r="AU430" s="256" t="s">
        <v>88</v>
      </c>
      <c r="AV430" s="14" t="s">
        <v>88</v>
      </c>
      <c r="AW430" s="14" t="s">
        <v>34</v>
      </c>
      <c r="AX430" s="14" t="s">
        <v>86</v>
      </c>
      <c r="AY430" s="256" t="s">
        <v>144</v>
      </c>
    </row>
    <row r="431" s="14" customFormat="1">
      <c r="A431" s="14"/>
      <c r="B431" s="246"/>
      <c r="C431" s="247"/>
      <c r="D431" s="237" t="s">
        <v>215</v>
      </c>
      <c r="E431" s="247"/>
      <c r="F431" s="249" t="s">
        <v>736</v>
      </c>
      <c r="G431" s="247"/>
      <c r="H431" s="250">
        <v>1404.8689999999999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4"/>
      <c r="U431" s="255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215</v>
      </c>
      <c r="AU431" s="256" t="s">
        <v>88</v>
      </c>
      <c r="AV431" s="14" t="s">
        <v>88</v>
      </c>
      <c r="AW431" s="14" t="s">
        <v>4</v>
      </c>
      <c r="AX431" s="14" t="s">
        <v>86</v>
      </c>
      <c r="AY431" s="256" t="s">
        <v>144</v>
      </c>
    </row>
    <row r="432" s="2" customFormat="1" ht="24.15" customHeight="1">
      <c r="A432" s="38"/>
      <c r="B432" s="39"/>
      <c r="C432" s="217" t="s">
        <v>737</v>
      </c>
      <c r="D432" s="217" t="s">
        <v>147</v>
      </c>
      <c r="E432" s="218" t="s">
        <v>738</v>
      </c>
      <c r="F432" s="219" t="s">
        <v>739</v>
      </c>
      <c r="G432" s="220" t="s">
        <v>213</v>
      </c>
      <c r="H432" s="221">
        <v>830.54999999999995</v>
      </c>
      <c r="I432" s="222"/>
      <c r="J432" s="223">
        <f>ROUND(I432*H432,2)</f>
        <v>0</v>
      </c>
      <c r="K432" s="219" t="s">
        <v>151</v>
      </c>
      <c r="L432" s="44"/>
      <c r="M432" s="224" t="s">
        <v>1</v>
      </c>
      <c r="N432" s="225" t="s">
        <v>43</v>
      </c>
      <c r="O432" s="91"/>
      <c r="P432" s="226">
        <f>O432*H432</f>
        <v>0</v>
      </c>
      <c r="Q432" s="226">
        <v>0</v>
      </c>
      <c r="R432" s="226">
        <f>Q432*H432</f>
        <v>0</v>
      </c>
      <c r="S432" s="226">
        <v>0</v>
      </c>
      <c r="T432" s="226">
        <f>S432*H432</f>
        <v>0</v>
      </c>
      <c r="U432" s="227" t="s">
        <v>1</v>
      </c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8" t="s">
        <v>161</v>
      </c>
      <c r="AT432" s="228" t="s">
        <v>147</v>
      </c>
      <c r="AU432" s="228" t="s">
        <v>88</v>
      </c>
      <c r="AY432" s="17" t="s">
        <v>144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7" t="s">
        <v>86</v>
      </c>
      <c r="BK432" s="229">
        <f>ROUND(I432*H432,2)</f>
        <v>0</v>
      </c>
      <c r="BL432" s="17" t="s">
        <v>161</v>
      </c>
      <c r="BM432" s="228" t="s">
        <v>740</v>
      </c>
    </row>
    <row r="433" s="13" customFormat="1">
      <c r="A433" s="13"/>
      <c r="B433" s="235"/>
      <c r="C433" s="236"/>
      <c r="D433" s="237" t="s">
        <v>215</v>
      </c>
      <c r="E433" s="238" t="s">
        <v>1</v>
      </c>
      <c r="F433" s="239" t="s">
        <v>713</v>
      </c>
      <c r="G433" s="236"/>
      <c r="H433" s="238" t="s">
        <v>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3"/>
      <c r="U433" s="244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215</v>
      </c>
      <c r="AU433" s="245" t="s">
        <v>88</v>
      </c>
      <c r="AV433" s="13" t="s">
        <v>86</v>
      </c>
      <c r="AW433" s="13" t="s">
        <v>34</v>
      </c>
      <c r="AX433" s="13" t="s">
        <v>78</v>
      </c>
      <c r="AY433" s="245" t="s">
        <v>144</v>
      </c>
    </row>
    <row r="434" s="14" customFormat="1">
      <c r="A434" s="14"/>
      <c r="B434" s="246"/>
      <c r="C434" s="247"/>
      <c r="D434" s="237" t="s">
        <v>215</v>
      </c>
      <c r="E434" s="248" t="s">
        <v>1</v>
      </c>
      <c r="F434" s="249" t="s">
        <v>714</v>
      </c>
      <c r="G434" s="247"/>
      <c r="H434" s="250">
        <v>791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4"/>
      <c r="U434" s="255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215</v>
      </c>
      <c r="AU434" s="256" t="s">
        <v>88</v>
      </c>
      <c r="AV434" s="14" t="s">
        <v>88</v>
      </c>
      <c r="AW434" s="14" t="s">
        <v>34</v>
      </c>
      <c r="AX434" s="14" t="s">
        <v>86</v>
      </c>
      <c r="AY434" s="256" t="s">
        <v>144</v>
      </c>
    </row>
    <row r="435" s="14" customFormat="1">
      <c r="A435" s="14"/>
      <c r="B435" s="246"/>
      <c r="C435" s="247"/>
      <c r="D435" s="237" t="s">
        <v>215</v>
      </c>
      <c r="E435" s="247"/>
      <c r="F435" s="249" t="s">
        <v>741</v>
      </c>
      <c r="G435" s="247"/>
      <c r="H435" s="250">
        <v>830.54999999999995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4"/>
      <c r="U435" s="255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215</v>
      </c>
      <c r="AU435" s="256" t="s">
        <v>88</v>
      </c>
      <c r="AV435" s="14" t="s">
        <v>88</v>
      </c>
      <c r="AW435" s="14" t="s">
        <v>4</v>
      </c>
      <c r="AX435" s="14" t="s">
        <v>86</v>
      </c>
      <c r="AY435" s="256" t="s">
        <v>144</v>
      </c>
    </row>
    <row r="436" s="2" customFormat="1" ht="24.15" customHeight="1">
      <c r="A436" s="38"/>
      <c r="B436" s="39"/>
      <c r="C436" s="217" t="s">
        <v>742</v>
      </c>
      <c r="D436" s="217" t="s">
        <v>147</v>
      </c>
      <c r="E436" s="218" t="s">
        <v>743</v>
      </c>
      <c r="F436" s="219" t="s">
        <v>744</v>
      </c>
      <c r="G436" s="220" t="s">
        <v>213</v>
      </c>
      <c r="H436" s="221">
        <v>5005.1599999999999</v>
      </c>
      <c r="I436" s="222"/>
      <c r="J436" s="223">
        <f>ROUND(I436*H436,2)</f>
        <v>0</v>
      </c>
      <c r="K436" s="219" t="s">
        <v>151</v>
      </c>
      <c r="L436" s="44"/>
      <c r="M436" s="224" t="s">
        <v>1</v>
      </c>
      <c r="N436" s="225" t="s">
        <v>43</v>
      </c>
      <c r="O436" s="91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6">
        <f>S436*H436</f>
        <v>0</v>
      </c>
      <c r="U436" s="227" t="s">
        <v>1</v>
      </c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8" t="s">
        <v>161</v>
      </c>
      <c r="AT436" s="228" t="s">
        <v>147</v>
      </c>
      <c r="AU436" s="228" t="s">
        <v>88</v>
      </c>
      <c r="AY436" s="17" t="s">
        <v>144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7" t="s">
        <v>86</v>
      </c>
      <c r="BK436" s="229">
        <f>ROUND(I436*H436,2)</f>
        <v>0</v>
      </c>
      <c r="BL436" s="17" t="s">
        <v>161</v>
      </c>
      <c r="BM436" s="228" t="s">
        <v>745</v>
      </c>
    </row>
    <row r="437" s="14" customFormat="1">
      <c r="A437" s="14"/>
      <c r="B437" s="246"/>
      <c r="C437" s="247"/>
      <c r="D437" s="237" t="s">
        <v>215</v>
      </c>
      <c r="E437" s="248" t="s">
        <v>1</v>
      </c>
      <c r="F437" s="249" t="s">
        <v>746</v>
      </c>
      <c r="G437" s="247"/>
      <c r="H437" s="250">
        <v>4550.1450000000004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4"/>
      <c r="U437" s="255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6" t="s">
        <v>215</v>
      </c>
      <c r="AU437" s="256" t="s">
        <v>88</v>
      </c>
      <c r="AV437" s="14" t="s">
        <v>88</v>
      </c>
      <c r="AW437" s="14" t="s">
        <v>34</v>
      </c>
      <c r="AX437" s="14" t="s">
        <v>86</v>
      </c>
      <c r="AY437" s="256" t="s">
        <v>144</v>
      </c>
    </row>
    <row r="438" s="14" customFormat="1">
      <c r="A438" s="14"/>
      <c r="B438" s="246"/>
      <c r="C438" s="247"/>
      <c r="D438" s="237" t="s">
        <v>215</v>
      </c>
      <c r="E438" s="247"/>
      <c r="F438" s="249" t="s">
        <v>747</v>
      </c>
      <c r="G438" s="247"/>
      <c r="H438" s="250">
        <v>5005.1599999999999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4"/>
      <c r="U438" s="255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215</v>
      </c>
      <c r="AU438" s="256" t="s">
        <v>88</v>
      </c>
      <c r="AV438" s="14" t="s">
        <v>88</v>
      </c>
      <c r="AW438" s="14" t="s">
        <v>4</v>
      </c>
      <c r="AX438" s="14" t="s">
        <v>86</v>
      </c>
      <c r="AY438" s="256" t="s">
        <v>144</v>
      </c>
    </row>
    <row r="439" s="2" customFormat="1" ht="24.15" customHeight="1">
      <c r="A439" s="38"/>
      <c r="B439" s="39"/>
      <c r="C439" s="217" t="s">
        <v>748</v>
      </c>
      <c r="D439" s="217" t="s">
        <v>147</v>
      </c>
      <c r="E439" s="218" t="s">
        <v>749</v>
      </c>
      <c r="F439" s="219" t="s">
        <v>750</v>
      </c>
      <c r="G439" s="220" t="s">
        <v>213</v>
      </c>
      <c r="H439" s="221">
        <v>93.120000000000005</v>
      </c>
      <c r="I439" s="222"/>
      <c r="J439" s="223">
        <f>ROUND(I439*H439,2)</f>
        <v>0</v>
      </c>
      <c r="K439" s="219" t="s">
        <v>151</v>
      </c>
      <c r="L439" s="44"/>
      <c r="M439" s="224" t="s">
        <v>1</v>
      </c>
      <c r="N439" s="225" t="s">
        <v>43</v>
      </c>
      <c r="O439" s="91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6">
        <f>S439*H439</f>
        <v>0</v>
      </c>
      <c r="U439" s="227" t="s">
        <v>1</v>
      </c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8" t="s">
        <v>161</v>
      </c>
      <c r="AT439" s="228" t="s">
        <v>147</v>
      </c>
      <c r="AU439" s="228" t="s">
        <v>88</v>
      </c>
      <c r="AY439" s="17" t="s">
        <v>144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7" t="s">
        <v>86</v>
      </c>
      <c r="BK439" s="229">
        <f>ROUND(I439*H439,2)</f>
        <v>0</v>
      </c>
      <c r="BL439" s="17" t="s">
        <v>161</v>
      </c>
      <c r="BM439" s="228" t="s">
        <v>751</v>
      </c>
    </row>
    <row r="440" s="2" customFormat="1" ht="24.15" customHeight="1">
      <c r="A440" s="38"/>
      <c r="B440" s="39"/>
      <c r="C440" s="217" t="s">
        <v>752</v>
      </c>
      <c r="D440" s="217" t="s">
        <v>147</v>
      </c>
      <c r="E440" s="218" t="s">
        <v>753</v>
      </c>
      <c r="F440" s="219" t="s">
        <v>754</v>
      </c>
      <c r="G440" s="220" t="s">
        <v>213</v>
      </c>
      <c r="H440" s="221">
        <v>2793.4879999999998</v>
      </c>
      <c r="I440" s="222"/>
      <c r="J440" s="223">
        <f>ROUND(I440*H440,2)</f>
        <v>0</v>
      </c>
      <c r="K440" s="219" t="s">
        <v>151</v>
      </c>
      <c r="L440" s="44"/>
      <c r="M440" s="224" t="s">
        <v>1</v>
      </c>
      <c r="N440" s="225" t="s">
        <v>43</v>
      </c>
      <c r="O440" s="91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6">
        <f>S440*H440</f>
        <v>0</v>
      </c>
      <c r="U440" s="227" t="s">
        <v>1</v>
      </c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8" t="s">
        <v>161</v>
      </c>
      <c r="AT440" s="228" t="s">
        <v>147</v>
      </c>
      <c r="AU440" s="228" t="s">
        <v>88</v>
      </c>
      <c r="AY440" s="17" t="s">
        <v>144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7" t="s">
        <v>86</v>
      </c>
      <c r="BK440" s="229">
        <f>ROUND(I440*H440,2)</f>
        <v>0</v>
      </c>
      <c r="BL440" s="17" t="s">
        <v>161</v>
      </c>
      <c r="BM440" s="228" t="s">
        <v>755</v>
      </c>
    </row>
    <row r="441" s="14" customFormat="1">
      <c r="A441" s="14"/>
      <c r="B441" s="246"/>
      <c r="C441" s="247"/>
      <c r="D441" s="237" t="s">
        <v>215</v>
      </c>
      <c r="E441" s="248" t="s">
        <v>1</v>
      </c>
      <c r="F441" s="249" t="s">
        <v>756</v>
      </c>
      <c r="G441" s="247"/>
      <c r="H441" s="250">
        <v>2660.4650000000001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4"/>
      <c r="U441" s="255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6" t="s">
        <v>215</v>
      </c>
      <c r="AU441" s="256" t="s">
        <v>88</v>
      </c>
      <c r="AV441" s="14" t="s">
        <v>88</v>
      </c>
      <c r="AW441" s="14" t="s">
        <v>34</v>
      </c>
      <c r="AX441" s="14" t="s">
        <v>86</v>
      </c>
      <c r="AY441" s="256" t="s">
        <v>144</v>
      </c>
    </row>
    <row r="442" s="14" customFormat="1">
      <c r="A442" s="14"/>
      <c r="B442" s="246"/>
      <c r="C442" s="247"/>
      <c r="D442" s="237" t="s">
        <v>215</v>
      </c>
      <c r="E442" s="247"/>
      <c r="F442" s="249" t="s">
        <v>757</v>
      </c>
      <c r="G442" s="247"/>
      <c r="H442" s="250">
        <v>2793.4879999999998</v>
      </c>
      <c r="I442" s="251"/>
      <c r="J442" s="247"/>
      <c r="K442" s="247"/>
      <c r="L442" s="252"/>
      <c r="M442" s="253"/>
      <c r="N442" s="254"/>
      <c r="O442" s="254"/>
      <c r="P442" s="254"/>
      <c r="Q442" s="254"/>
      <c r="R442" s="254"/>
      <c r="S442" s="254"/>
      <c r="T442" s="254"/>
      <c r="U442" s="255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6" t="s">
        <v>215</v>
      </c>
      <c r="AU442" s="256" t="s">
        <v>88</v>
      </c>
      <c r="AV442" s="14" t="s">
        <v>88</v>
      </c>
      <c r="AW442" s="14" t="s">
        <v>4</v>
      </c>
      <c r="AX442" s="14" t="s">
        <v>86</v>
      </c>
      <c r="AY442" s="256" t="s">
        <v>144</v>
      </c>
    </row>
    <row r="443" s="2" customFormat="1" ht="24.15" customHeight="1">
      <c r="A443" s="38"/>
      <c r="B443" s="39"/>
      <c r="C443" s="217" t="s">
        <v>758</v>
      </c>
      <c r="D443" s="217" t="s">
        <v>147</v>
      </c>
      <c r="E443" s="218" t="s">
        <v>759</v>
      </c>
      <c r="F443" s="219" t="s">
        <v>760</v>
      </c>
      <c r="G443" s="220" t="s">
        <v>213</v>
      </c>
      <c r="H443" s="221">
        <v>1144.9100000000001</v>
      </c>
      <c r="I443" s="222"/>
      <c r="J443" s="223">
        <f>ROUND(I443*H443,2)</f>
        <v>0</v>
      </c>
      <c r="K443" s="219" t="s">
        <v>151</v>
      </c>
      <c r="L443" s="44"/>
      <c r="M443" s="224" t="s">
        <v>1</v>
      </c>
      <c r="N443" s="225" t="s">
        <v>43</v>
      </c>
      <c r="O443" s="91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6">
        <f>S443*H443</f>
        <v>0</v>
      </c>
      <c r="U443" s="227" t="s">
        <v>1</v>
      </c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8" t="s">
        <v>161</v>
      </c>
      <c r="AT443" s="228" t="s">
        <v>147</v>
      </c>
      <c r="AU443" s="228" t="s">
        <v>88</v>
      </c>
      <c r="AY443" s="17" t="s">
        <v>144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7" t="s">
        <v>86</v>
      </c>
      <c r="BK443" s="229">
        <f>ROUND(I443*H443,2)</f>
        <v>0</v>
      </c>
      <c r="BL443" s="17" t="s">
        <v>161</v>
      </c>
      <c r="BM443" s="228" t="s">
        <v>761</v>
      </c>
    </row>
    <row r="444" s="14" customFormat="1">
      <c r="A444" s="14"/>
      <c r="B444" s="246"/>
      <c r="C444" s="247"/>
      <c r="D444" s="237" t="s">
        <v>215</v>
      </c>
      <c r="E444" s="247"/>
      <c r="F444" s="249" t="s">
        <v>762</v>
      </c>
      <c r="G444" s="247"/>
      <c r="H444" s="250">
        <v>1144.9100000000001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4"/>
      <c r="U444" s="255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215</v>
      </c>
      <c r="AU444" s="256" t="s">
        <v>88</v>
      </c>
      <c r="AV444" s="14" t="s">
        <v>88</v>
      </c>
      <c r="AW444" s="14" t="s">
        <v>4</v>
      </c>
      <c r="AX444" s="14" t="s">
        <v>86</v>
      </c>
      <c r="AY444" s="256" t="s">
        <v>144</v>
      </c>
    </row>
    <row r="445" s="2" customFormat="1" ht="33" customHeight="1">
      <c r="A445" s="38"/>
      <c r="B445" s="39"/>
      <c r="C445" s="217" t="s">
        <v>763</v>
      </c>
      <c r="D445" s="217" t="s">
        <v>147</v>
      </c>
      <c r="E445" s="218" t="s">
        <v>764</v>
      </c>
      <c r="F445" s="219" t="s">
        <v>765</v>
      </c>
      <c r="G445" s="220" t="s">
        <v>213</v>
      </c>
      <c r="H445" s="221">
        <v>1889.6800000000001</v>
      </c>
      <c r="I445" s="222"/>
      <c r="J445" s="223">
        <f>ROUND(I445*H445,2)</f>
        <v>0</v>
      </c>
      <c r="K445" s="219" t="s">
        <v>151</v>
      </c>
      <c r="L445" s="44"/>
      <c r="M445" s="224" t="s">
        <v>1</v>
      </c>
      <c r="N445" s="225" t="s">
        <v>43</v>
      </c>
      <c r="O445" s="91"/>
      <c r="P445" s="226">
        <f>O445*H445</f>
        <v>0</v>
      </c>
      <c r="Q445" s="226">
        <v>0</v>
      </c>
      <c r="R445" s="226">
        <f>Q445*H445</f>
        <v>0</v>
      </c>
      <c r="S445" s="226">
        <v>0</v>
      </c>
      <c r="T445" s="226">
        <f>S445*H445</f>
        <v>0</v>
      </c>
      <c r="U445" s="227" t="s">
        <v>1</v>
      </c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8" t="s">
        <v>161</v>
      </c>
      <c r="AT445" s="228" t="s">
        <v>147</v>
      </c>
      <c r="AU445" s="228" t="s">
        <v>88</v>
      </c>
      <c r="AY445" s="17" t="s">
        <v>144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7" t="s">
        <v>86</v>
      </c>
      <c r="BK445" s="229">
        <f>ROUND(I445*H445,2)</f>
        <v>0</v>
      </c>
      <c r="BL445" s="17" t="s">
        <v>161</v>
      </c>
      <c r="BM445" s="228" t="s">
        <v>766</v>
      </c>
    </row>
    <row r="446" s="13" customFormat="1">
      <c r="A446" s="13"/>
      <c r="B446" s="235"/>
      <c r="C446" s="236"/>
      <c r="D446" s="237" t="s">
        <v>215</v>
      </c>
      <c r="E446" s="238" t="s">
        <v>1</v>
      </c>
      <c r="F446" s="239" t="s">
        <v>216</v>
      </c>
      <c r="G446" s="236"/>
      <c r="H446" s="238" t="s">
        <v>1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3"/>
      <c r="U446" s="244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215</v>
      </c>
      <c r="AU446" s="245" t="s">
        <v>88</v>
      </c>
      <c r="AV446" s="13" t="s">
        <v>86</v>
      </c>
      <c r="AW446" s="13" t="s">
        <v>34</v>
      </c>
      <c r="AX446" s="13" t="s">
        <v>78</v>
      </c>
      <c r="AY446" s="245" t="s">
        <v>144</v>
      </c>
    </row>
    <row r="447" s="14" customFormat="1">
      <c r="A447" s="14"/>
      <c r="B447" s="246"/>
      <c r="C447" s="247"/>
      <c r="D447" s="237" t="s">
        <v>215</v>
      </c>
      <c r="E447" s="248" t="s">
        <v>1</v>
      </c>
      <c r="F447" s="249" t="s">
        <v>767</v>
      </c>
      <c r="G447" s="247"/>
      <c r="H447" s="250">
        <v>1889.6800000000001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4"/>
      <c r="U447" s="255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6" t="s">
        <v>215</v>
      </c>
      <c r="AU447" s="256" t="s">
        <v>88</v>
      </c>
      <c r="AV447" s="14" t="s">
        <v>88</v>
      </c>
      <c r="AW447" s="14" t="s">
        <v>34</v>
      </c>
      <c r="AX447" s="14" t="s">
        <v>86</v>
      </c>
      <c r="AY447" s="256" t="s">
        <v>144</v>
      </c>
    </row>
    <row r="448" s="2" customFormat="1" ht="24.15" customHeight="1">
      <c r="A448" s="38"/>
      <c r="B448" s="39"/>
      <c r="C448" s="217" t="s">
        <v>768</v>
      </c>
      <c r="D448" s="217" t="s">
        <v>147</v>
      </c>
      <c r="E448" s="218" t="s">
        <v>769</v>
      </c>
      <c r="F448" s="219" t="s">
        <v>770</v>
      </c>
      <c r="G448" s="220" t="s">
        <v>213</v>
      </c>
      <c r="H448" s="221">
        <v>1984.164</v>
      </c>
      <c r="I448" s="222"/>
      <c r="J448" s="223">
        <f>ROUND(I448*H448,2)</f>
        <v>0</v>
      </c>
      <c r="K448" s="219" t="s">
        <v>1</v>
      </c>
      <c r="L448" s="44"/>
      <c r="M448" s="224" t="s">
        <v>1</v>
      </c>
      <c r="N448" s="225" t="s">
        <v>43</v>
      </c>
      <c r="O448" s="91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6">
        <f>S448*H448</f>
        <v>0</v>
      </c>
      <c r="U448" s="227" t="s">
        <v>1</v>
      </c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8" t="s">
        <v>161</v>
      </c>
      <c r="AT448" s="228" t="s">
        <v>147</v>
      </c>
      <c r="AU448" s="228" t="s">
        <v>88</v>
      </c>
      <c r="AY448" s="17" t="s">
        <v>144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7" t="s">
        <v>86</v>
      </c>
      <c r="BK448" s="229">
        <f>ROUND(I448*H448,2)</f>
        <v>0</v>
      </c>
      <c r="BL448" s="17" t="s">
        <v>161</v>
      </c>
      <c r="BM448" s="228" t="s">
        <v>771</v>
      </c>
    </row>
    <row r="449" s="14" customFormat="1">
      <c r="A449" s="14"/>
      <c r="B449" s="246"/>
      <c r="C449" s="247"/>
      <c r="D449" s="237" t="s">
        <v>215</v>
      </c>
      <c r="E449" s="247"/>
      <c r="F449" s="249" t="s">
        <v>772</v>
      </c>
      <c r="G449" s="247"/>
      <c r="H449" s="250">
        <v>1984.164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4"/>
      <c r="U449" s="255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215</v>
      </c>
      <c r="AU449" s="256" t="s">
        <v>88</v>
      </c>
      <c r="AV449" s="14" t="s">
        <v>88</v>
      </c>
      <c r="AW449" s="14" t="s">
        <v>4</v>
      </c>
      <c r="AX449" s="14" t="s">
        <v>86</v>
      </c>
      <c r="AY449" s="256" t="s">
        <v>144</v>
      </c>
    </row>
    <row r="450" s="2" customFormat="1" ht="21.75" customHeight="1">
      <c r="A450" s="38"/>
      <c r="B450" s="39"/>
      <c r="C450" s="217" t="s">
        <v>773</v>
      </c>
      <c r="D450" s="217" t="s">
        <v>147</v>
      </c>
      <c r="E450" s="218" t="s">
        <v>774</v>
      </c>
      <c r="F450" s="219" t="s">
        <v>775</v>
      </c>
      <c r="G450" s="220" t="s">
        <v>213</v>
      </c>
      <c r="H450" s="221">
        <v>1889.6800000000001</v>
      </c>
      <c r="I450" s="222"/>
      <c r="J450" s="223">
        <f>ROUND(I450*H450,2)</f>
        <v>0</v>
      </c>
      <c r="K450" s="219" t="s">
        <v>151</v>
      </c>
      <c r="L450" s="44"/>
      <c r="M450" s="224" t="s">
        <v>1</v>
      </c>
      <c r="N450" s="225" t="s">
        <v>43</v>
      </c>
      <c r="O450" s="91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6">
        <f>S450*H450</f>
        <v>0</v>
      </c>
      <c r="U450" s="227" t="s">
        <v>1</v>
      </c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8" t="s">
        <v>161</v>
      </c>
      <c r="AT450" s="228" t="s">
        <v>147</v>
      </c>
      <c r="AU450" s="228" t="s">
        <v>88</v>
      </c>
      <c r="AY450" s="17" t="s">
        <v>144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7" t="s">
        <v>86</v>
      </c>
      <c r="BK450" s="229">
        <f>ROUND(I450*H450,2)</f>
        <v>0</v>
      </c>
      <c r="BL450" s="17" t="s">
        <v>161</v>
      </c>
      <c r="BM450" s="228" t="s">
        <v>776</v>
      </c>
    </row>
    <row r="451" s="2" customFormat="1" ht="21.75" customHeight="1">
      <c r="A451" s="38"/>
      <c r="B451" s="39"/>
      <c r="C451" s="217" t="s">
        <v>777</v>
      </c>
      <c r="D451" s="217" t="s">
        <v>147</v>
      </c>
      <c r="E451" s="218" t="s">
        <v>778</v>
      </c>
      <c r="F451" s="219" t="s">
        <v>779</v>
      </c>
      <c r="G451" s="220" t="s">
        <v>213</v>
      </c>
      <c r="H451" s="221">
        <v>93.120000000000005</v>
      </c>
      <c r="I451" s="222"/>
      <c r="J451" s="223">
        <f>ROUND(I451*H451,2)</f>
        <v>0</v>
      </c>
      <c r="K451" s="219" t="s">
        <v>151</v>
      </c>
      <c r="L451" s="44"/>
      <c r="M451" s="224" t="s">
        <v>1</v>
      </c>
      <c r="N451" s="225" t="s">
        <v>43</v>
      </c>
      <c r="O451" s="91"/>
      <c r="P451" s="226">
        <f>O451*H451</f>
        <v>0</v>
      </c>
      <c r="Q451" s="226">
        <v>0</v>
      </c>
      <c r="R451" s="226">
        <f>Q451*H451</f>
        <v>0</v>
      </c>
      <c r="S451" s="226">
        <v>0</v>
      </c>
      <c r="T451" s="226">
        <f>S451*H451</f>
        <v>0</v>
      </c>
      <c r="U451" s="227" t="s">
        <v>1</v>
      </c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8" t="s">
        <v>161</v>
      </c>
      <c r="AT451" s="228" t="s">
        <v>147</v>
      </c>
      <c r="AU451" s="228" t="s">
        <v>88</v>
      </c>
      <c r="AY451" s="17" t="s">
        <v>144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7" t="s">
        <v>86</v>
      </c>
      <c r="BK451" s="229">
        <f>ROUND(I451*H451,2)</f>
        <v>0</v>
      </c>
      <c r="BL451" s="17" t="s">
        <v>161</v>
      </c>
      <c r="BM451" s="228" t="s">
        <v>780</v>
      </c>
    </row>
    <row r="452" s="2" customFormat="1" ht="33" customHeight="1">
      <c r="A452" s="38"/>
      <c r="B452" s="39"/>
      <c r="C452" s="217" t="s">
        <v>781</v>
      </c>
      <c r="D452" s="217" t="s">
        <v>147</v>
      </c>
      <c r="E452" s="218" t="s">
        <v>782</v>
      </c>
      <c r="F452" s="219" t="s">
        <v>783</v>
      </c>
      <c r="G452" s="220" t="s">
        <v>213</v>
      </c>
      <c r="H452" s="221">
        <v>1982.8</v>
      </c>
      <c r="I452" s="222"/>
      <c r="J452" s="223">
        <f>ROUND(I452*H452,2)</f>
        <v>0</v>
      </c>
      <c r="K452" s="219" t="s">
        <v>151</v>
      </c>
      <c r="L452" s="44"/>
      <c r="M452" s="224" t="s">
        <v>1</v>
      </c>
      <c r="N452" s="225" t="s">
        <v>43</v>
      </c>
      <c r="O452" s="91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6">
        <f>S452*H452</f>
        <v>0</v>
      </c>
      <c r="U452" s="227" t="s">
        <v>1</v>
      </c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8" t="s">
        <v>161</v>
      </c>
      <c r="AT452" s="228" t="s">
        <v>147</v>
      </c>
      <c r="AU452" s="228" t="s">
        <v>88</v>
      </c>
      <c r="AY452" s="17" t="s">
        <v>144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7" t="s">
        <v>86</v>
      </c>
      <c r="BK452" s="229">
        <f>ROUND(I452*H452,2)</f>
        <v>0</v>
      </c>
      <c r="BL452" s="17" t="s">
        <v>161</v>
      </c>
      <c r="BM452" s="228" t="s">
        <v>784</v>
      </c>
    </row>
    <row r="453" s="13" customFormat="1">
      <c r="A453" s="13"/>
      <c r="B453" s="235"/>
      <c r="C453" s="236"/>
      <c r="D453" s="237" t="s">
        <v>215</v>
      </c>
      <c r="E453" s="238" t="s">
        <v>1</v>
      </c>
      <c r="F453" s="239" t="s">
        <v>785</v>
      </c>
      <c r="G453" s="236"/>
      <c r="H453" s="238" t="s">
        <v>1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3"/>
      <c r="U453" s="244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215</v>
      </c>
      <c r="AU453" s="245" t="s">
        <v>88</v>
      </c>
      <c r="AV453" s="13" t="s">
        <v>86</v>
      </c>
      <c r="AW453" s="13" t="s">
        <v>34</v>
      </c>
      <c r="AX453" s="13" t="s">
        <v>78</v>
      </c>
      <c r="AY453" s="245" t="s">
        <v>144</v>
      </c>
    </row>
    <row r="454" s="14" customFormat="1">
      <c r="A454" s="14"/>
      <c r="B454" s="246"/>
      <c r="C454" s="247"/>
      <c r="D454" s="237" t="s">
        <v>215</v>
      </c>
      <c r="E454" s="248" t="s">
        <v>1</v>
      </c>
      <c r="F454" s="249" t="s">
        <v>767</v>
      </c>
      <c r="G454" s="247"/>
      <c r="H454" s="250">
        <v>1889.6800000000001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4"/>
      <c r="U454" s="255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6" t="s">
        <v>215</v>
      </c>
      <c r="AU454" s="256" t="s">
        <v>88</v>
      </c>
      <c r="AV454" s="14" t="s">
        <v>88</v>
      </c>
      <c r="AW454" s="14" t="s">
        <v>34</v>
      </c>
      <c r="AX454" s="14" t="s">
        <v>78</v>
      </c>
      <c r="AY454" s="256" t="s">
        <v>144</v>
      </c>
    </row>
    <row r="455" s="13" customFormat="1">
      <c r="A455" s="13"/>
      <c r="B455" s="235"/>
      <c r="C455" s="236"/>
      <c r="D455" s="237" t="s">
        <v>215</v>
      </c>
      <c r="E455" s="238" t="s">
        <v>1</v>
      </c>
      <c r="F455" s="239" t="s">
        <v>786</v>
      </c>
      <c r="G455" s="236"/>
      <c r="H455" s="238" t="s">
        <v>1</v>
      </c>
      <c r="I455" s="240"/>
      <c r="J455" s="236"/>
      <c r="K455" s="236"/>
      <c r="L455" s="241"/>
      <c r="M455" s="242"/>
      <c r="N455" s="243"/>
      <c r="O455" s="243"/>
      <c r="P455" s="243"/>
      <c r="Q455" s="243"/>
      <c r="R455" s="243"/>
      <c r="S455" s="243"/>
      <c r="T455" s="243"/>
      <c r="U455" s="244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5" t="s">
        <v>215</v>
      </c>
      <c r="AU455" s="245" t="s">
        <v>88</v>
      </c>
      <c r="AV455" s="13" t="s">
        <v>86</v>
      </c>
      <c r="AW455" s="13" t="s">
        <v>34</v>
      </c>
      <c r="AX455" s="13" t="s">
        <v>78</v>
      </c>
      <c r="AY455" s="245" t="s">
        <v>144</v>
      </c>
    </row>
    <row r="456" s="14" customFormat="1">
      <c r="A456" s="14"/>
      <c r="B456" s="246"/>
      <c r="C456" s="247"/>
      <c r="D456" s="237" t="s">
        <v>215</v>
      </c>
      <c r="E456" s="248" t="s">
        <v>1</v>
      </c>
      <c r="F456" s="249" t="s">
        <v>787</v>
      </c>
      <c r="G456" s="247"/>
      <c r="H456" s="250">
        <v>93.120000000000005</v>
      </c>
      <c r="I456" s="251"/>
      <c r="J456" s="247"/>
      <c r="K456" s="247"/>
      <c r="L456" s="252"/>
      <c r="M456" s="253"/>
      <c r="N456" s="254"/>
      <c r="O456" s="254"/>
      <c r="P456" s="254"/>
      <c r="Q456" s="254"/>
      <c r="R456" s="254"/>
      <c r="S456" s="254"/>
      <c r="T456" s="254"/>
      <c r="U456" s="255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6" t="s">
        <v>215</v>
      </c>
      <c r="AU456" s="256" t="s">
        <v>88</v>
      </c>
      <c r="AV456" s="14" t="s">
        <v>88</v>
      </c>
      <c r="AW456" s="14" t="s">
        <v>34</v>
      </c>
      <c r="AX456" s="14" t="s">
        <v>78</v>
      </c>
      <c r="AY456" s="256" t="s">
        <v>144</v>
      </c>
    </row>
    <row r="457" s="15" customFormat="1">
      <c r="A457" s="15"/>
      <c r="B457" s="257"/>
      <c r="C457" s="258"/>
      <c r="D457" s="237" t="s">
        <v>215</v>
      </c>
      <c r="E457" s="259" t="s">
        <v>1</v>
      </c>
      <c r="F457" s="260" t="s">
        <v>237</v>
      </c>
      <c r="G457" s="258"/>
      <c r="H457" s="261">
        <v>1982.8</v>
      </c>
      <c r="I457" s="262"/>
      <c r="J457" s="258"/>
      <c r="K457" s="258"/>
      <c r="L457" s="263"/>
      <c r="M457" s="264"/>
      <c r="N457" s="265"/>
      <c r="O457" s="265"/>
      <c r="P457" s="265"/>
      <c r="Q457" s="265"/>
      <c r="R457" s="265"/>
      <c r="S457" s="265"/>
      <c r="T457" s="265"/>
      <c r="U457" s="266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7" t="s">
        <v>215</v>
      </c>
      <c r="AU457" s="267" t="s">
        <v>88</v>
      </c>
      <c r="AV457" s="15" t="s">
        <v>161</v>
      </c>
      <c r="AW457" s="15" t="s">
        <v>34</v>
      </c>
      <c r="AX457" s="15" t="s">
        <v>86</v>
      </c>
      <c r="AY457" s="267" t="s">
        <v>144</v>
      </c>
    </row>
    <row r="458" s="2" customFormat="1" ht="24.15" customHeight="1">
      <c r="A458" s="38"/>
      <c r="B458" s="39"/>
      <c r="C458" s="217" t="s">
        <v>788</v>
      </c>
      <c r="D458" s="217" t="s">
        <v>147</v>
      </c>
      <c r="E458" s="218" t="s">
        <v>789</v>
      </c>
      <c r="F458" s="219" t="s">
        <v>790</v>
      </c>
      <c r="G458" s="220" t="s">
        <v>213</v>
      </c>
      <c r="H458" s="221">
        <v>792.21000000000004</v>
      </c>
      <c r="I458" s="222"/>
      <c r="J458" s="223">
        <f>ROUND(I458*H458,2)</f>
        <v>0</v>
      </c>
      <c r="K458" s="219" t="s">
        <v>1</v>
      </c>
      <c r="L458" s="44"/>
      <c r="M458" s="224" t="s">
        <v>1</v>
      </c>
      <c r="N458" s="225" t="s">
        <v>43</v>
      </c>
      <c r="O458" s="91"/>
      <c r="P458" s="226">
        <f>O458*H458</f>
        <v>0</v>
      </c>
      <c r="Q458" s="226">
        <v>0.024418749999999999</v>
      </c>
      <c r="R458" s="226">
        <f>Q458*H458</f>
        <v>19.344777937500002</v>
      </c>
      <c r="S458" s="226">
        <v>0</v>
      </c>
      <c r="T458" s="226">
        <f>S458*H458</f>
        <v>0</v>
      </c>
      <c r="U458" s="227" t="s">
        <v>1</v>
      </c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8" t="s">
        <v>161</v>
      </c>
      <c r="AT458" s="228" t="s">
        <v>147</v>
      </c>
      <c r="AU458" s="228" t="s">
        <v>88</v>
      </c>
      <c r="AY458" s="17" t="s">
        <v>144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7" t="s">
        <v>86</v>
      </c>
      <c r="BK458" s="229">
        <f>ROUND(I458*H458,2)</f>
        <v>0</v>
      </c>
      <c r="BL458" s="17" t="s">
        <v>161</v>
      </c>
      <c r="BM458" s="228" t="s">
        <v>791</v>
      </c>
    </row>
    <row r="459" s="13" customFormat="1">
      <c r="A459" s="13"/>
      <c r="B459" s="235"/>
      <c r="C459" s="236"/>
      <c r="D459" s="237" t="s">
        <v>215</v>
      </c>
      <c r="E459" s="238" t="s">
        <v>1</v>
      </c>
      <c r="F459" s="239" t="s">
        <v>713</v>
      </c>
      <c r="G459" s="236"/>
      <c r="H459" s="238" t="s">
        <v>1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3"/>
      <c r="U459" s="244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215</v>
      </c>
      <c r="AU459" s="245" t="s">
        <v>88</v>
      </c>
      <c r="AV459" s="13" t="s">
        <v>86</v>
      </c>
      <c r="AW459" s="13" t="s">
        <v>34</v>
      </c>
      <c r="AX459" s="13" t="s">
        <v>78</v>
      </c>
      <c r="AY459" s="245" t="s">
        <v>144</v>
      </c>
    </row>
    <row r="460" s="14" customFormat="1">
      <c r="A460" s="14"/>
      <c r="B460" s="246"/>
      <c r="C460" s="247"/>
      <c r="D460" s="237" t="s">
        <v>215</v>
      </c>
      <c r="E460" s="248" t="s">
        <v>1</v>
      </c>
      <c r="F460" s="249" t="s">
        <v>792</v>
      </c>
      <c r="G460" s="247"/>
      <c r="H460" s="250">
        <v>792.21000000000004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4"/>
      <c r="U460" s="255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215</v>
      </c>
      <c r="AU460" s="256" t="s">
        <v>88</v>
      </c>
      <c r="AV460" s="14" t="s">
        <v>88</v>
      </c>
      <c r="AW460" s="14" t="s">
        <v>34</v>
      </c>
      <c r="AX460" s="14" t="s">
        <v>86</v>
      </c>
      <c r="AY460" s="256" t="s">
        <v>144</v>
      </c>
    </row>
    <row r="461" s="2" customFormat="1" ht="16.5" customHeight="1">
      <c r="A461" s="38"/>
      <c r="B461" s="39"/>
      <c r="C461" s="217" t="s">
        <v>793</v>
      </c>
      <c r="D461" s="217" t="s">
        <v>147</v>
      </c>
      <c r="E461" s="218" t="s">
        <v>794</v>
      </c>
      <c r="F461" s="219" t="s">
        <v>795</v>
      </c>
      <c r="G461" s="220" t="s">
        <v>213</v>
      </c>
      <c r="H461" s="221">
        <v>792.21000000000004</v>
      </c>
      <c r="I461" s="222"/>
      <c r="J461" s="223">
        <f>ROUND(I461*H461,2)</f>
        <v>0</v>
      </c>
      <c r="K461" s="219" t="s">
        <v>1</v>
      </c>
      <c r="L461" s="44"/>
      <c r="M461" s="224" t="s">
        <v>1</v>
      </c>
      <c r="N461" s="225" t="s">
        <v>43</v>
      </c>
      <c r="O461" s="91"/>
      <c r="P461" s="226">
        <f>O461*H461</f>
        <v>0</v>
      </c>
      <c r="Q461" s="226">
        <v>0.065000000000000002</v>
      </c>
      <c r="R461" s="226">
        <f>Q461*H461</f>
        <v>51.493650000000002</v>
      </c>
      <c r="S461" s="226">
        <v>0</v>
      </c>
      <c r="T461" s="226">
        <f>S461*H461</f>
        <v>0</v>
      </c>
      <c r="U461" s="227" t="s">
        <v>1</v>
      </c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8" t="s">
        <v>161</v>
      </c>
      <c r="AT461" s="228" t="s">
        <v>147</v>
      </c>
      <c r="AU461" s="228" t="s">
        <v>88</v>
      </c>
      <c r="AY461" s="17" t="s">
        <v>144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7" t="s">
        <v>86</v>
      </c>
      <c r="BK461" s="229">
        <f>ROUND(I461*H461,2)</f>
        <v>0</v>
      </c>
      <c r="BL461" s="17" t="s">
        <v>161</v>
      </c>
      <c r="BM461" s="228" t="s">
        <v>796</v>
      </c>
    </row>
    <row r="462" s="13" customFormat="1">
      <c r="A462" s="13"/>
      <c r="B462" s="235"/>
      <c r="C462" s="236"/>
      <c r="D462" s="237" t="s">
        <v>215</v>
      </c>
      <c r="E462" s="238" t="s">
        <v>1</v>
      </c>
      <c r="F462" s="239" t="s">
        <v>713</v>
      </c>
      <c r="G462" s="236"/>
      <c r="H462" s="238" t="s">
        <v>1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3"/>
      <c r="U462" s="244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5" t="s">
        <v>215</v>
      </c>
      <c r="AU462" s="245" t="s">
        <v>88</v>
      </c>
      <c r="AV462" s="13" t="s">
        <v>86</v>
      </c>
      <c r="AW462" s="13" t="s">
        <v>34</v>
      </c>
      <c r="AX462" s="13" t="s">
        <v>78</v>
      </c>
      <c r="AY462" s="245" t="s">
        <v>144</v>
      </c>
    </row>
    <row r="463" s="14" customFormat="1">
      <c r="A463" s="14"/>
      <c r="B463" s="246"/>
      <c r="C463" s="247"/>
      <c r="D463" s="237" t="s">
        <v>215</v>
      </c>
      <c r="E463" s="248" t="s">
        <v>1</v>
      </c>
      <c r="F463" s="249" t="s">
        <v>792</v>
      </c>
      <c r="G463" s="247"/>
      <c r="H463" s="250">
        <v>792.21000000000004</v>
      </c>
      <c r="I463" s="251"/>
      <c r="J463" s="247"/>
      <c r="K463" s="247"/>
      <c r="L463" s="252"/>
      <c r="M463" s="253"/>
      <c r="N463" s="254"/>
      <c r="O463" s="254"/>
      <c r="P463" s="254"/>
      <c r="Q463" s="254"/>
      <c r="R463" s="254"/>
      <c r="S463" s="254"/>
      <c r="T463" s="254"/>
      <c r="U463" s="255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6" t="s">
        <v>215</v>
      </c>
      <c r="AU463" s="256" t="s">
        <v>88</v>
      </c>
      <c r="AV463" s="14" t="s">
        <v>88</v>
      </c>
      <c r="AW463" s="14" t="s">
        <v>34</v>
      </c>
      <c r="AX463" s="14" t="s">
        <v>86</v>
      </c>
      <c r="AY463" s="256" t="s">
        <v>144</v>
      </c>
    </row>
    <row r="464" s="2" customFormat="1" ht="24.15" customHeight="1">
      <c r="A464" s="38"/>
      <c r="B464" s="39"/>
      <c r="C464" s="217" t="s">
        <v>797</v>
      </c>
      <c r="D464" s="217" t="s">
        <v>147</v>
      </c>
      <c r="E464" s="218" t="s">
        <v>798</v>
      </c>
      <c r="F464" s="219" t="s">
        <v>799</v>
      </c>
      <c r="G464" s="220" t="s">
        <v>213</v>
      </c>
      <c r="H464" s="221">
        <v>1090.3900000000001</v>
      </c>
      <c r="I464" s="222"/>
      <c r="J464" s="223">
        <f>ROUND(I464*H464,2)</f>
        <v>0</v>
      </c>
      <c r="K464" s="219" t="s">
        <v>151</v>
      </c>
      <c r="L464" s="44"/>
      <c r="M464" s="224" t="s">
        <v>1</v>
      </c>
      <c r="N464" s="225" t="s">
        <v>43</v>
      </c>
      <c r="O464" s="91"/>
      <c r="P464" s="226">
        <f>O464*H464</f>
        <v>0</v>
      </c>
      <c r="Q464" s="226">
        <v>0.1837</v>
      </c>
      <c r="R464" s="226">
        <f>Q464*H464</f>
        <v>200.30464300000003</v>
      </c>
      <c r="S464" s="226">
        <v>0</v>
      </c>
      <c r="T464" s="226">
        <f>S464*H464</f>
        <v>0</v>
      </c>
      <c r="U464" s="227" t="s">
        <v>1</v>
      </c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8" t="s">
        <v>161</v>
      </c>
      <c r="AT464" s="228" t="s">
        <v>147</v>
      </c>
      <c r="AU464" s="228" t="s">
        <v>88</v>
      </c>
      <c r="AY464" s="17" t="s">
        <v>144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7" t="s">
        <v>86</v>
      </c>
      <c r="BK464" s="229">
        <f>ROUND(I464*H464,2)</f>
        <v>0</v>
      </c>
      <c r="BL464" s="17" t="s">
        <v>161</v>
      </c>
      <c r="BM464" s="228" t="s">
        <v>800</v>
      </c>
    </row>
    <row r="465" s="13" customFormat="1">
      <c r="A465" s="13"/>
      <c r="B465" s="235"/>
      <c r="C465" s="236"/>
      <c r="D465" s="237" t="s">
        <v>215</v>
      </c>
      <c r="E465" s="238" t="s">
        <v>1</v>
      </c>
      <c r="F465" s="239" t="s">
        <v>216</v>
      </c>
      <c r="G465" s="236"/>
      <c r="H465" s="238" t="s">
        <v>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3"/>
      <c r="U465" s="244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215</v>
      </c>
      <c r="AU465" s="245" t="s">
        <v>88</v>
      </c>
      <c r="AV465" s="13" t="s">
        <v>86</v>
      </c>
      <c r="AW465" s="13" t="s">
        <v>34</v>
      </c>
      <c r="AX465" s="13" t="s">
        <v>78</v>
      </c>
      <c r="AY465" s="245" t="s">
        <v>144</v>
      </c>
    </row>
    <row r="466" s="14" customFormat="1">
      <c r="A466" s="14"/>
      <c r="B466" s="246"/>
      <c r="C466" s="247"/>
      <c r="D466" s="237" t="s">
        <v>215</v>
      </c>
      <c r="E466" s="248" t="s">
        <v>1</v>
      </c>
      <c r="F466" s="249" t="s">
        <v>801</v>
      </c>
      <c r="G466" s="247"/>
      <c r="H466" s="250">
        <v>1090.3900000000001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4"/>
      <c r="U466" s="255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6" t="s">
        <v>215</v>
      </c>
      <c r="AU466" s="256" t="s">
        <v>88</v>
      </c>
      <c r="AV466" s="14" t="s">
        <v>88</v>
      </c>
      <c r="AW466" s="14" t="s">
        <v>34</v>
      </c>
      <c r="AX466" s="14" t="s">
        <v>86</v>
      </c>
      <c r="AY466" s="256" t="s">
        <v>144</v>
      </c>
    </row>
    <row r="467" s="2" customFormat="1" ht="16.5" customHeight="1">
      <c r="A467" s="38"/>
      <c r="B467" s="39"/>
      <c r="C467" s="268" t="s">
        <v>802</v>
      </c>
      <c r="D467" s="268" t="s">
        <v>349</v>
      </c>
      <c r="E467" s="269" t="s">
        <v>803</v>
      </c>
      <c r="F467" s="270" t="s">
        <v>804</v>
      </c>
      <c r="G467" s="271" t="s">
        <v>213</v>
      </c>
      <c r="H467" s="272">
        <v>1103.0460000000001</v>
      </c>
      <c r="I467" s="273"/>
      <c r="J467" s="274">
        <f>ROUND(I467*H467,2)</f>
        <v>0</v>
      </c>
      <c r="K467" s="270" t="s">
        <v>151</v>
      </c>
      <c r="L467" s="275"/>
      <c r="M467" s="276" t="s">
        <v>1</v>
      </c>
      <c r="N467" s="277" t="s">
        <v>43</v>
      </c>
      <c r="O467" s="91"/>
      <c r="P467" s="226">
        <f>O467*H467</f>
        <v>0</v>
      </c>
      <c r="Q467" s="226">
        <v>0.222</v>
      </c>
      <c r="R467" s="226">
        <f>Q467*H467</f>
        <v>244.87621200000001</v>
      </c>
      <c r="S467" s="226">
        <v>0</v>
      </c>
      <c r="T467" s="226">
        <f>S467*H467</f>
        <v>0</v>
      </c>
      <c r="U467" s="227" t="s">
        <v>1</v>
      </c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8" t="s">
        <v>179</v>
      </c>
      <c r="AT467" s="228" t="s">
        <v>349</v>
      </c>
      <c r="AU467" s="228" t="s">
        <v>88</v>
      </c>
      <c r="AY467" s="17" t="s">
        <v>144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7" t="s">
        <v>86</v>
      </c>
      <c r="BK467" s="229">
        <f>ROUND(I467*H467,2)</f>
        <v>0</v>
      </c>
      <c r="BL467" s="17" t="s">
        <v>161</v>
      </c>
      <c r="BM467" s="228" t="s">
        <v>805</v>
      </c>
    </row>
    <row r="468" s="14" customFormat="1">
      <c r="A468" s="14"/>
      <c r="B468" s="246"/>
      <c r="C468" s="247"/>
      <c r="D468" s="237" t="s">
        <v>215</v>
      </c>
      <c r="E468" s="248" t="s">
        <v>1</v>
      </c>
      <c r="F468" s="249" t="s">
        <v>806</v>
      </c>
      <c r="G468" s="247"/>
      <c r="H468" s="250">
        <v>1081.4179999999999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4"/>
      <c r="U468" s="255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215</v>
      </c>
      <c r="AU468" s="256" t="s">
        <v>88</v>
      </c>
      <c r="AV468" s="14" t="s">
        <v>88</v>
      </c>
      <c r="AW468" s="14" t="s">
        <v>34</v>
      </c>
      <c r="AX468" s="14" t="s">
        <v>86</v>
      </c>
      <c r="AY468" s="256" t="s">
        <v>144</v>
      </c>
    </row>
    <row r="469" s="14" customFormat="1">
      <c r="A469" s="14"/>
      <c r="B469" s="246"/>
      <c r="C469" s="247"/>
      <c r="D469" s="237" t="s">
        <v>215</v>
      </c>
      <c r="E469" s="247"/>
      <c r="F469" s="249" t="s">
        <v>807</v>
      </c>
      <c r="G469" s="247"/>
      <c r="H469" s="250">
        <v>1103.0460000000001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4"/>
      <c r="U469" s="255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6" t="s">
        <v>215</v>
      </c>
      <c r="AU469" s="256" t="s">
        <v>88</v>
      </c>
      <c r="AV469" s="14" t="s">
        <v>88</v>
      </c>
      <c r="AW469" s="14" t="s">
        <v>4</v>
      </c>
      <c r="AX469" s="14" t="s">
        <v>86</v>
      </c>
      <c r="AY469" s="256" t="s">
        <v>144</v>
      </c>
    </row>
    <row r="470" s="2" customFormat="1" ht="24.15" customHeight="1">
      <c r="A470" s="38"/>
      <c r="B470" s="39"/>
      <c r="C470" s="217" t="s">
        <v>808</v>
      </c>
      <c r="D470" s="217" t="s">
        <v>147</v>
      </c>
      <c r="E470" s="218" t="s">
        <v>809</v>
      </c>
      <c r="F470" s="219" t="s">
        <v>810</v>
      </c>
      <c r="G470" s="220" t="s">
        <v>213</v>
      </c>
      <c r="H470" s="221">
        <v>725.15999999999997</v>
      </c>
      <c r="I470" s="222"/>
      <c r="J470" s="223">
        <f>ROUND(I470*H470,2)</f>
        <v>0</v>
      </c>
      <c r="K470" s="219" t="s">
        <v>151</v>
      </c>
      <c r="L470" s="44"/>
      <c r="M470" s="224" t="s">
        <v>1</v>
      </c>
      <c r="N470" s="225" t="s">
        <v>43</v>
      </c>
      <c r="O470" s="91"/>
      <c r="P470" s="226">
        <f>O470*H470</f>
        <v>0</v>
      </c>
      <c r="Q470" s="226">
        <v>0.16700000000000001</v>
      </c>
      <c r="R470" s="226">
        <f>Q470*H470</f>
        <v>121.10172</v>
      </c>
      <c r="S470" s="226">
        <v>0</v>
      </c>
      <c r="T470" s="226">
        <f>S470*H470</f>
        <v>0</v>
      </c>
      <c r="U470" s="227" t="s">
        <v>1</v>
      </c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8" t="s">
        <v>161</v>
      </c>
      <c r="AT470" s="228" t="s">
        <v>147</v>
      </c>
      <c r="AU470" s="228" t="s">
        <v>88</v>
      </c>
      <c r="AY470" s="17" t="s">
        <v>144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7" t="s">
        <v>86</v>
      </c>
      <c r="BK470" s="229">
        <f>ROUND(I470*H470,2)</f>
        <v>0</v>
      </c>
      <c r="BL470" s="17" t="s">
        <v>161</v>
      </c>
      <c r="BM470" s="228" t="s">
        <v>811</v>
      </c>
    </row>
    <row r="471" s="13" customFormat="1">
      <c r="A471" s="13"/>
      <c r="B471" s="235"/>
      <c r="C471" s="236"/>
      <c r="D471" s="237" t="s">
        <v>215</v>
      </c>
      <c r="E471" s="238" t="s">
        <v>1</v>
      </c>
      <c r="F471" s="239" t="s">
        <v>216</v>
      </c>
      <c r="G471" s="236"/>
      <c r="H471" s="238" t="s">
        <v>1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3"/>
      <c r="U471" s="244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215</v>
      </c>
      <c r="AU471" s="245" t="s">
        <v>88</v>
      </c>
      <c r="AV471" s="13" t="s">
        <v>86</v>
      </c>
      <c r="AW471" s="13" t="s">
        <v>34</v>
      </c>
      <c r="AX471" s="13" t="s">
        <v>78</v>
      </c>
      <c r="AY471" s="245" t="s">
        <v>144</v>
      </c>
    </row>
    <row r="472" s="14" customFormat="1">
      <c r="A472" s="14"/>
      <c r="B472" s="246"/>
      <c r="C472" s="247"/>
      <c r="D472" s="237" t="s">
        <v>215</v>
      </c>
      <c r="E472" s="248" t="s">
        <v>1</v>
      </c>
      <c r="F472" s="249" t="s">
        <v>812</v>
      </c>
      <c r="G472" s="247"/>
      <c r="H472" s="250">
        <v>725.15999999999997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4"/>
      <c r="U472" s="255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215</v>
      </c>
      <c r="AU472" s="256" t="s">
        <v>88</v>
      </c>
      <c r="AV472" s="14" t="s">
        <v>88</v>
      </c>
      <c r="AW472" s="14" t="s">
        <v>34</v>
      </c>
      <c r="AX472" s="14" t="s">
        <v>86</v>
      </c>
      <c r="AY472" s="256" t="s">
        <v>144</v>
      </c>
    </row>
    <row r="473" s="2" customFormat="1" ht="16.5" customHeight="1">
      <c r="A473" s="38"/>
      <c r="B473" s="39"/>
      <c r="C473" s="268" t="s">
        <v>813</v>
      </c>
      <c r="D473" s="268" t="s">
        <v>349</v>
      </c>
      <c r="E473" s="269" t="s">
        <v>814</v>
      </c>
      <c r="F473" s="270" t="s">
        <v>815</v>
      </c>
      <c r="G473" s="271" t="s">
        <v>213</v>
      </c>
      <c r="H473" s="272">
        <v>631.88</v>
      </c>
      <c r="I473" s="273"/>
      <c r="J473" s="274">
        <f>ROUND(I473*H473,2)</f>
        <v>0</v>
      </c>
      <c r="K473" s="270" t="s">
        <v>151</v>
      </c>
      <c r="L473" s="275"/>
      <c r="M473" s="276" t="s">
        <v>1</v>
      </c>
      <c r="N473" s="277" t="s">
        <v>43</v>
      </c>
      <c r="O473" s="91"/>
      <c r="P473" s="226">
        <f>O473*H473</f>
        <v>0</v>
      </c>
      <c r="Q473" s="226">
        <v>0.11799999999999999</v>
      </c>
      <c r="R473" s="226">
        <f>Q473*H473</f>
        <v>74.561839999999989</v>
      </c>
      <c r="S473" s="226">
        <v>0</v>
      </c>
      <c r="T473" s="226">
        <f>S473*H473</f>
        <v>0</v>
      </c>
      <c r="U473" s="227" t="s">
        <v>1</v>
      </c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8" t="s">
        <v>179</v>
      </c>
      <c r="AT473" s="228" t="s">
        <v>349</v>
      </c>
      <c r="AU473" s="228" t="s">
        <v>88</v>
      </c>
      <c r="AY473" s="17" t="s">
        <v>144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7" t="s">
        <v>86</v>
      </c>
      <c r="BK473" s="229">
        <f>ROUND(I473*H473,2)</f>
        <v>0</v>
      </c>
      <c r="BL473" s="17" t="s">
        <v>161</v>
      </c>
      <c r="BM473" s="228" t="s">
        <v>816</v>
      </c>
    </row>
    <row r="474" s="14" customFormat="1">
      <c r="A474" s="14"/>
      <c r="B474" s="246"/>
      <c r="C474" s="247"/>
      <c r="D474" s="237" t="s">
        <v>215</v>
      </c>
      <c r="E474" s="248" t="s">
        <v>1</v>
      </c>
      <c r="F474" s="249" t="s">
        <v>817</v>
      </c>
      <c r="G474" s="247"/>
      <c r="H474" s="250">
        <v>619.49000000000001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4"/>
      <c r="U474" s="255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215</v>
      </c>
      <c r="AU474" s="256" t="s">
        <v>88</v>
      </c>
      <c r="AV474" s="14" t="s">
        <v>88</v>
      </c>
      <c r="AW474" s="14" t="s">
        <v>34</v>
      </c>
      <c r="AX474" s="14" t="s">
        <v>86</v>
      </c>
      <c r="AY474" s="256" t="s">
        <v>144</v>
      </c>
    </row>
    <row r="475" s="14" customFormat="1">
      <c r="A475" s="14"/>
      <c r="B475" s="246"/>
      <c r="C475" s="247"/>
      <c r="D475" s="237" t="s">
        <v>215</v>
      </c>
      <c r="E475" s="247"/>
      <c r="F475" s="249" t="s">
        <v>818</v>
      </c>
      <c r="G475" s="247"/>
      <c r="H475" s="250">
        <v>631.88</v>
      </c>
      <c r="I475" s="251"/>
      <c r="J475" s="247"/>
      <c r="K475" s="247"/>
      <c r="L475" s="252"/>
      <c r="M475" s="253"/>
      <c r="N475" s="254"/>
      <c r="O475" s="254"/>
      <c r="P475" s="254"/>
      <c r="Q475" s="254"/>
      <c r="R475" s="254"/>
      <c r="S475" s="254"/>
      <c r="T475" s="254"/>
      <c r="U475" s="255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6" t="s">
        <v>215</v>
      </c>
      <c r="AU475" s="256" t="s">
        <v>88</v>
      </c>
      <c r="AV475" s="14" t="s">
        <v>88</v>
      </c>
      <c r="AW475" s="14" t="s">
        <v>4</v>
      </c>
      <c r="AX475" s="14" t="s">
        <v>86</v>
      </c>
      <c r="AY475" s="256" t="s">
        <v>144</v>
      </c>
    </row>
    <row r="476" s="2" customFormat="1" ht="33" customHeight="1">
      <c r="A476" s="38"/>
      <c r="B476" s="39"/>
      <c r="C476" s="217" t="s">
        <v>819</v>
      </c>
      <c r="D476" s="217" t="s">
        <v>147</v>
      </c>
      <c r="E476" s="218" t="s">
        <v>820</v>
      </c>
      <c r="F476" s="219" t="s">
        <v>821</v>
      </c>
      <c r="G476" s="220" t="s">
        <v>213</v>
      </c>
      <c r="H476" s="221">
        <v>32.505000000000003</v>
      </c>
      <c r="I476" s="222"/>
      <c r="J476" s="223">
        <f>ROUND(I476*H476,2)</f>
        <v>0</v>
      </c>
      <c r="K476" s="219" t="s">
        <v>1</v>
      </c>
      <c r="L476" s="44"/>
      <c r="M476" s="224" t="s">
        <v>1</v>
      </c>
      <c r="N476" s="225" t="s">
        <v>43</v>
      </c>
      <c r="O476" s="91"/>
      <c r="P476" s="226">
        <f>O476*H476</f>
        <v>0</v>
      </c>
      <c r="Q476" s="226">
        <v>0.13403999999999999</v>
      </c>
      <c r="R476" s="226">
        <f>Q476*H476</f>
        <v>4.3569702000000001</v>
      </c>
      <c r="S476" s="226">
        <v>0</v>
      </c>
      <c r="T476" s="226">
        <f>S476*H476</f>
        <v>0</v>
      </c>
      <c r="U476" s="227" t="s">
        <v>1</v>
      </c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8" t="s">
        <v>161</v>
      </c>
      <c r="AT476" s="228" t="s">
        <v>147</v>
      </c>
      <c r="AU476" s="228" t="s">
        <v>88</v>
      </c>
      <c r="AY476" s="17" t="s">
        <v>144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7" t="s">
        <v>86</v>
      </c>
      <c r="BK476" s="229">
        <f>ROUND(I476*H476,2)</f>
        <v>0</v>
      </c>
      <c r="BL476" s="17" t="s">
        <v>161</v>
      </c>
      <c r="BM476" s="228" t="s">
        <v>822</v>
      </c>
    </row>
    <row r="477" s="13" customFormat="1">
      <c r="A477" s="13"/>
      <c r="B477" s="235"/>
      <c r="C477" s="236"/>
      <c r="D477" s="237" t="s">
        <v>215</v>
      </c>
      <c r="E477" s="238" t="s">
        <v>1</v>
      </c>
      <c r="F477" s="239" t="s">
        <v>216</v>
      </c>
      <c r="G477" s="236"/>
      <c r="H477" s="238" t="s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3"/>
      <c r="U477" s="244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215</v>
      </c>
      <c r="AU477" s="245" t="s">
        <v>88</v>
      </c>
      <c r="AV477" s="13" t="s">
        <v>86</v>
      </c>
      <c r="AW477" s="13" t="s">
        <v>34</v>
      </c>
      <c r="AX477" s="13" t="s">
        <v>78</v>
      </c>
      <c r="AY477" s="245" t="s">
        <v>144</v>
      </c>
    </row>
    <row r="478" s="14" customFormat="1">
      <c r="A478" s="14"/>
      <c r="B478" s="246"/>
      <c r="C478" s="247"/>
      <c r="D478" s="237" t="s">
        <v>215</v>
      </c>
      <c r="E478" s="248" t="s">
        <v>1</v>
      </c>
      <c r="F478" s="249" t="s">
        <v>823</v>
      </c>
      <c r="G478" s="247"/>
      <c r="H478" s="250">
        <v>32.505000000000003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4"/>
      <c r="U478" s="255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215</v>
      </c>
      <c r="AU478" s="256" t="s">
        <v>88</v>
      </c>
      <c r="AV478" s="14" t="s">
        <v>88</v>
      </c>
      <c r="AW478" s="14" t="s">
        <v>34</v>
      </c>
      <c r="AX478" s="14" t="s">
        <v>86</v>
      </c>
      <c r="AY478" s="256" t="s">
        <v>144</v>
      </c>
    </row>
    <row r="479" s="2" customFormat="1" ht="21.75" customHeight="1">
      <c r="A479" s="38"/>
      <c r="B479" s="39"/>
      <c r="C479" s="268" t="s">
        <v>824</v>
      </c>
      <c r="D479" s="268" t="s">
        <v>349</v>
      </c>
      <c r="E479" s="269" t="s">
        <v>825</v>
      </c>
      <c r="F479" s="270" t="s">
        <v>826</v>
      </c>
      <c r="G479" s="271" t="s">
        <v>213</v>
      </c>
      <c r="H479" s="272">
        <v>34.130000000000003</v>
      </c>
      <c r="I479" s="273"/>
      <c r="J479" s="274">
        <f>ROUND(I479*H479,2)</f>
        <v>0</v>
      </c>
      <c r="K479" s="270" t="s">
        <v>1</v>
      </c>
      <c r="L479" s="275"/>
      <c r="M479" s="276" t="s">
        <v>1</v>
      </c>
      <c r="N479" s="277" t="s">
        <v>43</v>
      </c>
      <c r="O479" s="91"/>
      <c r="P479" s="226">
        <f>O479*H479</f>
        <v>0</v>
      </c>
      <c r="Q479" s="226">
        <v>0.13500000000000001</v>
      </c>
      <c r="R479" s="226">
        <f>Q479*H479</f>
        <v>4.6075500000000007</v>
      </c>
      <c r="S479" s="226">
        <v>0</v>
      </c>
      <c r="T479" s="226">
        <f>S479*H479</f>
        <v>0</v>
      </c>
      <c r="U479" s="227" t="s">
        <v>1</v>
      </c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8" t="s">
        <v>179</v>
      </c>
      <c r="AT479" s="228" t="s">
        <v>349</v>
      </c>
      <c r="AU479" s="228" t="s">
        <v>88</v>
      </c>
      <c r="AY479" s="17" t="s">
        <v>144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7" t="s">
        <v>86</v>
      </c>
      <c r="BK479" s="229">
        <f>ROUND(I479*H479,2)</f>
        <v>0</v>
      </c>
      <c r="BL479" s="17" t="s">
        <v>161</v>
      </c>
      <c r="BM479" s="228" t="s">
        <v>827</v>
      </c>
    </row>
    <row r="480" s="14" customFormat="1">
      <c r="A480" s="14"/>
      <c r="B480" s="246"/>
      <c r="C480" s="247"/>
      <c r="D480" s="237" t="s">
        <v>215</v>
      </c>
      <c r="E480" s="247"/>
      <c r="F480" s="249" t="s">
        <v>828</v>
      </c>
      <c r="G480" s="247"/>
      <c r="H480" s="250">
        <v>34.130000000000003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4"/>
      <c r="U480" s="255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6" t="s">
        <v>215</v>
      </c>
      <c r="AU480" s="256" t="s">
        <v>88</v>
      </c>
      <c r="AV480" s="14" t="s">
        <v>88</v>
      </c>
      <c r="AW480" s="14" t="s">
        <v>4</v>
      </c>
      <c r="AX480" s="14" t="s">
        <v>86</v>
      </c>
      <c r="AY480" s="256" t="s">
        <v>144</v>
      </c>
    </row>
    <row r="481" s="2" customFormat="1" ht="24.15" customHeight="1">
      <c r="A481" s="38"/>
      <c r="B481" s="39"/>
      <c r="C481" s="217" t="s">
        <v>829</v>
      </c>
      <c r="D481" s="217" t="s">
        <v>147</v>
      </c>
      <c r="E481" s="218" t="s">
        <v>830</v>
      </c>
      <c r="F481" s="219" t="s">
        <v>831</v>
      </c>
      <c r="G481" s="220" t="s">
        <v>213</v>
      </c>
      <c r="H481" s="221">
        <v>52.329999999999998</v>
      </c>
      <c r="I481" s="222"/>
      <c r="J481" s="223">
        <f>ROUND(I481*H481,2)</f>
        <v>0</v>
      </c>
      <c r="K481" s="219" t="s">
        <v>151</v>
      </c>
      <c r="L481" s="44"/>
      <c r="M481" s="224" t="s">
        <v>1</v>
      </c>
      <c r="N481" s="225" t="s">
        <v>43</v>
      </c>
      <c r="O481" s="91"/>
      <c r="P481" s="226">
        <f>O481*H481</f>
        <v>0</v>
      </c>
      <c r="Q481" s="226">
        <v>0.11162</v>
      </c>
      <c r="R481" s="226">
        <f>Q481*H481</f>
        <v>5.8410745999999998</v>
      </c>
      <c r="S481" s="226">
        <v>0</v>
      </c>
      <c r="T481" s="226">
        <f>S481*H481</f>
        <v>0</v>
      </c>
      <c r="U481" s="227" t="s">
        <v>1</v>
      </c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8" t="s">
        <v>161</v>
      </c>
      <c r="AT481" s="228" t="s">
        <v>147</v>
      </c>
      <c r="AU481" s="228" t="s">
        <v>88</v>
      </c>
      <c r="AY481" s="17" t="s">
        <v>144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7" t="s">
        <v>86</v>
      </c>
      <c r="BK481" s="229">
        <f>ROUND(I481*H481,2)</f>
        <v>0</v>
      </c>
      <c r="BL481" s="17" t="s">
        <v>161</v>
      </c>
      <c r="BM481" s="228" t="s">
        <v>832</v>
      </c>
    </row>
    <row r="482" s="13" customFormat="1">
      <c r="A482" s="13"/>
      <c r="B482" s="235"/>
      <c r="C482" s="236"/>
      <c r="D482" s="237" t="s">
        <v>215</v>
      </c>
      <c r="E482" s="238" t="s">
        <v>1</v>
      </c>
      <c r="F482" s="239" t="s">
        <v>216</v>
      </c>
      <c r="G482" s="236"/>
      <c r="H482" s="238" t="s">
        <v>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3"/>
      <c r="U482" s="244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215</v>
      </c>
      <c r="AU482" s="245" t="s">
        <v>88</v>
      </c>
      <c r="AV482" s="13" t="s">
        <v>86</v>
      </c>
      <c r="AW482" s="13" t="s">
        <v>34</v>
      </c>
      <c r="AX482" s="13" t="s">
        <v>78</v>
      </c>
      <c r="AY482" s="245" t="s">
        <v>144</v>
      </c>
    </row>
    <row r="483" s="14" customFormat="1">
      <c r="A483" s="14"/>
      <c r="B483" s="246"/>
      <c r="C483" s="247"/>
      <c r="D483" s="237" t="s">
        <v>215</v>
      </c>
      <c r="E483" s="248" t="s">
        <v>1</v>
      </c>
      <c r="F483" s="249" t="s">
        <v>833</v>
      </c>
      <c r="G483" s="247"/>
      <c r="H483" s="250">
        <v>52.329999999999998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4"/>
      <c r="U483" s="255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6" t="s">
        <v>215</v>
      </c>
      <c r="AU483" s="256" t="s">
        <v>88</v>
      </c>
      <c r="AV483" s="14" t="s">
        <v>88</v>
      </c>
      <c r="AW483" s="14" t="s">
        <v>34</v>
      </c>
      <c r="AX483" s="14" t="s">
        <v>86</v>
      </c>
      <c r="AY483" s="256" t="s">
        <v>144</v>
      </c>
    </row>
    <row r="484" s="2" customFormat="1" ht="24.15" customHeight="1">
      <c r="A484" s="38"/>
      <c r="B484" s="39"/>
      <c r="C484" s="268" t="s">
        <v>834</v>
      </c>
      <c r="D484" s="268" t="s">
        <v>349</v>
      </c>
      <c r="E484" s="269" t="s">
        <v>835</v>
      </c>
      <c r="F484" s="270" t="s">
        <v>836</v>
      </c>
      <c r="G484" s="271" t="s">
        <v>213</v>
      </c>
      <c r="H484" s="272">
        <v>54.947000000000003</v>
      </c>
      <c r="I484" s="273"/>
      <c r="J484" s="274">
        <f>ROUND(I484*H484,2)</f>
        <v>0</v>
      </c>
      <c r="K484" s="270" t="s">
        <v>151</v>
      </c>
      <c r="L484" s="275"/>
      <c r="M484" s="276" t="s">
        <v>1</v>
      </c>
      <c r="N484" s="277" t="s">
        <v>43</v>
      </c>
      <c r="O484" s="91"/>
      <c r="P484" s="226">
        <f>O484*H484</f>
        <v>0</v>
      </c>
      <c r="Q484" s="226">
        <v>0.17499999999999999</v>
      </c>
      <c r="R484" s="226">
        <f>Q484*H484</f>
        <v>9.6157249999999994</v>
      </c>
      <c r="S484" s="226">
        <v>0</v>
      </c>
      <c r="T484" s="226">
        <f>S484*H484</f>
        <v>0</v>
      </c>
      <c r="U484" s="227" t="s">
        <v>1</v>
      </c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8" t="s">
        <v>179</v>
      </c>
      <c r="AT484" s="228" t="s">
        <v>349</v>
      </c>
      <c r="AU484" s="228" t="s">
        <v>88</v>
      </c>
      <c r="AY484" s="17" t="s">
        <v>144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7" t="s">
        <v>86</v>
      </c>
      <c r="BK484" s="229">
        <f>ROUND(I484*H484,2)</f>
        <v>0</v>
      </c>
      <c r="BL484" s="17" t="s">
        <v>161</v>
      </c>
      <c r="BM484" s="228" t="s">
        <v>837</v>
      </c>
    </row>
    <row r="485" s="14" customFormat="1">
      <c r="A485" s="14"/>
      <c r="B485" s="246"/>
      <c r="C485" s="247"/>
      <c r="D485" s="237" t="s">
        <v>215</v>
      </c>
      <c r="E485" s="247"/>
      <c r="F485" s="249" t="s">
        <v>838</v>
      </c>
      <c r="G485" s="247"/>
      <c r="H485" s="250">
        <v>54.947000000000003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4"/>
      <c r="U485" s="255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215</v>
      </c>
      <c r="AU485" s="256" t="s">
        <v>88</v>
      </c>
      <c r="AV485" s="14" t="s">
        <v>88</v>
      </c>
      <c r="AW485" s="14" t="s">
        <v>4</v>
      </c>
      <c r="AX485" s="14" t="s">
        <v>86</v>
      </c>
      <c r="AY485" s="256" t="s">
        <v>144</v>
      </c>
    </row>
    <row r="486" s="2" customFormat="1" ht="37.8" customHeight="1">
      <c r="A486" s="38"/>
      <c r="B486" s="39"/>
      <c r="C486" s="217" t="s">
        <v>839</v>
      </c>
      <c r="D486" s="217" t="s">
        <v>147</v>
      </c>
      <c r="E486" s="218" t="s">
        <v>840</v>
      </c>
      <c r="F486" s="219" t="s">
        <v>841</v>
      </c>
      <c r="G486" s="220" t="s">
        <v>213</v>
      </c>
      <c r="H486" s="221">
        <v>946.56500000000005</v>
      </c>
      <c r="I486" s="222"/>
      <c r="J486" s="223">
        <f>ROUND(I486*H486,2)</f>
        <v>0</v>
      </c>
      <c r="K486" s="219" t="s">
        <v>1</v>
      </c>
      <c r="L486" s="44"/>
      <c r="M486" s="224" t="s">
        <v>1</v>
      </c>
      <c r="N486" s="225" t="s">
        <v>43</v>
      </c>
      <c r="O486" s="91"/>
      <c r="P486" s="226">
        <f>O486*H486</f>
        <v>0</v>
      </c>
      <c r="Q486" s="226">
        <v>0.098000000000000004</v>
      </c>
      <c r="R486" s="226">
        <f>Q486*H486</f>
        <v>92.763370000000009</v>
      </c>
      <c r="S486" s="226">
        <v>0</v>
      </c>
      <c r="T486" s="226">
        <f>S486*H486</f>
        <v>0</v>
      </c>
      <c r="U486" s="227" t="s">
        <v>1</v>
      </c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8" t="s">
        <v>161</v>
      </c>
      <c r="AT486" s="228" t="s">
        <v>147</v>
      </c>
      <c r="AU486" s="228" t="s">
        <v>88</v>
      </c>
      <c r="AY486" s="17" t="s">
        <v>144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7" t="s">
        <v>86</v>
      </c>
      <c r="BK486" s="229">
        <f>ROUND(I486*H486,2)</f>
        <v>0</v>
      </c>
      <c r="BL486" s="17" t="s">
        <v>161</v>
      </c>
      <c r="BM486" s="228" t="s">
        <v>842</v>
      </c>
    </row>
    <row r="487" s="13" customFormat="1">
      <c r="A487" s="13"/>
      <c r="B487" s="235"/>
      <c r="C487" s="236"/>
      <c r="D487" s="237" t="s">
        <v>215</v>
      </c>
      <c r="E487" s="238" t="s">
        <v>1</v>
      </c>
      <c r="F487" s="239" t="s">
        <v>216</v>
      </c>
      <c r="G487" s="236"/>
      <c r="H487" s="238" t="s">
        <v>1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3"/>
      <c r="U487" s="244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215</v>
      </c>
      <c r="AU487" s="245" t="s">
        <v>88</v>
      </c>
      <c r="AV487" s="13" t="s">
        <v>86</v>
      </c>
      <c r="AW487" s="13" t="s">
        <v>34</v>
      </c>
      <c r="AX487" s="13" t="s">
        <v>78</v>
      </c>
      <c r="AY487" s="245" t="s">
        <v>144</v>
      </c>
    </row>
    <row r="488" s="14" customFormat="1">
      <c r="A488" s="14"/>
      <c r="B488" s="246"/>
      <c r="C488" s="247"/>
      <c r="D488" s="237" t="s">
        <v>215</v>
      </c>
      <c r="E488" s="248" t="s">
        <v>1</v>
      </c>
      <c r="F488" s="249" t="s">
        <v>843</v>
      </c>
      <c r="G488" s="247"/>
      <c r="H488" s="250">
        <v>946.56500000000005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4"/>
      <c r="U488" s="255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6" t="s">
        <v>215</v>
      </c>
      <c r="AU488" s="256" t="s">
        <v>88</v>
      </c>
      <c r="AV488" s="14" t="s">
        <v>88</v>
      </c>
      <c r="AW488" s="14" t="s">
        <v>34</v>
      </c>
      <c r="AX488" s="14" t="s">
        <v>86</v>
      </c>
      <c r="AY488" s="256" t="s">
        <v>144</v>
      </c>
    </row>
    <row r="489" s="2" customFormat="1" ht="24.15" customHeight="1">
      <c r="A489" s="38"/>
      <c r="B489" s="39"/>
      <c r="C489" s="268" t="s">
        <v>844</v>
      </c>
      <c r="D489" s="268" t="s">
        <v>349</v>
      </c>
      <c r="E489" s="269" t="s">
        <v>845</v>
      </c>
      <c r="F489" s="270" t="s">
        <v>846</v>
      </c>
      <c r="G489" s="271" t="s">
        <v>213</v>
      </c>
      <c r="H489" s="272">
        <v>974.96199999999999</v>
      </c>
      <c r="I489" s="273"/>
      <c r="J489" s="274">
        <f>ROUND(I489*H489,2)</f>
        <v>0</v>
      </c>
      <c r="K489" s="270" t="s">
        <v>151</v>
      </c>
      <c r="L489" s="275"/>
      <c r="M489" s="276" t="s">
        <v>1</v>
      </c>
      <c r="N489" s="277" t="s">
        <v>43</v>
      </c>
      <c r="O489" s="91"/>
      <c r="P489" s="226">
        <f>O489*H489</f>
        <v>0</v>
      </c>
      <c r="Q489" s="226">
        <v>0.159</v>
      </c>
      <c r="R489" s="226">
        <f>Q489*H489</f>
        <v>155.018958</v>
      </c>
      <c r="S489" s="226">
        <v>0</v>
      </c>
      <c r="T489" s="226">
        <f>S489*H489</f>
        <v>0</v>
      </c>
      <c r="U489" s="227" t="s">
        <v>1</v>
      </c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8" t="s">
        <v>179</v>
      </c>
      <c r="AT489" s="228" t="s">
        <v>349</v>
      </c>
      <c r="AU489" s="228" t="s">
        <v>88</v>
      </c>
      <c r="AY489" s="17" t="s">
        <v>144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7" t="s">
        <v>86</v>
      </c>
      <c r="BK489" s="229">
        <f>ROUND(I489*H489,2)</f>
        <v>0</v>
      </c>
      <c r="BL489" s="17" t="s">
        <v>161</v>
      </c>
      <c r="BM489" s="228" t="s">
        <v>847</v>
      </c>
    </row>
    <row r="490" s="14" customFormat="1">
      <c r="A490" s="14"/>
      <c r="B490" s="246"/>
      <c r="C490" s="247"/>
      <c r="D490" s="237" t="s">
        <v>215</v>
      </c>
      <c r="E490" s="247"/>
      <c r="F490" s="249" t="s">
        <v>848</v>
      </c>
      <c r="G490" s="247"/>
      <c r="H490" s="250">
        <v>974.96199999999999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4"/>
      <c r="U490" s="255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6" t="s">
        <v>215</v>
      </c>
      <c r="AU490" s="256" t="s">
        <v>88</v>
      </c>
      <c r="AV490" s="14" t="s">
        <v>88</v>
      </c>
      <c r="AW490" s="14" t="s">
        <v>4</v>
      </c>
      <c r="AX490" s="14" t="s">
        <v>86</v>
      </c>
      <c r="AY490" s="256" t="s">
        <v>144</v>
      </c>
    </row>
    <row r="491" s="2" customFormat="1" ht="33" customHeight="1">
      <c r="A491" s="38"/>
      <c r="B491" s="39"/>
      <c r="C491" s="217" t="s">
        <v>849</v>
      </c>
      <c r="D491" s="217" t="s">
        <v>147</v>
      </c>
      <c r="E491" s="218" t="s">
        <v>850</v>
      </c>
      <c r="F491" s="219" t="s">
        <v>851</v>
      </c>
      <c r="G491" s="220" t="s">
        <v>213</v>
      </c>
      <c r="H491" s="221">
        <v>221.53</v>
      </c>
      <c r="I491" s="222"/>
      <c r="J491" s="223">
        <f>ROUND(I491*H491,2)</f>
        <v>0</v>
      </c>
      <c r="K491" s="219" t="s">
        <v>151</v>
      </c>
      <c r="L491" s="44"/>
      <c r="M491" s="224" t="s">
        <v>1</v>
      </c>
      <c r="N491" s="225" t="s">
        <v>43</v>
      </c>
      <c r="O491" s="91"/>
      <c r="P491" s="226">
        <f>O491*H491</f>
        <v>0</v>
      </c>
      <c r="Q491" s="226">
        <v>0.10100000000000001</v>
      </c>
      <c r="R491" s="226">
        <f>Q491*H491</f>
        <v>22.37453</v>
      </c>
      <c r="S491" s="226">
        <v>0</v>
      </c>
      <c r="T491" s="226">
        <f>S491*H491</f>
        <v>0</v>
      </c>
      <c r="U491" s="227" t="s">
        <v>1</v>
      </c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8" t="s">
        <v>161</v>
      </c>
      <c r="AT491" s="228" t="s">
        <v>147</v>
      </c>
      <c r="AU491" s="228" t="s">
        <v>88</v>
      </c>
      <c r="AY491" s="17" t="s">
        <v>144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7" t="s">
        <v>86</v>
      </c>
      <c r="BK491" s="229">
        <f>ROUND(I491*H491,2)</f>
        <v>0</v>
      </c>
      <c r="BL491" s="17" t="s">
        <v>161</v>
      </c>
      <c r="BM491" s="228" t="s">
        <v>852</v>
      </c>
    </row>
    <row r="492" s="14" customFormat="1">
      <c r="A492" s="14"/>
      <c r="B492" s="246"/>
      <c r="C492" s="247"/>
      <c r="D492" s="237" t="s">
        <v>215</v>
      </c>
      <c r="E492" s="248" t="s">
        <v>1</v>
      </c>
      <c r="F492" s="249" t="s">
        <v>853</v>
      </c>
      <c r="G492" s="247"/>
      <c r="H492" s="250">
        <v>221.53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4"/>
      <c r="U492" s="255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6" t="s">
        <v>215</v>
      </c>
      <c r="AU492" s="256" t="s">
        <v>88</v>
      </c>
      <c r="AV492" s="14" t="s">
        <v>88</v>
      </c>
      <c r="AW492" s="14" t="s">
        <v>34</v>
      </c>
      <c r="AX492" s="14" t="s">
        <v>86</v>
      </c>
      <c r="AY492" s="256" t="s">
        <v>144</v>
      </c>
    </row>
    <row r="493" s="2" customFormat="1" ht="24.15" customHeight="1">
      <c r="A493" s="38"/>
      <c r="B493" s="39"/>
      <c r="C493" s="268" t="s">
        <v>854</v>
      </c>
      <c r="D493" s="268" t="s">
        <v>349</v>
      </c>
      <c r="E493" s="269" t="s">
        <v>855</v>
      </c>
      <c r="F493" s="270" t="s">
        <v>856</v>
      </c>
      <c r="G493" s="271" t="s">
        <v>213</v>
      </c>
      <c r="H493" s="272">
        <v>165.679</v>
      </c>
      <c r="I493" s="273"/>
      <c r="J493" s="274">
        <f>ROUND(I493*H493,2)</f>
        <v>0</v>
      </c>
      <c r="K493" s="270" t="s">
        <v>1</v>
      </c>
      <c r="L493" s="275"/>
      <c r="M493" s="276" t="s">
        <v>1</v>
      </c>
      <c r="N493" s="277" t="s">
        <v>43</v>
      </c>
      <c r="O493" s="91"/>
      <c r="P493" s="226">
        <f>O493*H493</f>
        <v>0</v>
      </c>
      <c r="Q493" s="226">
        <v>0.13200000000000001</v>
      </c>
      <c r="R493" s="226">
        <f>Q493*H493</f>
        <v>21.869628000000002</v>
      </c>
      <c r="S493" s="226">
        <v>0</v>
      </c>
      <c r="T493" s="226">
        <f>S493*H493</f>
        <v>0</v>
      </c>
      <c r="U493" s="227" t="s">
        <v>1</v>
      </c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8" t="s">
        <v>179</v>
      </c>
      <c r="AT493" s="228" t="s">
        <v>349</v>
      </c>
      <c r="AU493" s="228" t="s">
        <v>88</v>
      </c>
      <c r="AY493" s="17" t="s">
        <v>144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7" t="s">
        <v>86</v>
      </c>
      <c r="BK493" s="229">
        <f>ROUND(I493*H493,2)</f>
        <v>0</v>
      </c>
      <c r="BL493" s="17" t="s">
        <v>161</v>
      </c>
      <c r="BM493" s="228" t="s">
        <v>857</v>
      </c>
    </row>
    <row r="494" s="13" customFormat="1">
      <c r="A494" s="13"/>
      <c r="B494" s="235"/>
      <c r="C494" s="236"/>
      <c r="D494" s="237" t="s">
        <v>215</v>
      </c>
      <c r="E494" s="238" t="s">
        <v>1</v>
      </c>
      <c r="F494" s="239" t="s">
        <v>216</v>
      </c>
      <c r="G494" s="236"/>
      <c r="H494" s="238" t="s">
        <v>1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3"/>
      <c r="U494" s="244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215</v>
      </c>
      <c r="AU494" s="245" t="s">
        <v>88</v>
      </c>
      <c r="AV494" s="13" t="s">
        <v>86</v>
      </c>
      <c r="AW494" s="13" t="s">
        <v>34</v>
      </c>
      <c r="AX494" s="13" t="s">
        <v>78</v>
      </c>
      <c r="AY494" s="245" t="s">
        <v>144</v>
      </c>
    </row>
    <row r="495" s="14" customFormat="1">
      <c r="A495" s="14"/>
      <c r="B495" s="246"/>
      <c r="C495" s="247"/>
      <c r="D495" s="237" t="s">
        <v>215</v>
      </c>
      <c r="E495" s="248" t="s">
        <v>1</v>
      </c>
      <c r="F495" s="249" t="s">
        <v>858</v>
      </c>
      <c r="G495" s="247"/>
      <c r="H495" s="250">
        <v>162.43000000000001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4"/>
      <c r="U495" s="255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215</v>
      </c>
      <c r="AU495" s="256" t="s">
        <v>88</v>
      </c>
      <c r="AV495" s="14" t="s">
        <v>88</v>
      </c>
      <c r="AW495" s="14" t="s">
        <v>34</v>
      </c>
      <c r="AX495" s="14" t="s">
        <v>86</v>
      </c>
      <c r="AY495" s="256" t="s">
        <v>144</v>
      </c>
    </row>
    <row r="496" s="14" customFormat="1">
      <c r="A496" s="14"/>
      <c r="B496" s="246"/>
      <c r="C496" s="247"/>
      <c r="D496" s="237" t="s">
        <v>215</v>
      </c>
      <c r="E496" s="247"/>
      <c r="F496" s="249" t="s">
        <v>859</v>
      </c>
      <c r="G496" s="247"/>
      <c r="H496" s="250">
        <v>165.679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4"/>
      <c r="U496" s="255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6" t="s">
        <v>215</v>
      </c>
      <c r="AU496" s="256" t="s">
        <v>88</v>
      </c>
      <c r="AV496" s="14" t="s">
        <v>88</v>
      </c>
      <c r="AW496" s="14" t="s">
        <v>4</v>
      </c>
      <c r="AX496" s="14" t="s">
        <v>86</v>
      </c>
      <c r="AY496" s="256" t="s">
        <v>144</v>
      </c>
    </row>
    <row r="497" s="2" customFormat="1" ht="24.15" customHeight="1">
      <c r="A497" s="38"/>
      <c r="B497" s="39"/>
      <c r="C497" s="268" t="s">
        <v>860</v>
      </c>
      <c r="D497" s="268" t="s">
        <v>349</v>
      </c>
      <c r="E497" s="269" t="s">
        <v>861</v>
      </c>
      <c r="F497" s="270" t="s">
        <v>862</v>
      </c>
      <c r="G497" s="271" t="s">
        <v>213</v>
      </c>
      <c r="H497" s="272">
        <v>62.055</v>
      </c>
      <c r="I497" s="273"/>
      <c r="J497" s="274">
        <f>ROUND(I497*H497,2)</f>
        <v>0</v>
      </c>
      <c r="K497" s="270" t="s">
        <v>151</v>
      </c>
      <c r="L497" s="275"/>
      <c r="M497" s="276" t="s">
        <v>1</v>
      </c>
      <c r="N497" s="277" t="s">
        <v>43</v>
      </c>
      <c r="O497" s="91"/>
      <c r="P497" s="226">
        <f>O497*H497</f>
        <v>0</v>
      </c>
      <c r="Q497" s="226">
        <v>0.13100000000000001</v>
      </c>
      <c r="R497" s="226">
        <f>Q497*H497</f>
        <v>8.1292050000000007</v>
      </c>
      <c r="S497" s="226">
        <v>0</v>
      </c>
      <c r="T497" s="226">
        <f>S497*H497</f>
        <v>0</v>
      </c>
      <c r="U497" s="227" t="s">
        <v>1</v>
      </c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8" t="s">
        <v>179</v>
      </c>
      <c r="AT497" s="228" t="s">
        <v>349</v>
      </c>
      <c r="AU497" s="228" t="s">
        <v>88</v>
      </c>
      <c r="AY497" s="17" t="s">
        <v>144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7" t="s">
        <v>86</v>
      </c>
      <c r="BK497" s="229">
        <f>ROUND(I497*H497,2)</f>
        <v>0</v>
      </c>
      <c r="BL497" s="17" t="s">
        <v>161</v>
      </c>
      <c r="BM497" s="228" t="s">
        <v>863</v>
      </c>
    </row>
    <row r="498" s="13" customFormat="1">
      <c r="A498" s="13"/>
      <c r="B498" s="235"/>
      <c r="C498" s="236"/>
      <c r="D498" s="237" t="s">
        <v>215</v>
      </c>
      <c r="E498" s="238" t="s">
        <v>1</v>
      </c>
      <c r="F498" s="239" t="s">
        <v>216</v>
      </c>
      <c r="G498" s="236"/>
      <c r="H498" s="238" t="s">
        <v>1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3"/>
      <c r="U498" s="244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5" t="s">
        <v>215</v>
      </c>
      <c r="AU498" s="245" t="s">
        <v>88</v>
      </c>
      <c r="AV498" s="13" t="s">
        <v>86</v>
      </c>
      <c r="AW498" s="13" t="s">
        <v>34</v>
      </c>
      <c r="AX498" s="13" t="s">
        <v>78</v>
      </c>
      <c r="AY498" s="245" t="s">
        <v>144</v>
      </c>
    </row>
    <row r="499" s="14" customFormat="1">
      <c r="A499" s="14"/>
      <c r="B499" s="246"/>
      <c r="C499" s="247"/>
      <c r="D499" s="237" t="s">
        <v>215</v>
      </c>
      <c r="E499" s="248" t="s">
        <v>1</v>
      </c>
      <c r="F499" s="249" t="s">
        <v>864</v>
      </c>
      <c r="G499" s="247"/>
      <c r="H499" s="250">
        <v>59.100000000000001</v>
      </c>
      <c r="I499" s="251"/>
      <c r="J499" s="247"/>
      <c r="K499" s="247"/>
      <c r="L499" s="252"/>
      <c r="M499" s="253"/>
      <c r="N499" s="254"/>
      <c r="O499" s="254"/>
      <c r="P499" s="254"/>
      <c r="Q499" s="254"/>
      <c r="R499" s="254"/>
      <c r="S499" s="254"/>
      <c r="T499" s="254"/>
      <c r="U499" s="255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6" t="s">
        <v>215</v>
      </c>
      <c r="AU499" s="256" t="s">
        <v>88</v>
      </c>
      <c r="AV499" s="14" t="s">
        <v>88</v>
      </c>
      <c r="AW499" s="14" t="s">
        <v>34</v>
      </c>
      <c r="AX499" s="14" t="s">
        <v>86</v>
      </c>
      <c r="AY499" s="256" t="s">
        <v>144</v>
      </c>
    </row>
    <row r="500" s="14" customFormat="1">
      <c r="A500" s="14"/>
      <c r="B500" s="246"/>
      <c r="C500" s="247"/>
      <c r="D500" s="237" t="s">
        <v>215</v>
      </c>
      <c r="E500" s="247"/>
      <c r="F500" s="249" t="s">
        <v>865</v>
      </c>
      <c r="G500" s="247"/>
      <c r="H500" s="250">
        <v>62.055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4"/>
      <c r="U500" s="255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6" t="s">
        <v>215</v>
      </c>
      <c r="AU500" s="256" t="s">
        <v>88</v>
      </c>
      <c r="AV500" s="14" t="s">
        <v>88</v>
      </c>
      <c r="AW500" s="14" t="s">
        <v>4</v>
      </c>
      <c r="AX500" s="14" t="s">
        <v>86</v>
      </c>
      <c r="AY500" s="256" t="s">
        <v>144</v>
      </c>
    </row>
    <row r="501" s="2" customFormat="1" ht="33" customHeight="1">
      <c r="A501" s="38"/>
      <c r="B501" s="39"/>
      <c r="C501" s="217" t="s">
        <v>866</v>
      </c>
      <c r="D501" s="217" t="s">
        <v>147</v>
      </c>
      <c r="E501" s="218" t="s">
        <v>867</v>
      </c>
      <c r="F501" s="219" t="s">
        <v>868</v>
      </c>
      <c r="G501" s="220" t="s">
        <v>213</v>
      </c>
      <c r="H501" s="221">
        <v>579.36000000000001</v>
      </c>
      <c r="I501" s="222"/>
      <c r="J501" s="223">
        <f>ROUND(I501*H501,2)</f>
        <v>0</v>
      </c>
      <c r="K501" s="219" t="s">
        <v>151</v>
      </c>
      <c r="L501" s="44"/>
      <c r="M501" s="224" t="s">
        <v>1</v>
      </c>
      <c r="N501" s="225" t="s">
        <v>43</v>
      </c>
      <c r="O501" s="91"/>
      <c r="P501" s="226">
        <f>O501*H501</f>
        <v>0</v>
      </c>
      <c r="Q501" s="226">
        <v>0.11162</v>
      </c>
      <c r="R501" s="226">
        <f>Q501*H501</f>
        <v>64.668163199999995</v>
      </c>
      <c r="S501" s="226">
        <v>0</v>
      </c>
      <c r="T501" s="226">
        <f>S501*H501</f>
        <v>0</v>
      </c>
      <c r="U501" s="227" t="s">
        <v>1</v>
      </c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8" t="s">
        <v>161</v>
      </c>
      <c r="AT501" s="228" t="s">
        <v>147</v>
      </c>
      <c r="AU501" s="228" t="s">
        <v>88</v>
      </c>
      <c r="AY501" s="17" t="s">
        <v>144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7" t="s">
        <v>86</v>
      </c>
      <c r="BK501" s="229">
        <f>ROUND(I501*H501,2)</f>
        <v>0</v>
      </c>
      <c r="BL501" s="17" t="s">
        <v>161</v>
      </c>
      <c r="BM501" s="228" t="s">
        <v>869</v>
      </c>
    </row>
    <row r="502" s="13" customFormat="1">
      <c r="A502" s="13"/>
      <c r="B502" s="235"/>
      <c r="C502" s="236"/>
      <c r="D502" s="237" t="s">
        <v>215</v>
      </c>
      <c r="E502" s="238" t="s">
        <v>1</v>
      </c>
      <c r="F502" s="239" t="s">
        <v>216</v>
      </c>
      <c r="G502" s="236"/>
      <c r="H502" s="238" t="s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3"/>
      <c r="U502" s="244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5" t="s">
        <v>215</v>
      </c>
      <c r="AU502" s="245" t="s">
        <v>88</v>
      </c>
      <c r="AV502" s="13" t="s">
        <v>86</v>
      </c>
      <c r="AW502" s="13" t="s">
        <v>34</v>
      </c>
      <c r="AX502" s="13" t="s">
        <v>78</v>
      </c>
      <c r="AY502" s="245" t="s">
        <v>144</v>
      </c>
    </row>
    <row r="503" s="14" customFormat="1">
      <c r="A503" s="14"/>
      <c r="B503" s="246"/>
      <c r="C503" s="247"/>
      <c r="D503" s="237" t="s">
        <v>215</v>
      </c>
      <c r="E503" s="248" t="s">
        <v>1</v>
      </c>
      <c r="F503" s="249" t="s">
        <v>870</v>
      </c>
      <c r="G503" s="247"/>
      <c r="H503" s="250">
        <v>579.36000000000001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4"/>
      <c r="U503" s="255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215</v>
      </c>
      <c r="AU503" s="256" t="s">
        <v>88</v>
      </c>
      <c r="AV503" s="14" t="s">
        <v>88</v>
      </c>
      <c r="AW503" s="14" t="s">
        <v>34</v>
      </c>
      <c r="AX503" s="14" t="s">
        <v>86</v>
      </c>
      <c r="AY503" s="256" t="s">
        <v>144</v>
      </c>
    </row>
    <row r="504" s="2" customFormat="1" ht="24.15" customHeight="1">
      <c r="A504" s="38"/>
      <c r="B504" s="39"/>
      <c r="C504" s="268" t="s">
        <v>871</v>
      </c>
      <c r="D504" s="268" t="s">
        <v>349</v>
      </c>
      <c r="E504" s="269" t="s">
        <v>872</v>
      </c>
      <c r="F504" s="270" t="s">
        <v>873</v>
      </c>
      <c r="G504" s="271" t="s">
        <v>213</v>
      </c>
      <c r="H504" s="272">
        <v>590.947</v>
      </c>
      <c r="I504" s="273"/>
      <c r="J504" s="274">
        <f>ROUND(I504*H504,2)</f>
        <v>0</v>
      </c>
      <c r="K504" s="270" t="s">
        <v>1</v>
      </c>
      <c r="L504" s="275"/>
      <c r="M504" s="276" t="s">
        <v>1</v>
      </c>
      <c r="N504" s="277" t="s">
        <v>43</v>
      </c>
      <c r="O504" s="91"/>
      <c r="P504" s="226">
        <f>O504*H504</f>
        <v>0</v>
      </c>
      <c r="Q504" s="226">
        <v>0.17599999999999999</v>
      </c>
      <c r="R504" s="226">
        <f>Q504*H504</f>
        <v>104.006672</v>
      </c>
      <c r="S504" s="226">
        <v>0</v>
      </c>
      <c r="T504" s="226">
        <f>S504*H504</f>
        <v>0</v>
      </c>
      <c r="U504" s="227" t="s">
        <v>1</v>
      </c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8" t="s">
        <v>179</v>
      </c>
      <c r="AT504" s="228" t="s">
        <v>349</v>
      </c>
      <c r="AU504" s="228" t="s">
        <v>88</v>
      </c>
      <c r="AY504" s="17" t="s">
        <v>144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7" t="s">
        <v>86</v>
      </c>
      <c r="BK504" s="229">
        <f>ROUND(I504*H504,2)</f>
        <v>0</v>
      </c>
      <c r="BL504" s="17" t="s">
        <v>161</v>
      </c>
      <c r="BM504" s="228" t="s">
        <v>874</v>
      </c>
    </row>
    <row r="505" s="14" customFormat="1">
      <c r="A505" s="14"/>
      <c r="B505" s="246"/>
      <c r="C505" s="247"/>
      <c r="D505" s="237" t="s">
        <v>215</v>
      </c>
      <c r="E505" s="247"/>
      <c r="F505" s="249" t="s">
        <v>875</v>
      </c>
      <c r="G505" s="247"/>
      <c r="H505" s="250">
        <v>590.947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4"/>
      <c r="U505" s="255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215</v>
      </c>
      <c r="AU505" s="256" t="s">
        <v>88</v>
      </c>
      <c r="AV505" s="14" t="s">
        <v>88</v>
      </c>
      <c r="AW505" s="14" t="s">
        <v>4</v>
      </c>
      <c r="AX505" s="14" t="s">
        <v>86</v>
      </c>
      <c r="AY505" s="256" t="s">
        <v>144</v>
      </c>
    </row>
    <row r="506" s="2" customFormat="1" ht="24.15" customHeight="1">
      <c r="A506" s="38"/>
      <c r="B506" s="39"/>
      <c r="C506" s="217" t="s">
        <v>876</v>
      </c>
      <c r="D506" s="217" t="s">
        <v>147</v>
      </c>
      <c r="E506" s="218" t="s">
        <v>877</v>
      </c>
      <c r="F506" s="219" t="s">
        <v>878</v>
      </c>
      <c r="G506" s="220" t="s">
        <v>270</v>
      </c>
      <c r="H506" s="221">
        <v>30.399999999999999</v>
      </c>
      <c r="I506" s="222"/>
      <c r="J506" s="223">
        <f>ROUND(I506*H506,2)</f>
        <v>0</v>
      </c>
      <c r="K506" s="219" t="s">
        <v>1</v>
      </c>
      <c r="L506" s="44"/>
      <c r="M506" s="224" t="s">
        <v>1</v>
      </c>
      <c r="N506" s="225" t="s">
        <v>43</v>
      </c>
      <c r="O506" s="91"/>
      <c r="P506" s="226">
        <f>O506*H506</f>
        <v>0</v>
      </c>
      <c r="Q506" s="226">
        <v>0.00021000000000000001</v>
      </c>
      <c r="R506" s="226">
        <f>Q506*H506</f>
        <v>0.0063839999999999999</v>
      </c>
      <c r="S506" s="226">
        <v>0</v>
      </c>
      <c r="T506" s="226">
        <f>S506*H506</f>
        <v>0</v>
      </c>
      <c r="U506" s="227" t="s">
        <v>1</v>
      </c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8" t="s">
        <v>283</v>
      </c>
      <c r="AT506" s="228" t="s">
        <v>147</v>
      </c>
      <c r="AU506" s="228" t="s">
        <v>88</v>
      </c>
      <c r="AY506" s="17" t="s">
        <v>144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7" t="s">
        <v>86</v>
      </c>
      <c r="BK506" s="229">
        <f>ROUND(I506*H506,2)</f>
        <v>0</v>
      </c>
      <c r="BL506" s="17" t="s">
        <v>283</v>
      </c>
      <c r="BM506" s="228" t="s">
        <v>879</v>
      </c>
    </row>
    <row r="507" s="13" customFormat="1">
      <c r="A507" s="13"/>
      <c r="B507" s="235"/>
      <c r="C507" s="236"/>
      <c r="D507" s="237" t="s">
        <v>215</v>
      </c>
      <c r="E507" s="238" t="s">
        <v>1</v>
      </c>
      <c r="F507" s="239" t="s">
        <v>690</v>
      </c>
      <c r="G507" s="236"/>
      <c r="H507" s="238" t="s">
        <v>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3"/>
      <c r="U507" s="244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215</v>
      </c>
      <c r="AU507" s="245" t="s">
        <v>88</v>
      </c>
      <c r="AV507" s="13" t="s">
        <v>86</v>
      </c>
      <c r="AW507" s="13" t="s">
        <v>34</v>
      </c>
      <c r="AX507" s="13" t="s">
        <v>78</v>
      </c>
      <c r="AY507" s="245" t="s">
        <v>144</v>
      </c>
    </row>
    <row r="508" s="14" customFormat="1">
      <c r="A508" s="14"/>
      <c r="B508" s="246"/>
      <c r="C508" s="247"/>
      <c r="D508" s="237" t="s">
        <v>215</v>
      </c>
      <c r="E508" s="248" t="s">
        <v>1</v>
      </c>
      <c r="F508" s="249" t="s">
        <v>880</v>
      </c>
      <c r="G508" s="247"/>
      <c r="H508" s="250">
        <v>30.399999999999999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4"/>
      <c r="U508" s="255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215</v>
      </c>
      <c r="AU508" s="256" t="s">
        <v>88</v>
      </c>
      <c r="AV508" s="14" t="s">
        <v>88</v>
      </c>
      <c r="AW508" s="14" t="s">
        <v>34</v>
      </c>
      <c r="AX508" s="14" t="s">
        <v>86</v>
      </c>
      <c r="AY508" s="256" t="s">
        <v>144</v>
      </c>
    </row>
    <row r="509" s="12" customFormat="1" ht="22.8" customHeight="1">
      <c r="A509" s="12"/>
      <c r="B509" s="201"/>
      <c r="C509" s="202"/>
      <c r="D509" s="203" t="s">
        <v>77</v>
      </c>
      <c r="E509" s="215" t="s">
        <v>179</v>
      </c>
      <c r="F509" s="215" t="s">
        <v>881</v>
      </c>
      <c r="G509" s="202"/>
      <c r="H509" s="202"/>
      <c r="I509" s="205"/>
      <c r="J509" s="216">
        <f>BK509</f>
        <v>0</v>
      </c>
      <c r="K509" s="202"/>
      <c r="L509" s="207"/>
      <c r="M509" s="208"/>
      <c r="N509" s="209"/>
      <c r="O509" s="209"/>
      <c r="P509" s="210">
        <f>SUM(P510:P554)</f>
        <v>0</v>
      </c>
      <c r="Q509" s="209"/>
      <c r="R509" s="210">
        <f>SUM(R510:R554)</f>
        <v>30.486924300000005</v>
      </c>
      <c r="S509" s="209"/>
      <c r="T509" s="210">
        <f>SUM(T510:T554)</f>
        <v>0</v>
      </c>
      <c r="U509" s="211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2" t="s">
        <v>86</v>
      </c>
      <c r="AT509" s="213" t="s">
        <v>77</v>
      </c>
      <c r="AU509" s="213" t="s">
        <v>86</v>
      </c>
      <c r="AY509" s="212" t="s">
        <v>144</v>
      </c>
      <c r="BK509" s="214">
        <f>SUM(BK510:BK554)</f>
        <v>0</v>
      </c>
    </row>
    <row r="510" s="2" customFormat="1" ht="24.15" customHeight="1">
      <c r="A510" s="38"/>
      <c r="B510" s="39"/>
      <c r="C510" s="217" t="s">
        <v>882</v>
      </c>
      <c r="D510" s="217" t="s">
        <v>147</v>
      </c>
      <c r="E510" s="218" t="s">
        <v>883</v>
      </c>
      <c r="F510" s="219" t="s">
        <v>884</v>
      </c>
      <c r="G510" s="220" t="s">
        <v>270</v>
      </c>
      <c r="H510" s="221">
        <v>72.599999999999994</v>
      </c>
      <c r="I510" s="222"/>
      <c r="J510" s="223">
        <f>ROUND(I510*H510,2)</f>
        <v>0</v>
      </c>
      <c r="K510" s="219" t="s">
        <v>151</v>
      </c>
      <c r="L510" s="44"/>
      <c r="M510" s="224" t="s">
        <v>1</v>
      </c>
      <c r="N510" s="225" t="s">
        <v>43</v>
      </c>
      <c r="O510" s="91"/>
      <c r="P510" s="226">
        <f>O510*H510</f>
        <v>0</v>
      </c>
      <c r="Q510" s="226">
        <v>1.2999999999999999E-05</v>
      </c>
      <c r="R510" s="226">
        <f>Q510*H510</f>
        <v>0.00094379999999999985</v>
      </c>
      <c r="S510" s="226">
        <v>0</v>
      </c>
      <c r="T510" s="226">
        <f>S510*H510</f>
        <v>0</v>
      </c>
      <c r="U510" s="227" t="s">
        <v>1</v>
      </c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8" t="s">
        <v>161</v>
      </c>
      <c r="AT510" s="228" t="s">
        <v>147</v>
      </c>
      <c r="AU510" s="228" t="s">
        <v>88</v>
      </c>
      <c r="AY510" s="17" t="s">
        <v>144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7" t="s">
        <v>86</v>
      </c>
      <c r="BK510" s="229">
        <f>ROUND(I510*H510,2)</f>
        <v>0</v>
      </c>
      <c r="BL510" s="17" t="s">
        <v>161</v>
      </c>
      <c r="BM510" s="228" t="s">
        <v>885</v>
      </c>
    </row>
    <row r="511" s="13" customFormat="1">
      <c r="A511" s="13"/>
      <c r="B511" s="235"/>
      <c r="C511" s="236"/>
      <c r="D511" s="237" t="s">
        <v>215</v>
      </c>
      <c r="E511" s="238" t="s">
        <v>1</v>
      </c>
      <c r="F511" s="239" t="s">
        <v>505</v>
      </c>
      <c r="G511" s="236"/>
      <c r="H511" s="238" t="s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3"/>
      <c r="U511" s="244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215</v>
      </c>
      <c r="AU511" s="245" t="s">
        <v>88</v>
      </c>
      <c r="AV511" s="13" t="s">
        <v>86</v>
      </c>
      <c r="AW511" s="13" t="s">
        <v>34</v>
      </c>
      <c r="AX511" s="13" t="s">
        <v>78</v>
      </c>
      <c r="AY511" s="245" t="s">
        <v>144</v>
      </c>
    </row>
    <row r="512" s="14" customFormat="1">
      <c r="A512" s="14"/>
      <c r="B512" s="246"/>
      <c r="C512" s="247"/>
      <c r="D512" s="237" t="s">
        <v>215</v>
      </c>
      <c r="E512" s="248" t="s">
        <v>1</v>
      </c>
      <c r="F512" s="249" t="s">
        <v>886</v>
      </c>
      <c r="G512" s="247"/>
      <c r="H512" s="250">
        <v>25.5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4"/>
      <c r="U512" s="255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215</v>
      </c>
      <c r="AU512" s="256" t="s">
        <v>88</v>
      </c>
      <c r="AV512" s="14" t="s">
        <v>88</v>
      </c>
      <c r="AW512" s="14" t="s">
        <v>34</v>
      </c>
      <c r="AX512" s="14" t="s">
        <v>78</v>
      </c>
      <c r="AY512" s="256" t="s">
        <v>144</v>
      </c>
    </row>
    <row r="513" s="13" customFormat="1">
      <c r="A513" s="13"/>
      <c r="B513" s="235"/>
      <c r="C513" s="236"/>
      <c r="D513" s="237" t="s">
        <v>215</v>
      </c>
      <c r="E513" s="238" t="s">
        <v>1</v>
      </c>
      <c r="F513" s="239" t="s">
        <v>507</v>
      </c>
      <c r="G513" s="236"/>
      <c r="H513" s="238" t="s">
        <v>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3"/>
      <c r="U513" s="244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215</v>
      </c>
      <c r="AU513" s="245" t="s">
        <v>88</v>
      </c>
      <c r="AV513" s="13" t="s">
        <v>86</v>
      </c>
      <c r="AW513" s="13" t="s">
        <v>34</v>
      </c>
      <c r="AX513" s="13" t="s">
        <v>78</v>
      </c>
      <c r="AY513" s="245" t="s">
        <v>144</v>
      </c>
    </row>
    <row r="514" s="14" customFormat="1">
      <c r="A514" s="14"/>
      <c r="B514" s="246"/>
      <c r="C514" s="247"/>
      <c r="D514" s="237" t="s">
        <v>215</v>
      </c>
      <c r="E514" s="248" t="s">
        <v>1</v>
      </c>
      <c r="F514" s="249" t="s">
        <v>887</v>
      </c>
      <c r="G514" s="247"/>
      <c r="H514" s="250">
        <v>72.599999999999994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4"/>
      <c r="U514" s="255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6" t="s">
        <v>215</v>
      </c>
      <c r="AU514" s="256" t="s">
        <v>88</v>
      </c>
      <c r="AV514" s="14" t="s">
        <v>88</v>
      </c>
      <c r="AW514" s="14" t="s">
        <v>34</v>
      </c>
      <c r="AX514" s="14" t="s">
        <v>86</v>
      </c>
      <c r="AY514" s="256" t="s">
        <v>144</v>
      </c>
    </row>
    <row r="515" s="2" customFormat="1" ht="24.15" customHeight="1">
      <c r="A515" s="38"/>
      <c r="B515" s="39"/>
      <c r="C515" s="268" t="s">
        <v>888</v>
      </c>
      <c r="D515" s="268" t="s">
        <v>349</v>
      </c>
      <c r="E515" s="269" t="s">
        <v>889</v>
      </c>
      <c r="F515" s="270" t="s">
        <v>890</v>
      </c>
      <c r="G515" s="271" t="s">
        <v>270</v>
      </c>
      <c r="H515" s="272">
        <v>74.778000000000006</v>
      </c>
      <c r="I515" s="273"/>
      <c r="J515" s="274">
        <f>ROUND(I515*H515,2)</f>
        <v>0</v>
      </c>
      <c r="K515" s="270" t="s">
        <v>151</v>
      </c>
      <c r="L515" s="275"/>
      <c r="M515" s="276" t="s">
        <v>1</v>
      </c>
      <c r="N515" s="277" t="s">
        <v>43</v>
      </c>
      <c r="O515" s="91"/>
      <c r="P515" s="226">
        <f>O515*H515</f>
        <v>0</v>
      </c>
      <c r="Q515" s="226">
        <v>0.00445</v>
      </c>
      <c r="R515" s="226">
        <f>Q515*H515</f>
        <v>0.33276210000000001</v>
      </c>
      <c r="S515" s="226">
        <v>0</v>
      </c>
      <c r="T515" s="226">
        <f>S515*H515</f>
        <v>0</v>
      </c>
      <c r="U515" s="227" t="s">
        <v>1</v>
      </c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8" t="s">
        <v>179</v>
      </c>
      <c r="AT515" s="228" t="s">
        <v>349</v>
      </c>
      <c r="AU515" s="228" t="s">
        <v>88</v>
      </c>
      <c r="AY515" s="17" t="s">
        <v>144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7" t="s">
        <v>86</v>
      </c>
      <c r="BK515" s="229">
        <f>ROUND(I515*H515,2)</f>
        <v>0</v>
      </c>
      <c r="BL515" s="17" t="s">
        <v>161</v>
      </c>
      <c r="BM515" s="228" t="s">
        <v>891</v>
      </c>
    </row>
    <row r="516" s="14" customFormat="1">
      <c r="A516" s="14"/>
      <c r="B516" s="246"/>
      <c r="C516" s="247"/>
      <c r="D516" s="237" t="s">
        <v>215</v>
      </c>
      <c r="E516" s="247"/>
      <c r="F516" s="249" t="s">
        <v>892</v>
      </c>
      <c r="G516" s="247"/>
      <c r="H516" s="250">
        <v>74.778000000000006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4"/>
      <c r="U516" s="255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6" t="s">
        <v>215</v>
      </c>
      <c r="AU516" s="256" t="s">
        <v>88</v>
      </c>
      <c r="AV516" s="14" t="s">
        <v>88</v>
      </c>
      <c r="AW516" s="14" t="s">
        <v>4</v>
      </c>
      <c r="AX516" s="14" t="s">
        <v>86</v>
      </c>
      <c r="AY516" s="256" t="s">
        <v>144</v>
      </c>
    </row>
    <row r="517" s="2" customFormat="1" ht="33" customHeight="1">
      <c r="A517" s="38"/>
      <c r="B517" s="39"/>
      <c r="C517" s="217" t="s">
        <v>893</v>
      </c>
      <c r="D517" s="217" t="s">
        <v>147</v>
      </c>
      <c r="E517" s="218" t="s">
        <v>894</v>
      </c>
      <c r="F517" s="219" t="s">
        <v>895</v>
      </c>
      <c r="G517" s="220" t="s">
        <v>369</v>
      </c>
      <c r="H517" s="221">
        <v>36</v>
      </c>
      <c r="I517" s="222"/>
      <c r="J517" s="223">
        <f>ROUND(I517*H517,2)</f>
        <v>0</v>
      </c>
      <c r="K517" s="219" t="s">
        <v>151</v>
      </c>
      <c r="L517" s="44"/>
      <c r="M517" s="224" t="s">
        <v>1</v>
      </c>
      <c r="N517" s="225" t="s">
        <v>43</v>
      </c>
      <c r="O517" s="91"/>
      <c r="P517" s="226">
        <f>O517*H517</f>
        <v>0</v>
      </c>
      <c r="Q517" s="226">
        <v>1.9E-06</v>
      </c>
      <c r="R517" s="226">
        <f>Q517*H517</f>
        <v>6.8399999999999996E-05</v>
      </c>
      <c r="S517" s="226">
        <v>0</v>
      </c>
      <c r="T517" s="226">
        <f>S517*H517</f>
        <v>0</v>
      </c>
      <c r="U517" s="227" t="s">
        <v>1</v>
      </c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8" t="s">
        <v>161</v>
      </c>
      <c r="AT517" s="228" t="s">
        <v>147</v>
      </c>
      <c r="AU517" s="228" t="s">
        <v>88</v>
      </c>
      <c r="AY517" s="17" t="s">
        <v>144</v>
      </c>
      <c r="BE517" s="229">
        <f>IF(N517="základní",J517,0)</f>
        <v>0</v>
      </c>
      <c r="BF517" s="229">
        <f>IF(N517="snížená",J517,0)</f>
        <v>0</v>
      </c>
      <c r="BG517" s="229">
        <f>IF(N517="zákl. přenesená",J517,0)</f>
        <v>0</v>
      </c>
      <c r="BH517" s="229">
        <f>IF(N517="sníž. přenesená",J517,0)</f>
        <v>0</v>
      </c>
      <c r="BI517" s="229">
        <f>IF(N517="nulová",J517,0)</f>
        <v>0</v>
      </c>
      <c r="BJ517" s="17" t="s">
        <v>86</v>
      </c>
      <c r="BK517" s="229">
        <f>ROUND(I517*H517,2)</f>
        <v>0</v>
      </c>
      <c r="BL517" s="17" t="s">
        <v>161</v>
      </c>
      <c r="BM517" s="228" t="s">
        <v>896</v>
      </c>
    </row>
    <row r="518" s="2" customFormat="1" ht="24.15" customHeight="1">
      <c r="A518" s="38"/>
      <c r="B518" s="39"/>
      <c r="C518" s="268" t="s">
        <v>897</v>
      </c>
      <c r="D518" s="268" t="s">
        <v>349</v>
      </c>
      <c r="E518" s="269" t="s">
        <v>898</v>
      </c>
      <c r="F518" s="270" t="s">
        <v>899</v>
      </c>
      <c r="G518" s="271" t="s">
        <v>369</v>
      </c>
      <c r="H518" s="272">
        <v>12</v>
      </c>
      <c r="I518" s="273"/>
      <c r="J518" s="274">
        <f>ROUND(I518*H518,2)</f>
        <v>0</v>
      </c>
      <c r="K518" s="270" t="s">
        <v>151</v>
      </c>
      <c r="L518" s="275"/>
      <c r="M518" s="276" t="s">
        <v>1</v>
      </c>
      <c r="N518" s="277" t="s">
        <v>43</v>
      </c>
      <c r="O518" s="91"/>
      <c r="P518" s="226">
        <f>O518*H518</f>
        <v>0</v>
      </c>
      <c r="Q518" s="226">
        <v>0.0012999999999999999</v>
      </c>
      <c r="R518" s="226">
        <f>Q518*H518</f>
        <v>0.015599999999999999</v>
      </c>
      <c r="S518" s="226">
        <v>0</v>
      </c>
      <c r="T518" s="226">
        <f>S518*H518</f>
        <v>0</v>
      </c>
      <c r="U518" s="227" t="s">
        <v>1</v>
      </c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8" t="s">
        <v>179</v>
      </c>
      <c r="AT518" s="228" t="s">
        <v>349</v>
      </c>
      <c r="AU518" s="228" t="s">
        <v>88</v>
      </c>
      <c r="AY518" s="17" t="s">
        <v>144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7" t="s">
        <v>86</v>
      </c>
      <c r="BK518" s="229">
        <f>ROUND(I518*H518,2)</f>
        <v>0</v>
      </c>
      <c r="BL518" s="17" t="s">
        <v>161</v>
      </c>
      <c r="BM518" s="228" t="s">
        <v>900</v>
      </c>
    </row>
    <row r="519" s="2" customFormat="1" ht="24.15" customHeight="1">
      <c r="A519" s="38"/>
      <c r="B519" s="39"/>
      <c r="C519" s="268" t="s">
        <v>901</v>
      </c>
      <c r="D519" s="268" t="s">
        <v>349</v>
      </c>
      <c r="E519" s="269" t="s">
        <v>902</v>
      </c>
      <c r="F519" s="270" t="s">
        <v>903</v>
      </c>
      <c r="G519" s="271" t="s">
        <v>369</v>
      </c>
      <c r="H519" s="272">
        <v>12</v>
      </c>
      <c r="I519" s="273"/>
      <c r="J519" s="274">
        <f>ROUND(I519*H519,2)</f>
        <v>0</v>
      </c>
      <c r="K519" s="270" t="s">
        <v>151</v>
      </c>
      <c r="L519" s="275"/>
      <c r="M519" s="276" t="s">
        <v>1</v>
      </c>
      <c r="N519" s="277" t="s">
        <v>43</v>
      </c>
      <c r="O519" s="91"/>
      <c r="P519" s="226">
        <f>O519*H519</f>
        <v>0</v>
      </c>
      <c r="Q519" s="226">
        <v>0.0014</v>
      </c>
      <c r="R519" s="226">
        <f>Q519*H519</f>
        <v>0.016799999999999999</v>
      </c>
      <c r="S519" s="226">
        <v>0</v>
      </c>
      <c r="T519" s="226">
        <f>S519*H519</f>
        <v>0</v>
      </c>
      <c r="U519" s="227" t="s">
        <v>1</v>
      </c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8" t="s">
        <v>179</v>
      </c>
      <c r="AT519" s="228" t="s">
        <v>349</v>
      </c>
      <c r="AU519" s="228" t="s">
        <v>88</v>
      </c>
      <c r="AY519" s="17" t="s">
        <v>144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7" t="s">
        <v>86</v>
      </c>
      <c r="BK519" s="229">
        <f>ROUND(I519*H519,2)</f>
        <v>0</v>
      </c>
      <c r="BL519" s="17" t="s">
        <v>161</v>
      </c>
      <c r="BM519" s="228" t="s">
        <v>904</v>
      </c>
    </row>
    <row r="520" s="2" customFormat="1" ht="24.15" customHeight="1">
      <c r="A520" s="38"/>
      <c r="B520" s="39"/>
      <c r="C520" s="268" t="s">
        <v>905</v>
      </c>
      <c r="D520" s="268" t="s">
        <v>349</v>
      </c>
      <c r="E520" s="269" t="s">
        <v>906</v>
      </c>
      <c r="F520" s="270" t="s">
        <v>907</v>
      </c>
      <c r="G520" s="271" t="s">
        <v>369</v>
      </c>
      <c r="H520" s="272">
        <v>12</v>
      </c>
      <c r="I520" s="273"/>
      <c r="J520" s="274">
        <f>ROUND(I520*H520,2)</f>
        <v>0</v>
      </c>
      <c r="K520" s="270" t="s">
        <v>151</v>
      </c>
      <c r="L520" s="275"/>
      <c r="M520" s="276" t="s">
        <v>1</v>
      </c>
      <c r="N520" s="277" t="s">
        <v>43</v>
      </c>
      <c r="O520" s="91"/>
      <c r="P520" s="226">
        <f>O520*H520</f>
        <v>0</v>
      </c>
      <c r="Q520" s="226">
        <v>0.0015</v>
      </c>
      <c r="R520" s="226">
        <f>Q520*H520</f>
        <v>0.018000000000000002</v>
      </c>
      <c r="S520" s="226">
        <v>0</v>
      </c>
      <c r="T520" s="226">
        <f>S520*H520</f>
        <v>0</v>
      </c>
      <c r="U520" s="227" t="s">
        <v>1</v>
      </c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8" t="s">
        <v>179</v>
      </c>
      <c r="AT520" s="228" t="s">
        <v>349</v>
      </c>
      <c r="AU520" s="228" t="s">
        <v>88</v>
      </c>
      <c r="AY520" s="17" t="s">
        <v>144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7" t="s">
        <v>86</v>
      </c>
      <c r="BK520" s="229">
        <f>ROUND(I520*H520,2)</f>
        <v>0</v>
      </c>
      <c r="BL520" s="17" t="s">
        <v>161</v>
      </c>
      <c r="BM520" s="228" t="s">
        <v>908</v>
      </c>
    </row>
    <row r="521" s="2" customFormat="1" ht="24.15" customHeight="1">
      <c r="A521" s="38"/>
      <c r="B521" s="39"/>
      <c r="C521" s="217" t="s">
        <v>909</v>
      </c>
      <c r="D521" s="217" t="s">
        <v>147</v>
      </c>
      <c r="E521" s="218" t="s">
        <v>910</v>
      </c>
      <c r="F521" s="219" t="s">
        <v>911</v>
      </c>
      <c r="G521" s="220" t="s">
        <v>369</v>
      </c>
      <c r="H521" s="221">
        <v>3</v>
      </c>
      <c r="I521" s="222"/>
      <c r="J521" s="223">
        <f>ROUND(I521*H521,2)</f>
        <v>0</v>
      </c>
      <c r="K521" s="219" t="s">
        <v>151</v>
      </c>
      <c r="L521" s="44"/>
      <c r="M521" s="224" t="s">
        <v>1</v>
      </c>
      <c r="N521" s="225" t="s">
        <v>43</v>
      </c>
      <c r="O521" s="91"/>
      <c r="P521" s="226">
        <f>O521*H521</f>
        <v>0</v>
      </c>
      <c r="Q521" s="226">
        <v>0.41948000000000002</v>
      </c>
      <c r="R521" s="226">
        <f>Q521*H521</f>
        <v>1.25844</v>
      </c>
      <c r="S521" s="226">
        <v>0</v>
      </c>
      <c r="T521" s="226">
        <f>S521*H521</f>
        <v>0</v>
      </c>
      <c r="U521" s="227" t="s">
        <v>1</v>
      </c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8" t="s">
        <v>161</v>
      </c>
      <c r="AT521" s="228" t="s">
        <v>147</v>
      </c>
      <c r="AU521" s="228" t="s">
        <v>88</v>
      </c>
      <c r="AY521" s="17" t="s">
        <v>144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7" t="s">
        <v>86</v>
      </c>
      <c r="BK521" s="229">
        <f>ROUND(I521*H521,2)</f>
        <v>0</v>
      </c>
      <c r="BL521" s="17" t="s">
        <v>161</v>
      </c>
      <c r="BM521" s="228" t="s">
        <v>912</v>
      </c>
    </row>
    <row r="522" s="2" customFormat="1" ht="21.75" customHeight="1">
      <c r="A522" s="38"/>
      <c r="B522" s="39"/>
      <c r="C522" s="268" t="s">
        <v>913</v>
      </c>
      <c r="D522" s="268" t="s">
        <v>349</v>
      </c>
      <c r="E522" s="269" t="s">
        <v>914</v>
      </c>
      <c r="F522" s="270" t="s">
        <v>915</v>
      </c>
      <c r="G522" s="271" t="s">
        <v>369</v>
      </c>
      <c r="H522" s="272">
        <v>3</v>
      </c>
      <c r="I522" s="273"/>
      <c r="J522" s="274">
        <f>ROUND(I522*H522,2)</f>
        <v>0</v>
      </c>
      <c r="K522" s="270" t="s">
        <v>151</v>
      </c>
      <c r="L522" s="275"/>
      <c r="M522" s="276" t="s">
        <v>1</v>
      </c>
      <c r="N522" s="277" t="s">
        <v>43</v>
      </c>
      <c r="O522" s="91"/>
      <c r="P522" s="226">
        <f>O522*H522</f>
        <v>0</v>
      </c>
      <c r="Q522" s="226">
        <v>1.8700000000000001</v>
      </c>
      <c r="R522" s="226">
        <f>Q522*H522</f>
        <v>5.6100000000000003</v>
      </c>
      <c r="S522" s="226">
        <v>0</v>
      </c>
      <c r="T522" s="226">
        <f>S522*H522</f>
        <v>0</v>
      </c>
      <c r="U522" s="227" t="s">
        <v>1</v>
      </c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8" t="s">
        <v>179</v>
      </c>
      <c r="AT522" s="228" t="s">
        <v>349</v>
      </c>
      <c r="AU522" s="228" t="s">
        <v>88</v>
      </c>
      <c r="AY522" s="17" t="s">
        <v>144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7" t="s">
        <v>86</v>
      </c>
      <c r="BK522" s="229">
        <f>ROUND(I522*H522,2)</f>
        <v>0</v>
      </c>
      <c r="BL522" s="17" t="s">
        <v>161</v>
      </c>
      <c r="BM522" s="228" t="s">
        <v>916</v>
      </c>
    </row>
    <row r="523" s="2" customFormat="1" ht="24.15" customHeight="1">
      <c r="A523" s="38"/>
      <c r="B523" s="39"/>
      <c r="C523" s="217" t="s">
        <v>917</v>
      </c>
      <c r="D523" s="217" t="s">
        <v>147</v>
      </c>
      <c r="E523" s="218" t="s">
        <v>918</v>
      </c>
      <c r="F523" s="219" t="s">
        <v>919</v>
      </c>
      <c r="G523" s="220" t="s">
        <v>369</v>
      </c>
      <c r="H523" s="221">
        <v>2</v>
      </c>
      <c r="I523" s="222"/>
      <c r="J523" s="223">
        <f>ROUND(I523*H523,2)</f>
        <v>0</v>
      </c>
      <c r="K523" s="219" t="s">
        <v>151</v>
      </c>
      <c r="L523" s="44"/>
      <c r="M523" s="224" t="s">
        <v>1</v>
      </c>
      <c r="N523" s="225" t="s">
        <v>43</v>
      </c>
      <c r="O523" s="91"/>
      <c r="P523" s="226">
        <f>O523*H523</f>
        <v>0</v>
      </c>
      <c r="Q523" s="226">
        <v>0.0098899999999999995</v>
      </c>
      <c r="R523" s="226">
        <f>Q523*H523</f>
        <v>0.019779999999999999</v>
      </c>
      <c r="S523" s="226">
        <v>0</v>
      </c>
      <c r="T523" s="226">
        <f>S523*H523</f>
        <v>0</v>
      </c>
      <c r="U523" s="227" t="s">
        <v>1</v>
      </c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8" t="s">
        <v>161</v>
      </c>
      <c r="AT523" s="228" t="s">
        <v>147</v>
      </c>
      <c r="AU523" s="228" t="s">
        <v>88</v>
      </c>
      <c r="AY523" s="17" t="s">
        <v>144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7" t="s">
        <v>86</v>
      </c>
      <c r="BK523" s="229">
        <f>ROUND(I523*H523,2)</f>
        <v>0</v>
      </c>
      <c r="BL523" s="17" t="s">
        <v>161</v>
      </c>
      <c r="BM523" s="228" t="s">
        <v>920</v>
      </c>
    </row>
    <row r="524" s="2" customFormat="1" ht="21.75" customHeight="1">
      <c r="A524" s="38"/>
      <c r="B524" s="39"/>
      <c r="C524" s="268" t="s">
        <v>921</v>
      </c>
      <c r="D524" s="268" t="s">
        <v>349</v>
      </c>
      <c r="E524" s="269" t="s">
        <v>922</v>
      </c>
      <c r="F524" s="270" t="s">
        <v>923</v>
      </c>
      <c r="G524" s="271" t="s">
        <v>369</v>
      </c>
      <c r="H524" s="272">
        <v>2</v>
      </c>
      <c r="I524" s="273"/>
      <c r="J524" s="274">
        <f>ROUND(I524*H524,2)</f>
        <v>0</v>
      </c>
      <c r="K524" s="270" t="s">
        <v>151</v>
      </c>
      <c r="L524" s="275"/>
      <c r="M524" s="276" t="s">
        <v>1</v>
      </c>
      <c r="N524" s="277" t="s">
        <v>43</v>
      </c>
      <c r="O524" s="91"/>
      <c r="P524" s="226">
        <f>O524*H524</f>
        <v>0</v>
      </c>
      <c r="Q524" s="226">
        <v>1.0129999999999999</v>
      </c>
      <c r="R524" s="226">
        <f>Q524*H524</f>
        <v>2.0259999999999998</v>
      </c>
      <c r="S524" s="226">
        <v>0</v>
      </c>
      <c r="T524" s="226">
        <f>S524*H524</f>
        <v>0</v>
      </c>
      <c r="U524" s="227" t="s">
        <v>1</v>
      </c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8" t="s">
        <v>179</v>
      </c>
      <c r="AT524" s="228" t="s">
        <v>349</v>
      </c>
      <c r="AU524" s="228" t="s">
        <v>88</v>
      </c>
      <c r="AY524" s="17" t="s">
        <v>144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7" t="s">
        <v>86</v>
      </c>
      <c r="BK524" s="229">
        <f>ROUND(I524*H524,2)</f>
        <v>0</v>
      </c>
      <c r="BL524" s="17" t="s">
        <v>161</v>
      </c>
      <c r="BM524" s="228" t="s">
        <v>924</v>
      </c>
    </row>
    <row r="525" s="2" customFormat="1" ht="24.15" customHeight="1">
      <c r="A525" s="38"/>
      <c r="B525" s="39"/>
      <c r="C525" s="217" t="s">
        <v>925</v>
      </c>
      <c r="D525" s="217" t="s">
        <v>147</v>
      </c>
      <c r="E525" s="218" t="s">
        <v>926</v>
      </c>
      <c r="F525" s="219" t="s">
        <v>927</v>
      </c>
      <c r="G525" s="220" t="s">
        <v>369</v>
      </c>
      <c r="H525" s="221">
        <v>3</v>
      </c>
      <c r="I525" s="222"/>
      <c r="J525" s="223">
        <f>ROUND(I525*H525,2)</f>
        <v>0</v>
      </c>
      <c r="K525" s="219" t="s">
        <v>151</v>
      </c>
      <c r="L525" s="44"/>
      <c r="M525" s="224" t="s">
        <v>1</v>
      </c>
      <c r="N525" s="225" t="s">
        <v>43</v>
      </c>
      <c r="O525" s="91"/>
      <c r="P525" s="226">
        <f>O525*H525</f>
        <v>0</v>
      </c>
      <c r="Q525" s="226">
        <v>0.01218</v>
      </c>
      <c r="R525" s="226">
        <f>Q525*H525</f>
        <v>0.036540000000000003</v>
      </c>
      <c r="S525" s="226">
        <v>0</v>
      </c>
      <c r="T525" s="226">
        <f>S525*H525</f>
        <v>0</v>
      </c>
      <c r="U525" s="227" t="s">
        <v>1</v>
      </c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8" t="s">
        <v>161</v>
      </c>
      <c r="AT525" s="228" t="s">
        <v>147</v>
      </c>
      <c r="AU525" s="228" t="s">
        <v>88</v>
      </c>
      <c r="AY525" s="17" t="s">
        <v>144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7" t="s">
        <v>86</v>
      </c>
      <c r="BK525" s="229">
        <f>ROUND(I525*H525,2)</f>
        <v>0</v>
      </c>
      <c r="BL525" s="17" t="s">
        <v>161</v>
      </c>
      <c r="BM525" s="228" t="s">
        <v>928</v>
      </c>
    </row>
    <row r="526" s="2" customFormat="1" ht="24.15" customHeight="1">
      <c r="A526" s="38"/>
      <c r="B526" s="39"/>
      <c r="C526" s="268" t="s">
        <v>929</v>
      </c>
      <c r="D526" s="268" t="s">
        <v>349</v>
      </c>
      <c r="E526" s="269" t="s">
        <v>930</v>
      </c>
      <c r="F526" s="270" t="s">
        <v>931</v>
      </c>
      <c r="G526" s="271" t="s">
        <v>369</v>
      </c>
      <c r="H526" s="272">
        <v>3</v>
      </c>
      <c r="I526" s="273"/>
      <c r="J526" s="274">
        <f>ROUND(I526*H526,2)</f>
        <v>0</v>
      </c>
      <c r="K526" s="270" t="s">
        <v>151</v>
      </c>
      <c r="L526" s="275"/>
      <c r="M526" s="276" t="s">
        <v>1</v>
      </c>
      <c r="N526" s="277" t="s">
        <v>43</v>
      </c>
      <c r="O526" s="91"/>
      <c r="P526" s="226">
        <f>O526*H526</f>
        <v>0</v>
      </c>
      <c r="Q526" s="226">
        <v>0.58499999999999996</v>
      </c>
      <c r="R526" s="226">
        <f>Q526*H526</f>
        <v>1.7549999999999999</v>
      </c>
      <c r="S526" s="226">
        <v>0</v>
      </c>
      <c r="T526" s="226">
        <f>S526*H526</f>
        <v>0</v>
      </c>
      <c r="U526" s="227" t="s">
        <v>1</v>
      </c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8" t="s">
        <v>179</v>
      </c>
      <c r="AT526" s="228" t="s">
        <v>349</v>
      </c>
      <c r="AU526" s="228" t="s">
        <v>88</v>
      </c>
      <c r="AY526" s="17" t="s">
        <v>144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7" t="s">
        <v>86</v>
      </c>
      <c r="BK526" s="229">
        <f>ROUND(I526*H526,2)</f>
        <v>0</v>
      </c>
      <c r="BL526" s="17" t="s">
        <v>161</v>
      </c>
      <c r="BM526" s="228" t="s">
        <v>932</v>
      </c>
    </row>
    <row r="527" s="2" customFormat="1" ht="24.15" customHeight="1">
      <c r="A527" s="38"/>
      <c r="B527" s="39"/>
      <c r="C527" s="268" t="s">
        <v>933</v>
      </c>
      <c r="D527" s="268" t="s">
        <v>349</v>
      </c>
      <c r="E527" s="269" t="s">
        <v>934</v>
      </c>
      <c r="F527" s="270" t="s">
        <v>935</v>
      </c>
      <c r="G527" s="271" t="s">
        <v>369</v>
      </c>
      <c r="H527" s="272">
        <v>5</v>
      </c>
      <c r="I527" s="273"/>
      <c r="J527" s="274">
        <f>ROUND(I527*H527,2)</f>
        <v>0</v>
      </c>
      <c r="K527" s="270" t="s">
        <v>151</v>
      </c>
      <c r="L527" s="275"/>
      <c r="M527" s="276" t="s">
        <v>1</v>
      </c>
      <c r="N527" s="277" t="s">
        <v>43</v>
      </c>
      <c r="O527" s="91"/>
      <c r="P527" s="226">
        <f>O527*H527</f>
        <v>0</v>
      </c>
      <c r="Q527" s="226">
        <v>0.002</v>
      </c>
      <c r="R527" s="226">
        <f>Q527*H527</f>
        <v>0.01</v>
      </c>
      <c r="S527" s="226">
        <v>0</v>
      </c>
      <c r="T527" s="226">
        <f>S527*H527</f>
        <v>0</v>
      </c>
      <c r="U527" s="227" t="s">
        <v>1</v>
      </c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8" t="s">
        <v>179</v>
      </c>
      <c r="AT527" s="228" t="s">
        <v>349</v>
      </c>
      <c r="AU527" s="228" t="s">
        <v>88</v>
      </c>
      <c r="AY527" s="17" t="s">
        <v>144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7" t="s">
        <v>86</v>
      </c>
      <c r="BK527" s="229">
        <f>ROUND(I527*H527,2)</f>
        <v>0</v>
      </c>
      <c r="BL527" s="17" t="s">
        <v>161</v>
      </c>
      <c r="BM527" s="228" t="s">
        <v>936</v>
      </c>
    </row>
    <row r="528" s="2" customFormat="1" ht="24.15" customHeight="1">
      <c r="A528" s="38"/>
      <c r="B528" s="39"/>
      <c r="C528" s="217" t="s">
        <v>937</v>
      </c>
      <c r="D528" s="217" t="s">
        <v>147</v>
      </c>
      <c r="E528" s="218" t="s">
        <v>938</v>
      </c>
      <c r="F528" s="219" t="s">
        <v>939</v>
      </c>
      <c r="G528" s="220" t="s">
        <v>369</v>
      </c>
      <c r="H528" s="221">
        <v>3</v>
      </c>
      <c r="I528" s="222"/>
      <c r="J528" s="223">
        <f>ROUND(I528*H528,2)</f>
        <v>0</v>
      </c>
      <c r="K528" s="219" t="s">
        <v>151</v>
      </c>
      <c r="L528" s="44"/>
      <c r="M528" s="224" t="s">
        <v>1</v>
      </c>
      <c r="N528" s="225" t="s">
        <v>43</v>
      </c>
      <c r="O528" s="91"/>
      <c r="P528" s="226">
        <f>O528*H528</f>
        <v>0</v>
      </c>
      <c r="Q528" s="226">
        <v>0.068769999999999998</v>
      </c>
      <c r="R528" s="226">
        <f>Q528*H528</f>
        <v>0.20630999999999999</v>
      </c>
      <c r="S528" s="226">
        <v>0</v>
      </c>
      <c r="T528" s="226">
        <f>S528*H528</f>
        <v>0</v>
      </c>
      <c r="U528" s="227" t="s">
        <v>1</v>
      </c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8" t="s">
        <v>161</v>
      </c>
      <c r="AT528" s="228" t="s">
        <v>147</v>
      </c>
      <c r="AU528" s="228" t="s">
        <v>88</v>
      </c>
      <c r="AY528" s="17" t="s">
        <v>144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7" t="s">
        <v>86</v>
      </c>
      <c r="BK528" s="229">
        <f>ROUND(I528*H528,2)</f>
        <v>0</v>
      </c>
      <c r="BL528" s="17" t="s">
        <v>161</v>
      </c>
      <c r="BM528" s="228" t="s">
        <v>940</v>
      </c>
    </row>
    <row r="529" s="2" customFormat="1" ht="33" customHeight="1">
      <c r="A529" s="38"/>
      <c r="B529" s="39"/>
      <c r="C529" s="217" t="s">
        <v>941</v>
      </c>
      <c r="D529" s="217" t="s">
        <v>147</v>
      </c>
      <c r="E529" s="218" t="s">
        <v>942</v>
      </c>
      <c r="F529" s="219" t="s">
        <v>943</v>
      </c>
      <c r="G529" s="220" t="s">
        <v>369</v>
      </c>
      <c r="H529" s="221">
        <v>3</v>
      </c>
      <c r="I529" s="222"/>
      <c r="J529" s="223">
        <f>ROUND(I529*H529,2)</f>
        <v>0</v>
      </c>
      <c r="K529" s="219" t="s">
        <v>151</v>
      </c>
      <c r="L529" s="44"/>
      <c r="M529" s="224" t="s">
        <v>1</v>
      </c>
      <c r="N529" s="225" t="s">
        <v>43</v>
      </c>
      <c r="O529" s="91"/>
      <c r="P529" s="226">
        <f>O529*H529</f>
        <v>0</v>
      </c>
      <c r="Q529" s="226">
        <v>0.01136</v>
      </c>
      <c r="R529" s="226">
        <f>Q529*H529</f>
        <v>0.034079999999999999</v>
      </c>
      <c r="S529" s="226">
        <v>0</v>
      </c>
      <c r="T529" s="226">
        <f>S529*H529</f>
        <v>0</v>
      </c>
      <c r="U529" s="227" t="s">
        <v>1</v>
      </c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8" t="s">
        <v>161</v>
      </c>
      <c r="AT529" s="228" t="s">
        <v>147</v>
      </c>
      <c r="AU529" s="228" t="s">
        <v>88</v>
      </c>
      <c r="AY529" s="17" t="s">
        <v>144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7" t="s">
        <v>86</v>
      </c>
      <c r="BK529" s="229">
        <f>ROUND(I529*H529,2)</f>
        <v>0</v>
      </c>
      <c r="BL529" s="17" t="s">
        <v>161</v>
      </c>
      <c r="BM529" s="228" t="s">
        <v>944</v>
      </c>
    </row>
    <row r="530" s="2" customFormat="1" ht="24.15" customHeight="1">
      <c r="A530" s="38"/>
      <c r="B530" s="39"/>
      <c r="C530" s="217" t="s">
        <v>945</v>
      </c>
      <c r="D530" s="217" t="s">
        <v>147</v>
      </c>
      <c r="E530" s="218" t="s">
        <v>946</v>
      </c>
      <c r="F530" s="219" t="s">
        <v>947</v>
      </c>
      <c r="G530" s="220" t="s">
        <v>369</v>
      </c>
      <c r="H530" s="221">
        <v>3</v>
      </c>
      <c r="I530" s="222"/>
      <c r="J530" s="223">
        <f>ROUND(I530*H530,2)</f>
        <v>0</v>
      </c>
      <c r="K530" s="219" t="s">
        <v>151</v>
      </c>
      <c r="L530" s="44"/>
      <c r="M530" s="224" t="s">
        <v>1</v>
      </c>
      <c r="N530" s="225" t="s">
        <v>43</v>
      </c>
      <c r="O530" s="91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6">
        <f>S530*H530</f>
        <v>0</v>
      </c>
      <c r="U530" s="227" t="s">
        <v>1</v>
      </c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8" t="s">
        <v>161</v>
      </c>
      <c r="AT530" s="228" t="s">
        <v>147</v>
      </c>
      <c r="AU530" s="228" t="s">
        <v>88</v>
      </c>
      <c r="AY530" s="17" t="s">
        <v>144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7" t="s">
        <v>86</v>
      </c>
      <c r="BK530" s="229">
        <f>ROUND(I530*H530,2)</f>
        <v>0</v>
      </c>
      <c r="BL530" s="17" t="s">
        <v>161</v>
      </c>
      <c r="BM530" s="228" t="s">
        <v>948</v>
      </c>
    </row>
    <row r="531" s="2" customFormat="1" ht="24.15" customHeight="1">
      <c r="A531" s="38"/>
      <c r="B531" s="39"/>
      <c r="C531" s="217" t="s">
        <v>949</v>
      </c>
      <c r="D531" s="217" t="s">
        <v>147</v>
      </c>
      <c r="E531" s="218" t="s">
        <v>950</v>
      </c>
      <c r="F531" s="219" t="s">
        <v>951</v>
      </c>
      <c r="G531" s="220" t="s">
        <v>369</v>
      </c>
      <c r="H531" s="221">
        <v>3</v>
      </c>
      <c r="I531" s="222"/>
      <c r="J531" s="223">
        <f>ROUND(I531*H531,2)</f>
        <v>0</v>
      </c>
      <c r="K531" s="219" t="s">
        <v>151</v>
      </c>
      <c r="L531" s="44"/>
      <c r="M531" s="224" t="s">
        <v>1</v>
      </c>
      <c r="N531" s="225" t="s">
        <v>43</v>
      </c>
      <c r="O531" s="91"/>
      <c r="P531" s="226">
        <f>O531*H531</f>
        <v>0</v>
      </c>
      <c r="Q531" s="226">
        <v>0.021440000000000001</v>
      </c>
      <c r="R531" s="226">
        <f>Q531*H531</f>
        <v>0.064320000000000002</v>
      </c>
      <c r="S531" s="226">
        <v>0</v>
      </c>
      <c r="T531" s="226">
        <f>S531*H531</f>
        <v>0</v>
      </c>
      <c r="U531" s="227" t="s">
        <v>1</v>
      </c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8" t="s">
        <v>161</v>
      </c>
      <c r="AT531" s="228" t="s">
        <v>147</v>
      </c>
      <c r="AU531" s="228" t="s">
        <v>88</v>
      </c>
      <c r="AY531" s="17" t="s">
        <v>144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7" t="s">
        <v>86</v>
      </c>
      <c r="BK531" s="229">
        <f>ROUND(I531*H531,2)</f>
        <v>0</v>
      </c>
      <c r="BL531" s="17" t="s">
        <v>161</v>
      </c>
      <c r="BM531" s="228" t="s">
        <v>952</v>
      </c>
    </row>
    <row r="532" s="2" customFormat="1" ht="24.15" customHeight="1">
      <c r="A532" s="38"/>
      <c r="B532" s="39"/>
      <c r="C532" s="217" t="s">
        <v>953</v>
      </c>
      <c r="D532" s="217" t="s">
        <v>147</v>
      </c>
      <c r="E532" s="218" t="s">
        <v>954</v>
      </c>
      <c r="F532" s="219" t="s">
        <v>955</v>
      </c>
      <c r="G532" s="220" t="s">
        <v>369</v>
      </c>
      <c r="H532" s="221">
        <v>2</v>
      </c>
      <c r="I532" s="222"/>
      <c r="J532" s="223">
        <f>ROUND(I532*H532,2)</f>
        <v>0</v>
      </c>
      <c r="K532" s="219" t="s">
        <v>151</v>
      </c>
      <c r="L532" s="44"/>
      <c r="M532" s="224" t="s">
        <v>1</v>
      </c>
      <c r="N532" s="225" t="s">
        <v>43</v>
      </c>
      <c r="O532" s="91"/>
      <c r="P532" s="226">
        <f>O532*H532</f>
        <v>0</v>
      </c>
      <c r="Q532" s="226">
        <v>0.1056</v>
      </c>
      <c r="R532" s="226">
        <f>Q532*H532</f>
        <v>0.2112</v>
      </c>
      <c r="S532" s="226">
        <v>0</v>
      </c>
      <c r="T532" s="226">
        <f>S532*H532</f>
        <v>0</v>
      </c>
      <c r="U532" s="227" t="s">
        <v>1</v>
      </c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8" t="s">
        <v>161</v>
      </c>
      <c r="AT532" s="228" t="s">
        <v>147</v>
      </c>
      <c r="AU532" s="228" t="s">
        <v>88</v>
      </c>
      <c r="AY532" s="17" t="s">
        <v>144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7" t="s">
        <v>86</v>
      </c>
      <c r="BK532" s="229">
        <f>ROUND(I532*H532,2)</f>
        <v>0</v>
      </c>
      <c r="BL532" s="17" t="s">
        <v>161</v>
      </c>
      <c r="BM532" s="228" t="s">
        <v>956</v>
      </c>
    </row>
    <row r="533" s="2" customFormat="1" ht="24.15" customHeight="1">
      <c r="A533" s="38"/>
      <c r="B533" s="39"/>
      <c r="C533" s="217" t="s">
        <v>957</v>
      </c>
      <c r="D533" s="217" t="s">
        <v>147</v>
      </c>
      <c r="E533" s="218" t="s">
        <v>958</v>
      </c>
      <c r="F533" s="219" t="s">
        <v>959</v>
      </c>
      <c r="G533" s="220" t="s">
        <v>369</v>
      </c>
      <c r="H533" s="221">
        <v>1</v>
      </c>
      <c r="I533" s="222"/>
      <c r="J533" s="223">
        <f>ROUND(I533*H533,2)</f>
        <v>0</v>
      </c>
      <c r="K533" s="219" t="s">
        <v>151</v>
      </c>
      <c r="L533" s="44"/>
      <c r="M533" s="224" t="s">
        <v>1</v>
      </c>
      <c r="N533" s="225" t="s">
        <v>43</v>
      </c>
      <c r="O533" s="91"/>
      <c r="P533" s="226">
        <f>O533*H533</f>
        <v>0</v>
      </c>
      <c r="Q533" s="226">
        <v>0.10661</v>
      </c>
      <c r="R533" s="226">
        <f>Q533*H533</f>
        <v>0.10661</v>
      </c>
      <c r="S533" s="226">
        <v>0</v>
      </c>
      <c r="T533" s="226">
        <f>S533*H533</f>
        <v>0</v>
      </c>
      <c r="U533" s="227" t="s">
        <v>1</v>
      </c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8" t="s">
        <v>161</v>
      </c>
      <c r="AT533" s="228" t="s">
        <v>147</v>
      </c>
      <c r="AU533" s="228" t="s">
        <v>88</v>
      </c>
      <c r="AY533" s="17" t="s">
        <v>144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7" t="s">
        <v>86</v>
      </c>
      <c r="BK533" s="229">
        <f>ROUND(I533*H533,2)</f>
        <v>0</v>
      </c>
      <c r="BL533" s="17" t="s">
        <v>161</v>
      </c>
      <c r="BM533" s="228" t="s">
        <v>960</v>
      </c>
    </row>
    <row r="534" s="2" customFormat="1" ht="24.15" customHeight="1">
      <c r="A534" s="38"/>
      <c r="B534" s="39"/>
      <c r="C534" s="217" t="s">
        <v>961</v>
      </c>
      <c r="D534" s="217" t="s">
        <v>147</v>
      </c>
      <c r="E534" s="218" t="s">
        <v>962</v>
      </c>
      <c r="F534" s="219" t="s">
        <v>963</v>
      </c>
      <c r="G534" s="220" t="s">
        <v>369</v>
      </c>
      <c r="H534" s="221">
        <v>3</v>
      </c>
      <c r="I534" s="222"/>
      <c r="J534" s="223">
        <f>ROUND(I534*H534,2)</f>
        <v>0</v>
      </c>
      <c r="K534" s="219" t="s">
        <v>151</v>
      </c>
      <c r="L534" s="44"/>
      <c r="M534" s="224" t="s">
        <v>1</v>
      </c>
      <c r="N534" s="225" t="s">
        <v>43</v>
      </c>
      <c r="O534" s="91"/>
      <c r="P534" s="226">
        <f>O534*H534</f>
        <v>0</v>
      </c>
      <c r="Q534" s="226">
        <v>0.012120000000000001</v>
      </c>
      <c r="R534" s="226">
        <f>Q534*H534</f>
        <v>0.036360000000000003</v>
      </c>
      <c r="S534" s="226">
        <v>0</v>
      </c>
      <c r="T534" s="226">
        <f>S534*H534</f>
        <v>0</v>
      </c>
      <c r="U534" s="227" t="s">
        <v>1</v>
      </c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8" t="s">
        <v>161</v>
      </c>
      <c r="AT534" s="228" t="s">
        <v>147</v>
      </c>
      <c r="AU534" s="228" t="s">
        <v>88</v>
      </c>
      <c r="AY534" s="17" t="s">
        <v>144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7" t="s">
        <v>86</v>
      </c>
      <c r="BK534" s="229">
        <f>ROUND(I534*H534,2)</f>
        <v>0</v>
      </c>
      <c r="BL534" s="17" t="s">
        <v>161</v>
      </c>
      <c r="BM534" s="228" t="s">
        <v>964</v>
      </c>
    </row>
    <row r="535" s="2" customFormat="1" ht="24.15" customHeight="1">
      <c r="A535" s="38"/>
      <c r="B535" s="39"/>
      <c r="C535" s="217" t="s">
        <v>965</v>
      </c>
      <c r="D535" s="217" t="s">
        <v>147</v>
      </c>
      <c r="E535" s="218" t="s">
        <v>966</v>
      </c>
      <c r="F535" s="219" t="s">
        <v>967</v>
      </c>
      <c r="G535" s="220" t="s">
        <v>369</v>
      </c>
      <c r="H535" s="221">
        <v>3</v>
      </c>
      <c r="I535" s="222"/>
      <c r="J535" s="223">
        <f>ROUND(I535*H535,2)</f>
        <v>0</v>
      </c>
      <c r="K535" s="219" t="s">
        <v>151</v>
      </c>
      <c r="L535" s="44"/>
      <c r="M535" s="224" t="s">
        <v>1</v>
      </c>
      <c r="N535" s="225" t="s">
        <v>43</v>
      </c>
      <c r="O535" s="91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6">
        <f>S535*H535</f>
        <v>0</v>
      </c>
      <c r="U535" s="227" t="s">
        <v>1</v>
      </c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8" t="s">
        <v>161</v>
      </c>
      <c r="AT535" s="228" t="s">
        <v>147</v>
      </c>
      <c r="AU535" s="228" t="s">
        <v>88</v>
      </c>
      <c r="AY535" s="17" t="s">
        <v>144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7" t="s">
        <v>86</v>
      </c>
      <c r="BK535" s="229">
        <f>ROUND(I535*H535,2)</f>
        <v>0</v>
      </c>
      <c r="BL535" s="17" t="s">
        <v>161</v>
      </c>
      <c r="BM535" s="228" t="s">
        <v>968</v>
      </c>
    </row>
    <row r="536" s="2" customFormat="1" ht="33" customHeight="1">
      <c r="A536" s="38"/>
      <c r="B536" s="39"/>
      <c r="C536" s="217" t="s">
        <v>969</v>
      </c>
      <c r="D536" s="217" t="s">
        <v>147</v>
      </c>
      <c r="E536" s="218" t="s">
        <v>970</v>
      </c>
      <c r="F536" s="219" t="s">
        <v>971</v>
      </c>
      <c r="G536" s="220" t="s">
        <v>369</v>
      </c>
      <c r="H536" s="221">
        <v>3</v>
      </c>
      <c r="I536" s="222"/>
      <c r="J536" s="223">
        <f>ROUND(I536*H536,2)</f>
        <v>0</v>
      </c>
      <c r="K536" s="219" t="s">
        <v>151</v>
      </c>
      <c r="L536" s="44"/>
      <c r="M536" s="224" t="s">
        <v>1</v>
      </c>
      <c r="N536" s="225" t="s">
        <v>43</v>
      </c>
      <c r="O536" s="91"/>
      <c r="P536" s="226">
        <f>O536*H536</f>
        <v>0</v>
      </c>
      <c r="Q536" s="226">
        <v>0.092920000000000003</v>
      </c>
      <c r="R536" s="226">
        <f>Q536*H536</f>
        <v>0.27876000000000001</v>
      </c>
      <c r="S536" s="226">
        <v>0</v>
      </c>
      <c r="T536" s="226">
        <f>S536*H536</f>
        <v>0</v>
      </c>
      <c r="U536" s="227" t="s">
        <v>1</v>
      </c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8" t="s">
        <v>161</v>
      </c>
      <c r="AT536" s="228" t="s">
        <v>147</v>
      </c>
      <c r="AU536" s="228" t="s">
        <v>88</v>
      </c>
      <c r="AY536" s="17" t="s">
        <v>144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7" t="s">
        <v>86</v>
      </c>
      <c r="BK536" s="229">
        <f>ROUND(I536*H536,2)</f>
        <v>0</v>
      </c>
      <c r="BL536" s="17" t="s">
        <v>161</v>
      </c>
      <c r="BM536" s="228" t="s">
        <v>972</v>
      </c>
    </row>
    <row r="537" s="2" customFormat="1" ht="37.8" customHeight="1">
      <c r="A537" s="38"/>
      <c r="B537" s="39"/>
      <c r="C537" s="217" t="s">
        <v>973</v>
      </c>
      <c r="D537" s="217" t="s">
        <v>147</v>
      </c>
      <c r="E537" s="218" t="s">
        <v>974</v>
      </c>
      <c r="F537" s="219" t="s">
        <v>975</v>
      </c>
      <c r="G537" s="220" t="s">
        <v>369</v>
      </c>
      <c r="H537" s="221">
        <v>3</v>
      </c>
      <c r="I537" s="222"/>
      <c r="J537" s="223">
        <f>ROUND(I537*H537,2)</f>
        <v>0</v>
      </c>
      <c r="K537" s="219" t="s">
        <v>151</v>
      </c>
      <c r="L537" s="44"/>
      <c r="M537" s="224" t="s">
        <v>1</v>
      </c>
      <c r="N537" s="225" t="s">
        <v>43</v>
      </c>
      <c r="O537" s="91"/>
      <c r="P537" s="226">
        <f>O537*H537</f>
        <v>0</v>
      </c>
      <c r="Q537" s="226">
        <v>0.089999999999999997</v>
      </c>
      <c r="R537" s="226">
        <f>Q537*H537</f>
        <v>0.27000000000000002</v>
      </c>
      <c r="S537" s="226">
        <v>0</v>
      </c>
      <c r="T537" s="226">
        <f>S537*H537</f>
        <v>0</v>
      </c>
      <c r="U537" s="227" t="s">
        <v>1</v>
      </c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8" t="s">
        <v>161</v>
      </c>
      <c r="AT537" s="228" t="s">
        <v>147</v>
      </c>
      <c r="AU537" s="228" t="s">
        <v>88</v>
      </c>
      <c r="AY537" s="17" t="s">
        <v>144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7" t="s">
        <v>86</v>
      </c>
      <c r="BK537" s="229">
        <f>ROUND(I537*H537,2)</f>
        <v>0</v>
      </c>
      <c r="BL537" s="17" t="s">
        <v>161</v>
      </c>
      <c r="BM537" s="228" t="s">
        <v>976</v>
      </c>
    </row>
    <row r="538" s="2" customFormat="1" ht="16.5" customHeight="1">
      <c r="A538" s="38"/>
      <c r="B538" s="39"/>
      <c r="C538" s="268" t="s">
        <v>977</v>
      </c>
      <c r="D538" s="268" t="s">
        <v>349</v>
      </c>
      <c r="E538" s="269" t="s">
        <v>978</v>
      </c>
      <c r="F538" s="270" t="s">
        <v>979</v>
      </c>
      <c r="G538" s="271" t="s">
        <v>369</v>
      </c>
      <c r="H538" s="272">
        <v>3</v>
      </c>
      <c r="I538" s="273"/>
      <c r="J538" s="274">
        <f>ROUND(I538*H538,2)</f>
        <v>0</v>
      </c>
      <c r="K538" s="270" t="s">
        <v>1</v>
      </c>
      <c r="L538" s="275"/>
      <c r="M538" s="276" t="s">
        <v>1</v>
      </c>
      <c r="N538" s="277" t="s">
        <v>43</v>
      </c>
      <c r="O538" s="91"/>
      <c r="P538" s="226">
        <f>O538*H538</f>
        <v>0</v>
      </c>
      <c r="Q538" s="226">
        <v>0.056300000000000003</v>
      </c>
      <c r="R538" s="226">
        <f>Q538*H538</f>
        <v>0.1689</v>
      </c>
      <c r="S538" s="226">
        <v>0</v>
      </c>
      <c r="T538" s="226">
        <f>S538*H538</f>
        <v>0</v>
      </c>
      <c r="U538" s="227" t="s">
        <v>1</v>
      </c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8" t="s">
        <v>179</v>
      </c>
      <c r="AT538" s="228" t="s">
        <v>349</v>
      </c>
      <c r="AU538" s="228" t="s">
        <v>88</v>
      </c>
      <c r="AY538" s="17" t="s">
        <v>144</v>
      </c>
      <c r="BE538" s="229">
        <f>IF(N538="základní",J538,0)</f>
        <v>0</v>
      </c>
      <c r="BF538" s="229">
        <f>IF(N538="snížená",J538,0)</f>
        <v>0</v>
      </c>
      <c r="BG538" s="229">
        <f>IF(N538="zákl. přenesená",J538,0)</f>
        <v>0</v>
      </c>
      <c r="BH538" s="229">
        <f>IF(N538="sníž. přenesená",J538,0)</f>
        <v>0</v>
      </c>
      <c r="BI538" s="229">
        <f>IF(N538="nulová",J538,0)</f>
        <v>0</v>
      </c>
      <c r="BJ538" s="17" t="s">
        <v>86</v>
      </c>
      <c r="BK538" s="229">
        <f>ROUND(I538*H538,2)</f>
        <v>0</v>
      </c>
      <c r="BL538" s="17" t="s">
        <v>161</v>
      </c>
      <c r="BM538" s="228" t="s">
        <v>980</v>
      </c>
    </row>
    <row r="539" s="2" customFormat="1" ht="33" customHeight="1">
      <c r="A539" s="38"/>
      <c r="B539" s="39"/>
      <c r="C539" s="268" t="s">
        <v>981</v>
      </c>
      <c r="D539" s="268" t="s">
        <v>349</v>
      </c>
      <c r="E539" s="269" t="s">
        <v>982</v>
      </c>
      <c r="F539" s="270" t="s">
        <v>983</v>
      </c>
      <c r="G539" s="271" t="s">
        <v>270</v>
      </c>
      <c r="H539" s="272">
        <v>3</v>
      </c>
      <c r="I539" s="273"/>
      <c r="J539" s="274">
        <f>ROUND(I539*H539,2)</f>
        <v>0</v>
      </c>
      <c r="K539" s="270" t="s">
        <v>151</v>
      </c>
      <c r="L539" s="275"/>
      <c r="M539" s="276" t="s">
        <v>1</v>
      </c>
      <c r="N539" s="277" t="s">
        <v>43</v>
      </c>
      <c r="O539" s="91"/>
      <c r="P539" s="226">
        <f>O539*H539</f>
        <v>0</v>
      </c>
      <c r="Q539" s="226">
        <v>0.0022000000000000001</v>
      </c>
      <c r="R539" s="226">
        <f>Q539*H539</f>
        <v>0.0066</v>
      </c>
      <c r="S539" s="226">
        <v>0</v>
      </c>
      <c r="T539" s="226">
        <f>S539*H539</f>
        <v>0</v>
      </c>
      <c r="U539" s="227" t="s">
        <v>1</v>
      </c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8" t="s">
        <v>179</v>
      </c>
      <c r="AT539" s="228" t="s">
        <v>349</v>
      </c>
      <c r="AU539" s="228" t="s">
        <v>88</v>
      </c>
      <c r="AY539" s="17" t="s">
        <v>144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7" t="s">
        <v>86</v>
      </c>
      <c r="BK539" s="229">
        <f>ROUND(I539*H539,2)</f>
        <v>0</v>
      </c>
      <c r="BL539" s="17" t="s">
        <v>161</v>
      </c>
      <c r="BM539" s="228" t="s">
        <v>984</v>
      </c>
    </row>
    <row r="540" s="2" customFormat="1" ht="24.15" customHeight="1">
      <c r="A540" s="38"/>
      <c r="B540" s="39"/>
      <c r="C540" s="217" t="s">
        <v>985</v>
      </c>
      <c r="D540" s="217" t="s">
        <v>147</v>
      </c>
      <c r="E540" s="218" t="s">
        <v>986</v>
      </c>
      <c r="F540" s="219" t="s">
        <v>987</v>
      </c>
      <c r="G540" s="220" t="s">
        <v>369</v>
      </c>
      <c r="H540" s="221">
        <v>9</v>
      </c>
      <c r="I540" s="222"/>
      <c r="J540" s="223">
        <f>ROUND(I540*H540,2)</f>
        <v>0</v>
      </c>
      <c r="K540" s="219" t="s">
        <v>151</v>
      </c>
      <c r="L540" s="44"/>
      <c r="M540" s="224" t="s">
        <v>1</v>
      </c>
      <c r="N540" s="225" t="s">
        <v>43</v>
      </c>
      <c r="O540" s="91"/>
      <c r="P540" s="226">
        <f>O540*H540</f>
        <v>0</v>
      </c>
      <c r="Q540" s="226">
        <v>0.12525800000000001</v>
      </c>
      <c r="R540" s="226">
        <f>Q540*H540</f>
        <v>1.1273220000000002</v>
      </c>
      <c r="S540" s="226">
        <v>0</v>
      </c>
      <c r="T540" s="226">
        <f>S540*H540</f>
        <v>0</v>
      </c>
      <c r="U540" s="227" t="s">
        <v>1</v>
      </c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8" t="s">
        <v>161</v>
      </c>
      <c r="AT540" s="228" t="s">
        <v>147</v>
      </c>
      <c r="AU540" s="228" t="s">
        <v>88</v>
      </c>
      <c r="AY540" s="17" t="s">
        <v>144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7" t="s">
        <v>86</v>
      </c>
      <c r="BK540" s="229">
        <f>ROUND(I540*H540,2)</f>
        <v>0</v>
      </c>
      <c r="BL540" s="17" t="s">
        <v>161</v>
      </c>
      <c r="BM540" s="228" t="s">
        <v>988</v>
      </c>
    </row>
    <row r="541" s="2" customFormat="1" ht="24.15" customHeight="1">
      <c r="A541" s="38"/>
      <c r="B541" s="39"/>
      <c r="C541" s="217" t="s">
        <v>989</v>
      </c>
      <c r="D541" s="217" t="s">
        <v>147</v>
      </c>
      <c r="E541" s="218" t="s">
        <v>990</v>
      </c>
      <c r="F541" s="219" t="s">
        <v>991</v>
      </c>
      <c r="G541" s="220" t="s">
        <v>369</v>
      </c>
      <c r="H541" s="221">
        <v>9</v>
      </c>
      <c r="I541" s="222"/>
      <c r="J541" s="223">
        <f>ROUND(I541*H541,2)</f>
        <v>0</v>
      </c>
      <c r="K541" s="219" t="s">
        <v>151</v>
      </c>
      <c r="L541" s="44"/>
      <c r="M541" s="224" t="s">
        <v>1</v>
      </c>
      <c r="N541" s="225" t="s">
        <v>43</v>
      </c>
      <c r="O541" s="91"/>
      <c r="P541" s="226">
        <f>O541*H541</f>
        <v>0</v>
      </c>
      <c r="Q541" s="226">
        <v>0.030758000000000001</v>
      </c>
      <c r="R541" s="226">
        <f>Q541*H541</f>
        <v>0.27682200000000001</v>
      </c>
      <c r="S541" s="226">
        <v>0</v>
      </c>
      <c r="T541" s="226">
        <f>S541*H541</f>
        <v>0</v>
      </c>
      <c r="U541" s="227" t="s">
        <v>1</v>
      </c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8" t="s">
        <v>161</v>
      </c>
      <c r="AT541" s="228" t="s">
        <v>147</v>
      </c>
      <c r="AU541" s="228" t="s">
        <v>88</v>
      </c>
      <c r="AY541" s="17" t="s">
        <v>144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7" t="s">
        <v>86</v>
      </c>
      <c r="BK541" s="229">
        <f>ROUND(I541*H541,2)</f>
        <v>0</v>
      </c>
      <c r="BL541" s="17" t="s">
        <v>161</v>
      </c>
      <c r="BM541" s="228" t="s">
        <v>992</v>
      </c>
    </row>
    <row r="542" s="2" customFormat="1" ht="24.15" customHeight="1">
      <c r="A542" s="38"/>
      <c r="B542" s="39"/>
      <c r="C542" s="217" t="s">
        <v>993</v>
      </c>
      <c r="D542" s="217" t="s">
        <v>147</v>
      </c>
      <c r="E542" s="218" t="s">
        <v>994</v>
      </c>
      <c r="F542" s="219" t="s">
        <v>995</v>
      </c>
      <c r="G542" s="220" t="s">
        <v>369</v>
      </c>
      <c r="H542" s="221">
        <v>9</v>
      </c>
      <c r="I542" s="222"/>
      <c r="J542" s="223">
        <f>ROUND(I542*H542,2)</f>
        <v>0</v>
      </c>
      <c r="K542" s="219" t="s">
        <v>151</v>
      </c>
      <c r="L542" s="44"/>
      <c r="M542" s="224" t="s">
        <v>1</v>
      </c>
      <c r="N542" s="225" t="s">
        <v>43</v>
      </c>
      <c r="O542" s="91"/>
      <c r="P542" s="226">
        <f>O542*H542</f>
        <v>0</v>
      </c>
      <c r="Q542" s="226">
        <v>0.030758000000000001</v>
      </c>
      <c r="R542" s="226">
        <f>Q542*H542</f>
        <v>0.27682200000000001</v>
      </c>
      <c r="S542" s="226">
        <v>0</v>
      </c>
      <c r="T542" s="226">
        <f>S542*H542</f>
        <v>0</v>
      </c>
      <c r="U542" s="227" t="s">
        <v>1</v>
      </c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8" t="s">
        <v>161</v>
      </c>
      <c r="AT542" s="228" t="s">
        <v>147</v>
      </c>
      <c r="AU542" s="228" t="s">
        <v>88</v>
      </c>
      <c r="AY542" s="17" t="s">
        <v>144</v>
      </c>
      <c r="BE542" s="229">
        <f>IF(N542="základní",J542,0)</f>
        <v>0</v>
      </c>
      <c r="BF542" s="229">
        <f>IF(N542="snížená",J542,0)</f>
        <v>0</v>
      </c>
      <c r="BG542" s="229">
        <f>IF(N542="zákl. přenesená",J542,0)</f>
        <v>0</v>
      </c>
      <c r="BH542" s="229">
        <f>IF(N542="sníž. přenesená",J542,0)</f>
        <v>0</v>
      </c>
      <c r="BI542" s="229">
        <f>IF(N542="nulová",J542,0)</f>
        <v>0</v>
      </c>
      <c r="BJ542" s="17" t="s">
        <v>86</v>
      </c>
      <c r="BK542" s="229">
        <f>ROUND(I542*H542,2)</f>
        <v>0</v>
      </c>
      <c r="BL542" s="17" t="s">
        <v>161</v>
      </c>
      <c r="BM542" s="228" t="s">
        <v>996</v>
      </c>
    </row>
    <row r="543" s="2" customFormat="1" ht="24.15" customHeight="1">
      <c r="A543" s="38"/>
      <c r="B543" s="39"/>
      <c r="C543" s="217" t="s">
        <v>997</v>
      </c>
      <c r="D543" s="217" t="s">
        <v>147</v>
      </c>
      <c r="E543" s="218" t="s">
        <v>998</v>
      </c>
      <c r="F543" s="219" t="s">
        <v>999</v>
      </c>
      <c r="G543" s="220" t="s">
        <v>369</v>
      </c>
      <c r="H543" s="221">
        <v>9</v>
      </c>
      <c r="I543" s="222"/>
      <c r="J543" s="223">
        <f>ROUND(I543*H543,2)</f>
        <v>0</v>
      </c>
      <c r="K543" s="219" t="s">
        <v>151</v>
      </c>
      <c r="L543" s="44"/>
      <c r="M543" s="224" t="s">
        <v>1</v>
      </c>
      <c r="N543" s="225" t="s">
        <v>43</v>
      </c>
      <c r="O543" s="91"/>
      <c r="P543" s="226">
        <f>O543*H543</f>
        <v>0</v>
      </c>
      <c r="Q543" s="226">
        <v>0.030758000000000001</v>
      </c>
      <c r="R543" s="226">
        <f>Q543*H543</f>
        <v>0.27682200000000001</v>
      </c>
      <c r="S543" s="226">
        <v>0</v>
      </c>
      <c r="T543" s="226">
        <f>S543*H543</f>
        <v>0</v>
      </c>
      <c r="U543" s="227" t="s">
        <v>1</v>
      </c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8" t="s">
        <v>161</v>
      </c>
      <c r="AT543" s="228" t="s">
        <v>147</v>
      </c>
      <c r="AU543" s="228" t="s">
        <v>88</v>
      </c>
      <c r="AY543" s="17" t="s">
        <v>144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7" t="s">
        <v>86</v>
      </c>
      <c r="BK543" s="229">
        <f>ROUND(I543*H543,2)</f>
        <v>0</v>
      </c>
      <c r="BL543" s="17" t="s">
        <v>161</v>
      </c>
      <c r="BM543" s="228" t="s">
        <v>1000</v>
      </c>
    </row>
    <row r="544" s="2" customFormat="1" ht="24.15" customHeight="1">
      <c r="A544" s="38"/>
      <c r="B544" s="39"/>
      <c r="C544" s="217" t="s">
        <v>1001</v>
      </c>
      <c r="D544" s="217" t="s">
        <v>147</v>
      </c>
      <c r="E544" s="218" t="s">
        <v>1002</v>
      </c>
      <c r="F544" s="219" t="s">
        <v>1003</v>
      </c>
      <c r="G544" s="220" t="s">
        <v>369</v>
      </c>
      <c r="H544" s="221">
        <v>9</v>
      </c>
      <c r="I544" s="222"/>
      <c r="J544" s="223">
        <f>ROUND(I544*H544,2)</f>
        <v>0</v>
      </c>
      <c r="K544" s="219" t="s">
        <v>151</v>
      </c>
      <c r="L544" s="44"/>
      <c r="M544" s="224" t="s">
        <v>1</v>
      </c>
      <c r="N544" s="225" t="s">
        <v>43</v>
      </c>
      <c r="O544" s="91"/>
      <c r="P544" s="226">
        <f>O544*H544</f>
        <v>0</v>
      </c>
      <c r="Q544" s="226">
        <v>0.217338</v>
      </c>
      <c r="R544" s="226">
        <f>Q544*H544</f>
        <v>1.9560420000000001</v>
      </c>
      <c r="S544" s="226">
        <v>0</v>
      </c>
      <c r="T544" s="226">
        <f>S544*H544</f>
        <v>0</v>
      </c>
      <c r="U544" s="227" t="s">
        <v>1</v>
      </c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8" t="s">
        <v>161</v>
      </c>
      <c r="AT544" s="228" t="s">
        <v>147</v>
      </c>
      <c r="AU544" s="228" t="s">
        <v>88</v>
      </c>
      <c r="AY544" s="17" t="s">
        <v>144</v>
      </c>
      <c r="BE544" s="229">
        <f>IF(N544="základní",J544,0)</f>
        <v>0</v>
      </c>
      <c r="BF544" s="229">
        <f>IF(N544="snížená",J544,0)</f>
        <v>0</v>
      </c>
      <c r="BG544" s="229">
        <f>IF(N544="zákl. přenesená",J544,0)</f>
        <v>0</v>
      </c>
      <c r="BH544" s="229">
        <f>IF(N544="sníž. přenesená",J544,0)</f>
        <v>0</v>
      </c>
      <c r="BI544" s="229">
        <f>IF(N544="nulová",J544,0)</f>
        <v>0</v>
      </c>
      <c r="BJ544" s="17" t="s">
        <v>86</v>
      </c>
      <c r="BK544" s="229">
        <f>ROUND(I544*H544,2)</f>
        <v>0</v>
      </c>
      <c r="BL544" s="17" t="s">
        <v>161</v>
      </c>
      <c r="BM544" s="228" t="s">
        <v>1004</v>
      </c>
    </row>
    <row r="545" s="2" customFormat="1" ht="33" customHeight="1">
      <c r="A545" s="38"/>
      <c r="B545" s="39"/>
      <c r="C545" s="268" t="s">
        <v>1005</v>
      </c>
      <c r="D545" s="268" t="s">
        <v>349</v>
      </c>
      <c r="E545" s="269" t="s">
        <v>1006</v>
      </c>
      <c r="F545" s="270" t="s">
        <v>1007</v>
      </c>
      <c r="G545" s="271" t="s">
        <v>369</v>
      </c>
      <c r="H545" s="272">
        <v>9</v>
      </c>
      <c r="I545" s="273"/>
      <c r="J545" s="274">
        <f>ROUND(I545*H545,2)</f>
        <v>0</v>
      </c>
      <c r="K545" s="270" t="s">
        <v>151</v>
      </c>
      <c r="L545" s="275"/>
      <c r="M545" s="276" t="s">
        <v>1</v>
      </c>
      <c r="N545" s="277" t="s">
        <v>43</v>
      </c>
      <c r="O545" s="91"/>
      <c r="P545" s="226">
        <f>O545*H545</f>
        <v>0</v>
      </c>
      <c r="Q545" s="226">
        <v>0.34999999999999998</v>
      </c>
      <c r="R545" s="226">
        <f>Q545*H545</f>
        <v>3.1499999999999999</v>
      </c>
      <c r="S545" s="226">
        <v>0</v>
      </c>
      <c r="T545" s="226">
        <f>S545*H545</f>
        <v>0</v>
      </c>
      <c r="U545" s="227" t="s">
        <v>1</v>
      </c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8" t="s">
        <v>179</v>
      </c>
      <c r="AT545" s="228" t="s">
        <v>349</v>
      </c>
      <c r="AU545" s="228" t="s">
        <v>88</v>
      </c>
      <c r="AY545" s="17" t="s">
        <v>144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17" t="s">
        <v>86</v>
      </c>
      <c r="BK545" s="229">
        <f>ROUND(I545*H545,2)</f>
        <v>0</v>
      </c>
      <c r="BL545" s="17" t="s">
        <v>161</v>
      </c>
      <c r="BM545" s="228" t="s">
        <v>1008</v>
      </c>
    </row>
    <row r="546" s="2" customFormat="1" ht="24.15" customHeight="1">
      <c r="A546" s="38"/>
      <c r="B546" s="39"/>
      <c r="C546" s="268" t="s">
        <v>1009</v>
      </c>
      <c r="D546" s="268" t="s">
        <v>349</v>
      </c>
      <c r="E546" s="269" t="s">
        <v>1010</v>
      </c>
      <c r="F546" s="270" t="s">
        <v>1011</v>
      </c>
      <c r="G546" s="271" t="s">
        <v>369</v>
      </c>
      <c r="H546" s="272">
        <v>9</v>
      </c>
      <c r="I546" s="273"/>
      <c r="J546" s="274">
        <f>ROUND(I546*H546,2)</f>
        <v>0</v>
      </c>
      <c r="K546" s="270" t="s">
        <v>151</v>
      </c>
      <c r="L546" s="275"/>
      <c r="M546" s="276" t="s">
        <v>1</v>
      </c>
      <c r="N546" s="277" t="s">
        <v>43</v>
      </c>
      <c r="O546" s="91"/>
      <c r="P546" s="226">
        <f>O546*H546</f>
        <v>0</v>
      </c>
      <c r="Q546" s="226">
        <v>0.075999999999999998</v>
      </c>
      <c r="R546" s="226">
        <f>Q546*H546</f>
        <v>0.68399999999999994</v>
      </c>
      <c r="S546" s="226">
        <v>0</v>
      </c>
      <c r="T546" s="226">
        <f>S546*H546</f>
        <v>0</v>
      </c>
      <c r="U546" s="227" t="s">
        <v>1</v>
      </c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8" t="s">
        <v>179</v>
      </c>
      <c r="AT546" s="228" t="s">
        <v>349</v>
      </c>
      <c r="AU546" s="228" t="s">
        <v>88</v>
      </c>
      <c r="AY546" s="17" t="s">
        <v>144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17" t="s">
        <v>86</v>
      </c>
      <c r="BK546" s="229">
        <f>ROUND(I546*H546,2)</f>
        <v>0</v>
      </c>
      <c r="BL546" s="17" t="s">
        <v>161</v>
      </c>
      <c r="BM546" s="228" t="s">
        <v>1012</v>
      </c>
    </row>
    <row r="547" s="2" customFormat="1" ht="21.75" customHeight="1">
      <c r="A547" s="38"/>
      <c r="B547" s="39"/>
      <c r="C547" s="268" t="s">
        <v>1013</v>
      </c>
      <c r="D547" s="268" t="s">
        <v>349</v>
      </c>
      <c r="E547" s="269" t="s">
        <v>1014</v>
      </c>
      <c r="F547" s="270" t="s">
        <v>1015</v>
      </c>
      <c r="G547" s="271" t="s">
        <v>369</v>
      </c>
      <c r="H547" s="272">
        <v>9</v>
      </c>
      <c r="I547" s="273"/>
      <c r="J547" s="274">
        <f>ROUND(I547*H547,2)</f>
        <v>0</v>
      </c>
      <c r="K547" s="270" t="s">
        <v>151</v>
      </c>
      <c r="L547" s="275"/>
      <c r="M547" s="276" t="s">
        <v>1</v>
      </c>
      <c r="N547" s="277" t="s">
        <v>43</v>
      </c>
      <c r="O547" s="91"/>
      <c r="P547" s="226">
        <f>O547*H547</f>
        <v>0</v>
      </c>
      <c r="Q547" s="226">
        <v>0.10000000000000001</v>
      </c>
      <c r="R547" s="226">
        <f>Q547*H547</f>
        <v>0.90000000000000002</v>
      </c>
      <c r="S547" s="226">
        <v>0</v>
      </c>
      <c r="T547" s="226">
        <f>S547*H547</f>
        <v>0</v>
      </c>
      <c r="U547" s="227" t="s">
        <v>1</v>
      </c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8" t="s">
        <v>179</v>
      </c>
      <c r="AT547" s="228" t="s">
        <v>349</v>
      </c>
      <c r="AU547" s="228" t="s">
        <v>88</v>
      </c>
      <c r="AY547" s="17" t="s">
        <v>144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7" t="s">
        <v>86</v>
      </c>
      <c r="BK547" s="229">
        <f>ROUND(I547*H547,2)</f>
        <v>0</v>
      </c>
      <c r="BL547" s="17" t="s">
        <v>161</v>
      </c>
      <c r="BM547" s="228" t="s">
        <v>1016</v>
      </c>
    </row>
    <row r="548" s="2" customFormat="1" ht="24.15" customHeight="1">
      <c r="A548" s="38"/>
      <c r="B548" s="39"/>
      <c r="C548" s="268" t="s">
        <v>1017</v>
      </c>
      <c r="D548" s="268" t="s">
        <v>349</v>
      </c>
      <c r="E548" s="269" t="s">
        <v>1018</v>
      </c>
      <c r="F548" s="270" t="s">
        <v>1019</v>
      </c>
      <c r="G548" s="271" t="s">
        <v>369</v>
      </c>
      <c r="H548" s="272">
        <v>9</v>
      </c>
      <c r="I548" s="273"/>
      <c r="J548" s="274">
        <f>ROUND(I548*H548,2)</f>
        <v>0</v>
      </c>
      <c r="K548" s="270" t="s">
        <v>151</v>
      </c>
      <c r="L548" s="275"/>
      <c r="M548" s="276" t="s">
        <v>1</v>
      </c>
      <c r="N548" s="277" t="s">
        <v>43</v>
      </c>
      <c r="O548" s="91"/>
      <c r="P548" s="226">
        <f>O548*H548</f>
        <v>0</v>
      </c>
      <c r="Q548" s="226">
        <v>0.070000000000000007</v>
      </c>
      <c r="R548" s="226">
        <f>Q548*H548</f>
        <v>0.63000000000000012</v>
      </c>
      <c r="S548" s="226">
        <v>0</v>
      </c>
      <c r="T548" s="226">
        <f>S548*H548</f>
        <v>0</v>
      </c>
      <c r="U548" s="227" t="s">
        <v>1</v>
      </c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8" t="s">
        <v>179</v>
      </c>
      <c r="AT548" s="228" t="s">
        <v>349</v>
      </c>
      <c r="AU548" s="228" t="s">
        <v>88</v>
      </c>
      <c r="AY548" s="17" t="s">
        <v>144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7" t="s">
        <v>86</v>
      </c>
      <c r="BK548" s="229">
        <f>ROUND(I548*H548,2)</f>
        <v>0</v>
      </c>
      <c r="BL548" s="17" t="s">
        <v>161</v>
      </c>
      <c r="BM548" s="228" t="s">
        <v>1020</v>
      </c>
    </row>
    <row r="549" s="2" customFormat="1" ht="16.5" customHeight="1">
      <c r="A549" s="38"/>
      <c r="B549" s="39"/>
      <c r="C549" s="268" t="s">
        <v>1021</v>
      </c>
      <c r="D549" s="268" t="s">
        <v>349</v>
      </c>
      <c r="E549" s="269" t="s">
        <v>1022</v>
      </c>
      <c r="F549" s="270" t="s">
        <v>1023</v>
      </c>
      <c r="G549" s="271" t="s">
        <v>369</v>
      </c>
      <c r="H549" s="272">
        <v>9</v>
      </c>
      <c r="I549" s="273"/>
      <c r="J549" s="274">
        <f>ROUND(I549*H549,2)</f>
        <v>0</v>
      </c>
      <c r="K549" s="270" t="s">
        <v>151</v>
      </c>
      <c r="L549" s="275"/>
      <c r="M549" s="276" t="s">
        <v>1</v>
      </c>
      <c r="N549" s="277" t="s">
        <v>43</v>
      </c>
      <c r="O549" s="91"/>
      <c r="P549" s="226">
        <f>O549*H549</f>
        <v>0</v>
      </c>
      <c r="Q549" s="226">
        <v>0.050599999999999999</v>
      </c>
      <c r="R549" s="226">
        <f>Q549*H549</f>
        <v>0.45539999999999997</v>
      </c>
      <c r="S549" s="226">
        <v>0</v>
      </c>
      <c r="T549" s="226">
        <f>S549*H549</f>
        <v>0</v>
      </c>
      <c r="U549" s="227" t="s">
        <v>1</v>
      </c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8" t="s">
        <v>179</v>
      </c>
      <c r="AT549" s="228" t="s">
        <v>349</v>
      </c>
      <c r="AU549" s="228" t="s">
        <v>88</v>
      </c>
      <c r="AY549" s="17" t="s">
        <v>144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7" t="s">
        <v>86</v>
      </c>
      <c r="BK549" s="229">
        <f>ROUND(I549*H549,2)</f>
        <v>0</v>
      </c>
      <c r="BL549" s="17" t="s">
        <v>161</v>
      </c>
      <c r="BM549" s="228" t="s">
        <v>1024</v>
      </c>
    </row>
    <row r="550" s="2" customFormat="1" ht="33" customHeight="1">
      <c r="A550" s="38"/>
      <c r="B550" s="39"/>
      <c r="C550" s="217" t="s">
        <v>1025</v>
      </c>
      <c r="D550" s="217" t="s">
        <v>147</v>
      </c>
      <c r="E550" s="218" t="s">
        <v>1026</v>
      </c>
      <c r="F550" s="219" t="s">
        <v>1027</v>
      </c>
      <c r="G550" s="220" t="s">
        <v>369</v>
      </c>
      <c r="H550" s="221">
        <v>13</v>
      </c>
      <c r="I550" s="222"/>
      <c r="J550" s="223">
        <f>ROUND(I550*H550,2)</f>
        <v>0</v>
      </c>
      <c r="K550" s="219" t="s">
        <v>1</v>
      </c>
      <c r="L550" s="44"/>
      <c r="M550" s="224" t="s">
        <v>1</v>
      </c>
      <c r="N550" s="225" t="s">
        <v>43</v>
      </c>
      <c r="O550" s="91"/>
      <c r="P550" s="226">
        <f>O550*H550</f>
        <v>0</v>
      </c>
      <c r="Q550" s="226">
        <v>0.42080000000000001</v>
      </c>
      <c r="R550" s="226">
        <f>Q550*H550</f>
        <v>5.4703999999999997</v>
      </c>
      <c r="S550" s="226">
        <v>0</v>
      </c>
      <c r="T550" s="226">
        <f>S550*H550</f>
        <v>0</v>
      </c>
      <c r="U550" s="227" t="s">
        <v>1</v>
      </c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8" t="s">
        <v>161</v>
      </c>
      <c r="AT550" s="228" t="s">
        <v>147</v>
      </c>
      <c r="AU550" s="228" t="s">
        <v>88</v>
      </c>
      <c r="AY550" s="17" t="s">
        <v>144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17" t="s">
        <v>86</v>
      </c>
      <c r="BK550" s="229">
        <f>ROUND(I550*H550,2)</f>
        <v>0</v>
      </c>
      <c r="BL550" s="17" t="s">
        <v>161</v>
      </c>
      <c r="BM550" s="228" t="s">
        <v>1028</v>
      </c>
    </row>
    <row r="551" s="2" customFormat="1" ht="33" customHeight="1">
      <c r="A551" s="38"/>
      <c r="B551" s="39"/>
      <c r="C551" s="217" t="s">
        <v>1029</v>
      </c>
      <c r="D551" s="217" t="s">
        <v>147</v>
      </c>
      <c r="E551" s="218" t="s">
        <v>1030</v>
      </c>
      <c r="F551" s="219" t="s">
        <v>1031</v>
      </c>
      <c r="G551" s="220" t="s">
        <v>369</v>
      </c>
      <c r="H551" s="221">
        <v>9</v>
      </c>
      <c r="I551" s="222"/>
      <c r="J551" s="223">
        <f>ROUND(I551*H551,2)</f>
        <v>0</v>
      </c>
      <c r="K551" s="219" t="s">
        <v>1</v>
      </c>
      <c r="L551" s="44"/>
      <c r="M551" s="224" t="s">
        <v>1</v>
      </c>
      <c r="N551" s="225" t="s">
        <v>43</v>
      </c>
      <c r="O551" s="91"/>
      <c r="P551" s="226">
        <f>O551*H551</f>
        <v>0</v>
      </c>
      <c r="Q551" s="226">
        <v>0.31108000000000002</v>
      </c>
      <c r="R551" s="226">
        <f>Q551*H551</f>
        <v>2.7997200000000002</v>
      </c>
      <c r="S551" s="226">
        <v>0</v>
      </c>
      <c r="T551" s="226">
        <f>S551*H551</f>
        <v>0</v>
      </c>
      <c r="U551" s="227" t="s">
        <v>1</v>
      </c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8" t="s">
        <v>161</v>
      </c>
      <c r="AT551" s="228" t="s">
        <v>147</v>
      </c>
      <c r="AU551" s="228" t="s">
        <v>88</v>
      </c>
      <c r="AY551" s="17" t="s">
        <v>144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7" t="s">
        <v>86</v>
      </c>
      <c r="BK551" s="229">
        <f>ROUND(I551*H551,2)</f>
        <v>0</v>
      </c>
      <c r="BL551" s="17" t="s">
        <v>161</v>
      </c>
      <c r="BM551" s="228" t="s">
        <v>1032</v>
      </c>
    </row>
    <row r="552" s="2" customFormat="1" ht="37.8" customHeight="1">
      <c r="A552" s="38"/>
      <c r="B552" s="39"/>
      <c r="C552" s="217" t="s">
        <v>1033</v>
      </c>
      <c r="D552" s="217" t="s">
        <v>147</v>
      </c>
      <c r="E552" s="218" t="s">
        <v>1034</v>
      </c>
      <c r="F552" s="219" t="s">
        <v>1035</v>
      </c>
      <c r="G552" s="220" t="s">
        <v>369</v>
      </c>
      <c r="H552" s="221">
        <v>5</v>
      </c>
      <c r="I552" s="222"/>
      <c r="J552" s="223">
        <f>ROUND(I552*H552,2)</f>
        <v>0</v>
      </c>
      <c r="K552" s="219" t="s">
        <v>1</v>
      </c>
      <c r="L552" s="44"/>
      <c r="M552" s="224" t="s">
        <v>1</v>
      </c>
      <c r="N552" s="225" t="s">
        <v>43</v>
      </c>
      <c r="O552" s="91"/>
      <c r="P552" s="226">
        <f>O552*H552</f>
        <v>0</v>
      </c>
      <c r="Q552" s="226">
        <v>0.00010000000000000001</v>
      </c>
      <c r="R552" s="226">
        <f>Q552*H552</f>
        <v>0.00050000000000000001</v>
      </c>
      <c r="S552" s="226">
        <v>0</v>
      </c>
      <c r="T552" s="226">
        <f>S552*H552</f>
        <v>0</v>
      </c>
      <c r="U552" s="227" t="s">
        <v>1</v>
      </c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8" t="s">
        <v>161</v>
      </c>
      <c r="AT552" s="228" t="s">
        <v>147</v>
      </c>
      <c r="AU552" s="228" t="s">
        <v>88</v>
      </c>
      <c r="AY552" s="17" t="s">
        <v>144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7" t="s">
        <v>86</v>
      </c>
      <c r="BK552" s="229">
        <f>ROUND(I552*H552,2)</f>
        <v>0</v>
      </c>
      <c r="BL552" s="17" t="s">
        <v>161</v>
      </c>
      <c r="BM552" s="228" t="s">
        <v>1036</v>
      </c>
    </row>
    <row r="553" s="2" customFormat="1" ht="16.5" customHeight="1">
      <c r="A553" s="38"/>
      <c r="B553" s="39"/>
      <c r="C553" s="217" t="s">
        <v>1037</v>
      </c>
      <c r="D553" s="217" t="s">
        <v>147</v>
      </c>
      <c r="E553" s="218" t="s">
        <v>1038</v>
      </c>
      <c r="F553" s="219" t="s">
        <v>1039</v>
      </c>
      <c r="G553" s="220" t="s">
        <v>369</v>
      </c>
      <c r="H553" s="221">
        <v>3</v>
      </c>
      <c r="I553" s="222"/>
      <c r="J553" s="223">
        <f>ROUND(I553*H553,2)</f>
        <v>0</v>
      </c>
      <c r="K553" s="219" t="s">
        <v>1</v>
      </c>
      <c r="L553" s="44"/>
      <c r="M553" s="224" t="s">
        <v>1</v>
      </c>
      <c r="N553" s="225" t="s">
        <v>43</v>
      </c>
      <c r="O553" s="91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6">
        <f>S553*H553</f>
        <v>0</v>
      </c>
      <c r="U553" s="227" t="s">
        <v>1</v>
      </c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8" t="s">
        <v>161</v>
      </c>
      <c r="AT553" s="228" t="s">
        <v>147</v>
      </c>
      <c r="AU553" s="228" t="s">
        <v>88</v>
      </c>
      <c r="AY553" s="17" t="s">
        <v>144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7" t="s">
        <v>86</v>
      </c>
      <c r="BK553" s="229">
        <f>ROUND(I553*H553,2)</f>
        <v>0</v>
      </c>
      <c r="BL553" s="17" t="s">
        <v>161</v>
      </c>
      <c r="BM553" s="228" t="s">
        <v>1040</v>
      </c>
    </row>
    <row r="554" s="2" customFormat="1" ht="24.15" customHeight="1">
      <c r="A554" s="38"/>
      <c r="B554" s="39"/>
      <c r="C554" s="217" t="s">
        <v>1041</v>
      </c>
      <c r="D554" s="217" t="s">
        <v>147</v>
      </c>
      <c r="E554" s="218" t="s">
        <v>1042</v>
      </c>
      <c r="F554" s="219" t="s">
        <v>1043</v>
      </c>
      <c r="G554" s="220" t="s">
        <v>1044</v>
      </c>
      <c r="H554" s="221">
        <v>1</v>
      </c>
      <c r="I554" s="222"/>
      <c r="J554" s="223">
        <f>ROUND(I554*H554,2)</f>
        <v>0</v>
      </c>
      <c r="K554" s="219" t="s">
        <v>1</v>
      </c>
      <c r="L554" s="44"/>
      <c r="M554" s="224" t="s">
        <v>1</v>
      </c>
      <c r="N554" s="225" t="s">
        <v>43</v>
      </c>
      <c r="O554" s="91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6">
        <f>S554*H554</f>
        <v>0</v>
      </c>
      <c r="U554" s="227" t="s">
        <v>1</v>
      </c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8" t="s">
        <v>161</v>
      </c>
      <c r="AT554" s="228" t="s">
        <v>147</v>
      </c>
      <c r="AU554" s="228" t="s">
        <v>88</v>
      </c>
      <c r="AY554" s="17" t="s">
        <v>144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7" t="s">
        <v>86</v>
      </c>
      <c r="BK554" s="229">
        <f>ROUND(I554*H554,2)</f>
        <v>0</v>
      </c>
      <c r="BL554" s="17" t="s">
        <v>161</v>
      </c>
      <c r="BM554" s="228" t="s">
        <v>1045</v>
      </c>
    </row>
    <row r="555" s="12" customFormat="1" ht="22.8" customHeight="1">
      <c r="A555" s="12"/>
      <c r="B555" s="201"/>
      <c r="C555" s="202"/>
      <c r="D555" s="203" t="s">
        <v>77</v>
      </c>
      <c r="E555" s="215" t="s">
        <v>184</v>
      </c>
      <c r="F555" s="215" t="s">
        <v>1046</v>
      </c>
      <c r="G555" s="202"/>
      <c r="H555" s="202"/>
      <c r="I555" s="205"/>
      <c r="J555" s="216">
        <f>BK555</f>
        <v>0</v>
      </c>
      <c r="K555" s="202"/>
      <c r="L555" s="207"/>
      <c r="M555" s="208"/>
      <c r="N555" s="209"/>
      <c r="O555" s="209"/>
      <c r="P555" s="210">
        <f>SUM(P556:P725)</f>
        <v>0</v>
      </c>
      <c r="Q555" s="209"/>
      <c r="R555" s="210">
        <f>SUM(R556:R725)</f>
        <v>1080.0103008199999</v>
      </c>
      <c r="S555" s="209"/>
      <c r="T555" s="210">
        <f>SUM(T556:T725)</f>
        <v>398.56810999999999</v>
      </c>
      <c r="U555" s="211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2" t="s">
        <v>86</v>
      </c>
      <c r="AT555" s="213" t="s">
        <v>77</v>
      </c>
      <c r="AU555" s="213" t="s">
        <v>86</v>
      </c>
      <c r="AY555" s="212" t="s">
        <v>144</v>
      </c>
      <c r="BK555" s="214">
        <f>SUM(BK556:BK725)</f>
        <v>0</v>
      </c>
    </row>
    <row r="556" s="2" customFormat="1" ht="16.5" customHeight="1">
      <c r="A556" s="38"/>
      <c r="B556" s="39"/>
      <c r="C556" s="217" t="s">
        <v>1047</v>
      </c>
      <c r="D556" s="217" t="s">
        <v>147</v>
      </c>
      <c r="E556" s="218" t="s">
        <v>1048</v>
      </c>
      <c r="F556" s="219" t="s">
        <v>1049</v>
      </c>
      <c r="G556" s="220" t="s">
        <v>369</v>
      </c>
      <c r="H556" s="221">
        <v>8</v>
      </c>
      <c r="I556" s="222"/>
      <c r="J556" s="223">
        <f>ROUND(I556*H556,2)</f>
        <v>0</v>
      </c>
      <c r="K556" s="219" t="s">
        <v>151</v>
      </c>
      <c r="L556" s="44"/>
      <c r="M556" s="224" t="s">
        <v>1</v>
      </c>
      <c r="N556" s="225" t="s">
        <v>43</v>
      </c>
      <c r="O556" s="91"/>
      <c r="P556" s="226">
        <f>O556*H556</f>
        <v>0</v>
      </c>
      <c r="Q556" s="226">
        <v>0.0030000000000000001</v>
      </c>
      <c r="R556" s="226">
        <f>Q556*H556</f>
        <v>0.024</v>
      </c>
      <c r="S556" s="226">
        <v>0</v>
      </c>
      <c r="T556" s="226">
        <f>S556*H556</f>
        <v>0</v>
      </c>
      <c r="U556" s="227" t="s">
        <v>1</v>
      </c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8" t="s">
        <v>161</v>
      </c>
      <c r="AT556" s="228" t="s">
        <v>147</v>
      </c>
      <c r="AU556" s="228" t="s">
        <v>88</v>
      </c>
      <c r="AY556" s="17" t="s">
        <v>144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17" t="s">
        <v>86</v>
      </c>
      <c r="BK556" s="229">
        <f>ROUND(I556*H556,2)</f>
        <v>0</v>
      </c>
      <c r="BL556" s="17" t="s">
        <v>161</v>
      </c>
      <c r="BM556" s="228" t="s">
        <v>1050</v>
      </c>
    </row>
    <row r="557" s="2" customFormat="1" ht="16.5" customHeight="1">
      <c r="A557" s="38"/>
      <c r="B557" s="39"/>
      <c r="C557" s="268" t="s">
        <v>1051</v>
      </c>
      <c r="D557" s="268" t="s">
        <v>349</v>
      </c>
      <c r="E557" s="269" t="s">
        <v>1052</v>
      </c>
      <c r="F557" s="270" t="s">
        <v>1053</v>
      </c>
      <c r="G557" s="271" t="s">
        <v>369</v>
      </c>
      <c r="H557" s="272">
        <v>8</v>
      </c>
      <c r="I557" s="273"/>
      <c r="J557" s="274">
        <f>ROUND(I557*H557,2)</f>
        <v>0</v>
      </c>
      <c r="K557" s="270" t="s">
        <v>151</v>
      </c>
      <c r="L557" s="275"/>
      <c r="M557" s="276" t="s">
        <v>1</v>
      </c>
      <c r="N557" s="277" t="s">
        <v>43</v>
      </c>
      <c r="O557" s="91"/>
      <c r="P557" s="226">
        <f>O557*H557</f>
        <v>0</v>
      </c>
      <c r="Q557" s="226">
        <v>0.0061000000000000004</v>
      </c>
      <c r="R557" s="226">
        <f>Q557*H557</f>
        <v>0.048800000000000003</v>
      </c>
      <c r="S557" s="226">
        <v>0</v>
      </c>
      <c r="T557" s="226">
        <f>S557*H557</f>
        <v>0</v>
      </c>
      <c r="U557" s="227" t="s">
        <v>1</v>
      </c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8" t="s">
        <v>179</v>
      </c>
      <c r="AT557" s="228" t="s">
        <v>349</v>
      </c>
      <c r="AU557" s="228" t="s">
        <v>88</v>
      </c>
      <c r="AY557" s="17" t="s">
        <v>144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7" t="s">
        <v>86</v>
      </c>
      <c r="BK557" s="229">
        <f>ROUND(I557*H557,2)</f>
        <v>0</v>
      </c>
      <c r="BL557" s="17" t="s">
        <v>161</v>
      </c>
      <c r="BM557" s="228" t="s">
        <v>1054</v>
      </c>
    </row>
    <row r="558" s="2" customFormat="1" ht="24.15" customHeight="1">
      <c r="A558" s="38"/>
      <c r="B558" s="39"/>
      <c r="C558" s="217" t="s">
        <v>1055</v>
      </c>
      <c r="D558" s="217" t="s">
        <v>147</v>
      </c>
      <c r="E558" s="218" t="s">
        <v>1056</v>
      </c>
      <c r="F558" s="219" t="s">
        <v>1057</v>
      </c>
      <c r="G558" s="220" t="s">
        <v>369</v>
      </c>
      <c r="H558" s="221">
        <v>28</v>
      </c>
      <c r="I558" s="222"/>
      <c r="J558" s="223">
        <f>ROUND(I558*H558,2)</f>
        <v>0</v>
      </c>
      <c r="K558" s="219" t="s">
        <v>151</v>
      </c>
      <c r="L558" s="44"/>
      <c r="M558" s="224" t="s">
        <v>1</v>
      </c>
      <c r="N558" s="225" t="s">
        <v>43</v>
      </c>
      <c r="O558" s="91"/>
      <c r="P558" s="226">
        <f>O558*H558</f>
        <v>0</v>
      </c>
      <c r="Q558" s="226">
        <v>0.00069999999999999999</v>
      </c>
      <c r="R558" s="226">
        <f>Q558*H558</f>
        <v>0.019599999999999999</v>
      </c>
      <c r="S558" s="226">
        <v>0</v>
      </c>
      <c r="T558" s="226">
        <f>S558*H558</f>
        <v>0</v>
      </c>
      <c r="U558" s="227" t="s">
        <v>1</v>
      </c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8" t="s">
        <v>161</v>
      </c>
      <c r="AT558" s="228" t="s">
        <v>147</v>
      </c>
      <c r="AU558" s="228" t="s">
        <v>88</v>
      </c>
      <c r="AY558" s="17" t="s">
        <v>144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7" t="s">
        <v>86</v>
      </c>
      <c r="BK558" s="229">
        <f>ROUND(I558*H558,2)</f>
        <v>0</v>
      </c>
      <c r="BL558" s="17" t="s">
        <v>161</v>
      </c>
      <c r="BM558" s="228" t="s">
        <v>1058</v>
      </c>
    </row>
    <row r="559" s="14" customFormat="1">
      <c r="A559" s="14"/>
      <c r="B559" s="246"/>
      <c r="C559" s="247"/>
      <c r="D559" s="237" t="s">
        <v>215</v>
      </c>
      <c r="E559" s="248" t="s">
        <v>1</v>
      </c>
      <c r="F559" s="249" t="s">
        <v>1059</v>
      </c>
      <c r="G559" s="247"/>
      <c r="H559" s="250">
        <v>28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4"/>
      <c r="U559" s="255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6" t="s">
        <v>215</v>
      </c>
      <c r="AU559" s="256" t="s">
        <v>88</v>
      </c>
      <c r="AV559" s="14" t="s">
        <v>88</v>
      </c>
      <c r="AW559" s="14" t="s">
        <v>34</v>
      </c>
      <c r="AX559" s="14" t="s">
        <v>86</v>
      </c>
      <c r="AY559" s="256" t="s">
        <v>144</v>
      </c>
    </row>
    <row r="560" s="2" customFormat="1" ht="24.15" customHeight="1">
      <c r="A560" s="38"/>
      <c r="B560" s="39"/>
      <c r="C560" s="217" t="s">
        <v>1060</v>
      </c>
      <c r="D560" s="217" t="s">
        <v>147</v>
      </c>
      <c r="E560" s="218" t="s">
        <v>1061</v>
      </c>
      <c r="F560" s="219" t="s">
        <v>1062</v>
      </c>
      <c r="G560" s="220" t="s">
        <v>369</v>
      </c>
      <c r="H560" s="221">
        <v>2</v>
      </c>
      <c r="I560" s="222"/>
      <c r="J560" s="223">
        <f>ROUND(I560*H560,2)</f>
        <v>0</v>
      </c>
      <c r="K560" s="219" t="s">
        <v>151</v>
      </c>
      <c r="L560" s="44"/>
      <c r="M560" s="224" t="s">
        <v>1</v>
      </c>
      <c r="N560" s="225" t="s">
        <v>43</v>
      </c>
      <c r="O560" s="91"/>
      <c r="P560" s="226">
        <f>O560*H560</f>
        <v>0</v>
      </c>
      <c r="Q560" s="226">
        <v>1.0000000000000001E-05</v>
      </c>
      <c r="R560" s="226">
        <f>Q560*H560</f>
        <v>2.0000000000000002E-05</v>
      </c>
      <c r="S560" s="226">
        <v>0</v>
      </c>
      <c r="T560" s="226">
        <f>S560*H560</f>
        <v>0</v>
      </c>
      <c r="U560" s="227" t="s">
        <v>1</v>
      </c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8" t="s">
        <v>161</v>
      </c>
      <c r="AT560" s="228" t="s">
        <v>147</v>
      </c>
      <c r="AU560" s="228" t="s">
        <v>88</v>
      </c>
      <c r="AY560" s="17" t="s">
        <v>144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7" t="s">
        <v>86</v>
      </c>
      <c r="BK560" s="229">
        <f>ROUND(I560*H560,2)</f>
        <v>0</v>
      </c>
      <c r="BL560" s="17" t="s">
        <v>161</v>
      </c>
      <c r="BM560" s="228" t="s">
        <v>1063</v>
      </c>
    </row>
    <row r="561" s="14" customFormat="1">
      <c r="A561" s="14"/>
      <c r="B561" s="246"/>
      <c r="C561" s="247"/>
      <c r="D561" s="237" t="s">
        <v>215</v>
      </c>
      <c r="E561" s="248" t="s">
        <v>1</v>
      </c>
      <c r="F561" s="249" t="s">
        <v>1064</v>
      </c>
      <c r="G561" s="247"/>
      <c r="H561" s="250">
        <v>2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4"/>
      <c r="U561" s="255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6" t="s">
        <v>215</v>
      </c>
      <c r="AU561" s="256" t="s">
        <v>88</v>
      </c>
      <c r="AV561" s="14" t="s">
        <v>88</v>
      </c>
      <c r="AW561" s="14" t="s">
        <v>34</v>
      </c>
      <c r="AX561" s="14" t="s">
        <v>86</v>
      </c>
      <c r="AY561" s="256" t="s">
        <v>144</v>
      </c>
    </row>
    <row r="562" s="2" customFormat="1" ht="24.15" customHeight="1">
      <c r="A562" s="38"/>
      <c r="B562" s="39"/>
      <c r="C562" s="217" t="s">
        <v>1065</v>
      </c>
      <c r="D562" s="217" t="s">
        <v>147</v>
      </c>
      <c r="E562" s="218" t="s">
        <v>1066</v>
      </c>
      <c r="F562" s="219" t="s">
        <v>1067</v>
      </c>
      <c r="G562" s="220" t="s">
        <v>369</v>
      </c>
      <c r="H562" s="221">
        <v>1</v>
      </c>
      <c r="I562" s="222"/>
      <c r="J562" s="223">
        <f>ROUND(I562*H562,2)</f>
        <v>0</v>
      </c>
      <c r="K562" s="219" t="s">
        <v>151</v>
      </c>
      <c r="L562" s="44"/>
      <c r="M562" s="224" t="s">
        <v>1</v>
      </c>
      <c r="N562" s="225" t="s">
        <v>43</v>
      </c>
      <c r="O562" s="91"/>
      <c r="P562" s="226">
        <f>O562*H562</f>
        <v>0</v>
      </c>
      <c r="Q562" s="226">
        <v>0.0010499999999999999</v>
      </c>
      <c r="R562" s="226">
        <f>Q562*H562</f>
        <v>0.0010499999999999999</v>
      </c>
      <c r="S562" s="226">
        <v>0</v>
      </c>
      <c r="T562" s="226">
        <f>S562*H562</f>
        <v>0</v>
      </c>
      <c r="U562" s="227" t="s">
        <v>1</v>
      </c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8" t="s">
        <v>161</v>
      </c>
      <c r="AT562" s="228" t="s">
        <v>147</v>
      </c>
      <c r="AU562" s="228" t="s">
        <v>88</v>
      </c>
      <c r="AY562" s="17" t="s">
        <v>144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7" t="s">
        <v>86</v>
      </c>
      <c r="BK562" s="229">
        <f>ROUND(I562*H562,2)</f>
        <v>0</v>
      </c>
      <c r="BL562" s="17" t="s">
        <v>161</v>
      </c>
      <c r="BM562" s="228" t="s">
        <v>1068</v>
      </c>
    </row>
    <row r="563" s="2" customFormat="1" ht="24.15" customHeight="1">
      <c r="A563" s="38"/>
      <c r="B563" s="39"/>
      <c r="C563" s="217" t="s">
        <v>1069</v>
      </c>
      <c r="D563" s="217" t="s">
        <v>147</v>
      </c>
      <c r="E563" s="218" t="s">
        <v>1070</v>
      </c>
      <c r="F563" s="219" t="s">
        <v>1071</v>
      </c>
      <c r="G563" s="220" t="s">
        <v>369</v>
      </c>
      <c r="H563" s="221">
        <v>1</v>
      </c>
      <c r="I563" s="222"/>
      <c r="J563" s="223">
        <f>ROUND(I563*H563,2)</f>
        <v>0</v>
      </c>
      <c r="K563" s="219" t="s">
        <v>151</v>
      </c>
      <c r="L563" s="44"/>
      <c r="M563" s="224" t="s">
        <v>1</v>
      </c>
      <c r="N563" s="225" t="s">
        <v>43</v>
      </c>
      <c r="O563" s="91"/>
      <c r="P563" s="226">
        <f>O563*H563</f>
        <v>0</v>
      </c>
      <c r="Q563" s="226">
        <v>2.0000000000000002E-05</v>
      </c>
      <c r="R563" s="226">
        <f>Q563*H563</f>
        <v>2.0000000000000002E-05</v>
      </c>
      <c r="S563" s="226">
        <v>0</v>
      </c>
      <c r="T563" s="226">
        <f>S563*H563</f>
        <v>0</v>
      </c>
      <c r="U563" s="227" t="s">
        <v>1</v>
      </c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8" t="s">
        <v>161</v>
      </c>
      <c r="AT563" s="228" t="s">
        <v>147</v>
      </c>
      <c r="AU563" s="228" t="s">
        <v>88</v>
      </c>
      <c r="AY563" s="17" t="s">
        <v>144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7" t="s">
        <v>86</v>
      </c>
      <c r="BK563" s="229">
        <f>ROUND(I563*H563,2)</f>
        <v>0</v>
      </c>
      <c r="BL563" s="17" t="s">
        <v>161</v>
      </c>
      <c r="BM563" s="228" t="s">
        <v>1072</v>
      </c>
    </row>
    <row r="564" s="2" customFormat="1" ht="24.15" customHeight="1">
      <c r="A564" s="38"/>
      <c r="B564" s="39"/>
      <c r="C564" s="217" t="s">
        <v>1073</v>
      </c>
      <c r="D564" s="217" t="s">
        <v>147</v>
      </c>
      <c r="E564" s="218" t="s">
        <v>1074</v>
      </c>
      <c r="F564" s="219" t="s">
        <v>1075</v>
      </c>
      <c r="G564" s="220" t="s">
        <v>369</v>
      </c>
      <c r="H564" s="221">
        <v>18</v>
      </c>
      <c r="I564" s="222"/>
      <c r="J564" s="223">
        <f>ROUND(I564*H564,2)</f>
        <v>0</v>
      </c>
      <c r="K564" s="219" t="s">
        <v>151</v>
      </c>
      <c r="L564" s="44"/>
      <c r="M564" s="224" t="s">
        <v>1</v>
      </c>
      <c r="N564" s="225" t="s">
        <v>43</v>
      </c>
      <c r="O564" s="91"/>
      <c r="P564" s="226">
        <f>O564*H564</f>
        <v>0</v>
      </c>
      <c r="Q564" s="226">
        <v>0.109405</v>
      </c>
      <c r="R564" s="226">
        <f>Q564*H564</f>
        <v>1.96929</v>
      </c>
      <c r="S564" s="226">
        <v>0</v>
      </c>
      <c r="T564" s="226">
        <f>S564*H564</f>
        <v>0</v>
      </c>
      <c r="U564" s="227" t="s">
        <v>1</v>
      </c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8" t="s">
        <v>161</v>
      </c>
      <c r="AT564" s="228" t="s">
        <v>147</v>
      </c>
      <c r="AU564" s="228" t="s">
        <v>88</v>
      </c>
      <c r="AY564" s="17" t="s">
        <v>144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7" t="s">
        <v>86</v>
      </c>
      <c r="BK564" s="229">
        <f>ROUND(I564*H564,2)</f>
        <v>0</v>
      </c>
      <c r="BL564" s="17" t="s">
        <v>161</v>
      </c>
      <c r="BM564" s="228" t="s">
        <v>1076</v>
      </c>
    </row>
    <row r="565" s="14" customFormat="1">
      <c r="A565" s="14"/>
      <c r="B565" s="246"/>
      <c r="C565" s="247"/>
      <c r="D565" s="237" t="s">
        <v>215</v>
      </c>
      <c r="E565" s="248" t="s">
        <v>1</v>
      </c>
      <c r="F565" s="249" t="s">
        <v>1077</v>
      </c>
      <c r="G565" s="247"/>
      <c r="H565" s="250">
        <v>18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4"/>
      <c r="U565" s="255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6" t="s">
        <v>215</v>
      </c>
      <c r="AU565" s="256" t="s">
        <v>88</v>
      </c>
      <c r="AV565" s="14" t="s">
        <v>88</v>
      </c>
      <c r="AW565" s="14" t="s">
        <v>34</v>
      </c>
      <c r="AX565" s="14" t="s">
        <v>86</v>
      </c>
      <c r="AY565" s="256" t="s">
        <v>144</v>
      </c>
    </row>
    <row r="566" s="2" customFormat="1" ht="24.15" customHeight="1">
      <c r="A566" s="38"/>
      <c r="B566" s="39"/>
      <c r="C566" s="217" t="s">
        <v>1078</v>
      </c>
      <c r="D566" s="217" t="s">
        <v>147</v>
      </c>
      <c r="E566" s="218" t="s">
        <v>1079</v>
      </c>
      <c r="F566" s="219" t="s">
        <v>1080</v>
      </c>
      <c r="G566" s="220" t="s">
        <v>369</v>
      </c>
      <c r="H566" s="221">
        <v>2</v>
      </c>
      <c r="I566" s="222"/>
      <c r="J566" s="223">
        <f>ROUND(I566*H566,2)</f>
        <v>0</v>
      </c>
      <c r="K566" s="219" t="s">
        <v>151</v>
      </c>
      <c r="L566" s="44"/>
      <c r="M566" s="224" t="s">
        <v>1</v>
      </c>
      <c r="N566" s="225" t="s">
        <v>43</v>
      </c>
      <c r="O566" s="91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6">
        <f>S566*H566</f>
        <v>0</v>
      </c>
      <c r="U566" s="227" t="s">
        <v>1</v>
      </c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8" t="s">
        <v>161</v>
      </c>
      <c r="AT566" s="228" t="s">
        <v>147</v>
      </c>
      <c r="AU566" s="228" t="s">
        <v>88</v>
      </c>
      <c r="AY566" s="17" t="s">
        <v>144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7" t="s">
        <v>86</v>
      </c>
      <c r="BK566" s="229">
        <f>ROUND(I566*H566,2)</f>
        <v>0</v>
      </c>
      <c r="BL566" s="17" t="s">
        <v>161</v>
      </c>
      <c r="BM566" s="228" t="s">
        <v>1081</v>
      </c>
    </row>
    <row r="567" s="2" customFormat="1" ht="16.5" customHeight="1">
      <c r="A567" s="38"/>
      <c r="B567" s="39"/>
      <c r="C567" s="268" t="s">
        <v>1082</v>
      </c>
      <c r="D567" s="268" t="s">
        <v>349</v>
      </c>
      <c r="E567" s="269" t="s">
        <v>1083</v>
      </c>
      <c r="F567" s="270" t="s">
        <v>1084</v>
      </c>
      <c r="G567" s="271" t="s">
        <v>369</v>
      </c>
      <c r="H567" s="272">
        <v>2</v>
      </c>
      <c r="I567" s="273"/>
      <c r="J567" s="274">
        <f>ROUND(I567*H567,2)</f>
        <v>0</v>
      </c>
      <c r="K567" s="270" t="s">
        <v>151</v>
      </c>
      <c r="L567" s="275"/>
      <c r="M567" s="276" t="s">
        <v>1</v>
      </c>
      <c r="N567" s="277" t="s">
        <v>43</v>
      </c>
      <c r="O567" s="91"/>
      <c r="P567" s="226">
        <f>O567*H567</f>
        <v>0</v>
      </c>
      <c r="Q567" s="226">
        <v>0.0020999999999999999</v>
      </c>
      <c r="R567" s="226">
        <f>Q567*H567</f>
        <v>0.0041999999999999997</v>
      </c>
      <c r="S567" s="226">
        <v>0</v>
      </c>
      <c r="T567" s="226">
        <f>S567*H567</f>
        <v>0</v>
      </c>
      <c r="U567" s="227" t="s">
        <v>1</v>
      </c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8" t="s">
        <v>179</v>
      </c>
      <c r="AT567" s="228" t="s">
        <v>349</v>
      </c>
      <c r="AU567" s="228" t="s">
        <v>88</v>
      </c>
      <c r="AY567" s="17" t="s">
        <v>144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7" t="s">
        <v>86</v>
      </c>
      <c r="BK567" s="229">
        <f>ROUND(I567*H567,2)</f>
        <v>0</v>
      </c>
      <c r="BL567" s="17" t="s">
        <v>161</v>
      </c>
      <c r="BM567" s="228" t="s">
        <v>1085</v>
      </c>
    </row>
    <row r="568" s="2" customFormat="1" ht="16.5" customHeight="1">
      <c r="A568" s="38"/>
      <c r="B568" s="39"/>
      <c r="C568" s="268" t="s">
        <v>1086</v>
      </c>
      <c r="D568" s="268" t="s">
        <v>349</v>
      </c>
      <c r="E568" s="269" t="s">
        <v>1087</v>
      </c>
      <c r="F568" s="270" t="s">
        <v>1088</v>
      </c>
      <c r="G568" s="271" t="s">
        <v>369</v>
      </c>
      <c r="H568" s="272">
        <v>3</v>
      </c>
      <c r="I568" s="273"/>
      <c r="J568" s="274">
        <f>ROUND(I568*H568,2)</f>
        <v>0</v>
      </c>
      <c r="K568" s="270" t="s">
        <v>151</v>
      </c>
      <c r="L568" s="275"/>
      <c r="M568" s="276" t="s">
        <v>1</v>
      </c>
      <c r="N568" s="277" t="s">
        <v>43</v>
      </c>
      <c r="O568" s="91"/>
      <c r="P568" s="226">
        <f>O568*H568</f>
        <v>0</v>
      </c>
      <c r="Q568" s="226">
        <v>0.0040000000000000001</v>
      </c>
      <c r="R568" s="226">
        <f>Q568*H568</f>
        <v>0.012</v>
      </c>
      <c r="S568" s="226">
        <v>0</v>
      </c>
      <c r="T568" s="226">
        <f>S568*H568</f>
        <v>0</v>
      </c>
      <c r="U568" s="227" t="s">
        <v>1</v>
      </c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8" t="s">
        <v>179</v>
      </c>
      <c r="AT568" s="228" t="s">
        <v>349</v>
      </c>
      <c r="AU568" s="228" t="s">
        <v>88</v>
      </c>
      <c r="AY568" s="17" t="s">
        <v>144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7" t="s">
        <v>86</v>
      </c>
      <c r="BK568" s="229">
        <f>ROUND(I568*H568,2)</f>
        <v>0</v>
      </c>
      <c r="BL568" s="17" t="s">
        <v>161</v>
      </c>
      <c r="BM568" s="228" t="s">
        <v>1089</v>
      </c>
    </row>
    <row r="569" s="14" customFormat="1">
      <c r="A569" s="14"/>
      <c r="B569" s="246"/>
      <c r="C569" s="247"/>
      <c r="D569" s="237" t="s">
        <v>215</v>
      </c>
      <c r="E569" s="248" t="s">
        <v>1</v>
      </c>
      <c r="F569" s="249" t="s">
        <v>1090</v>
      </c>
      <c r="G569" s="247"/>
      <c r="H569" s="250">
        <v>3</v>
      </c>
      <c r="I569" s="251"/>
      <c r="J569" s="247"/>
      <c r="K569" s="247"/>
      <c r="L569" s="252"/>
      <c r="M569" s="253"/>
      <c r="N569" s="254"/>
      <c r="O569" s="254"/>
      <c r="P569" s="254"/>
      <c r="Q569" s="254"/>
      <c r="R569" s="254"/>
      <c r="S569" s="254"/>
      <c r="T569" s="254"/>
      <c r="U569" s="255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6" t="s">
        <v>215</v>
      </c>
      <c r="AU569" s="256" t="s">
        <v>88</v>
      </c>
      <c r="AV569" s="14" t="s">
        <v>88</v>
      </c>
      <c r="AW569" s="14" t="s">
        <v>34</v>
      </c>
      <c r="AX569" s="14" t="s">
        <v>86</v>
      </c>
      <c r="AY569" s="256" t="s">
        <v>144</v>
      </c>
    </row>
    <row r="570" s="2" customFormat="1" ht="24.15" customHeight="1">
      <c r="A570" s="38"/>
      <c r="B570" s="39"/>
      <c r="C570" s="268" t="s">
        <v>1091</v>
      </c>
      <c r="D570" s="268" t="s">
        <v>349</v>
      </c>
      <c r="E570" s="269" t="s">
        <v>1092</v>
      </c>
      <c r="F570" s="270" t="s">
        <v>1093</v>
      </c>
      <c r="G570" s="271" t="s">
        <v>369</v>
      </c>
      <c r="H570" s="272">
        <v>9</v>
      </c>
      <c r="I570" s="273"/>
      <c r="J570" s="274">
        <f>ROUND(I570*H570,2)</f>
        <v>0</v>
      </c>
      <c r="K570" s="270" t="s">
        <v>151</v>
      </c>
      <c r="L570" s="275"/>
      <c r="M570" s="276" t="s">
        <v>1</v>
      </c>
      <c r="N570" s="277" t="s">
        <v>43</v>
      </c>
      <c r="O570" s="91"/>
      <c r="P570" s="226">
        <f>O570*H570</f>
        <v>0</v>
      </c>
      <c r="Q570" s="226">
        <v>0.0035000000000000001</v>
      </c>
      <c r="R570" s="226">
        <f>Q570*H570</f>
        <v>0.0315</v>
      </c>
      <c r="S570" s="226">
        <v>0</v>
      </c>
      <c r="T570" s="226">
        <f>S570*H570</f>
        <v>0</v>
      </c>
      <c r="U570" s="227" t="s">
        <v>1</v>
      </c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8" t="s">
        <v>179</v>
      </c>
      <c r="AT570" s="228" t="s">
        <v>349</v>
      </c>
      <c r="AU570" s="228" t="s">
        <v>88</v>
      </c>
      <c r="AY570" s="17" t="s">
        <v>144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17" t="s">
        <v>86</v>
      </c>
      <c r="BK570" s="229">
        <f>ROUND(I570*H570,2)</f>
        <v>0</v>
      </c>
      <c r="BL570" s="17" t="s">
        <v>161</v>
      </c>
      <c r="BM570" s="228" t="s">
        <v>1094</v>
      </c>
    </row>
    <row r="571" s="14" customFormat="1">
      <c r="A571" s="14"/>
      <c r="B571" s="246"/>
      <c r="C571" s="247"/>
      <c r="D571" s="237" t="s">
        <v>215</v>
      </c>
      <c r="E571" s="248" t="s">
        <v>1</v>
      </c>
      <c r="F571" s="249" t="s">
        <v>1095</v>
      </c>
      <c r="G571" s="247"/>
      <c r="H571" s="250">
        <v>9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4"/>
      <c r="U571" s="255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6" t="s">
        <v>215</v>
      </c>
      <c r="AU571" s="256" t="s">
        <v>88</v>
      </c>
      <c r="AV571" s="14" t="s">
        <v>88</v>
      </c>
      <c r="AW571" s="14" t="s">
        <v>34</v>
      </c>
      <c r="AX571" s="14" t="s">
        <v>86</v>
      </c>
      <c r="AY571" s="256" t="s">
        <v>144</v>
      </c>
    </row>
    <row r="572" s="2" customFormat="1" ht="24.15" customHeight="1">
      <c r="A572" s="38"/>
      <c r="B572" s="39"/>
      <c r="C572" s="268" t="s">
        <v>1096</v>
      </c>
      <c r="D572" s="268" t="s">
        <v>349</v>
      </c>
      <c r="E572" s="269" t="s">
        <v>1097</v>
      </c>
      <c r="F572" s="270" t="s">
        <v>1098</v>
      </c>
      <c r="G572" s="271" t="s">
        <v>369</v>
      </c>
      <c r="H572" s="272">
        <v>2</v>
      </c>
      <c r="I572" s="273"/>
      <c r="J572" s="274">
        <f>ROUND(I572*H572,2)</f>
        <v>0</v>
      </c>
      <c r="K572" s="270" t="s">
        <v>151</v>
      </c>
      <c r="L572" s="275"/>
      <c r="M572" s="276" t="s">
        <v>1</v>
      </c>
      <c r="N572" s="277" t="s">
        <v>43</v>
      </c>
      <c r="O572" s="91"/>
      <c r="P572" s="226">
        <f>O572*H572</f>
        <v>0</v>
      </c>
      <c r="Q572" s="226">
        <v>0.0025999999999999999</v>
      </c>
      <c r="R572" s="226">
        <f>Q572*H572</f>
        <v>0.0051999999999999998</v>
      </c>
      <c r="S572" s="226">
        <v>0</v>
      </c>
      <c r="T572" s="226">
        <f>S572*H572</f>
        <v>0</v>
      </c>
      <c r="U572" s="227" t="s">
        <v>1</v>
      </c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8" t="s">
        <v>179</v>
      </c>
      <c r="AT572" s="228" t="s">
        <v>349</v>
      </c>
      <c r="AU572" s="228" t="s">
        <v>88</v>
      </c>
      <c r="AY572" s="17" t="s">
        <v>144</v>
      </c>
      <c r="BE572" s="229">
        <f>IF(N572="základní",J572,0)</f>
        <v>0</v>
      </c>
      <c r="BF572" s="229">
        <f>IF(N572="snížená",J572,0)</f>
        <v>0</v>
      </c>
      <c r="BG572" s="229">
        <f>IF(N572="zákl. přenesená",J572,0)</f>
        <v>0</v>
      </c>
      <c r="BH572" s="229">
        <f>IF(N572="sníž. přenesená",J572,0)</f>
        <v>0</v>
      </c>
      <c r="BI572" s="229">
        <f>IF(N572="nulová",J572,0)</f>
        <v>0</v>
      </c>
      <c r="BJ572" s="17" t="s">
        <v>86</v>
      </c>
      <c r="BK572" s="229">
        <f>ROUND(I572*H572,2)</f>
        <v>0</v>
      </c>
      <c r="BL572" s="17" t="s">
        <v>161</v>
      </c>
      <c r="BM572" s="228" t="s">
        <v>1099</v>
      </c>
    </row>
    <row r="573" s="14" customFormat="1">
      <c r="A573" s="14"/>
      <c r="B573" s="246"/>
      <c r="C573" s="247"/>
      <c r="D573" s="237" t="s">
        <v>215</v>
      </c>
      <c r="E573" s="248" t="s">
        <v>1</v>
      </c>
      <c r="F573" s="249" t="s">
        <v>1064</v>
      </c>
      <c r="G573" s="247"/>
      <c r="H573" s="250">
        <v>2</v>
      </c>
      <c r="I573" s="251"/>
      <c r="J573" s="247"/>
      <c r="K573" s="247"/>
      <c r="L573" s="252"/>
      <c r="M573" s="253"/>
      <c r="N573" s="254"/>
      <c r="O573" s="254"/>
      <c r="P573" s="254"/>
      <c r="Q573" s="254"/>
      <c r="R573" s="254"/>
      <c r="S573" s="254"/>
      <c r="T573" s="254"/>
      <c r="U573" s="255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6" t="s">
        <v>215</v>
      </c>
      <c r="AU573" s="256" t="s">
        <v>88</v>
      </c>
      <c r="AV573" s="14" t="s">
        <v>88</v>
      </c>
      <c r="AW573" s="14" t="s">
        <v>34</v>
      </c>
      <c r="AX573" s="14" t="s">
        <v>86</v>
      </c>
      <c r="AY573" s="256" t="s">
        <v>144</v>
      </c>
    </row>
    <row r="574" s="2" customFormat="1" ht="24.15" customHeight="1">
      <c r="A574" s="38"/>
      <c r="B574" s="39"/>
      <c r="C574" s="268" t="s">
        <v>1100</v>
      </c>
      <c r="D574" s="268" t="s">
        <v>349</v>
      </c>
      <c r="E574" s="269" t="s">
        <v>1101</v>
      </c>
      <c r="F574" s="270" t="s">
        <v>1102</v>
      </c>
      <c r="G574" s="271" t="s">
        <v>369</v>
      </c>
      <c r="H574" s="272">
        <v>1</v>
      </c>
      <c r="I574" s="273"/>
      <c r="J574" s="274">
        <f>ROUND(I574*H574,2)</f>
        <v>0</v>
      </c>
      <c r="K574" s="270" t="s">
        <v>151</v>
      </c>
      <c r="L574" s="275"/>
      <c r="M574" s="276" t="s">
        <v>1</v>
      </c>
      <c r="N574" s="277" t="s">
        <v>43</v>
      </c>
      <c r="O574" s="91"/>
      <c r="P574" s="226">
        <f>O574*H574</f>
        <v>0</v>
      </c>
      <c r="Q574" s="226">
        <v>0.0012999999999999999</v>
      </c>
      <c r="R574" s="226">
        <f>Q574*H574</f>
        <v>0.0012999999999999999</v>
      </c>
      <c r="S574" s="226">
        <v>0</v>
      </c>
      <c r="T574" s="226">
        <f>S574*H574</f>
        <v>0</v>
      </c>
      <c r="U574" s="227" t="s">
        <v>1</v>
      </c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8" t="s">
        <v>179</v>
      </c>
      <c r="AT574" s="228" t="s">
        <v>349</v>
      </c>
      <c r="AU574" s="228" t="s">
        <v>88</v>
      </c>
      <c r="AY574" s="17" t="s">
        <v>144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17" t="s">
        <v>86</v>
      </c>
      <c r="BK574" s="229">
        <f>ROUND(I574*H574,2)</f>
        <v>0</v>
      </c>
      <c r="BL574" s="17" t="s">
        <v>161</v>
      </c>
      <c r="BM574" s="228" t="s">
        <v>1103</v>
      </c>
    </row>
    <row r="575" s="2" customFormat="1" ht="16.5" customHeight="1">
      <c r="A575" s="38"/>
      <c r="B575" s="39"/>
      <c r="C575" s="268" t="s">
        <v>1104</v>
      </c>
      <c r="D575" s="268" t="s">
        <v>349</v>
      </c>
      <c r="E575" s="269" t="s">
        <v>1105</v>
      </c>
      <c r="F575" s="270" t="s">
        <v>1106</v>
      </c>
      <c r="G575" s="271" t="s">
        <v>369</v>
      </c>
      <c r="H575" s="272">
        <v>3</v>
      </c>
      <c r="I575" s="273"/>
      <c r="J575" s="274">
        <f>ROUND(I575*H575,2)</f>
        <v>0</v>
      </c>
      <c r="K575" s="270" t="s">
        <v>151</v>
      </c>
      <c r="L575" s="275"/>
      <c r="M575" s="276" t="s">
        <v>1</v>
      </c>
      <c r="N575" s="277" t="s">
        <v>43</v>
      </c>
      <c r="O575" s="91"/>
      <c r="P575" s="226">
        <f>O575*H575</f>
        <v>0</v>
      </c>
      <c r="Q575" s="226">
        <v>0.0016999999999999999</v>
      </c>
      <c r="R575" s="226">
        <f>Q575*H575</f>
        <v>0.0050999999999999995</v>
      </c>
      <c r="S575" s="226">
        <v>0</v>
      </c>
      <c r="T575" s="226">
        <f>S575*H575</f>
        <v>0</v>
      </c>
      <c r="U575" s="227" t="s">
        <v>1</v>
      </c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8" t="s">
        <v>179</v>
      </c>
      <c r="AT575" s="228" t="s">
        <v>349</v>
      </c>
      <c r="AU575" s="228" t="s">
        <v>88</v>
      </c>
      <c r="AY575" s="17" t="s">
        <v>144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7" t="s">
        <v>86</v>
      </c>
      <c r="BK575" s="229">
        <f>ROUND(I575*H575,2)</f>
        <v>0</v>
      </c>
      <c r="BL575" s="17" t="s">
        <v>161</v>
      </c>
      <c r="BM575" s="228" t="s">
        <v>1107</v>
      </c>
    </row>
    <row r="576" s="14" customFormat="1">
      <c r="A576" s="14"/>
      <c r="B576" s="246"/>
      <c r="C576" s="247"/>
      <c r="D576" s="237" t="s">
        <v>215</v>
      </c>
      <c r="E576" s="248" t="s">
        <v>1</v>
      </c>
      <c r="F576" s="249" t="s">
        <v>1108</v>
      </c>
      <c r="G576" s="247"/>
      <c r="H576" s="250">
        <v>3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4"/>
      <c r="U576" s="255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215</v>
      </c>
      <c r="AU576" s="256" t="s">
        <v>88</v>
      </c>
      <c r="AV576" s="14" t="s">
        <v>88</v>
      </c>
      <c r="AW576" s="14" t="s">
        <v>34</v>
      </c>
      <c r="AX576" s="14" t="s">
        <v>86</v>
      </c>
      <c r="AY576" s="256" t="s">
        <v>144</v>
      </c>
    </row>
    <row r="577" s="2" customFormat="1" ht="21.75" customHeight="1">
      <c r="A577" s="38"/>
      <c r="B577" s="39"/>
      <c r="C577" s="268" t="s">
        <v>1109</v>
      </c>
      <c r="D577" s="268" t="s">
        <v>349</v>
      </c>
      <c r="E577" s="269" t="s">
        <v>1110</v>
      </c>
      <c r="F577" s="270" t="s">
        <v>1111</v>
      </c>
      <c r="G577" s="271" t="s">
        <v>369</v>
      </c>
      <c r="H577" s="272">
        <v>7</v>
      </c>
      <c r="I577" s="273"/>
      <c r="J577" s="274">
        <f>ROUND(I577*H577,2)</f>
        <v>0</v>
      </c>
      <c r="K577" s="270" t="s">
        <v>151</v>
      </c>
      <c r="L577" s="275"/>
      <c r="M577" s="276" t="s">
        <v>1</v>
      </c>
      <c r="N577" s="277" t="s">
        <v>43</v>
      </c>
      <c r="O577" s="91"/>
      <c r="P577" s="226">
        <f>O577*H577</f>
        <v>0</v>
      </c>
      <c r="Q577" s="226">
        <v>0.00089999999999999998</v>
      </c>
      <c r="R577" s="226">
        <f>Q577*H577</f>
        <v>0.0063</v>
      </c>
      <c r="S577" s="226">
        <v>0</v>
      </c>
      <c r="T577" s="226">
        <f>S577*H577</f>
        <v>0</v>
      </c>
      <c r="U577" s="227" t="s">
        <v>1</v>
      </c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8" t="s">
        <v>179</v>
      </c>
      <c r="AT577" s="228" t="s">
        <v>349</v>
      </c>
      <c r="AU577" s="228" t="s">
        <v>88</v>
      </c>
      <c r="AY577" s="17" t="s">
        <v>144</v>
      </c>
      <c r="BE577" s="229">
        <f>IF(N577="základní",J577,0)</f>
        <v>0</v>
      </c>
      <c r="BF577" s="229">
        <f>IF(N577="snížená",J577,0)</f>
        <v>0</v>
      </c>
      <c r="BG577" s="229">
        <f>IF(N577="zákl. přenesená",J577,0)</f>
        <v>0</v>
      </c>
      <c r="BH577" s="229">
        <f>IF(N577="sníž. přenesená",J577,0)</f>
        <v>0</v>
      </c>
      <c r="BI577" s="229">
        <f>IF(N577="nulová",J577,0)</f>
        <v>0</v>
      </c>
      <c r="BJ577" s="17" t="s">
        <v>86</v>
      </c>
      <c r="BK577" s="229">
        <f>ROUND(I577*H577,2)</f>
        <v>0</v>
      </c>
      <c r="BL577" s="17" t="s">
        <v>161</v>
      </c>
      <c r="BM577" s="228" t="s">
        <v>1112</v>
      </c>
    </row>
    <row r="578" s="2" customFormat="1" ht="21.75" customHeight="1">
      <c r="A578" s="38"/>
      <c r="B578" s="39"/>
      <c r="C578" s="268" t="s">
        <v>1113</v>
      </c>
      <c r="D578" s="268" t="s">
        <v>349</v>
      </c>
      <c r="E578" s="269" t="s">
        <v>1114</v>
      </c>
      <c r="F578" s="270" t="s">
        <v>1115</v>
      </c>
      <c r="G578" s="271" t="s">
        <v>369</v>
      </c>
      <c r="H578" s="272">
        <v>14</v>
      </c>
      <c r="I578" s="273"/>
      <c r="J578" s="274">
        <f>ROUND(I578*H578,2)</f>
        <v>0</v>
      </c>
      <c r="K578" s="270" t="s">
        <v>151</v>
      </c>
      <c r="L578" s="275"/>
      <c r="M578" s="276" t="s">
        <v>1</v>
      </c>
      <c r="N578" s="277" t="s">
        <v>43</v>
      </c>
      <c r="O578" s="91"/>
      <c r="P578" s="226">
        <f>O578*H578</f>
        <v>0</v>
      </c>
      <c r="Q578" s="226">
        <v>0.0025000000000000001</v>
      </c>
      <c r="R578" s="226">
        <f>Q578*H578</f>
        <v>0.035000000000000003</v>
      </c>
      <c r="S578" s="226">
        <v>0</v>
      </c>
      <c r="T578" s="226">
        <f>S578*H578</f>
        <v>0</v>
      </c>
      <c r="U578" s="227" t="s">
        <v>1</v>
      </c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8" t="s">
        <v>179</v>
      </c>
      <c r="AT578" s="228" t="s">
        <v>349</v>
      </c>
      <c r="AU578" s="228" t="s">
        <v>88</v>
      </c>
      <c r="AY578" s="17" t="s">
        <v>144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7" t="s">
        <v>86</v>
      </c>
      <c r="BK578" s="229">
        <f>ROUND(I578*H578,2)</f>
        <v>0</v>
      </c>
      <c r="BL578" s="17" t="s">
        <v>161</v>
      </c>
      <c r="BM578" s="228" t="s">
        <v>1116</v>
      </c>
    </row>
    <row r="579" s="14" customFormat="1">
      <c r="A579" s="14"/>
      <c r="B579" s="246"/>
      <c r="C579" s="247"/>
      <c r="D579" s="237" t="s">
        <v>215</v>
      </c>
      <c r="E579" s="248" t="s">
        <v>1</v>
      </c>
      <c r="F579" s="249" t="s">
        <v>1117</v>
      </c>
      <c r="G579" s="247"/>
      <c r="H579" s="250">
        <v>14</v>
      </c>
      <c r="I579" s="251"/>
      <c r="J579" s="247"/>
      <c r="K579" s="247"/>
      <c r="L579" s="252"/>
      <c r="M579" s="253"/>
      <c r="N579" s="254"/>
      <c r="O579" s="254"/>
      <c r="P579" s="254"/>
      <c r="Q579" s="254"/>
      <c r="R579" s="254"/>
      <c r="S579" s="254"/>
      <c r="T579" s="254"/>
      <c r="U579" s="255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6" t="s">
        <v>215</v>
      </c>
      <c r="AU579" s="256" t="s">
        <v>88</v>
      </c>
      <c r="AV579" s="14" t="s">
        <v>88</v>
      </c>
      <c r="AW579" s="14" t="s">
        <v>34</v>
      </c>
      <c r="AX579" s="14" t="s">
        <v>86</v>
      </c>
      <c r="AY579" s="256" t="s">
        <v>144</v>
      </c>
    </row>
    <row r="580" s="2" customFormat="1" ht="16.5" customHeight="1">
      <c r="A580" s="38"/>
      <c r="B580" s="39"/>
      <c r="C580" s="268" t="s">
        <v>1118</v>
      </c>
      <c r="D580" s="268" t="s">
        <v>349</v>
      </c>
      <c r="E580" s="269" t="s">
        <v>1119</v>
      </c>
      <c r="F580" s="270" t="s">
        <v>1120</v>
      </c>
      <c r="G580" s="271" t="s">
        <v>369</v>
      </c>
      <c r="H580" s="272">
        <v>18</v>
      </c>
      <c r="I580" s="273"/>
      <c r="J580" s="274">
        <f>ROUND(I580*H580,2)</f>
        <v>0</v>
      </c>
      <c r="K580" s="270" t="s">
        <v>151</v>
      </c>
      <c r="L580" s="275"/>
      <c r="M580" s="276" t="s">
        <v>1</v>
      </c>
      <c r="N580" s="277" t="s">
        <v>43</v>
      </c>
      <c r="O580" s="91"/>
      <c r="P580" s="226">
        <f>O580*H580</f>
        <v>0</v>
      </c>
      <c r="Q580" s="226">
        <v>0.0030000000000000001</v>
      </c>
      <c r="R580" s="226">
        <f>Q580*H580</f>
        <v>0.053999999999999999</v>
      </c>
      <c r="S580" s="226">
        <v>0</v>
      </c>
      <c r="T580" s="226">
        <f>S580*H580</f>
        <v>0</v>
      </c>
      <c r="U580" s="227" t="s">
        <v>1</v>
      </c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8" t="s">
        <v>179</v>
      </c>
      <c r="AT580" s="228" t="s">
        <v>349</v>
      </c>
      <c r="AU580" s="228" t="s">
        <v>88</v>
      </c>
      <c r="AY580" s="17" t="s">
        <v>144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7" t="s">
        <v>86</v>
      </c>
      <c r="BK580" s="229">
        <f>ROUND(I580*H580,2)</f>
        <v>0</v>
      </c>
      <c r="BL580" s="17" t="s">
        <v>161</v>
      </c>
      <c r="BM580" s="228" t="s">
        <v>1121</v>
      </c>
    </row>
    <row r="581" s="14" customFormat="1">
      <c r="A581" s="14"/>
      <c r="B581" s="246"/>
      <c r="C581" s="247"/>
      <c r="D581" s="237" t="s">
        <v>215</v>
      </c>
      <c r="E581" s="248" t="s">
        <v>1</v>
      </c>
      <c r="F581" s="249" t="s">
        <v>1077</v>
      </c>
      <c r="G581" s="247"/>
      <c r="H581" s="250">
        <v>18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4"/>
      <c r="U581" s="255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6" t="s">
        <v>215</v>
      </c>
      <c r="AU581" s="256" t="s">
        <v>88</v>
      </c>
      <c r="AV581" s="14" t="s">
        <v>88</v>
      </c>
      <c r="AW581" s="14" t="s">
        <v>34</v>
      </c>
      <c r="AX581" s="14" t="s">
        <v>86</v>
      </c>
      <c r="AY581" s="256" t="s">
        <v>144</v>
      </c>
    </row>
    <row r="582" s="2" customFormat="1" ht="24.15" customHeight="1">
      <c r="A582" s="38"/>
      <c r="B582" s="39"/>
      <c r="C582" s="217" t="s">
        <v>1122</v>
      </c>
      <c r="D582" s="217" t="s">
        <v>147</v>
      </c>
      <c r="E582" s="218" t="s">
        <v>1123</v>
      </c>
      <c r="F582" s="219" t="s">
        <v>1124</v>
      </c>
      <c r="G582" s="220" t="s">
        <v>270</v>
      </c>
      <c r="H582" s="221">
        <v>6</v>
      </c>
      <c r="I582" s="222"/>
      <c r="J582" s="223">
        <f>ROUND(I582*H582,2)</f>
        <v>0</v>
      </c>
      <c r="K582" s="219" t="s">
        <v>151</v>
      </c>
      <c r="L582" s="44"/>
      <c r="M582" s="224" t="s">
        <v>1</v>
      </c>
      <c r="N582" s="225" t="s">
        <v>43</v>
      </c>
      <c r="O582" s="91"/>
      <c r="P582" s="226">
        <f>O582*H582</f>
        <v>0</v>
      </c>
      <c r="Q582" s="226">
        <v>0.00020000000000000001</v>
      </c>
      <c r="R582" s="226">
        <f>Q582*H582</f>
        <v>0.0012000000000000001</v>
      </c>
      <c r="S582" s="226">
        <v>0</v>
      </c>
      <c r="T582" s="226">
        <f>S582*H582</f>
        <v>0</v>
      </c>
      <c r="U582" s="227" t="s">
        <v>1</v>
      </c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8" t="s">
        <v>161</v>
      </c>
      <c r="AT582" s="228" t="s">
        <v>147</v>
      </c>
      <c r="AU582" s="228" t="s">
        <v>88</v>
      </c>
      <c r="AY582" s="17" t="s">
        <v>144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17" t="s">
        <v>86</v>
      </c>
      <c r="BK582" s="229">
        <f>ROUND(I582*H582,2)</f>
        <v>0</v>
      </c>
      <c r="BL582" s="17" t="s">
        <v>161</v>
      </c>
      <c r="BM582" s="228" t="s">
        <v>1125</v>
      </c>
    </row>
    <row r="583" s="2" customFormat="1" ht="24.15" customHeight="1">
      <c r="A583" s="38"/>
      <c r="B583" s="39"/>
      <c r="C583" s="217" t="s">
        <v>1126</v>
      </c>
      <c r="D583" s="217" t="s">
        <v>147</v>
      </c>
      <c r="E583" s="218" t="s">
        <v>1127</v>
      </c>
      <c r="F583" s="219" t="s">
        <v>1128</v>
      </c>
      <c r="G583" s="220" t="s">
        <v>270</v>
      </c>
      <c r="H583" s="221">
        <v>9.3000000000000007</v>
      </c>
      <c r="I583" s="222"/>
      <c r="J583" s="223">
        <f>ROUND(I583*H583,2)</f>
        <v>0</v>
      </c>
      <c r="K583" s="219" t="s">
        <v>151</v>
      </c>
      <c r="L583" s="44"/>
      <c r="M583" s="224" t="s">
        <v>1</v>
      </c>
      <c r="N583" s="225" t="s">
        <v>43</v>
      </c>
      <c r="O583" s="91"/>
      <c r="P583" s="226">
        <f>O583*H583</f>
        <v>0</v>
      </c>
      <c r="Q583" s="226">
        <v>0.00010000000000000001</v>
      </c>
      <c r="R583" s="226">
        <f>Q583*H583</f>
        <v>0.00093000000000000016</v>
      </c>
      <c r="S583" s="226">
        <v>0</v>
      </c>
      <c r="T583" s="226">
        <f>S583*H583</f>
        <v>0</v>
      </c>
      <c r="U583" s="227" t="s">
        <v>1</v>
      </c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8" t="s">
        <v>161</v>
      </c>
      <c r="AT583" s="228" t="s">
        <v>147</v>
      </c>
      <c r="AU583" s="228" t="s">
        <v>88</v>
      </c>
      <c r="AY583" s="17" t="s">
        <v>144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17" t="s">
        <v>86</v>
      </c>
      <c r="BK583" s="229">
        <f>ROUND(I583*H583,2)</f>
        <v>0</v>
      </c>
      <c r="BL583" s="17" t="s">
        <v>161</v>
      </c>
      <c r="BM583" s="228" t="s">
        <v>1129</v>
      </c>
    </row>
    <row r="584" s="2" customFormat="1" ht="37.8" customHeight="1">
      <c r="A584" s="38"/>
      <c r="B584" s="39"/>
      <c r="C584" s="217" t="s">
        <v>1130</v>
      </c>
      <c r="D584" s="217" t="s">
        <v>147</v>
      </c>
      <c r="E584" s="218" t="s">
        <v>1131</v>
      </c>
      <c r="F584" s="219" t="s">
        <v>1132</v>
      </c>
      <c r="G584" s="220" t="s">
        <v>369</v>
      </c>
      <c r="H584" s="221">
        <v>4</v>
      </c>
      <c r="I584" s="222"/>
      <c r="J584" s="223">
        <f>ROUND(I584*H584,2)</f>
        <v>0</v>
      </c>
      <c r="K584" s="219" t="s">
        <v>151</v>
      </c>
      <c r="L584" s="44"/>
      <c r="M584" s="224" t="s">
        <v>1</v>
      </c>
      <c r="N584" s="225" t="s">
        <v>43</v>
      </c>
      <c r="O584" s="91"/>
      <c r="P584" s="226">
        <f>O584*H584</f>
        <v>0</v>
      </c>
      <c r="Q584" s="226">
        <v>0.00054000000000000001</v>
      </c>
      <c r="R584" s="226">
        <f>Q584*H584</f>
        <v>0.00216</v>
      </c>
      <c r="S584" s="226">
        <v>0</v>
      </c>
      <c r="T584" s="226">
        <f>S584*H584</f>
        <v>0</v>
      </c>
      <c r="U584" s="227" t="s">
        <v>1</v>
      </c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8" t="s">
        <v>161</v>
      </c>
      <c r="AT584" s="228" t="s">
        <v>147</v>
      </c>
      <c r="AU584" s="228" t="s">
        <v>88</v>
      </c>
      <c r="AY584" s="17" t="s">
        <v>144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7" t="s">
        <v>86</v>
      </c>
      <c r="BK584" s="229">
        <f>ROUND(I584*H584,2)</f>
        <v>0</v>
      </c>
      <c r="BL584" s="17" t="s">
        <v>161</v>
      </c>
      <c r="BM584" s="228" t="s">
        <v>1133</v>
      </c>
    </row>
    <row r="585" s="2" customFormat="1" ht="33" customHeight="1">
      <c r="A585" s="38"/>
      <c r="B585" s="39"/>
      <c r="C585" s="217" t="s">
        <v>1134</v>
      </c>
      <c r="D585" s="217" t="s">
        <v>147</v>
      </c>
      <c r="E585" s="218" t="s">
        <v>1135</v>
      </c>
      <c r="F585" s="219" t="s">
        <v>1136</v>
      </c>
      <c r="G585" s="220" t="s">
        <v>369</v>
      </c>
      <c r="H585" s="221">
        <v>4</v>
      </c>
      <c r="I585" s="222"/>
      <c r="J585" s="223">
        <f>ROUND(I585*H585,2)</f>
        <v>0</v>
      </c>
      <c r="K585" s="219" t="s">
        <v>151</v>
      </c>
      <c r="L585" s="44"/>
      <c r="M585" s="224" t="s">
        <v>1</v>
      </c>
      <c r="N585" s="225" t="s">
        <v>43</v>
      </c>
      <c r="O585" s="91"/>
      <c r="P585" s="226">
        <f>O585*H585</f>
        <v>0</v>
      </c>
      <c r="Q585" s="226">
        <v>0.00158</v>
      </c>
      <c r="R585" s="226">
        <f>Q585*H585</f>
        <v>0.0063200000000000001</v>
      </c>
      <c r="S585" s="226">
        <v>0</v>
      </c>
      <c r="T585" s="226">
        <f>S585*H585</f>
        <v>0</v>
      </c>
      <c r="U585" s="227" t="s">
        <v>1</v>
      </c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8" t="s">
        <v>161</v>
      </c>
      <c r="AT585" s="228" t="s">
        <v>147</v>
      </c>
      <c r="AU585" s="228" t="s">
        <v>88</v>
      </c>
      <c r="AY585" s="17" t="s">
        <v>144</v>
      </c>
      <c r="BE585" s="229">
        <f>IF(N585="základní",J585,0)</f>
        <v>0</v>
      </c>
      <c r="BF585" s="229">
        <f>IF(N585="snížená",J585,0)</f>
        <v>0</v>
      </c>
      <c r="BG585" s="229">
        <f>IF(N585="zákl. přenesená",J585,0)</f>
        <v>0</v>
      </c>
      <c r="BH585" s="229">
        <f>IF(N585="sníž. přenesená",J585,0)</f>
        <v>0</v>
      </c>
      <c r="BI585" s="229">
        <f>IF(N585="nulová",J585,0)</f>
        <v>0</v>
      </c>
      <c r="BJ585" s="17" t="s">
        <v>86</v>
      </c>
      <c r="BK585" s="229">
        <f>ROUND(I585*H585,2)</f>
        <v>0</v>
      </c>
      <c r="BL585" s="17" t="s">
        <v>161</v>
      </c>
      <c r="BM585" s="228" t="s">
        <v>1137</v>
      </c>
    </row>
    <row r="586" s="2" customFormat="1" ht="24.15" customHeight="1">
      <c r="A586" s="38"/>
      <c r="B586" s="39"/>
      <c r="C586" s="217" t="s">
        <v>1138</v>
      </c>
      <c r="D586" s="217" t="s">
        <v>147</v>
      </c>
      <c r="E586" s="218" t="s">
        <v>1139</v>
      </c>
      <c r="F586" s="219" t="s">
        <v>1140</v>
      </c>
      <c r="G586" s="220" t="s">
        <v>270</v>
      </c>
      <c r="H586" s="221">
        <v>50</v>
      </c>
      <c r="I586" s="222"/>
      <c r="J586" s="223">
        <f>ROUND(I586*H586,2)</f>
        <v>0</v>
      </c>
      <c r="K586" s="219" t="s">
        <v>151</v>
      </c>
      <c r="L586" s="44"/>
      <c r="M586" s="224" t="s">
        <v>1</v>
      </c>
      <c r="N586" s="225" t="s">
        <v>43</v>
      </c>
      <c r="O586" s="91"/>
      <c r="P586" s="226">
        <f>O586*H586</f>
        <v>0</v>
      </c>
      <c r="Q586" s="226">
        <v>0.29221000000000003</v>
      </c>
      <c r="R586" s="226">
        <f>Q586*H586</f>
        <v>14.610500000000002</v>
      </c>
      <c r="S586" s="226">
        <v>0</v>
      </c>
      <c r="T586" s="226">
        <f>S586*H586</f>
        <v>0</v>
      </c>
      <c r="U586" s="227" t="s">
        <v>1</v>
      </c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8" t="s">
        <v>161</v>
      </c>
      <c r="AT586" s="228" t="s">
        <v>147</v>
      </c>
      <c r="AU586" s="228" t="s">
        <v>88</v>
      </c>
      <c r="AY586" s="17" t="s">
        <v>144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7" t="s">
        <v>86</v>
      </c>
      <c r="BK586" s="229">
        <f>ROUND(I586*H586,2)</f>
        <v>0</v>
      </c>
      <c r="BL586" s="17" t="s">
        <v>161</v>
      </c>
      <c r="BM586" s="228" t="s">
        <v>1141</v>
      </c>
    </row>
    <row r="587" s="2" customFormat="1" ht="24.15" customHeight="1">
      <c r="A587" s="38"/>
      <c r="B587" s="39"/>
      <c r="C587" s="268" t="s">
        <v>1142</v>
      </c>
      <c r="D587" s="268" t="s">
        <v>349</v>
      </c>
      <c r="E587" s="269" t="s">
        <v>1143</v>
      </c>
      <c r="F587" s="270" t="s">
        <v>1144</v>
      </c>
      <c r="G587" s="271" t="s">
        <v>270</v>
      </c>
      <c r="H587" s="272">
        <v>50</v>
      </c>
      <c r="I587" s="273"/>
      <c r="J587" s="274">
        <f>ROUND(I587*H587,2)</f>
        <v>0</v>
      </c>
      <c r="K587" s="270" t="s">
        <v>151</v>
      </c>
      <c r="L587" s="275"/>
      <c r="M587" s="276" t="s">
        <v>1</v>
      </c>
      <c r="N587" s="277" t="s">
        <v>43</v>
      </c>
      <c r="O587" s="91"/>
      <c r="P587" s="226">
        <f>O587*H587</f>
        <v>0</v>
      </c>
      <c r="Q587" s="226">
        <v>0.033000000000000002</v>
      </c>
      <c r="R587" s="226">
        <f>Q587*H587</f>
        <v>1.6500000000000001</v>
      </c>
      <c r="S587" s="226">
        <v>0</v>
      </c>
      <c r="T587" s="226">
        <f>S587*H587</f>
        <v>0</v>
      </c>
      <c r="U587" s="227" t="s">
        <v>1</v>
      </c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8" t="s">
        <v>179</v>
      </c>
      <c r="AT587" s="228" t="s">
        <v>349</v>
      </c>
      <c r="AU587" s="228" t="s">
        <v>88</v>
      </c>
      <c r="AY587" s="17" t="s">
        <v>144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17" t="s">
        <v>86</v>
      </c>
      <c r="BK587" s="229">
        <f>ROUND(I587*H587,2)</f>
        <v>0</v>
      </c>
      <c r="BL587" s="17" t="s">
        <v>161</v>
      </c>
      <c r="BM587" s="228" t="s">
        <v>1145</v>
      </c>
    </row>
    <row r="588" s="2" customFormat="1" ht="33" customHeight="1">
      <c r="A588" s="38"/>
      <c r="B588" s="39"/>
      <c r="C588" s="217" t="s">
        <v>1146</v>
      </c>
      <c r="D588" s="217" t="s">
        <v>147</v>
      </c>
      <c r="E588" s="218" t="s">
        <v>1147</v>
      </c>
      <c r="F588" s="219" t="s">
        <v>1148</v>
      </c>
      <c r="G588" s="220" t="s">
        <v>369</v>
      </c>
      <c r="H588" s="221">
        <v>4</v>
      </c>
      <c r="I588" s="222"/>
      <c r="J588" s="223">
        <f>ROUND(I588*H588,2)</f>
        <v>0</v>
      </c>
      <c r="K588" s="219" t="s">
        <v>151</v>
      </c>
      <c r="L588" s="44"/>
      <c r="M588" s="224" t="s">
        <v>1</v>
      </c>
      <c r="N588" s="225" t="s">
        <v>43</v>
      </c>
      <c r="O588" s="91"/>
      <c r="P588" s="226">
        <f>O588*H588</f>
        <v>0</v>
      </c>
      <c r="Q588" s="226">
        <v>0.27205000000000001</v>
      </c>
      <c r="R588" s="226">
        <f>Q588*H588</f>
        <v>1.0882000000000001</v>
      </c>
      <c r="S588" s="226">
        <v>0</v>
      </c>
      <c r="T588" s="226">
        <f>S588*H588</f>
        <v>0</v>
      </c>
      <c r="U588" s="227" t="s">
        <v>1</v>
      </c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8" t="s">
        <v>161</v>
      </c>
      <c r="AT588" s="228" t="s">
        <v>147</v>
      </c>
      <c r="AU588" s="228" t="s">
        <v>88</v>
      </c>
      <c r="AY588" s="17" t="s">
        <v>144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7" t="s">
        <v>86</v>
      </c>
      <c r="BK588" s="229">
        <f>ROUND(I588*H588,2)</f>
        <v>0</v>
      </c>
      <c r="BL588" s="17" t="s">
        <v>161</v>
      </c>
      <c r="BM588" s="228" t="s">
        <v>1149</v>
      </c>
    </row>
    <row r="589" s="2" customFormat="1" ht="37.8" customHeight="1">
      <c r="A589" s="38"/>
      <c r="B589" s="39"/>
      <c r="C589" s="268" t="s">
        <v>1150</v>
      </c>
      <c r="D589" s="268" t="s">
        <v>349</v>
      </c>
      <c r="E589" s="269" t="s">
        <v>1151</v>
      </c>
      <c r="F589" s="270" t="s">
        <v>1152</v>
      </c>
      <c r="G589" s="271" t="s">
        <v>369</v>
      </c>
      <c r="H589" s="272">
        <v>4</v>
      </c>
      <c r="I589" s="273"/>
      <c r="J589" s="274">
        <f>ROUND(I589*H589,2)</f>
        <v>0</v>
      </c>
      <c r="K589" s="270" t="s">
        <v>151</v>
      </c>
      <c r="L589" s="275"/>
      <c r="M589" s="276" t="s">
        <v>1</v>
      </c>
      <c r="N589" s="277" t="s">
        <v>43</v>
      </c>
      <c r="O589" s="91"/>
      <c r="P589" s="226">
        <f>O589*H589</f>
        <v>0</v>
      </c>
      <c r="Q589" s="226">
        <v>0.035000000000000003</v>
      </c>
      <c r="R589" s="226">
        <f>Q589*H589</f>
        <v>0.14000000000000001</v>
      </c>
      <c r="S589" s="226">
        <v>0</v>
      </c>
      <c r="T589" s="226">
        <f>S589*H589</f>
        <v>0</v>
      </c>
      <c r="U589" s="227" t="s">
        <v>1</v>
      </c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8" t="s">
        <v>179</v>
      </c>
      <c r="AT589" s="228" t="s">
        <v>349</v>
      </c>
      <c r="AU589" s="228" t="s">
        <v>88</v>
      </c>
      <c r="AY589" s="17" t="s">
        <v>144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7" t="s">
        <v>86</v>
      </c>
      <c r="BK589" s="229">
        <f>ROUND(I589*H589,2)</f>
        <v>0</v>
      </c>
      <c r="BL589" s="17" t="s">
        <v>161</v>
      </c>
      <c r="BM589" s="228" t="s">
        <v>1153</v>
      </c>
    </row>
    <row r="590" s="2" customFormat="1" ht="24.15" customHeight="1">
      <c r="A590" s="38"/>
      <c r="B590" s="39"/>
      <c r="C590" s="268" t="s">
        <v>1154</v>
      </c>
      <c r="D590" s="268" t="s">
        <v>349</v>
      </c>
      <c r="E590" s="269" t="s">
        <v>1155</v>
      </c>
      <c r="F590" s="270" t="s">
        <v>1156</v>
      </c>
      <c r="G590" s="271" t="s">
        <v>270</v>
      </c>
      <c r="H590" s="272">
        <v>52</v>
      </c>
      <c r="I590" s="273"/>
      <c r="J590" s="274">
        <f>ROUND(I590*H590,2)</f>
        <v>0</v>
      </c>
      <c r="K590" s="270" t="s">
        <v>151</v>
      </c>
      <c r="L590" s="275"/>
      <c r="M590" s="276" t="s">
        <v>1</v>
      </c>
      <c r="N590" s="277" t="s">
        <v>43</v>
      </c>
      <c r="O590" s="91"/>
      <c r="P590" s="226">
        <f>O590*H590</f>
        <v>0</v>
      </c>
      <c r="Q590" s="226">
        <v>0.0106</v>
      </c>
      <c r="R590" s="226">
        <f>Q590*H590</f>
        <v>0.55120000000000002</v>
      </c>
      <c r="S590" s="226">
        <v>0</v>
      </c>
      <c r="T590" s="226">
        <f>S590*H590</f>
        <v>0</v>
      </c>
      <c r="U590" s="227" t="s">
        <v>1</v>
      </c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8" t="s">
        <v>179</v>
      </c>
      <c r="AT590" s="228" t="s">
        <v>349</v>
      </c>
      <c r="AU590" s="228" t="s">
        <v>88</v>
      </c>
      <c r="AY590" s="17" t="s">
        <v>144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7" t="s">
        <v>86</v>
      </c>
      <c r="BK590" s="229">
        <f>ROUND(I590*H590,2)</f>
        <v>0</v>
      </c>
      <c r="BL590" s="17" t="s">
        <v>161</v>
      </c>
      <c r="BM590" s="228" t="s">
        <v>1157</v>
      </c>
    </row>
    <row r="591" s="2" customFormat="1" ht="24.15" customHeight="1">
      <c r="A591" s="38"/>
      <c r="B591" s="39"/>
      <c r="C591" s="217" t="s">
        <v>1158</v>
      </c>
      <c r="D591" s="217" t="s">
        <v>147</v>
      </c>
      <c r="E591" s="218" t="s">
        <v>1159</v>
      </c>
      <c r="F591" s="219" t="s">
        <v>1160</v>
      </c>
      <c r="G591" s="220" t="s">
        <v>270</v>
      </c>
      <c r="H591" s="221">
        <v>11.5</v>
      </c>
      <c r="I591" s="222"/>
      <c r="J591" s="223">
        <f>ROUND(I591*H591,2)</f>
        <v>0</v>
      </c>
      <c r="K591" s="219" t="s">
        <v>151</v>
      </c>
      <c r="L591" s="44"/>
      <c r="M591" s="224" t="s">
        <v>1</v>
      </c>
      <c r="N591" s="225" t="s">
        <v>43</v>
      </c>
      <c r="O591" s="91"/>
      <c r="P591" s="226">
        <f>O591*H591</f>
        <v>0</v>
      </c>
      <c r="Q591" s="226">
        <v>0</v>
      </c>
      <c r="R591" s="226">
        <f>Q591*H591</f>
        <v>0</v>
      </c>
      <c r="S591" s="226">
        <v>0.070000000000000007</v>
      </c>
      <c r="T591" s="226">
        <f>S591*H591</f>
        <v>0.80500000000000005</v>
      </c>
      <c r="U591" s="227" t="s">
        <v>1</v>
      </c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8" t="s">
        <v>161</v>
      </c>
      <c r="AT591" s="228" t="s">
        <v>147</v>
      </c>
      <c r="AU591" s="228" t="s">
        <v>88</v>
      </c>
      <c r="AY591" s="17" t="s">
        <v>144</v>
      </c>
      <c r="BE591" s="229">
        <f>IF(N591="základní",J591,0)</f>
        <v>0</v>
      </c>
      <c r="BF591" s="229">
        <f>IF(N591="snížená",J591,0)</f>
        <v>0</v>
      </c>
      <c r="BG591" s="229">
        <f>IF(N591="zákl. přenesená",J591,0)</f>
        <v>0</v>
      </c>
      <c r="BH591" s="229">
        <f>IF(N591="sníž. přenesená",J591,0)</f>
        <v>0</v>
      </c>
      <c r="BI591" s="229">
        <f>IF(N591="nulová",J591,0)</f>
        <v>0</v>
      </c>
      <c r="BJ591" s="17" t="s">
        <v>86</v>
      </c>
      <c r="BK591" s="229">
        <f>ROUND(I591*H591,2)</f>
        <v>0</v>
      </c>
      <c r="BL591" s="17" t="s">
        <v>161</v>
      </c>
      <c r="BM591" s="228" t="s">
        <v>1161</v>
      </c>
    </row>
    <row r="592" s="14" customFormat="1">
      <c r="A592" s="14"/>
      <c r="B592" s="246"/>
      <c r="C592" s="247"/>
      <c r="D592" s="237" t="s">
        <v>215</v>
      </c>
      <c r="E592" s="248" t="s">
        <v>1</v>
      </c>
      <c r="F592" s="249" t="s">
        <v>1162</v>
      </c>
      <c r="G592" s="247"/>
      <c r="H592" s="250">
        <v>11.5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4"/>
      <c r="U592" s="255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6" t="s">
        <v>215</v>
      </c>
      <c r="AU592" s="256" t="s">
        <v>88</v>
      </c>
      <c r="AV592" s="14" t="s">
        <v>88</v>
      </c>
      <c r="AW592" s="14" t="s">
        <v>34</v>
      </c>
      <c r="AX592" s="14" t="s">
        <v>86</v>
      </c>
      <c r="AY592" s="256" t="s">
        <v>144</v>
      </c>
    </row>
    <row r="593" s="2" customFormat="1" ht="24.15" customHeight="1">
      <c r="A593" s="38"/>
      <c r="B593" s="39"/>
      <c r="C593" s="217" t="s">
        <v>1163</v>
      </c>
      <c r="D593" s="217" t="s">
        <v>147</v>
      </c>
      <c r="E593" s="218" t="s">
        <v>1164</v>
      </c>
      <c r="F593" s="219" t="s">
        <v>1165</v>
      </c>
      <c r="G593" s="220" t="s">
        <v>369</v>
      </c>
      <c r="H593" s="221">
        <v>9</v>
      </c>
      <c r="I593" s="222"/>
      <c r="J593" s="223">
        <f>ROUND(I593*H593,2)</f>
        <v>0</v>
      </c>
      <c r="K593" s="219" t="s">
        <v>151</v>
      </c>
      <c r="L593" s="44"/>
      <c r="M593" s="224" t="s">
        <v>1</v>
      </c>
      <c r="N593" s="225" t="s">
        <v>43</v>
      </c>
      <c r="O593" s="91"/>
      <c r="P593" s="226">
        <f>O593*H593</f>
        <v>0</v>
      </c>
      <c r="Q593" s="226">
        <v>0</v>
      </c>
      <c r="R593" s="226">
        <f>Q593*H593</f>
        <v>0</v>
      </c>
      <c r="S593" s="226">
        <v>0.0040000000000000001</v>
      </c>
      <c r="T593" s="226">
        <f>S593*H593</f>
        <v>0.036000000000000004</v>
      </c>
      <c r="U593" s="227" t="s">
        <v>1</v>
      </c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8" t="s">
        <v>161</v>
      </c>
      <c r="AT593" s="228" t="s">
        <v>147</v>
      </c>
      <c r="AU593" s="228" t="s">
        <v>88</v>
      </c>
      <c r="AY593" s="17" t="s">
        <v>144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7" t="s">
        <v>86</v>
      </c>
      <c r="BK593" s="229">
        <f>ROUND(I593*H593,2)</f>
        <v>0</v>
      </c>
      <c r="BL593" s="17" t="s">
        <v>161</v>
      </c>
      <c r="BM593" s="228" t="s">
        <v>1166</v>
      </c>
    </row>
    <row r="594" s="14" customFormat="1">
      <c r="A594" s="14"/>
      <c r="B594" s="246"/>
      <c r="C594" s="247"/>
      <c r="D594" s="237" t="s">
        <v>215</v>
      </c>
      <c r="E594" s="248" t="s">
        <v>1</v>
      </c>
      <c r="F594" s="249" t="s">
        <v>1167</v>
      </c>
      <c r="G594" s="247"/>
      <c r="H594" s="250">
        <v>9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4"/>
      <c r="U594" s="255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6" t="s">
        <v>215</v>
      </c>
      <c r="AU594" s="256" t="s">
        <v>88</v>
      </c>
      <c r="AV594" s="14" t="s">
        <v>88</v>
      </c>
      <c r="AW594" s="14" t="s">
        <v>34</v>
      </c>
      <c r="AX594" s="14" t="s">
        <v>86</v>
      </c>
      <c r="AY594" s="256" t="s">
        <v>144</v>
      </c>
    </row>
    <row r="595" s="2" customFormat="1" ht="24.15" customHeight="1">
      <c r="A595" s="38"/>
      <c r="B595" s="39"/>
      <c r="C595" s="217" t="s">
        <v>1168</v>
      </c>
      <c r="D595" s="217" t="s">
        <v>147</v>
      </c>
      <c r="E595" s="218" t="s">
        <v>1169</v>
      </c>
      <c r="F595" s="219" t="s">
        <v>1170</v>
      </c>
      <c r="G595" s="220" t="s">
        <v>369</v>
      </c>
      <c r="H595" s="221">
        <v>7</v>
      </c>
      <c r="I595" s="222"/>
      <c r="J595" s="223">
        <f>ROUND(I595*H595,2)</f>
        <v>0</v>
      </c>
      <c r="K595" s="219" t="s">
        <v>151</v>
      </c>
      <c r="L595" s="44"/>
      <c r="M595" s="224" t="s">
        <v>1</v>
      </c>
      <c r="N595" s="225" t="s">
        <v>43</v>
      </c>
      <c r="O595" s="91"/>
      <c r="P595" s="226">
        <f>O595*H595</f>
        <v>0</v>
      </c>
      <c r="Q595" s="226">
        <v>0</v>
      </c>
      <c r="R595" s="226">
        <f>Q595*H595</f>
        <v>0</v>
      </c>
      <c r="S595" s="226">
        <v>0.082000000000000003</v>
      </c>
      <c r="T595" s="226">
        <f>S595*H595</f>
        <v>0.57400000000000007</v>
      </c>
      <c r="U595" s="227" t="s">
        <v>1</v>
      </c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8" t="s">
        <v>161</v>
      </c>
      <c r="AT595" s="228" t="s">
        <v>147</v>
      </c>
      <c r="AU595" s="228" t="s">
        <v>88</v>
      </c>
      <c r="AY595" s="17" t="s">
        <v>144</v>
      </c>
      <c r="BE595" s="229">
        <f>IF(N595="základní",J595,0)</f>
        <v>0</v>
      </c>
      <c r="BF595" s="229">
        <f>IF(N595="snížená",J595,0)</f>
        <v>0</v>
      </c>
      <c r="BG595" s="229">
        <f>IF(N595="zákl. přenesená",J595,0)</f>
        <v>0</v>
      </c>
      <c r="BH595" s="229">
        <f>IF(N595="sníž. přenesená",J595,0)</f>
        <v>0</v>
      </c>
      <c r="BI595" s="229">
        <f>IF(N595="nulová",J595,0)</f>
        <v>0</v>
      </c>
      <c r="BJ595" s="17" t="s">
        <v>86</v>
      </c>
      <c r="BK595" s="229">
        <f>ROUND(I595*H595,2)</f>
        <v>0</v>
      </c>
      <c r="BL595" s="17" t="s">
        <v>161</v>
      </c>
      <c r="BM595" s="228" t="s">
        <v>1171</v>
      </c>
    </row>
    <row r="596" s="14" customFormat="1">
      <c r="A596" s="14"/>
      <c r="B596" s="246"/>
      <c r="C596" s="247"/>
      <c r="D596" s="237" t="s">
        <v>215</v>
      </c>
      <c r="E596" s="248" t="s">
        <v>1</v>
      </c>
      <c r="F596" s="249" t="s">
        <v>1172</v>
      </c>
      <c r="G596" s="247"/>
      <c r="H596" s="250">
        <v>7</v>
      </c>
      <c r="I596" s="251"/>
      <c r="J596" s="247"/>
      <c r="K596" s="247"/>
      <c r="L596" s="252"/>
      <c r="M596" s="253"/>
      <c r="N596" s="254"/>
      <c r="O596" s="254"/>
      <c r="P596" s="254"/>
      <c r="Q596" s="254"/>
      <c r="R596" s="254"/>
      <c r="S596" s="254"/>
      <c r="T596" s="254"/>
      <c r="U596" s="255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6" t="s">
        <v>215</v>
      </c>
      <c r="AU596" s="256" t="s">
        <v>88</v>
      </c>
      <c r="AV596" s="14" t="s">
        <v>88</v>
      </c>
      <c r="AW596" s="14" t="s">
        <v>34</v>
      </c>
      <c r="AX596" s="14" t="s">
        <v>86</v>
      </c>
      <c r="AY596" s="256" t="s">
        <v>144</v>
      </c>
    </row>
    <row r="597" s="2" customFormat="1" ht="24.15" customHeight="1">
      <c r="A597" s="38"/>
      <c r="B597" s="39"/>
      <c r="C597" s="217" t="s">
        <v>1173</v>
      </c>
      <c r="D597" s="217" t="s">
        <v>147</v>
      </c>
      <c r="E597" s="218" t="s">
        <v>1174</v>
      </c>
      <c r="F597" s="219" t="s">
        <v>1175</v>
      </c>
      <c r="G597" s="220" t="s">
        <v>297</v>
      </c>
      <c r="H597" s="221">
        <v>0.45900000000000002</v>
      </c>
      <c r="I597" s="222"/>
      <c r="J597" s="223">
        <f>ROUND(I597*H597,2)</f>
        <v>0</v>
      </c>
      <c r="K597" s="219" t="s">
        <v>151</v>
      </c>
      <c r="L597" s="44"/>
      <c r="M597" s="224" t="s">
        <v>1</v>
      </c>
      <c r="N597" s="225" t="s">
        <v>43</v>
      </c>
      <c r="O597" s="91"/>
      <c r="P597" s="226">
        <f>O597*H597</f>
        <v>0</v>
      </c>
      <c r="Q597" s="226">
        <v>0</v>
      </c>
      <c r="R597" s="226">
        <f>Q597*H597</f>
        <v>0</v>
      </c>
      <c r="S597" s="226">
        <v>2</v>
      </c>
      <c r="T597" s="226">
        <f>S597*H597</f>
        <v>0.91800000000000004</v>
      </c>
      <c r="U597" s="227" t="s">
        <v>1</v>
      </c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8" t="s">
        <v>161</v>
      </c>
      <c r="AT597" s="228" t="s">
        <v>147</v>
      </c>
      <c r="AU597" s="228" t="s">
        <v>88</v>
      </c>
      <c r="AY597" s="17" t="s">
        <v>144</v>
      </c>
      <c r="BE597" s="229">
        <f>IF(N597="základní",J597,0)</f>
        <v>0</v>
      </c>
      <c r="BF597" s="229">
        <f>IF(N597="snížená",J597,0)</f>
        <v>0</v>
      </c>
      <c r="BG597" s="229">
        <f>IF(N597="zákl. přenesená",J597,0)</f>
        <v>0</v>
      </c>
      <c r="BH597" s="229">
        <f>IF(N597="sníž. přenesená",J597,0)</f>
        <v>0</v>
      </c>
      <c r="BI597" s="229">
        <f>IF(N597="nulová",J597,0)</f>
        <v>0</v>
      </c>
      <c r="BJ597" s="17" t="s">
        <v>86</v>
      </c>
      <c r="BK597" s="229">
        <f>ROUND(I597*H597,2)</f>
        <v>0</v>
      </c>
      <c r="BL597" s="17" t="s">
        <v>161</v>
      </c>
      <c r="BM597" s="228" t="s">
        <v>1176</v>
      </c>
    </row>
    <row r="598" s="13" customFormat="1">
      <c r="A598" s="13"/>
      <c r="B598" s="235"/>
      <c r="C598" s="236"/>
      <c r="D598" s="237" t="s">
        <v>215</v>
      </c>
      <c r="E598" s="238" t="s">
        <v>1</v>
      </c>
      <c r="F598" s="239" t="s">
        <v>1177</v>
      </c>
      <c r="G598" s="236"/>
      <c r="H598" s="238" t="s">
        <v>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3"/>
      <c r="U598" s="244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5" t="s">
        <v>215</v>
      </c>
      <c r="AU598" s="245" t="s">
        <v>88</v>
      </c>
      <c r="AV598" s="13" t="s">
        <v>86</v>
      </c>
      <c r="AW598" s="13" t="s">
        <v>34</v>
      </c>
      <c r="AX598" s="13" t="s">
        <v>78</v>
      </c>
      <c r="AY598" s="245" t="s">
        <v>144</v>
      </c>
    </row>
    <row r="599" s="14" customFormat="1">
      <c r="A599" s="14"/>
      <c r="B599" s="246"/>
      <c r="C599" s="247"/>
      <c r="D599" s="237" t="s">
        <v>215</v>
      </c>
      <c r="E599" s="248" t="s">
        <v>1</v>
      </c>
      <c r="F599" s="249" t="s">
        <v>1178</v>
      </c>
      <c r="G599" s="247"/>
      <c r="H599" s="250">
        <v>0.45900000000000002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4"/>
      <c r="U599" s="255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6" t="s">
        <v>215</v>
      </c>
      <c r="AU599" s="256" t="s">
        <v>88</v>
      </c>
      <c r="AV599" s="14" t="s">
        <v>88</v>
      </c>
      <c r="AW599" s="14" t="s">
        <v>34</v>
      </c>
      <c r="AX599" s="14" t="s">
        <v>86</v>
      </c>
      <c r="AY599" s="256" t="s">
        <v>144</v>
      </c>
    </row>
    <row r="600" s="2" customFormat="1" ht="24.15" customHeight="1">
      <c r="A600" s="38"/>
      <c r="B600" s="39"/>
      <c r="C600" s="217" t="s">
        <v>1179</v>
      </c>
      <c r="D600" s="217" t="s">
        <v>147</v>
      </c>
      <c r="E600" s="218" t="s">
        <v>1180</v>
      </c>
      <c r="F600" s="219" t="s">
        <v>1181</v>
      </c>
      <c r="G600" s="220" t="s">
        <v>297</v>
      </c>
      <c r="H600" s="221">
        <v>7.1900000000000004</v>
      </c>
      <c r="I600" s="222"/>
      <c r="J600" s="223">
        <f>ROUND(I600*H600,2)</f>
        <v>0</v>
      </c>
      <c r="K600" s="219" t="s">
        <v>1</v>
      </c>
      <c r="L600" s="44"/>
      <c r="M600" s="224" t="s">
        <v>1</v>
      </c>
      <c r="N600" s="225" t="s">
        <v>43</v>
      </c>
      <c r="O600" s="91"/>
      <c r="P600" s="226">
        <f>O600*H600</f>
        <v>0</v>
      </c>
      <c r="Q600" s="226">
        <v>0</v>
      </c>
      <c r="R600" s="226">
        <f>Q600*H600</f>
        <v>0</v>
      </c>
      <c r="S600" s="226">
        <v>2.2000000000000002</v>
      </c>
      <c r="T600" s="226">
        <f>S600*H600</f>
        <v>15.818000000000001</v>
      </c>
      <c r="U600" s="227" t="s">
        <v>1</v>
      </c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8" t="s">
        <v>161</v>
      </c>
      <c r="AT600" s="228" t="s">
        <v>147</v>
      </c>
      <c r="AU600" s="228" t="s">
        <v>88</v>
      </c>
      <c r="AY600" s="17" t="s">
        <v>144</v>
      </c>
      <c r="BE600" s="229">
        <f>IF(N600="základní",J600,0)</f>
        <v>0</v>
      </c>
      <c r="BF600" s="229">
        <f>IF(N600="snížená",J600,0)</f>
        <v>0</v>
      </c>
      <c r="BG600" s="229">
        <f>IF(N600="zákl. přenesená",J600,0)</f>
        <v>0</v>
      </c>
      <c r="BH600" s="229">
        <f>IF(N600="sníž. přenesená",J600,0)</f>
        <v>0</v>
      </c>
      <c r="BI600" s="229">
        <f>IF(N600="nulová",J600,0)</f>
        <v>0</v>
      </c>
      <c r="BJ600" s="17" t="s">
        <v>86</v>
      </c>
      <c r="BK600" s="229">
        <f>ROUND(I600*H600,2)</f>
        <v>0</v>
      </c>
      <c r="BL600" s="17" t="s">
        <v>161</v>
      </c>
      <c r="BM600" s="228" t="s">
        <v>1182</v>
      </c>
    </row>
    <row r="601" s="13" customFormat="1">
      <c r="A601" s="13"/>
      <c r="B601" s="235"/>
      <c r="C601" s="236"/>
      <c r="D601" s="237" t="s">
        <v>215</v>
      </c>
      <c r="E601" s="238" t="s">
        <v>1</v>
      </c>
      <c r="F601" s="239" t="s">
        <v>1183</v>
      </c>
      <c r="G601" s="236"/>
      <c r="H601" s="238" t="s">
        <v>1</v>
      </c>
      <c r="I601" s="240"/>
      <c r="J601" s="236"/>
      <c r="K601" s="236"/>
      <c r="L601" s="241"/>
      <c r="M601" s="242"/>
      <c r="N601" s="243"/>
      <c r="O601" s="243"/>
      <c r="P601" s="243"/>
      <c r="Q601" s="243"/>
      <c r="R601" s="243"/>
      <c r="S601" s="243"/>
      <c r="T601" s="243"/>
      <c r="U601" s="244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5" t="s">
        <v>215</v>
      </c>
      <c r="AU601" s="245" t="s">
        <v>88</v>
      </c>
      <c r="AV601" s="13" t="s">
        <v>86</v>
      </c>
      <c r="AW601" s="13" t="s">
        <v>34</v>
      </c>
      <c r="AX601" s="13" t="s">
        <v>78</v>
      </c>
      <c r="AY601" s="245" t="s">
        <v>144</v>
      </c>
    </row>
    <row r="602" s="14" customFormat="1">
      <c r="A602" s="14"/>
      <c r="B602" s="246"/>
      <c r="C602" s="247"/>
      <c r="D602" s="237" t="s">
        <v>215</v>
      </c>
      <c r="E602" s="248" t="s">
        <v>1</v>
      </c>
      <c r="F602" s="249" t="s">
        <v>1184</v>
      </c>
      <c r="G602" s="247"/>
      <c r="H602" s="250">
        <v>7.1900000000000004</v>
      </c>
      <c r="I602" s="251"/>
      <c r="J602" s="247"/>
      <c r="K602" s="247"/>
      <c r="L602" s="252"/>
      <c r="M602" s="253"/>
      <c r="N602" s="254"/>
      <c r="O602" s="254"/>
      <c r="P602" s="254"/>
      <c r="Q602" s="254"/>
      <c r="R602" s="254"/>
      <c r="S602" s="254"/>
      <c r="T602" s="254"/>
      <c r="U602" s="255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6" t="s">
        <v>215</v>
      </c>
      <c r="AU602" s="256" t="s">
        <v>88</v>
      </c>
      <c r="AV602" s="14" t="s">
        <v>88</v>
      </c>
      <c r="AW602" s="14" t="s">
        <v>34</v>
      </c>
      <c r="AX602" s="14" t="s">
        <v>86</v>
      </c>
      <c r="AY602" s="256" t="s">
        <v>144</v>
      </c>
    </row>
    <row r="603" s="2" customFormat="1" ht="16.5" customHeight="1">
      <c r="A603" s="38"/>
      <c r="B603" s="39"/>
      <c r="C603" s="217" t="s">
        <v>1185</v>
      </c>
      <c r="D603" s="217" t="s">
        <v>147</v>
      </c>
      <c r="E603" s="218" t="s">
        <v>1186</v>
      </c>
      <c r="F603" s="219" t="s">
        <v>1187</v>
      </c>
      <c r="G603" s="220" t="s">
        <v>297</v>
      </c>
      <c r="H603" s="221">
        <v>24.170000000000002</v>
      </c>
      <c r="I603" s="222"/>
      <c r="J603" s="223">
        <f>ROUND(I603*H603,2)</f>
        <v>0</v>
      </c>
      <c r="K603" s="219" t="s">
        <v>151</v>
      </c>
      <c r="L603" s="44"/>
      <c r="M603" s="224" t="s">
        <v>1</v>
      </c>
      <c r="N603" s="225" t="s">
        <v>43</v>
      </c>
      <c r="O603" s="91"/>
      <c r="P603" s="226">
        <f>O603*H603</f>
        <v>0</v>
      </c>
      <c r="Q603" s="226">
        <v>0</v>
      </c>
      <c r="R603" s="226">
        <f>Q603*H603</f>
        <v>0</v>
      </c>
      <c r="S603" s="226">
        <v>2.3999999999999999</v>
      </c>
      <c r="T603" s="226">
        <f>S603*H603</f>
        <v>58.008000000000003</v>
      </c>
      <c r="U603" s="227" t="s">
        <v>1</v>
      </c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8" t="s">
        <v>161</v>
      </c>
      <c r="AT603" s="228" t="s">
        <v>147</v>
      </c>
      <c r="AU603" s="228" t="s">
        <v>88</v>
      </c>
      <c r="AY603" s="17" t="s">
        <v>144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7" t="s">
        <v>86</v>
      </c>
      <c r="BK603" s="229">
        <f>ROUND(I603*H603,2)</f>
        <v>0</v>
      </c>
      <c r="BL603" s="17" t="s">
        <v>161</v>
      </c>
      <c r="BM603" s="228" t="s">
        <v>1188</v>
      </c>
    </row>
    <row r="604" s="14" customFormat="1">
      <c r="A604" s="14"/>
      <c r="B604" s="246"/>
      <c r="C604" s="247"/>
      <c r="D604" s="237" t="s">
        <v>215</v>
      </c>
      <c r="E604" s="248" t="s">
        <v>1</v>
      </c>
      <c r="F604" s="249" t="s">
        <v>1189</v>
      </c>
      <c r="G604" s="247"/>
      <c r="H604" s="250">
        <v>24.170000000000002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4"/>
      <c r="U604" s="255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6" t="s">
        <v>215</v>
      </c>
      <c r="AU604" s="256" t="s">
        <v>88</v>
      </c>
      <c r="AV604" s="14" t="s">
        <v>88</v>
      </c>
      <c r="AW604" s="14" t="s">
        <v>34</v>
      </c>
      <c r="AX604" s="14" t="s">
        <v>86</v>
      </c>
      <c r="AY604" s="256" t="s">
        <v>144</v>
      </c>
    </row>
    <row r="605" s="2" customFormat="1" ht="24.15" customHeight="1">
      <c r="A605" s="38"/>
      <c r="B605" s="39"/>
      <c r="C605" s="217" t="s">
        <v>1190</v>
      </c>
      <c r="D605" s="217" t="s">
        <v>147</v>
      </c>
      <c r="E605" s="218" t="s">
        <v>1191</v>
      </c>
      <c r="F605" s="219" t="s">
        <v>1192</v>
      </c>
      <c r="G605" s="220" t="s">
        <v>297</v>
      </c>
      <c r="H605" s="221">
        <v>54.280000000000001</v>
      </c>
      <c r="I605" s="222"/>
      <c r="J605" s="223">
        <f>ROUND(I605*H605,2)</f>
        <v>0</v>
      </c>
      <c r="K605" s="219" t="s">
        <v>1</v>
      </c>
      <c r="L605" s="44"/>
      <c r="M605" s="224" t="s">
        <v>1</v>
      </c>
      <c r="N605" s="225" t="s">
        <v>43</v>
      </c>
      <c r="O605" s="91"/>
      <c r="P605" s="226">
        <f>O605*H605</f>
        <v>0</v>
      </c>
      <c r="Q605" s="226">
        <v>0</v>
      </c>
      <c r="R605" s="226">
        <f>Q605*H605</f>
        <v>0</v>
      </c>
      <c r="S605" s="226">
        <v>2.3999999999999999</v>
      </c>
      <c r="T605" s="226">
        <f>S605*H605</f>
        <v>130.27199999999999</v>
      </c>
      <c r="U605" s="227" t="s">
        <v>1</v>
      </c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8" t="s">
        <v>161</v>
      </c>
      <c r="AT605" s="228" t="s">
        <v>147</v>
      </c>
      <c r="AU605" s="228" t="s">
        <v>88</v>
      </c>
      <c r="AY605" s="17" t="s">
        <v>144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7" t="s">
        <v>86</v>
      </c>
      <c r="BK605" s="229">
        <f>ROUND(I605*H605,2)</f>
        <v>0</v>
      </c>
      <c r="BL605" s="17" t="s">
        <v>161</v>
      </c>
      <c r="BM605" s="228" t="s">
        <v>1193</v>
      </c>
    </row>
    <row r="606" s="14" customFormat="1">
      <c r="A606" s="14"/>
      <c r="B606" s="246"/>
      <c r="C606" s="247"/>
      <c r="D606" s="237" t="s">
        <v>215</v>
      </c>
      <c r="E606" s="248" t="s">
        <v>1</v>
      </c>
      <c r="F606" s="249" t="s">
        <v>1194</v>
      </c>
      <c r="G606" s="247"/>
      <c r="H606" s="250">
        <v>21.600000000000001</v>
      </c>
      <c r="I606" s="251"/>
      <c r="J606" s="247"/>
      <c r="K606" s="247"/>
      <c r="L606" s="252"/>
      <c r="M606" s="253"/>
      <c r="N606" s="254"/>
      <c r="O606" s="254"/>
      <c r="P606" s="254"/>
      <c r="Q606" s="254"/>
      <c r="R606" s="254"/>
      <c r="S606" s="254"/>
      <c r="T606" s="254"/>
      <c r="U606" s="255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6" t="s">
        <v>215</v>
      </c>
      <c r="AU606" s="256" t="s">
        <v>88</v>
      </c>
      <c r="AV606" s="14" t="s">
        <v>88</v>
      </c>
      <c r="AW606" s="14" t="s">
        <v>34</v>
      </c>
      <c r="AX606" s="14" t="s">
        <v>78</v>
      </c>
      <c r="AY606" s="256" t="s">
        <v>144</v>
      </c>
    </row>
    <row r="607" s="14" customFormat="1">
      <c r="A607" s="14"/>
      <c r="B607" s="246"/>
      <c r="C607" s="247"/>
      <c r="D607" s="237" t="s">
        <v>215</v>
      </c>
      <c r="E607" s="248" t="s">
        <v>1</v>
      </c>
      <c r="F607" s="249" t="s">
        <v>1195</v>
      </c>
      <c r="G607" s="247"/>
      <c r="H607" s="250">
        <v>32.68</v>
      </c>
      <c r="I607" s="251"/>
      <c r="J607" s="247"/>
      <c r="K607" s="247"/>
      <c r="L607" s="252"/>
      <c r="M607" s="253"/>
      <c r="N607" s="254"/>
      <c r="O607" s="254"/>
      <c r="P607" s="254"/>
      <c r="Q607" s="254"/>
      <c r="R607" s="254"/>
      <c r="S607" s="254"/>
      <c r="T607" s="254"/>
      <c r="U607" s="255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6" t="s">
        <v>215</v>
      </c>
      <c r="AU607" s="256" t="s">
        <v>88</v>
      </c>
      <c r="AV607" s="14" t="s">
        <v>88</v>
      </c>
      <c r="AW607" s="14" t="s">
        <v>34</v>
      </c>
      <c r="AX607" s="14" t="s">
        <v>78</v>
      </c>
      <c r="AY607" s="256" t="s">
        <v>144</v>
      </c>
    </row>
    <row r="608" s="15" customFormat="1">
      <c r="A608" s="15"/>
      <c r="B608" s="257"/>
      <c r="C608" s="258"/>
      <c r="D608" s="237" t="s">
        <v>215</v>
      </c>
      <c r="E608" s="259" t="s">
        <v>1</v>
      </c>
      <c r="F608" s="260" t="s">
        <v>237</v>
      </c>
      <c r="G608" s="258"/>
      <c r="H608" s="261">
        <v>54.280000000000001</v>
      </c>
      <c r="I608" s="262"/>
      <c r="J608" s="258"/>
      <c r="K608" s="258"/>
      <c r="L608" s="263"/>
      <c r="M608" s="264"/>
      <c r="N608" s="265"/>
      <c r="O608" s="265"/>
      <c r="P608" s="265"/>
      <c r="Q608" s="265"/>
      <c r="R608" s="265"/>
      <c r="S608" s="265"/>
      <c r="T608" s="265"/>
      <c r="U608" s="266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7" t="s">
        <v>215</v>
      </c>
      <c r="AU608" s="267" t="s">
        <v>88</v>
      </c>
      <c r="AV608" s="15" t="s">
        <v>161</v>
      </c>
      <c r="AW608" s="15" t="s">
        <v>34</v>
      </c>
      <c r="AX608" s="15" t="s">
        <v>86</v>
      </c>
      <c r="AY608" s="267" t="s">
        <v>144</v>
      </c>
    </row>
    <row r="609" s="2" customFormat="1" ht="21.75" customHeight="1">
      <c r="A609" s="38"/>
      <c r="B609" s="39"/>
      <c r="C609" s="217" t="s">
        <v>1196</v>
      </c>
      <c r="D609" s="217" t="s">
        <v>147</v>
      </c>
      <c r="E609" s="218" t="s">
        <v>1197</v>
      </c>
      <c r="F609" s="219" t="s">
        <v>1198</v>
      </c>
      <c r="G609" s="220" t="s">
        <v>297</v>
      </c>
      <c r="H609" s="221">
        <v>67.5</v>
      </c>
      <c r="I609" s="222"/>
      <c r="J609" s="223">
        <f>ROUND(I609*H609,2)</f>
        <v>0</v>
      </c>
      <c r="K609" s="219" t="s">
        <v>1</v>
      </c>
      <c r="L609" s="44"/>
      <c r="M609" s="224" t="s">
        <v>1</v>
      </c>
      <c r="N609" s="225" t="s">
        <v>43</v>
      </c>
      <c r="O609" s="91"/>
      <c r="P609" s="226">
        <f>O609*H609</f>
        <v>0</v>
      </c>
      <c r="Q609" s="226">
        <v>1.8999999999999999</v>
      </c>
      <c r="R609" s="226">
        <f>Q609*H609</f>
        <v>128.25</v>
      </c>
      <c r="S609" s="226">
        <v>0</v>
      </c>
      <c r="T609" s="226">
        <f>S609*H609</f>
        <v>0</v>
      </c>
      <c r="U609" s="227" t="s">
        <v>1</v>
      </c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28" t="s">
        <v>161</v>
      </c>
      <c r="AT609" s="228" t="s">
        <v>147</v>
      </c>
      <c r="AU609" s="228" t="s">
        <v>88</v>
      </c>
      <c r="AY609" s="17" t="s">
        <v>144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7" t="s">
        <v>86</v>
      </c>
      <c r="BK609" s="229">
        <f>ROUND(I609*H609,2)</f>
        <v>0</v>
      </c>
      <c r="BL609" s="17" t="s">
        <v>161</v>
      </c>
      <c r="BM609" s="228" t="s">
        <v>1199</v>
      </c>
    </row>
    <row r="610" s="14" customFormat="1">
      <c r="A610" s="14"/>
      <c r="B610" s="246"/>
      <c r="C610" s="247"/>
      <c r="D610" s="237" t="s">
        <v>215</v>
      </c>
      <c r="E610" s="248" t="s">
        <v>1</v>
      </c>
      <c r="F610" s="249" t="s">
        <v>1200</v>
      </c>
      <c r="G610" s="247"/>
      <c r="H610" s="250">
        <v>67.5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4"/>
      <c r="U610" s="255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6" t="s">
        <v>215</v>
      </c>
      <c r="AU610" s="256" t="s">
        <v>88</v>
      </c>
      <c r="AV610" s="14" t="s">
        <v>88</v>
      </c>
      <c r="AW610" s="14" t="s">
        <v>34</v>
      </c>
      <c r="AX610" s="14" t="s">
        <v>86</v>
      </c>
      <c r="AY610" s="256" t="s">
        <v>144</v>
      </c>
    </row>
    <row r="611" s="2" customFormat="1" ht="24.15" customHeight="1">
      <c r="A611" s="38"/>
      <c r="B611" s="39"/>
      <c r="C611" s="217" t="s">
        <v>1201</v>
      </c>
      <c r="D611" s="217" t="s">
        <v>147</v>
      </c>
      <c r="E611" s="218" t="s">
        <v>1202</v>
      </c>
      <c r="F611" s="219" t="s">
        <v>1203</v>
      </c>
      <c r="G611" s="220" t="s">
        <v>270</v>
      </c>
      <c r="H611" s="221">
        <v>86</v>
      </c>
      <c r="I611" s="222"/>
      <c r="J611" s="223">
        <f>ROUND(I611*H611,2)</f>
        <v>0</v>
      </c>
      <c r="K611" s="219" t="s">
        <v>1</v>
      </c>
      <c r="L611" s="44"/>
      <c r="M611" s="224" t="s">
        <v>1</v>
      </c>
      <c r="N611" s="225" t="s">
        <v>43</v>
      </c>
      <c r="O611" s="91"/>
      <c r="P611" s="226">
        <f>O611*H611</f>
        <v>0</v>
      </c>
      <c r="Q611" s="226">
        <v>0.00249</v>
      </c>
      <c r="R611" s="226">
        <f>Q611*H611</f>
        <v>0.21414</v>
      </c>
      <c r="S611" s="226">
        <v>0.077979999999999994</v>
      </c>
      <c r="T611" s="226">
        <f>S611*H611</f>
        <v>6.7062799999999996</v>
      </c>
      <c r="U611" s="227" t="s">
        <v>1</v>
      </c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8" t="s">
        <v>283</v>
      </c>
      <c r="AT611" s="228" t="s">
        <v>147</v>
      </c>
      <c r="AU611" s="228" t="s">
        <v>88</v>
      </c>
      <c r="AY611" s="17" t="s">
        <v>144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7" t="s">
        <v>86</v>
      </c>
      <c r="BK611" s="229">
        <f>ROUND(I611*H611,2)</f>
        <v>0</v>
      </c>
      <c r="BL611" s="17" t="s">
        <v>283</v>
      </c>
      <c r="BM611" s="228" t="s">
        <v>1204</v>
      </c>
    </row>
    <row r="612" s="14" customFormat="1">
      <c r="A612" s="14"/>
      <c r="B612" s="246"/>
      <c r="C612" s="247"/>
      <c r="D612" s="237" t="s">
        <v>215</v>
      </c>
      <c r="E612" s="248" t="s">
        <v>1</v>
      </c>
      <c r="F612" s="249" t="s">
        <v>1205</v>
      </c>
      <c r="G612" s="247"/>
      <c r="H612" s="250">
        <v>86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4"/>
      <c r="U612" s="255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6" t="s">
        <v>215</v>
      </c>
      <c r="AU612" s="256" t="s">
        <v>88</v>
      </c>
      <c r="AV612" s="14" t="s">
        <v>88</v>
      </c>
      <c r="AW612" s="14" t="s">
        <v>34</v>
      </c>
      <c r="AX612" s="14" t="s">
        <v>86</v>
      </c>
      <c r="AY612" s="256" t="s">
        <v>144</v>
      </c>
    </row>
    <row r="613" s="2" customFormat="1" ht="16.5" customHeight="1">
      <c r="A613" s="38"/>
      <c r="B613" s="39"/>
      <c r="C613" s="217" t="s">
        <v>1206</v>
      </c>
      <c r="D613" s="217" t="s">
        <v>147</v>
      </c>
      <c r="E613" s="218" t="s">
        <v>1207</v>
      </c>
      <c r="F613" s="219" t="s">
        <v>1208</v>
      </c>
      <c r="G613" s="220" t="s">
        <v>369</v>
      </c>
      <c r="H613" s="221">
        <v>8</v>
      </c>
      <c r="I613" s="222"/>
      <c r="J613" s="223">
        <f>ROUND(I613*H613,2)</f>
        <v>0</v>
      </c>
      <c r="K613" s="219" t="s">
        <v>1</v>
      </c>
      <c r="L613" s="44"/>
      <c r="M613" s="224" t="s">
        <v>1</v>
      </c>
      <c r="N613" s="225" t="s">
        <v>43</v>
      </c>
      <c r="O613" s="91"/>
      <c r="P613" s="226">
        <f>O613*H613</f>
        <v>0</v>
      </c>
      <c r="Q613" s="226">
        <v>8.0000000000000007E-05</v>
      </c>
      <c r="R613" s="226">
        <f>Q613*H613</f>
        <v>0.00064000000000000005</v>
      </c>
      <c r="S613" s="226">
        <v>0</v>
      </c>
      <c r="T613" s="226">
        <f>S613*H613</f>
        <v>0</v>
      </c>
      <c r="U613" s="227" t="s">
        <v>1</v>
      </c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8" t="s">
        <v>353</v>
      </c>
      <c r="AT613" s="228" t="s">
        <v>147</v>
      </c>
      <c r="AU613" s="228" t="s">
        <v>88</v>
      </c>
      <c r="AY613" s="17" t="s">
        <v>144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7" t="s">
        <v>86</v>
      </c>
      <c r="BK613" s="229">
        <f>ROUND(I613*H613,2)</f>
        <v>0</v>
      </c>
      <c r="BL613" s="17" t="s">
        <v>353</v>
      </c>
      <c r="BM613" s="228" t="s">
        <v>1209</v>
      </c>
    </row>
    <row r="614" s="14" customFormat="1">
      <c r="A614" s="14"/>
      <c r="B614" s="246"/>
      <c r="C614" s="247"/>
      <c r="D614" s="237" t="s">
        <v>215</v>
      </c>
      <c r="E614" s="248" t="s">
        <v>1</v>
      </c>
      <c r="F614" s="249" t="s">
        <v>1210</v>
      </c>
      <c r="G614" s="247"/>
      <c r="H614" s="250">
        <v>8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4"/>
      <c r="U614" s="255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215</v>
      </c>
      <c r="AU614" s="256" t="s">
        <v>88</v>
      </c>
      <c r="AV614" s="14" t="s">
        <v>88</v>
      </c>
      <c r="AW614" s="14" t="s">
        <v>34</v>
      </c>
      <c r="AX614" s="14" t="s">
        <v>86</v>
      </c>
      <c r="AY614" s="256" t="s">
        <v>144</v>
      </c>
    </row>
    <row r="615" s="2" customFormat="1" ht="21.75" customHeight="1">
      <c r="A615" s="38"/>
      <c r="B615" s="39"/>
      <c r="C615" s="217" t="s">
        <v>1211</v>
      </c>
      <c r="D615" s="217" t="s">
        <v>147</v>
      </c>
      <c r="E615" s="218" t="s">
        <v>1212</v>
      </c>
      <c r="F615" s="219" t="s">
        <v>1213</v>
      </c>
      <c r="G615" s="220" t="s">
        <v>369</v>
      </c>
      <c r="H615" s="221">
        <v>8</v>
      </c>
      <c r="I615" s="222"/>
      <c r="J615" s="223">
        <f>ROUND(I615*H615,2)</f>
        <v>0</v>
      </c>
      <c r="K615" s="219" t="s">
        <v>151</v>
      </c>
      <c r="L615" s="44"/>
      <c r="M615" s="224" t="s">
        <v>1</v>
      </c>
      <c r="N615" s="225" t="s">
        <v>43</v>
      </c>
      <c r="O615" s="91"/>
      <c r="P615" s="226">
        <f>O615*H615</f>
        <v>0</v>
      </c>
      <c r="Q615" s="226">
        <v>0.010200000000000001</v>
      </c>
      <c r="R615" s="226">
        <f>Q615*H615</f>
        <v>0.081600000000000006</v>
      </c>
      <c r="S615" s="226">
        <v>0</v>
      </c>
      <c r="T615" s="226">
        <f>S615*H615</f>
        <v>0</v>
      </c>
      <c r="U615" s="227" t="s">
        <v>1</v>
      </c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8" t="s">
        <v>283</v>
      </c>
      <c r="AT615" s="228" t="s">
        <v>147</v>
      </c>
      <c r="AU615" s="228" t="s">
        <v>88</v>
      </c>
      <c r="AY615" s="17" t="s">
        <v>144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7" t="s">
        <v>86</v>
      </c>
      <c r="BK615" s="229">
        <f>ROUND(I615*H615,2)</f>
        <v>0</v>
      </c>
      <c r="BL615" s="17" t="s">
        <v>283</v>
      </c>
      <c r="BM615" s="228" t="s">
        <v>1214</v>
      </c>
    </row>
    <row r="616" s="14" customFormat="1">
      <c r="A616" s="14"/>
      <c r="B616" s="246"/>
      <c r="C616" s="247"/>
      <c r="D616" s="237" t="s">
        <v>215</v>
      </c>
      <c r="E616" s="248" t="s">
        <v>1</v>
      </c>
      <c r="F616" s="249" t="s">
        <v>1210</v>
      </c>
      <c r="G616" s="247"/>
      <c r="H616" s="250">
        <v>8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4"/>
      <c r="U616" s="255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6" t="s">
        <v>215</v>
      </c>
      <c r="AU616" s="256" t="s">
        <v>88</v>
      </c>
      <c r="AV616" s="14" t="s">
        <v>88</v>
      </c>
      <c r="AW616" s="14" t="s">
        <v>34</v>
      </c>
      <c r="AX616" s="14" t="s">
        <v>86</v>
      </c>
      <c r="AY616" s="256" t="s">
        <v>144</v>
      </c>
    </row>
    <row r="617" s="2" customFormat="1" ht="24.15" customHeight="1">
      <c r="A617" s="38"/>
      <c r="B617" s="39"/>
      <c r="C617" s="217" t="s">
        <v>1215</v>
      </c>
      <c r="D617" s="217" t="s">
        <v>147</v>
      </c>
      <c r="E617" s="218" t="s">
        <v>1216</v>
      </c>
      <c r="F617" s="219" t="s">
        <v>1217</v>
      </c>
      <c r="G617" s="220" t="s">
        <v>213</v>
      </c>
      <c r="H617" s="221">
        <v>86</v>
      </c>
      <c r="I617" s="222"/>
      <c r="J617" s="223">
        <f>ROUND(I617*H617,2)</f>
        <v>0</v>
      </c>
      <c r="K617" s="219" t="s">
        <v>1</v>
      </c>
      <c r="L617" s="44"/>
      <c r="M617" s="224" t="s">
        <v>1</v>
      </c>
      <c r="N617" s="225" t="s">
        <v>43</v>
      </c>
      <c r="O617" s="91"/>
      <c r="P617" s="226">
        <f>O617*H617</f>
        <v>0</v>
      </c>
      <c r="Q617" s="226">
        <v>0</v>
      </c>
      <c r="R617" s="226">
        <f>Q617*H617</f>
        <v>0</v>
      </c>
      <c r="S617" s="226">
        <v>0.0027299999999999998</v>
      </c>
      <c r="T617" s="226">
        <f>S617*H617</f>
        <v>0.23477999999999999</v>
      </c>
      <c r="U617" s="227" t="s">
        <v>1</v>
      </c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8" t="s">
        <v>283</v>
      </c>
      <c r="AT617" s="228" t="s">
        <v>147</v>
      </c>
      <c r="AU617" s="228" t="s">
        <v>88</v>
      </c>
      <c r="AY617" s="17" t="s">
        <v>144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7" t="s">
        <v>86</v>
      </c>
      <c r="BK617" s="229">
        <f>ROUND(I617*H617,2)</f>
        <v>0</v>
      </c>
      <c r="BL617" s="17" t="s">
        <v>283</v>
      </c>
      <c r="BM617" s="228" t="s">
        <v>1218</v>
      </c>
    </row>
    <row r="618" s="14" customFormat="1">
      <c r="A618" s="14"/>
      <c r="B618" s="246"/>
      <c r="C618" s="247"/>
      <c r="D618" s="237" t="s">
        <v>215</v>
      </c>
      <c r="E618" s="248" t="s">
        <v>1</v>
      </c>
      <c r="F618" s="249" t="s">
        <v>1219</v>
      </c>
      <c r="G618" s="247"/>
      <c r="H618" s="250">
        <v>86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4"/>
      <c r="U618" s="255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6" t="s">
        <v>215</v>
      </c>
      <c r="AU618" s="256" t="s">
        <v>88</v>
      </c>
      <c r="AV618" s="14" t="s">
        <v>88</v>
      </c>
      <c r="AW618" s="14" t="s">
        <v>34</v>
      </c>
      <c r="AX618" s="14" t="s">
        <v>86</v>
      </c>
      <c r="AY618" s="256" t="s">
        <v>144</v>
      </c>
    </row>
    <row r="619" s="2" customFormat="1" ht="24.15" customHeight="1">
      <c r="A619" s="38"/>
      <c r="B619" s="39"/>
      <c r="C619" s="217" t="s">
        <v>1220</v>
      </c>
      <c r="D619" s="217" t="s">
        <v>147</v>
      </c>
      <c r="E619" s="218" t="s">
        <v>1221</v>
      </c>
      <c r="F619" s="219" t="s">
        <v>1222</v>
      </c>
      <c r="G619" s="220" t="s">
        <v>297</v>
      </c>
      <c r="H619" s="221">
        <v>159.12000000000001</v>
      </c>
      <c r="I619" s="222"/>
      <c r="J619" s="223">
        <f>ROUND(I619*H619,2)</f>
        <v>0</v>
      </c>
      <c r="K619" s="219" t="s">
        <v>1</v>
      </c>
      <c r="L619" s="44"/>
      <c r="M619" s="224" t="s">
        <v>1</v>
      </c>
      <c r="N619" s="225" t="s">
        <v>43</v>
      </c>
      <c r="O619" s="91"/>
      <c r="P619" s="226">
        <f>O619*H619</f>
        <v>0</v>
      </c>
      <c r="Q619" s="226">
        <v>0</v>
      </c>
      <c r="R619" s="226">
        <f>Q619*H619</f>
        <v>0</v>
      </c>
      <c r="S619" s="226">
        <v>0</v>
      </c>
      <c r="T619" s="226">
        <f>S619*H619</f>
        <v>0</v>
      </c>
      <c r="U619" s="227" t="s">
        <v>1</v>
      </c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8" t="s">
        <v>161</v>
      </c>
      <c r="AT619" s="228" t="s">
        <v>147</v>
      </c>
      <c r="AU619" s="228" t="s">
        <v>88</v>
      </c>
      <c r="AY619" s="17" t="s">
        <v>144</v>
      </c>
      <c r="BE619" s="229">
        <f>IF(N619="základní",J619,0)</f>
        <v>0</v>
      </c>
      <c r="BF619" s="229">
        <f>IF(N619="snížená",J619,0)</f>
        <v>0</v>
      </c>
      <c r="BG619" s="229">
        <f>IF(N619="zákl. přenesená",J619,0)</f>
        <v>0</v>
      </c>
      <c r="BH619" s="229">
        <f>IF(N619="sníž. přenesená",J619,0)</f>
        <v>0</v>
      </c>
      <c r="BI619" s="229">
        <f>IF(N619="nulová",J619,0)</f>
        <v>0</v>
      </c>
      <c r="BJ619" s="17" t="s">
        <v>86</v>
      </c>
      <c r="BK619" s="229">
        <f>ROUND(I619*H619,2)</f>
        <v>0</v>
      </c>
      <c r="BL619" s="17" t="s">
        <v>161</v>
      </c>
      <c r="BM619" s="228" t="s">
        <v>1223</v>
      </c>
    </row>
    <row r="620" s="14" customFormat="1">
      <c r="A620" s="14"/>
      <c r="B620" s="246"/>
      <c r="C620" s="247"/>
      <c r="D620" s="237" t="s">
        <v>215</v>
      </c>
      <c r="E620" s="248" t="s">
        <v>1</v>
      </c>
      <c r="F620" s="249" t="s">
        <v>1224</v>
      </c>
      <c r="G620" s="247"/>
      <c r="H620" s="250">
        <v>159.12000000000001</v>
      </c>
      <c r="I620" s="251"/>
      <c r="J620" s="247"/>
      <c r="K620" s="247"/>
      <c r="L620" s="252"/>
      <c r="M620" s="253"/>
      <c r="N620" s="254"/>
      <c r="O620" s="254"/>
      <c r="P620" s="254"/>
      <c r="Q620" s="254"/>
      <c r="R620" s="254"/>
      <c r="S620" s="254"/>
      <c r="T620" s="254"/>
      <c r="U620" s="255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6" t="s">
        <v>215</v>
      </c>
      <c r="AU620" s="256" t="s">
        <v>88</v>
      </c>
      <c r="AV620" s="14" t="s">
        <v>88</v>
      </c>
      <c r="AW620" s="14" t="s">
        <v>34</v>
      </c>
      <c r="AX620" s="14" t="s">
        <v>86</v>
      </c>
      <c r="AY620" s="256" t="s">
        <v>144</v>
      </c>
    </row>
    <row r="621" s="2" customFormat="1" ht="24.15" customHeight="1">
      <c r="A621" s="38"/>
      <c r="B621" s="39"/>
      <c r="C621" s="217" t="s">
        <v>1225</v>
      </c>
      <c r="D621" s="217" t="s">
        <v>147</v>
      </c>
      <c r="E621" s="218" t="s">
        <v>1226</v>
      </c>
      <c r="F621" s="219" t="s">
        <v>1227</v>
      </c>
      <c r="G621" s="220" t="s">
        <v>297</v>
      </c>
      <c r="H621" s="221">
        <v>15.300000000000001</v>
      </c>
      <c r="I621" s="222"/>
      <c r="J621" s="223">
        <f>ROUND(I621*H621,2)</f>
        <v>0</v>
      </c>
      <c r="K621" s="219" t="s">
        <v>151</v>
      </c>
      <c r="L621" s="44"/>
      <c r="M621" s="224" t="s">
        <v>1</v>
      </c>
      <c r="N621" s="225" t="s">
        <v>43</v>
      </c>
      <c r="O621" s="91"/>
      <c r="P621" s="226">
        <f>O621*H621</f>
        <v>0</v>
      </c>
      <c r="Q621" s="226">
        <v>0</v>
      </c>
      <c r="R621" s="226">
        <f>Q621*H621</f>
        <v>0</v>
      </c>
      <c r="S621" s="226">
        <v>0</v>
      </c>
      <c r="T621" s="226">
        <f>S621*H621</f>
        <v>0</v>
      </c>
      <c r="U621" s="227" t="s">
        <v>1</v>
      </c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8" t="s">
        <v>161</v>
      </c>
      <c r="AT621" s="228" t="s">
        <v>147</v>
      </c>
      <c r="AU621" s="228" t="s">
        <v>88</v>
      </c>
      <c r="AY621" s="17" t="s">
        <v>144</v>
      </c>
      <c r="BE621" s="229">
        <f>IF(N621="základní",J621,0)</f>
        <v>0</v>
      </c>
      <c r="BF621" s="229">
        <f>IF(N621="snížená",J621,0)</f>
        <v>0</v>
      </c>
      <c r="BG621" s="229">
        <f>IF(N621="zákl. přenesená",J621,0)</f>
        <v>0</v>
      </c>
      <c r="BH621" s="229">
        <f>IF(N621="sníž. přenesená",J621,0)</f>
        <v>0</v>
      </c>
      <c r="BI621" s="229">
        <f>IF(N621="nulová",J621,0)</f>
        <v>0</v>
      </c>
      <c r="BJ621" s="17" t="s">
        <v>86</v>
      </c>
      <c r="BK621" s="229">
        <f>ROUND(I621*H621,2)</f>
        <v>0</v>
      </c>
      <c r="BL621" s="17" t="s">
        <v>161</v>
      </c>
      <c r="BM621" s="228" t="s">
        <v>1228</v>
      </c>
    </row>
    <row r="622" s="13" customFormat="1">
      <c r="A622" s="13"/>
      <c r="B622" s="235"/>
      <c r="C622" s="236"/>
      <c r="D622" s="237" t="s">
        <v>215</v>
      </c>
      <c r="E622" s="238" t="s">
        <v>1</v>
      </c>
      <c r="F622" s="239" t="s">
        <v>1229</v>
      </c>
      <c r="G622" s="236"/>
      <c r="H622" s="238" t="s">
        <v>1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3"/>
      <c r="U622" s="244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215</v>
      </c>
      <c r="AU622" s="245" t="s">
        <v>88</v>
      </c>
      <c r="AV622" s="13" t="s">
        <v>86</v>
      </c>
      <c r="AW622" s="13" t="s">
        <v>34</v>
      </c>
      <c r="AX622" s="13" t="s">
        <v>78</v>
      </c>
      <c r="AY622" s="245" t="s">
        <v>144</v>
      </c>
    </row>
    <row r="623" s="14" customFormat="1">
      <c r="A623" s="14"/>
      <c r="B623" s="246"/>
      <c r="C623" s="247"/>
      <c r="D623" s="237" t="s">
        <v>215</v>
      </c>
      <c r="E623" s="248" t="s">
        <v>1</v>
      </c>
      <c r="F623" s="249" t="s">
        <v>1230</v>
      </c>
      <c r="G623" s="247"/>
      <c r="H623" s="250">
        <v>15.300000000000001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4"/>
      <c r="U623" s="255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6" t="s">
        <v>215</v>
      </c>
      <c r="AU623" s="256" t="s">
        <v>88</v>
      </c>
      <c r="AV623" s="14" t="s">
        <v>88</v>
      </c>
      <c r="AW623" s="14" t="s">
        <v>34</v>
      </c>
      <c r="AX623" s="14" t="s">
        <v>86</v>
      </c>
      <c r="AY623" s="256" t="s">
        <v>144</v>
      </c>
    </row>
    <row r="624" s="2" customFormat="1" ht="24.15" customHeight="1">
      <c r="A624" s="38"/>
      <c r="B624" s="39"/>
      <c r="C624" s="217" t="s">
        <v>1231</v>
      </c>
      <c r="D624" s="217" t="s">
        <v>147</v>
      </c>
      <c r="E624" s="218" t="s">
        <v>1232</v>
      </c>
      <c r="F624" s="219" t="s">
        <v>1233</v>
      </c>
      <c r="G624" s="220" t="s">
        <v>270</v>
      </c>
      <c r="H624" s="221">
        <v>561.29999999999995</v>
      </c>
      <c r="I624" s="222"/>
      <c r="J624" s="223">
        <f>ROUND(I624*H624,2)</f>
        <v>0</v>
      </c>
      <c r="K624" s="219" t="s">
        <v>151</v>
      </c>
      <c r="L624" s="44"/>
      <c r="M624" s="224" t="s">
        <v>1</v>
      </c>
      <c r="N624" s="225" t="s">
        <v>43</v>
      </c>
      <c r="O624" s="91"/>
      <c r="P624" s="226">
        <f>O624*H624</f>
        <v>0</v>
      </c>
      <c r="Q624" s="226">
        <v>0.10988000000000001</v>
      </c>
      <c r="R624" s="226">
        <f>Q624*H624</f>
        <v>61.675643999999998</v>
      </c>
      <c r="S624" s="226">
        <v>0</v>
      </c>
      <c r="T624" s="226">
        <f>S624*H624</f>
        <v>0</v>
      </c>
      <c r="U624" s="227" t="s">
        <v>1</v>
      </c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8" t="s">
        <v>161</v>
      </c>
      <c r="AT624" s="228" t="s">
        <v>147</v>
      </c>
      <c r="AU624" s="228" t="s">
        <v>88</v>
      </c>
      <c r="AY624" s="17" t="s">
        <v>144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7" t="s">
        <v>86</v>
      </c>
      <c r="BK624" s="229">
        <f>ROUND(I624*H624,2)</f>
        <v>0</v>
      </c>
      <c r="BL624" s="17" t="s">
        <v>161</v>
      </c>
      <c r="BM624" s="228" t="s">
        <v>1234</v>
      </c>
    </row>
    <row r="625" s="13" customFormat="1">
      <c r="A625" s="13"/>
      <c r="B625" s="235"/>
      <c r="C625" s="236"/>
      <c r="D625" s="237" t="s">
        <v>215</v>
      </c>
      <c r="E625" s="238" t="s">
        <v>1</v>
      </c>
      <c r="F625" s="239" t="s">
        <v>272</v>
      </c>
      <c r="G625" s="236"/>
      <c r="H625" s="238" t="s">
        <v>1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3"/>
      <c r="U625" s="244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215</v>
      </c>
      <c r="AU625" s="245" t="s">
        <v>88</v>
      </c>
      <c r="AV625" s="13" t="s">
        <v>86</v>
      </c>
      <c r="AW625" s="13" t="s">
        <v>34</v>
      </c>
      <c r="AX625" s="13" t="s">
        <v>78</v>
      </c>
      <c r="AY625" s="245" t="s">
        <v>144</v>
      </c>
    </row>
    <row r="626" s="14" customFormat="1">
      <c r="A626" s="14"/>
      <c r="B626" s="246"/>
      <c r="C626" s="247"/>
      <c r="D626" s="237" t="s">
        <v>215</v>
      </c>
      <c r="E626" s="248" t="s">
        <v>1</v>
      </c>
      <c r="F626" s="249" t="s">
        <v>1235</v>
      </c>
      <c r="G626" s="247"/>
      <c r="H626" s="250">
        <v>561.29999999999995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4"/>
      <c r="U626" s="255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6" t="s">
        <v>215</v>
      </c>
      <c r="AU626" s="256" t="s">
        <v>88</v>
      </c>
      <c r="AV626" s="14" t="s">
        <v>88</v>
      </c>
      <c r="AW626" s="14" t="s">
        <v>34</v>
      </c>
      <c r="AX626" s="14" t="s">
        <v>86</v>
      </c>
      <c r="AY626" s="256" t="s">
        <v>144</v>
      </c>
    </row>
    <row r="627" s="2" customFormat="1" ht="16.5" customHeight="1">
      <c r="A627" s="38"/>
      <c r="B627" s="39"/>
      <c r="C627" s="268" t="s">
        <v>1236</v>
      </c>
      <c r="D627" s="268" t="s">
        <v>349</v>
      </c>
      <c r="E627" s="269" t="s">
        <v>1237</v>
      </c>
      <c r="F627" s="270" t="s">
        <v>1238</v>
      </c>
      <c r="G627" s="271" t="s">
        <v>213</v>
      </c>
      <c r="H627" s="272">
        <v>95.421000000000006</v>
      </c>
      <c r="I627" s="273"/>
      <c r="J627" s="274">
        <f>ROUND(I627*H627,2)</f>
        <v>0</v>
      </c>
      <c r="K627" s="270" t="s">
        <v>151</v>
      </c>
      <c r="L627" s="275"/>
      <c r="M627" s="276" t="s">
        <v>1</v>
      </c>
      <c r="N627" s="277" t="s">
        <v>43</v>
      </c>
      <c r="O627" s="91"/>
      <c r="P627" s="226">
        <f>O627*H627</f>
        <v>0</v>
      </c>
      <c r="Q627" s="226">
        <v>0.41699999999999998</v>
      </c>
      <c r="R627" s="226">
        <f>Q627*H627</f>
        <v>39.790557</v>
      </c>
      <c r="S627" s="226">
        <v>0</v>
      </c>
      <c r="T627" s="226">
        <f>S627*H627</f>
        <v>0</v>
      </c>
      <c r="U627" s="227" t="s">
        <v>1</v>
      </c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8" t="s">
        <v>179</v>
      </c>
      <c r="AT627" s="228" t="s">
        <v>349</v>
      </c>
      <c r="AU627" s="228" t="s">
        <v>88</v>
      </c>
      <c r="AY627" s="17" t="s">
        <v>144</v>
      </c>
      <c r="BE627" s="229">
        <f>IF(N627="základní",J627,0)</f>
        <v>0</v>
      </c>
      <c r="BF627" s="229">
        <f>IF(N627="snížená",J627,0)</f>
        <v>0</v>
      </c>
      <c r="BG627" s="229">
        <f>IF(N627="zákl. přenesená",J627,0)</f>
        <v>0</v>
      </c>
      <c r="BH627" s="229">
        <f>IF(N627="sníž. přenesená",J627,0)</f>
        <v>0</v>
      </c>
      <c r="BI627" s="229">
        <f>IF(N627="nulová",J627,0)</f>
        <v>0</v>
      </c>
      <c r="BJ627" s="17" t="s">
        <v>86</v>
      </c>
      <c r="BK627" s="229">
        <f>ROUND(I627*H627,2)</f>
        <v>0</v>
      </c>
      <c r="BL627" s="17" t="s">
        <v>161</v>
      </c>
      <c r="BM627" s="228" t="s">
        <v>1239</v>
      </c>
    </row>
    <row r="628" s="14" customFormat="1">
      <c r="A628" s="14"/>
      <c r="B628" s="246"/>
      <c r="C628" s="247"/>
      <c r="D628" s="237" t="s">
        <v>215</v>
      </c>
      <c r="E628" s="247"/>
      <c r="F628" s="249" t="s">
        <v>1240</v>
      </c>
      <c r="G628" s="247"/>
      <c r="H628" s="250">
        <v>95.421000000000006</v>
      </c>
      <c r="I628" s="251"/>
      <c r="J628" s="247"/>
      <c r="K628" s="247"/>
      <c r="L628" s="252"/>
      <c r="M628" s="253"/>
      <c r="N628" s="254"/>
      <c r="O628" s="254"/>
      <c r="P628" s="254"/>
      <c r="Q628" s="254"/>
      <c r="R628" s="254"/>
      <c r="S628" s="254"/>
      <c r="T628" s="254"/>
      <c r="U628" s="255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6" t="s">
        <v>215</v>
      </c>
      <c r="AU628" s="256" t="s">
        <v>88</v>
      </c>
      <c r="AV628" s="14" t="s">
        <v>88</v>
      </c>
      <c r="AW628" s="14" t="s">
        <v>4</v>
      </c>
      <c r="AX628" s="14" t="s">
        <v>86</v>
      </c>
      <c r="AY628" s="256" t="s">
        <v>144</v>
      </c>
    </row>
    <row r="629" s="2" customFormat="1" ht="33" customHeight="1">
      <c r="A629" s="38"/>
      <c r="B629" s="39"/>
      <c r="C629" s="217" t="s">
        <v>1241</v>
      </c>
      <c r="D629" s="217" t="s">
        <v>147</v>
      </c>
      <c r="E629" s="218" t="s">
        <v>1242</v>
      </c>
      <c r="F629" s="219" t="s">
        <v>1243</v>
      </c>
      <c r="G629" s="220" t="s">
        <v>270</v>
      </c>
      <c r="H629" s="221">
        <v>516.57000000000005</v>
      </c>
      <c r="I629" s="222"/>
      <c r="J629" s="223">
        <f>ROUND(I629*H629,2)</f>
        <v>0</v>
      </c>
      <c r="K629" s="219" t="s">
        <v>1</v>
      </c>
      <c r="L629" s="44"/>
      <c r="M629" s="224" t="s">
        <v>1</v>
      </c>
      <c r="N629" s="225" t="s">
        <v>43</v>
      </c>
      <c r="O629" s="91"/>
      <c r="P629" s="226">
        <f>O629*H629</f>
        <v>0</v>
      </c>
      <c r="Q629" s="226">
        <v>0.089779999999999999</v>
      </c>
      <c r="R629" s="226">
        <f>Q629*H629</f>
        <v>46.377654600000007</v>
      </c>
      <c r="S629" s="226">
        <v>0</v>
      </c>
      <c r="T629" s="226">
        <f>S629*H629</f>
        <v>0</v>
      </c>
      <c r="U629" s="227" t="s">
        <v>1</v>
      </c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8" t="s">
        <v>161</v>
      </c>
      <c r="AT629" s="228" t="s">
        <v>147</v>
      </c>
      <c r="AU629" s="228" t="s">
        <v>88</v>
      </c>
      <c r="AY629" s="17" t="s">
        <v>144</v>
      </c>
      <c r="BE629" s="229">
        <f>IF(N629="základní",J629,0)</f>
        <v>0</v>
      </c>
      <c r="BF629" s="229">
        <f>IF(N629="snížená",J629,0)</f>
        <v>0</v>
      </c>
      <c r="BG629" s="229">
        <f>IF(N629="zákl. přenesená",J629,0)</f>
        <v>0</v>
      </c>
      <c r="BH629" s="229">
        <f>IF(N629="sníž. přenesená",J629,0)</f>
        <v>0</v>
      </c>
      <c r="BI629" s="229">
        <f>IF(N629="nulová",J629,0)</f>
        <v>0</v>
      </c>
      <c r="BJ629" s="17" t="s">
        <v>86</v>
      </c>
      <c r="BK629" s="229">
        <f>ROUND(I629*H629,2)</f>
        <v>0</v>
      </c>
      <c r="BL629" s="17" t="s">
        <v>161</v>
      </c>
      <c r="BM629" s="228" t="s">
        <v>1244</v>
      </c>
    </row>
    <row r="630" s="13" customFormat="1">
      <c r="A630" s="13"/>
      <c r="B630" s="235"/>
      <c r="C630" s="236"/>
      <c r="D630" s="237" t="s">
        <v>215</v>
      </c>
      <c r="E630" s="238" t="s">
        <v>1</v>
      </c>
      <c r="F630" s="239" t="s">
        <v>272</v>
      </c>
      <c r="G630" s="236"/>
      <c r="H630" s="238" t="s">
        <v>1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3"/>
      <c r="U630" s="244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5" t="s">
        <v>215</v>
      </c>
      <c r="AU630" s="245" t="s">
        <v>88</v>
      </c>
      <c r="AV630" s="13" t="s">
        <v>86</v>
      </c>
      <c r="AW630" s="13" t="s">
        <v>34</v>
      </c>
      <c r="AX630" s="13" t="s">
        <v>78</v>
      </c>
      <c r="AY630" s="245" t="s">
        <v>144</v>
      </c>
    </row>
    <row r="631" s="14" customFormat="1">
      <c r="A631" s="14"/>
      <c r="B631" s="246"/>
      <c r="C631" s="247"/>
      <c r="D631" s="237" t="s">
        <v>215</v>
      </c>
      <c r="E631" s="248" t="s">
        <v>1</v>
      </c>
      <c r="F631" s="249" t="s">
        <v>1245</v>
      </c>
      <c r="G631" s="247"/>
      <c r="H631" s="250">
        <v>516.57000000000005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4"/>
      <c r="U631" s="255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6" t="s">
        <v>215</v>
      </c>
      <c r="AU631" s="256" t="s">
        <v>88</v>
      </c>
      <c r="AV631" s="14" t="s">
        <v>88</v>
      </c>
      <c r="AW631" s="14" t="s">
        <v>34</v>
      </c>
      <c r="AX631" s="14" t="s">
        <v>86</v>
      </c>
      <c r="AY631" s="256" t="s">
        <v>144</v>
      </c>
    </row>
    <row r="632" s="2" customFormat="1" ht="16.5" customHeight="1">
      <c r="A632" s="38"/>
      <c r="B632" s="39"/>
      <c r="C632" s="268" t="s">
        <v>1246</v>
      </c>
      <c r="D632" s="268" t="s">
        <v>349</v>
      </c>
      <c r="E632" s="269" t="s">
        <v>803</v>
      </c>
      <c r="F632" s="270" t="s">
        <v>804</v>
      </c>
      <c r="G632" s="271" t="s">
        <v>213</v>
      </c>
      <c r="H632" s="272">
        <v>103.31399999999999</v>
      </c>
      <c r="I632" s="273"/>
      <c r="J632" s="274">
        <f>ROUND(I632*H632,2)</f>
        <v>0</v>
      </c>
      <c r="K632" s="270" t="s">
        <v>151</v>
      </c>
      <c r="L632" s="275"/>
      <c r="M632" s="276" t="s">
        <v>1</v>
      </c>
      <c r="N632" s="277" t="s">
        <v>43</v>
      </c>
      <c r="O632" s="91"/>
      <c r="P632" s="226">
        <f>O632*H632</f>
        <v>0</v>
      </c>
      <c r="Q632" s="226">
        <v>0.222</v>
      </c>
      <c r="R632" s="226">
        <f>Q632*H632</f>
        <v>22.935707999999998</v>
      </c>
      <c r="S632" s="226">
        <v>0</v>
      </c>
      <c r="T632" s="226">
        <f>S632*H632</f>
        <v>0</v>
      </c>
      <c r="U632" s="227" t="s">
        <v>1</v>
      </c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8" t="s">
        <v>179</v>
      </c>
      <c r="AT632" s="228" t="s">
        <v>349</v>
      </c>
      <c r="AU632" s="228" t="s">
        <v>88</v>
      </c>
      <c r="AY632" s="17" t="s">
        <v>144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7" t="s">
        <v>86</v>
      </c>
      <c r="BK632" s="229">
        <f>ROUND(I632*H632,2)</f>
        <v>0</v>
      </c>
      <c r="BL632" s="17" t="s">
        <v>161</v>
      </c>
      <c r="BM632" s="228" t="s">
        <v>1247</v>
      </c>
    </row>
    <row r="633" s="14" customFormat="1">
      <c r="A633" s="14"/>
      <c r="B633" s="246"/>
      <c r="C633" s="247"/>
      <c r="D633" s="237" t="s">
        <v>215</v>
      </c>
      <c r="E633" s="247"/>
      <c r="F633" s="249" t="s">
        <v>1248</v>
      </c>
      <c r="G633" s="247"/>
      <c r="H633" s="250">
        <v>103.31399999999999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4"/>
      <c r="U633" s="255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6" t="s">
        <v>215</v>
      </c>
      <c r="AU633" s="256" t="s">
        <v>88</v>
      </c>
      <c r="AV633" s="14" t="s">
        <v>88</v>
      </c>
      <c r="AW633" s="14" t="s">
        <v>4</v>
      </c>
      <c r="AX633" s="14" t="s">
        <v>86</v>
      </c>
      <c r="AY633" s="256" t="s">
        <v>144</v>
      </c>
    </row>
    <row r="634" s="2" customFormat="1" ht="33" customHeight="1">
      <c r="A634" s="38"/>
      <c r="B634" s="39"/>
      <c r="C634" s="217" t="s">
        <v>1249</v>
      </c>
      <c r="D634" s="217" t="s">
        <v>147</v>
      </c>
      <c r="E634" s="218" t="s">
        <v>1250</v>
      </c>
      <c r="F634" s="219" t="s">
        <v>1251</v>
      </c>
      <c r="G634" s="220" t="s">
        <v>270</v>
      </c>
      <c r="H634" s="221">
        <v>288.19999999999999</v>
      </c>
      <c r="I634" s="222"/>
      <c r="J634" s="223">
        <f>ROUND(I634*H634,2)</f>
        <v>0</v>
      </c>
      <c r="K634" s="219" t="s">
        <v>151</v>
      </c>
      <c r="L634" s="44"/>
      <c r="M634" s="224" t="s">
        <v>1</v>
      </c>
      <c r="N634" s="225" t="s">
        <v>43</v>
      </c>
      <c r="O634" s="91"/>
      <c r="P634" s="226">
        <f>O634*H634</f>
        <v>0</v>
      </c>
      <c r="Q634" s="226">
        <v>0.15540000000000001</v>
      </c>
      <c r="R634" s="226">
        <f>Q634*H634</f>
        <v>44.786279999999998</v>
      </c>
      <c r="S634" s="226">
        <v>0</v>
      </c>
      <c r="T634" s="226">
        <f>S634*H634</f>
        <v>0</v>
      </c>
      <c r="U634" s="227" t="s">
        <v>1</v>
      </c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8" t="s">
        <v>161</v>
      </c>
      <c r="AT634" s="228" t="s">
        <v>147</v>
      </c>
      <c r="AU634" s="228" t="s">
        <v>88</v>
      </c>
      <c r="AY634" s="17" t="s">
        <v>144</v>
      </c>
      <c r="BE634" s="229">
        <f>IF(N634="základní",J634,0)</f>
        <v>0</v>
      </c>
      <c r="BF634" s="229">
        <f>IF(N634="snížená",J634,0)</f>
        <v>0</v>
      </c>
      <c r="BG634" s="229">
        <f>IF(N634="zákl. přenesená",J634,0)</f>
        <v>0</v>
      </c>
      <c r="BH634" s="229">
        <f>IF(N634="sníž. přenesená",J634,0)</f>
        <v>0</v>
      </c>
      <c r="BI634" s="229">
        <f>IF(N634="nulová",J634,0)</f>
        <v>0</v>
      </c>
      <c r="BJ634" s="17" t="s">
        <v>86</v>
      </c>
      <c r="BK634" s="229">
        <f>ROUND(I634*H634,2)</f>
        <v>0</v>
      </c>
      <c r="BL634" s="17" t="s">
        <v>161</v>
      </c>
      <c r="BM634" s="228" t="s">
        <v>1252</v>
      </c>
    </row>
    <row r="635" s="13" customFormat="1">
      <c r="A635" s="13"/>
      <c r="B635" s="235"/>
      <c r="C635" s="236"/>
      <c r="D635" s="237" t="s">
        <v>215</v>
      </c>
      <c r="E635" s="238" t="s">
        <v>1</v>
      </c>
      <c r="F635" s="239" t="s">
        <v>272</v>
      </c>
      <c r="G635" s="236"/>
      <c r="H635" s="238" t="s">
        <v>1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3"/>
      <c r="U635" s="244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5" t="s">
        <v>215</v>
      </c>
      <c r="AU635" s="245" t="s">
        <v>88</v>
      </c>
      <c r="AV635" s="13" t="s">
        <v>86</v>
      </c>
      <c r="AW635" s="13" t="s">
        <v>34</v>
      </c>
      <c r="AX635" s="13" t="s">
        <v>78</v>
      </c>
      <c r="AY635" s="245" t="s">
        <v>144</v>
      </c>
    </row>
    <row r="636" s="14" customFormat="1">
      <c r="A636" s="14"/>
      <c r="B636" s="246"/>
      <c r="C636" s="247"/>
      <c r="D636" s="237" t="s">
        <v>215</v>
      </c>
      <c r="E636" s="248" t="s">
        <v>1</v>
      </c>
      <c r="F636" s="249" t="s">
        <v>1253</v>
      </c>
      <c r="G636" s="247"/>
      <c r="H636" s="250">
        <v>288.19999999999999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4"/>
      <c r="U636" s="255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6" t="s">
        <v>215</v>
      </c>
      <c r="AU636" s="256" t="s">
        <v>88</v>
      </c>
      <c r="AV636" s="14" t="s">
        <v>88</v>
      </c>
      <c r="AW636" s="14" t="s">
        <v>34</v>
      </c>
      <c r="AX636" s="14" t="s">
        <v>86</v>
      </c>
      <c r="AY636" s="256" t="s">
        <v>144</v>
      </c>
    </row>
    <row r="637" s="2" customFormat="1" ht="24.15" customHeight="1">
      <c r="A637" s="38"/>
      <c r="B637" s="39"/>
      <c r="C637" s="268" t="s">
        <v>1254</v>
      </c>
      <c r="D637" s="268" t="s">
        <v>349</v>
      </c>
      <c r="E637" s="269" t="s">
        <v>1255</v>
      </c>
      <c r="F637" s="270" t="s">
        <v>1256</v>
      </c>
      <c r="G637" s="271" t="s">
        <v>270</v>
      </c>
      <c r="H637" s="272">
        <v>293.964</v>
      </c>
      <c r="I637" s="273"/>
      <c r="J637" s="274">
        <f>ROUND(I637*H637,2)</f>
        <v>0</v>
      </c>
      <c r="K637" s="270" t="s">
        <v>151</v>
      </c>
      <c r="L637" s="275"/>
      <c r="M637" s="276" t="s">
        <v>1</v>
      </c>
      <c r="N637" s="277" t="s">
        <v>43</v>
      </c>
      <c r="O637" s="91"/>
      <c r="P637" s="226">
        <f>O637*H637</f>
        <v>0</v>
      </c>
      <c r="Q637" s="226">
        <v>0.048300000000000003</v>
      </c>
      <c r="R637" s="226">
        <f>Q637*H637</f>
        <v>14.198461200000001</v>
      </c>
      <c r="S637" s="226">
        <v>0</v>
      </c>
      <c r="T637" s="226">
        <f>S637*H637</f>
        <v>0</v>
      </c>
      <c r="U637" s="227" t="s">
        <v>1</v>
      </c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8" t="s">
        <v>179</v>
      </c>
      <c r="AT637" s="228" t="s">
        <v>349</v>
      </c>
      <c r="AU637" s="228" t="s">
        <v>88</v>
      </c>
      <c r="AY637" s="17" t="s">
        <v>144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7" t="s">
        <v>86</v>
      </c>
      <c r="BK637" s="229">
        <f>ROUND(I637*H637,2)</f>
        <v>0</v>
      </c>
      <c r="BL637" s="17" t="s">
        <v>161</v>
      </c>
      <c r="BM637" s="228" t="s">
        <v>1257</v>
      </c>
    </row>
    <row r="638" s="14" customFormat="1">
      <c r="A638" s="14"/>
      <c r="B638" s="246"/>
      <c r="C638" s="247"/>
      <c r="D638" s="237" t="s">
        <v>215</v>
      </c>
      <c r="E638" s="247"/>
      <c r="F638" s="249" t="s">
        <v>1258</v>
      </c>
      <c r="G638" s="247"/>
      <c r="H638" s="250">
        <v>293.964</v>
      </c>
      <c r="I638" s="251"/>
      <c r="J638" s="247"/>
      <c r="K638" s="247"/>
      <c r="L638" s="252"/>
      <c r="M638" s="253"/>
      <c r="N638" s="254"/>
      <c r="O638" s="254"/>
      <c r="P638" s="254"/>
      <c r="Q638" s="254"/>
      <c r="R638" s="254"/>
      <c r="S638" s="254"/>
      <c r="T638" s="254"/>
      <c r="U638" s="255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6" t="s">
        <v>215</v>
      </c>
      <c r="AU638" s="256" t="s">
        <v>88</v>
      </c>
      <c r="AV638" s="14" t="s">
        <v>88</v>
      </c>
      <c r="AW638" s="14" t="s">
        <v>4</v>
      </c>
      <c r="AX638" s="14" t="s">
        <v>86</v>
      </c>
      <c r="AY638" s="256" t="s">
        <v>144</v>
      </c>
    </row>
    <row r="639" s="2" customFormat="1" ht="33" customHeight="1">
      <c r="A639" s="38"/>
      <c r="B639" s="39"/>
      <c r="C639" s="217" t="s">
        <v>1259</v>
      </c>
      <c r="D639" s="217" t="s">
        <v>147</v>
      </c>
      <c r="E639" s="218" t="s">
        <v>1260</v>
      </c>
      <c r="F639" s="219" t="s">
        <v>1261</v>
      </c>
      <c r="G639" s="220" t="s">
        <v>270</v>
      </c>
      <c r="H639" s="221">
        <v>227.91999999999999</v>
      </c>
      <c r="I639" s="222"/>
      <c r="J639" s="223">
        <f>ROUND(I639*H639,2)</f>
        <v>0</v>
      </c>
      <c r="K639" s="219" t="s">
        <v>151</v>
      </c>
      <c r="L639" s="44"/>
      <c r="M639" s="224" t="s">
        <v>1</v>
      </c>
      <c r="N639" s="225" t="s">
        <v>43</v>
      </c>
      <c r="O639" s="91"/>
      <c r="P639" s="226">
        <f>O639*H639</f>
        <v>0</v>
      </c>
      <c r="Q639" s="226">
        <v>0.1295</v>
      </c>
      <c r="R639" s="226">
        <f>Q639*H639</f>
        <v>29.515639999999998</v>
      </c>
      <c r="S639" s="226">
        <v>0</v>
      </c>
      <c r="T639" s="226">
        <f>S639*H639</f>
        <v>0</v>
      </c>
      <c r="U639" s="227" t="s">
        <v>1</v>
      </c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8" t="s">
        <v>161</v>
      </c>
      <c r="AT639" s="228" t="s">
        <v>147</v>
      </c>
      <c r="AU639" s="228" t="s">
        <v>88</v>
      </c>
      <c r="AY639" s="17" t="s">
        <v>144</v>
      </c>
      <c r="BE639" s="229">
        <f>IF(N639="základní",J639,0)</f>
        <v>0</v>
      </c>
      <c r="BF639" s="229">
        <f>IF(N639="snížená",J639,0)</f>
        <v>0</v>
      </c>
      <c r="BG639" s="229">
        <f>IF(N639="zákl. přenesená",J639,0)</f>
        <v>0</v>
      </c>
      <c r="BH639" s="229">
        <f>IF(N639="sníž. přenesená",J639,0)</f>
        <v>0</v>
      </c>
      <c r="BI639" s="229">
        <f>IF(N639="nulová",J639,0)</f>
        <v>0</v>
      </c>
      <c r="BJ639" s="17" t="s">
        <v>86</v>
      </c>
      <c r="BK639" s="229">
        <f>ROUND(I639*H639,2)</f>
        <v>0</v>
      </c>
      <c r="BL639" s="17" t="s">
        <v>161</v>
      </c>
      <c r="BM639" s="228" t="s">
        <v>1262</v>
      </c>
    </row>
    <row r="640" s="13" customFormat="1">
      <c r="A640" s="13"/>
      <c r="B640" s="235"/>
      <c r="C640" s="236"/>
      <c r="D640" s="237" t="s">
        <v>215</v>
      </c>
      <c r="E640" s="238" t="s">
        <v>1</v>
      </c>
      <c r="F640" s="239" t="s">
        <v>272</v>
      </c>
      <c r="G640" s="236"/>
      <c r="H640" s="238" t="s">
        <v>1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3"/>
      <c r="U640" s="244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5" t="s">
        <v>215</v>
      </c>
      <c r="AU640" s="245" t="s">
        <v>88</v>
      </c>
      <c r="AV640" s="13" t="s">
        <v>86</v>
      </c>
      <c r="AW640" s="13" t="s">
        <v>34</v>
      </c>
      <c r="AX640" s="13" t="s">
        <v>78</v>
      </c>
      <c r="AY640" s="245" t="s">
        <v>144</v>
      </c>
    </row>
    <row r="641" s="14" customFormat="1">
      <c r="A641" s="14"/>
      <c r="B641" s="246"/>
      <c r="C641" s="247"/>
      <c r="D641" s="237" t="s">
        <v>215</v>
      </c>
      <c r="E641" s="248" t="s">
        <v>1</v>
      </c>
      <c r="F641" s="249" t="s">
        <v>1263</v>
      </c>
      <c r="G641" s="247"/>
      <c r="H641" s="250">
        <v>227.91999999999999</v>
      </c>
      <c r="I641" s="251"/>
      <c r="J641" s="247"/>
      <c r="K641" s="247"/>
      <c r="L641" s="252"/>
      <c r="M641" s="253"/>
      <c r="N641" s="254"/>
      <c r="O641" s="254"/>
      <c r="P641" s="254"/>
      <c r="Q641" s="254"/>
      <c r="R641" s="254"/>
      <c r="S641" s="254"/>
      <c r="T641" s="254"/>
      <c r="U641" s="255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6" t="s">
        <v>215</v>
      </c>
      <c r="AU641" s="256" t="s">
        <v>88</v>
      </c>
      <c r="AV641" s="14" t="s">
        <v>88</v>
      </c>
      <c r="AW641" s="14" t="s">
        <v>34</v>
      </c>
      <c r="AX641" s="14" t="s">
        <v>86</v>
      </c>
      <c r="AY641" s="256" t="s">
        <v>144</v>
      </c>
    </row>
    <row r="642" s="2" customFormat="1" ht="16.5" customHeight="1">
      <c r="A642" s="38"/>
      <c r="B642" s="39"/>
      <c r="C642" s="268" t="s">
        <v>1264</v>
      </c>
      <c r="D642" s="268" t="s">
        <v>349</v>
      </c>
      <c r="E642" s="269" t="s">
        <v>1265</v>
      </c>
      <c r="F642" s="270" t="s">
        <v>1266</v>
      </c>
      <c r="G642" s="271" t="s">
        <v>270</v>
      </c>
      <c r="H642" s="272">
        <v>232.47800000000001</v>
      </c>
      <c r="I642" s="273"/>
      <c r="J642" s="274">
        <f>ROUND(I642*H642,2)</f>
        <v>0</v>
      </c>
      <c r="K642" s="270" t="s">
        <v>151</v>
      </c>
      <c r="L642" s="275"/>
      <c r="M642" s="276" t="s">
        <v>1</v>
      </c>
      <c r="N642" s="277" t="s">
        <v>43</v>
      </c>
      <c r="O642" s="91"/>
      <c r="P642" s="226">
        <f>O642*H642</f>
        <v>0</v>
      </c>
      <c r="Q642" s="226">
        <v>0.044999999999999998</v>
      </c>
      <c r="R642" s="226">
        <f>Q642*H642</f>
        <v>10.461510000000001</v>
      </c>
      <c r="S642" s="226">
        <v>0</v>
      </c>
      <c r="T642" s="226">
        <f>S642*H642</f>
        <v>0</v>
      </c>
      <c r="U642" s="227" t="s">
        <v>1</v>
      </c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8" t="s">
        <v>179</v>
      </c>
      <c r="AT642" s="228" t="s">
        <v>349</v>
      </c>
      <c r="AU642" s="228" t="s">
        <v>88</v>
      </c>
      <c r="AY642" s="17" t="s">
        <v>144</v>
      </c>
      <c r="BE642" s="229">
        <f>IF(N642="základní",J642,0)</f>
        <v>0</v>
      </c>
      <c r="BF642" s="229">
        <f>IF(N642="snížená",J642,0)</f>
        <v>0</v>
      </c>
      <c r="BG642" s="229">
        <f>IF(N642="zákl. přenesená",J642,0)</f>
        <v>0</v>
      </c>
      <c r="BH642" s="229">
        <f>IF(N642="sníž. přenesená",J642,0)</f>
        <v>0</v>
      </c>
      <c r="BI642" s="229">
        <f>IF(N642="nulová",J642,0)</f>
        <v>0</v>
      </c>
      <c r="BJ642" s="17" t="s">
        <v>86</v>
      </c>
      <c r="BK642" s="229">
        <f>ROUND(I642*H642,2)</f>
        <v>0</v>
      </c>
      <c r="BL642" s="17" t="s">
        <v>161</v>
      </c>
      <c r="BM642" s="228" t="s">
        <v>1267</v>
      </c>
    </row>
    <row r="643" s="14" customFormat="1">
      <c r="A643" s="14"/>
      <c r="B643" s="246"/>
      <c r="C643" s="247"/>
      <c r="D643" s="237" t="s">
        <v>215</v>
      </c>
      <c r="E643" s="247"/>
      <c r="F643" s="249" t="s">
        <v>1268</v>
      </c>
      <c r="G643" s="247"/>
      <c r="H643" s="250">
        <v>232.47800000000001</v>
      </c>
      <c r="I643" s="251"/>
      <c r="J643" s="247"/>
      <c r="K643" s="247"/>
      <c r="L643" s="252"/>
      <c r="M643" s="253"/>
      <c r="N643" s="254"/>
      <c r="O643" s="254"/>
      <c r="P643" s="254"/>
      <c r="Q643" s="254"/>
      <c r="R643" s="254"/>
      <c r="S643" s="254"/>
      <c r="T643" s="254"/>
      <c r="U643" s="255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6" t="s">
        <v>215</v>
      </c>
      <c r="AU643" s="256" t="s">
        <v>88</v>
      </c>
      <c r="AV643" s="14" t="s">
        <v>88</v>
      </c>
      <c r="AW643" s="14" t="s">
        <v>4</v>
      </c>
      <c r="AX643" s="14" t="s">
        <v>86</v>
      </c>
      <c r="AY643" s="256" t="s">
        <v>144</v>
      </c>
    </row>
    <row r="644" s="2" customFormat="1" ht="24.15" customHeight="1">
      <c r="A644" s="38"/>
      <c r="B644" s="39"/>
      <c r="C644" s="217" t="s">
        <v>1269</v>
      </c>
      <c r="D644" s="217" t="s">
        <v>147</v>
      </c>
      <c r="E644" s="218" t="s">
        <v>1270</v>
      </c>
      <c r="F644" s="219" t="s">
        <v>1271</v>
      </c>
      <c r="G644" s="220" t="s">
        <v>270</v>
      </c>
      <c r="H644" s="221">
        <v>987.84000000000003</v>
      </c>
      <c r="I644" s="222"/>
      <c r="J644" s="223">
        <f>ROUND(I644*H644,2)</f>
        <v>0</v>
      </c>
      <c r="K644" s="219" t="s">
        <v>151</v>
      </c>
      <c r="L644" s="44"/>
      <c r="M644" s="224" t="s">
        <v>1</v>
      </c>
      <c r="N644" s="225" t="s">
        <v>43</v>
      </c>
      <c r="O644" s="91"/>
      <c r="P644" s="226">
        <f>O644*H644</f>
        <v>0</v>
      </c>
      <c r="Q644" s="226">
        <v>0.14066999999999999</v>
      </c>
      <c r="R644" s="226">
        <f>Q644*H644</f>
        <v>138.95945280000001</v>
      </c>
      <c r="S644" s="226">
        <v>0</v>
      </c>
      <c r="T644" s="226">
        <f>S644*H644</f>
        <v>0</v>
      </c>
      <c r="U644" s="227" t="s">
        <v>1</v>
      </c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8" t="s">
        <v>161</v>
      </c>
      <c r="AT644" s="228" t="s">
        <v>147</v>
      </c>
      <c r="AU644" s="228" t="s">
        <v>88</v>
      </c>
      <c r="AY644" s="17" t="s">
        <v>144</v>
      </c>
      <c r="BE644" s="229">
        <f>IF(N644="základní",J644,0)</f>
        <v>0</v>
      </c>
      <c r="BF644" s="229">
        <f>IF(N644="snížená",J644,0)</f>
        <v>0</v>
      </c>
      <c r="BG644" s="229">
        <f>IF(N644="zákl. přenesená",J644,0)</f>
        <v>0</v>
      </c>
      <c r="BH644" s="229">
        <f>IF(N644="sníž. přenesená",J644,0)</f>
        <v>0</v>
      </c>
      <c r="BI644" s="229">
        <f>IF(N644="nulová",J644,0)</f>
        <v>0</v>
      </c>
      <c r="BJ644" s="17" t="s">
        <v>86</v>
      </c>
      <c r="BK644" s="229">
        <f>ROUND(I644*H644,2)</f>
        <v>0</v>
      </c>
      <c r="BL644" s="17" t="s">
        <v>161</v>
      </c>
      <c r="BM644" s="228" t="s">
        <v>1272</v>
      </c>
    </row>
    <row r="645" s="14" customFormat="1">
      <c r="A645" s="14"/>
      <c r="B645" s="246"/>
      <c r="C645" s="247"/>
      <c r="D645" s="237" t="s">
        <v>215</v>
      </c>
      <c r="E645" s="248" t="s">
        <v>1</v>
      </c>
      <c r="F645" s="249" t="s">
        <v>1273</v>
      </c>
      <c r="G645" s="247"/>
      <c r="H645" s="250">
        <v>987.84000000000003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4"/>
      <c r="U645" s="255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6" t="s">
        <v>215</v>
      </c>
      <c r="AU645" s="256" t="s">
        <v>88</v>
      </c>
      <c r="AV645" s="14" t="s">
        <v>88</v>
      </c>
      <c r="AW645" s="14" t="s">
        <v>34</v>
      </c>
      <c r="AX645" s="14" t="s">
        <v>86</v>
      </c>
      <c r="AY645" s="256" t="s">
        <v>144</v>
      </c>
    </row>
    <row r="646" s="2" customFormat="1" ht="21.75" customHeight="1">
      <c r="A646" s="38"/>
      <c r="B646" s="39"/>
      <c r="C646" s="268" t="s">
        <v>1274</v>
      </c>
      <c r="D646" s="268" t="s">
        <v>349</v>
      </c>
      <c r="E646" s="269" t="s">
        <v>1275</v>
      </c>
      <c r="F646" s="270" t="s">
        <v>1276</v>
      </c>
      <c r="G646" s="271" t="s">
        <v>270</v>
      </c>
      <c r="H646" s="272">
        <v>477.68599999999998</v>
      </c>
      <c r="I646" s="273"/>
      <c r="J646" s="274">
        <f>ROUND(I646*H646,2)</f>
        <v>0</v>
      </c>
      <c r="K646" s="270" t="s">
        <v>151</v>
      </c>
      <c r="L646" s="275"/>
      <c r="M646" s="276" t="s">
        <v>1</v>
      </c>
      <c r="N646" s="277" t="s">
        <v>43</v>
      </c>
      <c r="O646" s="91"/>
      <c r="P646" s="226">
        <f>O646*H646</f>
        <v>0</v>
      </c>
      <c r="Q646" s="226">
        <v>0.065000000000000002</v>
      </c>
      <c r="R646" s="226">
        <f>Q646*H646</f>
        <v>31.049589999999998</v>
      </c>
      <c r="S646" s="226">
        <v>0</v>
      </c>
      <c r="T646" s="226">
        <f>S646*H646</f>
        <v>0</v>
      </c>
      <c r="U646" s="227" t="s">
        <v>1</v>
      </c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8" t="s">
        <v>179</v>
      </c>
      <c r="AT646" s="228" t="s">
        <v>349</v>
      </c>
      <c r="AU646" s="228" t="s">
        <v>88</v>
      </c>
      <c r="AY646" s="17" t="s">
        <v>144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7" t="s">
        <v>86</v>
      </c>
      <c r="BK646" s="229">
        <f>ROUND(I646*H646,2)</f>
        <v>0</v>
      </c>
      <c r="BL646" s="17" t="s">
        <v>161</v>
      </c>
      <c r="BM646" s="228" t="s">
        <v>1277</v>
      </c>
    </row>
    <row r="647" s="13" customFormat="1">
      <c r="A647" s="13"/>
      <c r="B647" s="235"/>
      <c r="C647" s="236"/>
      <c r="D647" s="237" t="s">
        <v>215</v>
      </c>
      <c r="E647" s="238" t="s">
        <v>1</v>
      </c>
      <c r="F647" s="239" t="s">
        <v>272</v>
      </c>
      <c r="G647" s="236"/>
      <c r="H647" s="238" t="s">
        <v>1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3"/>
      <c r="U647" s="244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215</v>
      </c>
      <c r="AU647" s="245" t="s">
        <v>88</v>
      </c>
      <c r="AV647" s="13" t="s">
        <v>86</v>
      </c>
      <c r="AW647" s="13" t="s">
        <v>34</v>
      </c>
      <c r="AX647" s="13" t="s">
        <v>78</v>
      </c>
      <c r="AY647" s="245" t="s">
        <v>144</v>
      </c>
    </row>
    <row r="648" s="14" customFormat="1">
      <c r="A648" s="14"/>
      <c r="B648" s="246"/>
      <c r="C648" s="247"/>
      <c r="D648" s="237" t="s">
        <v>215</v>
      </c>
      <c r="E648" s="248" t="s">
        <v>1</v>
      </c>
      <c r="F648" s="249" t="s">
        <v>1278</v>
      </c>
      <c r="G648" s="247"/>
      <c r="H648" s="250">
        <v>468.31999999999999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4"/>
      <c r="U648" s="255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6" t="s">
        <v>215</v>
      </c>
      <c r="AU648" s="256" t="s">
        <v>88</v>
      </c>
      <c r="AV648" s="14" t="s">
        <v>88</v>
      </c>
      <c r="AW648" s="14" t="s">
        <v>34</v>
      </c>
      <c r="AX648" s="14" t="s">
        <v>86</v>
      </c>
      <c r="AY648" s="256" t="s">
        <v>144</v>
      </c>
    </row>
    <row r="649" s="14" customFormat="1">
      <c r="A649" s="14"/>
      <c r="B649" s="246"/>
      <c r="C649" s="247"/>
      <c r="D649" s="237" t="s">
        <v>215</v>
      </c>
      <c r="E649" s="247"/>
      <c r="F649" s="249" t="s">
        <v>1279</v>
      </c>
      <c r="G649" s="247"/>
      <c r="H649" s="250">
        <v>477.68599999999998</v>
      </c>
      <c r="I649" s="251"/>
      <c r="J649" s="247"/>
      <c r="K649" s="247"/>
      <c r="L649" s="252"/>
      <c r="M649" s="253"/>
      <c r="N649" s="254"/>
      <c r="O649" s="254"/>
      <c r="P649" s="254"/>
      <c r="Q649" s="254"/>
      <c r="R649" s="254"/>
      <c r="S649" s="254"/>
      <c r="T649" s="254"/>
      <c r="U649" s="255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6" t="s">
        <v>215</v>
      </c>
      <c r="AU649" s="256" t="s">
        <v>88</v>
      </c>
      <c r="AV649" s="14" t="s">
        <v>88</v>
      </c>
      <c r="AW649" s="14" t="s">
        <v>4</v>
      </c>
      <c r="AX649" s="14" t="s">
        <v>86</v>
      </c>
      <c r="AY649" s="256" t="s">
        <v>144</v>
      </c>
    </row>
    <row r="650" s="2" customFormat="1" ht="16.5" customHeight="1">
      <c r="A650" s="38"/>
      <c r="B650" s="39"/>
      <c r="C650" s="268" t="s">
        <v>1280</v>
      </c>
      <c r="D650" s="268" t="s">
        <v>349</v>
      </c>
      <c r="E650" s="269" t="s">
        <v>1281</v>
      </c>
      <c r="F650" s="270" t="s">
        <v>1282</v>
      </c>
      <c r="G650" s="271" t="s">
        <v>270</v>
      </c>
      <c r="H650" s="272">
        <v>480.08300000000003</v>
      </c>
      <c r="I650" s="273"/>
      <c r="J650" s="274">
        <f>ROUND(I650*H650,2)</f>
        <v>0</v>
      </c>
      <c r="K650" s="270" t="s">
        <v>151</v>
      </c>
      <c r="L650" s="275"/>
      <c r="M650" s="276" t="s">
        <v>1</v>
      </c>
      <c r="N650" s="277" t="s">
        <v>43</v>
      </c>
      <c r="O650" s="91"/>
      <c r="P650" s="226">
        <f>O650*H650</f>
        <v>0</v>
      </c>
      <c r="Q650" s="226">
        <v>0.104</v>
      </c>
      <c r="R650" s="226">
        <f>Q650*H650</f>
        <v>49.928632</v>
      </c>
      <c r="S650" s="226">
        <v>0</v>
      </c>
      <c r="T650" s="226">
        <f>S650*H650</f>
        <v>0</v>
      </c>
      <c r="U650" s="227" t="s">
        <v>1</v>
      </c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8" t="s">
        <v>179</v>
      </c>
      <c r="AT650" s="228" t="s">
        <v>349</v>
      </c>
      <c r="AU650" s="228" t="s">
        <v>88</v>
      </c>
      <c r="AY650" s="17" t="s">
        <v>144</v>
      </c>
      <c r="BE650" s="229">
        <f>IF(N650="základní",J650,0)</f>
        <v>0</v>
      </c>
      <c r="BF650" s="229">
        <f>IF(N650="snížená",J650,0)</f>
        <v>0</v>
      </c>
      <c r="BG650" s="229">
        <f>IF(N650="zákl. přenesená",J650,0)</f>
        <v>0</v>
      </c>
      <c r="BH650" s="229">
        <f>IF(N650="sníž. přenesená",J650,0)</f>
        <v>0</v>
      </c>
      <c r="BI650" s="229">
        <f>IF(N650="nulová",J650,0)</f>
        <v>0</v>
      </c>
      <c r="BJ650" s="17" t="s">
        <v>86</v>
      </c>
      <c r="BK650" s="229">
        <f>ROUND(I650*H650,2)</f>
        <v>0</v>
      </c>
      <c r="BL650" s="17" t="s">
        <v>161</v>
      </c>
      <c r="BM650" s="228" t="s">
        <v>1283</v>
      </c>
    </row>
    <row r="651" s="13" customFormat="1">
      <c r="A651" s="13"/>
      <c r="B651" s="235"/>
      <c r="C651" s="236"/>
      <c r="D651" s="237" t="s">
        <v>215</v>
      </c>
      <c r="E651" s="238" t="s">
        <v>1</v>
      </c>
      <c r="F651" s="239" t="s">
        <v>272</v>
      </c>
      <c r="G651" s="236"/>
      <c r="H651" s="238" t="s">
        <v>1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3"/>
      <c r="U651" s="244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5" t="s">
        <v>215</v>
      </c>
      <c r="AU651" s="245" t="s">
        <v>88</v>
      </c>
      <c r="AV651" s="13" t="s">
        <v>86</v>
      </c>
      <c r="AW651" s="13" t="s">
        <v>34</v>
      </c>
      <c r="AX651" s="13" t="s">
        <v>78</v>
      </c>
      <c r="AY651" s="245" t="s">
        <v>144</v>
      </c>
    </row>
    <row r="652" s="14" customFormat="1">
      <c r="A652" s="14"/>
      <c r="B652" s="246"/>
      <c r="C652" s="247"/>
      <c r="D652" s="237" t="s">
        <v>215</v>
      </c>
      <c r="E652" s="248" t="s">
        <v>1</v>
      </c>
      <c r="F652" s="249" t="s">
        <v>1284</v>
      </c>
      <c r="G652" s="247"/>
      <c r="H652" s="250">
        <v>470.67000000000002</v>
      </c>
      <c r="I652" s="251"/>
      <c r="J652" s="247"/>
      <c r="K652" s="247"/>
      <c r="L652" s="252"/>
      <c r="M652" s="253"/>
      <c r="N652" s="254"/>
      <c r="O652" s="254"/>
      <c r="P652" s="254"/>
      <c r="Q652" s="254"/>
      <c r="R652" s="254"/>
      <c r="S652" s="254"/>
      <c r="T652" s="254"/>
      <c r="U652" s="255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6" t="s">
        <v>215</v>
      </c>
      <c r="AU652" s="256" t="s">
        <v>88</v>
      </c>
      <c r="AV652" s="14" t="s">
        <v>88</v>
      </c>
      <c r="AW652" s="14" t="s">
        <v>34</v>
      </c>
      <c r="AX652" s="14" t="s">
        <v>86</v>
      </c>
      <c r="AY652" s="256" t="s">
        <v>144</v>
      </c>
    </row>
    <row r="653" s="14" customFormat="1">
      <c r="A653" s="14"/>
      <c r="B653" s="246"/>
      <c r="C653" s="247"/>
      <c r="D653" s="237" t="s">
        <v>215</v>
      </c>
      <c r="E653" s="247"/>
      <c r="F653" s="249" t="s">
        <v>1285</v>
      </c>
      <c r="G653" s="247"/>
      <c r="H653" s="250">
        <v>480.08300000000003</v>
      </c>
      <c r="I653" s="251"/>
      <c r="J653" s="247"/>
      <c r="K653" s="247"/>
      <c r="L653" s="252"/>
      <c r="M653" s="253"/>
      <c r="N653" s="254"/>
      <c r="O653" s="254"/>
      <c r="P653" s="254"/>
      <c r="Q653" s="254"/>
      <c r="R653" s="254"/>
      <c r="S653" s="254"/>
      <c r="T653" s="254"/>
      <c r="U653" s="255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6" t="s">
        <v>215</v>
      </c>
      <c r="AU653" s="256" t="s">
        <v>88</v>
      </c>
      <c r="AV653" s="14" t="s">
        <v>88</v>
      </c>
      <c r="AW653" s="14" t="s">
        <v>4</v>
      </c>
      <c r="AX653" s="14" t="s">
        <v>86</v>
      </c>
      <c r="AY653" s="256" t="s">
        <v>144</v>
      </c>
    </row>
    <row r="654" s="2" customFormat="1" ht="24.15" customHeight="1">
      <c r="A654" s="38"/>
      <c r="B654" s="39"/>
      <c r="C654" s="268" t="s">
        <v>1286</v>
      </c>
      <c r="D654" s="268" t="s">
        <v>349</v>
      </c>
      <c r="E654" s="269" t="s">
        <v>1287</v>
      </c>
      <c r="F654" s="270" t="s">
        <v>1288</v>
      </c>
      <c r="G654" s="271" t="s">
        <v>270</v>
      </c>
      <c r="H654" s="272">
        <v>11.842000000000001</v>
      </c>
      <c r="I654" s="273"/>
      <c r="J654" s="274">
        <f>ROUND(I654*H654,2)</f>
        <v>0</v>
      </c>
      <c r="K654" s="270" t="s">
        <v>1</v>
      </c>
      <c r="L654" s="275"/>
      <c r="M654" s="276" t="s">
        <v>1</v>
      </c>
      <c r="N654" s="277" t="s">
        <v>43</v>
      </c>
      <c r="O654" s="91"/>
      <c r="P654" s="226">
        <f>O654*H654</f>
        <v>0</v>
      </c>
      <c r="Q654" s="226">
        <v>0.105</v>
      </c>
      <c r="R654" s="226">
        <f>Q654*H654</f>
        <v>1.2434099999999999</v>
      </c>
      <c r="S654" s="226">
        <v>0</v>
      </c>
      <c r="T654" s="226">
        <f>S654*H654</f>
        <v>0</v>
      </c>
      <c r="U654" s="227" t="s">
        <v>1</v>
      </c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8" t="s">
        <v>179</v>
      </c>
      <c r="AT654" s="228" t="s">
        <v>349</v>
      </c>
      <c r="AU654" s="228" t="s">
        <v>88</v>
      </c>
      <c r="AY654" s="17" t="s">
        <v>144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7" t="s">
        <v>86</v>
      </c>
      <c r="BK654" s="229">
        <f>ROUND(I654*H654,2)</f>
        <v>0</v>
      </c>
      <c r="BL654" s="17" t="s">
        <v>161</v>
      </c>
      <c r="BM654" s="228" t="s">
        <v>1289</v>
      </c>
    </row>
    <row r="655" s="14" customFormat="1">
      <c r="A655" s="14"/>
      <c r="B655" s="246"/>
      <c r="C655" s="247"/>
      <c r="D655" s="237" t="s">
        <v>215</v>
      </c>
      <c r="E655" s="248" t="s">
        <v>1</v>
      </c>
      <c r="F655" s="249" t="s">
        <v>1290</v>
      </c>
      <c r="G655" s="247"/>
      <c r="H655" s="250">
        <v>11.609999999999999</v>
      </c>
      <c r="I655" s="251"/>
      <c r="J655" s="247"/>
      <c r="K655" s="247"/>
      <c r="L655" s="252"/>
      <c r="M655" s="253"/>
      <c r="N655" s="254"/>
      <c r="O655" s="254"/>
      <c r="P655" s="254"/>
      <c r="Q655" s="254"/>
      <c r="R655" s="254"/>
      <c r="S655" s="254"/>
      <c r="T655" s="254"/>
      <c r="U655" s="255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6" t="s">
        <v>215</v>
      </c>
      <c r="AU655" s="256" t="s">
        <v>88</v>
      </c>
      <c r="AV655" s="14" t="s">
        <v>88</v>
      </c>
      <c r="AW655" s="14" t="s">
        <v>34</v>
      </c>
      <c r="AX655" s="14" t="s">
        <v>86</v>
      </c>
      <c r="AY655" s="256" t="s">
        <v>144</v>
      </c>
    </row>
    <row r="656" s="14" customFormat="1">
      <c r="A656" s="14"/>
      <c r="B656" s="246"/>
      <c r="C656" s="247"/>
      <c r="D656" s="237" t="s">
        <v>215</v>
      </c>
      <c r="E656" s="247"/>
      <c r="F656" s="249" t="s">
        <v>1291</v>
      </c>
      <c r="G656" s="247"/>
      <c r="H656" s="250">
        <v>11.842000000000001</v>
      </c>
      <c r="I656" s="251"/>
      <c r="J656" s="247"/>
      <c r="K656" s="247"/>
      <c r="L656" s="252"/>
      <c r="M656" s="253"/>
      <c r="N656" s="254"/>
      <c r="O656" s="254"/>
      <c r="P656" s="254"/>
      <c r="Q656" s="254"/>
      <c r="R656" s="254"/>
      <c r="S656" s="254"/>
      <c r="T656" s="254"/>
      <c r="U656" s="255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6" t="s">
        <v>215</v>
      </c>
      <c r="AU656" s="256" t="s">
        <v>88</v>
      </c>
      <c r="AV656" s="14" t="s">
        <v>88</v>
      </c>
      <c r="AW656" s="14" t="s">
        <v>4</v>
      </c>
      <c r="AX656" s="14" t="s">
        <v>86</v>
      </c>
      <c r="AY656" s="256" t="s">
        <v>144</v>
      </c>
    </row>
    <row r="657" s="2" customFormat="1" ht="24.15" customHeight="1">
      <c r="A657" s="38"/>
      <c r="B657" s="39"/>
      <c r="C657" s="268" t="s">
        <v>1292</v>
      </c>
      <c r="D657" s="268" t="s">
        <v>349</v>
      </c>
      <c r="E657" s="269" t="s">
        <v>1293</v>
      </c>
      <c r="F657" s="270" t="s">
        <v>1294</v>
      </c>
      <c r="G657" s="271" t="s">
        <v>270</v>
      </c>
      <c r="H657" s="272">
        <v>2.5910000000000002</v>
      </c>
      <c r="I657" s="273"/>
      <c r="J657" s="274">
        <f>ROUND(I657*H657,2)</f>
        <v>0</v>
      </c>
      <c r="K657" s="270" t="s">
        <v>1</v>
      </c>
      <c r="L657" s="275"/>
      <c r="M657" s="276" t="s">
        <v>1</v>
      </c>
      <c r="N657" s="277" t="s">
        <v>43</v>
      </c>
      <c r="O657" s="91"/>
      <c r="P657" s="226">
        <f>O657*H657</f>
        <v>0</v>
      </c>
      <c r="Q657" s="226">
        <v>0.105</v>
      </c>
      <c r="R657" s="226">
        <f>Q657*H657</f>
        <v>0.27205499999999999</v>
      </c>
      <c r="S657" s="226">
        <v>0</v>
      </c>
      <c r="T657" s="226">
        <f>S657*H657</f>
        <v>0</v>
      </c>
      <c r="U657" s="227" t="s">
        <v>1</v>
      </c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8" t="s">
        <v>179</v>
      </c>
      <c r="AT657" s="228" t="s">
        <v>349</v>
      </c>
      <c r="AU657" s="228" t="s">
        <v>88</v>
      </c>
      <c r="AY657" s="17" t="s">
        <v>144</v>
      </c>
      <c r="BE657" s="229">
        <f>IF(N657="základní",J657,0)</f>
        <v>0</v>
      </c>
      <c r="BF657" s="229">
        <f>IF(N657="snížená",J657,0)</f>
        <v>0</v>
      </c>
      <c r="BG657" s="229">
        <f>IF(N657="zákl. přenesená",J657,0)</f>
        <v>0</v>
      </c>
      <c r="BH657" s="229">
        <f>IF(N657="sníž. přenesená",J657,0)</f>
        <v>0</v>
      </c>
      <c r="BI657" s="229">
        <f>IF(N657="nulová",J657,0)</f>
        <v>0</v>
      </c>
      <c r="BJ657" s="17" t="s">
        <v>86</v>
      </c>
      <c r="BK657" s="229">
        <f>ROUND(I657*H657,2)</f>
        <v>0</v>
      </c>
      <c r="BL657" s="17" t="s">
        <v>161</v>
      </c>
      <c r="BM657" s="228" t="s">
        <v>1295</v>
      </c>
    </row>
    <row r="658" s="14" customFormat="1">
      <c r="A658" s="14"/>
      <c r="B658" s="246"/>
      <c r="C658" s="247"/>
      <c r="D658" s="237" t="s">
        <v>215</v>
      </c>
      <c r="E658" s="247"/>
      <c r="F658" s="249" t="s">
        <v>1296</v>
      </c>
      <c r="G658" s="247"/>
      <c r="H658" s="250">
        <v>2.5910000000000002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4"/>
      <c r="U658" s="255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6" t="s">
        <v>215</v>
      </c>
      <c r="AU658" s="256" t="s">
        <v>88</v>
      </c>
      <c r="AV658" s="14" t="s">
        <v>88</v>
      </c>
      <c r="AW658" s="14" t="s">
        <v>4</v>
      </c>
      <c r="AX658" s="14" t="s">
        <v>86</v>
      </c>
      <c r="AY658" s="256" t="s">
        <v>144</v>
      </c>
    </row>
    <row r="659" s="2" customFormat="1" ht="24.15" customHeight="1">
      <c r="A659" s="38"/>
      <c r="B659" s="39"/>
      <c r="C659" s="268" t="s">
        <v>1297</v>
      </c>
      <c r="D659" s="268" t="s">
        <v>349</v>
      </c>
      <c r="E659" s="269" t="s">
        <v>1298</v>
      </c>
      <c r="F659" s="270" t="s">
        <v>1299</v>
      </c>
      <c r="G659" s="271" t="s">
        <v>270</v>
      </c>
      <c r="H659" s="272">
        <v>10.384</v>
      </c>
      <c r="I659" s="273"/>
      <c r="J659" s="274">
        <f>ROUND(I659*H659,2)</f>
        <v>0</v>
      </c>
      <c r="K659" s="270" t="s">
        <v>1</v>
      </c>
      <c r="L659" s="275"/>
      <c r="M659" s="276" t="s">
        <v>1</v>
      </c>
      <c r="N659" s="277" t="s">
        <v>43</v>
      </c>
      <c r="O659" s="91"/>
      <c r="P659" s="226">
        <f>O659*H659</f>
        <v>0</v>
      </c>
      <c r="Q659" s="226">
        <v>0.105</v>
      </c>
      <c r="R659" s="226">
        <f>Q659*H659</f>
        <v>1.09032</v>
      </c>
      <c r="S659" s="226">
        <v>0</v>
      </c>
      <c r="T659" s="226">
        <f>S659*H659</f>
        <v>0</v>
      </c>
      <c r="U659" s="227" t="s">
        <v>1</v>
      </c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8" t="s">
        <v>179</v>
      </c>
      <c r="AT659" s="228" t="s">
        <v>349</v>
      </c>
      <c r="AU659" s="228" t="s">
        <v>88</v>
      </c>
      <c r="AY659" s="17" t="s">
        <v>144</v>
      </c>
      <c r="BE659" s="229">
        <f>IF(N659="základní",J659,0)</f>
        <v>0</v>
      </c>
      <c r="BF659" s="229">
        <f>IF(N659="snížená",J659,0)</f>
        <v>0</v>
      </c>
      <c r="BG659" s="229">
        <f>IF(N659="zákl. přenesená",J659,0)</f>
        <v>0</v>
      </c>
      <c r="BH659" s="229">
        <f>IF(N659="sníž. přenesená",J659,0)</f>
        <v>0</v>
      </c>
      <c r="BI659" s="229">
        <f>IF(N659="nulová",J659,0)</f>
        <v>0</v>
      </c>
      <c r="BJ659" s="17" t="s">
        <v>86</v>
      </c>
      <c r="BK659" s="229">
        <f>ROUND(I659*H659,2)</f>
        <v>0</v>
      </c>
      <c r="BL659" s="17" t="s">
        <v>161</v>
      </c>
      <c r="BM659" s="228" t="s">
        <v>1300</v>
      </c>
    </row>
    <row r="660" s="14" customFormat="1">
      <c r="A660" s="14"/>
      <c r="B660" s="246"/>
      <c r="C660" s="247"/>
      <c r="D660" s="237" t="s">
        <v>215</v>
      </c>
      <c r="E660" s="247"/>
      <c r="F660" s="249" t="s">
        <v>1301</v>
      </c>
      <c r="G660" s="247"/>
      <c r="H660" s="250">
        <v>10.384</v>
      </c>
      <c r="I660" s="251"/>
      <c r="J660" s="247"/>
      <c r="K660" s="247"/>
      <c r="L660" s="252"/>
      <c r="M660" s="253"/>
      <c r="N660" s="254"/>
      <c r="O660" s="254"/>
      <c r="P660" s="254"/>
      <c r="Q660" s="254"/>
      <c r="R660" s="254"/>
      <c r="S660" s="254"/>
      <c r="T660" s="254"/>
      <c r="U660" s="255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6" t="s">
        <v>215</v>
      </c>
      <c r="AU660" s="256" t="s">
        <v>88</v>
      </c>
      <c r="AV660" s="14" t="s">
        <v>88</v>
      </c>
      <c r="AW660" s="14" t="s">
        <v>4</v>
      </c>
      <c r="AX660" s="14" t="s">
        <v>86</v>
      </c>
      <c r="AY660" s="256" t="s">
        <v>144</v>
      </c>
    </row>
    <row r="661" s="2" customFormat="1" ht="24.15" customHeight="1">
      <c r="A661" s="38"/>
      <c r="B661" s="39"/>
      <c r="C661" s="268" t="s">
        <v>1302</v>
      </c>
      <c r="D661" s="268" t="s">
        <v>349</v>
      </c>
      <c r="E661" s="269" t="s">
        <v>1303</v>
      </c>
      <c r="F661" s="270" t="s">
        <v>1304</v>
      </c>
      <c r="G661" s="271" t="s">
        <v>270</v>
      </c>
      <c r="H661" s="272">
        <v>10.608000000000001</v>
      </c>
      <c r="I661" s="273"/>
      <c r="J661" s="274">
        <f>ROUND(I661*H661,2)</f>
        <v>0</v>
      </c>
      <c r="K661" s="270" t="s">
        <v>1</v>
      </c>
      <c r="L661" s="275"/>
      <c r="M661" s="276" t="s">
        <v>1</v>
      </c>
      <c r="N661" s="277" t="s">
        <v>43</v>
      </c>
      <c r="O661" s="91"/>
      <c r="P661" s="226">
        <f>O661*H661</f>
        <v>0</v>
      </c>
      <c r="Q661" s="226">
        <v>0.105</v>
      </c>
      <c r="R661" s="226">
        <f>Q661*H661</f>
        <v>1.1138399999999999</v>
      </c>
      <c r="S661" s="226">
        <v>0</v>
      </c>
      <c r="T661" s="226">
        <f>S661*H661</f>
        <v>0</v>
      </c>
      <c r="U661" s="227" t="s">
        <v>1</v>
      </c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8" t="s">
        <v>179</v>
      </c>
      <c r="AT661" s="228" t="s">
        <v>349</v>
      </c>
      <c r="AU661" s="228" t="s">
        <v>88</v>
      </c>
      <c r="AY661" s="17" t="s">
        <v>144</v>
      </c>
      <c r="BE661" s="229">
        <f>IF(N661="základní",J661,0)</f>
        <v>0</v>
      </c>
      <c r="BF661" s="229">
        <f>IF(N661="snížená",J661,0)</f>
        <v>0</v>
      </c>
      <c r="BG661" s="229">
        <f>IF(N661="zákl. přenesená",J661,0)</f>
        <v>0</v>
      </c>
      <c r="BH661" s="229">
        <f>IF(N661="sníž. přenesená",J661,0)</f>
        <v>0</v>
      </c>
      <c r="BI661" s="229">
        <f>IF(N661="nulová",J661,0)</f>
        <v>0</v>
      </c>
      <c r="BJ661" s="17" t="s">
        <v>86</v>
      </c>
      <c r="BK661" s="229">
        <f>ROUND(I661*H661,2)</f>
        <v>0</v>
      </c>
      <c r="BL661" s="17" t="s">
        <v>161</v>
      </c>
      <c r="BM661" s="228" t="s">
        <v>1305</v>
      </c>
    </row>
    <row r="662" s="14" customFormat="1">
      <c r="A662" s="14"/>
      <c r="B662" s="246"/>
      <c r="C662" s="247"/>
      <c r="D662" s="237" t="s">
        <v>215</v>
      </c>
      <c r="E662" s="247"/>
      <c r="F662" s="249" t="s">
        <v>1306</v>
      </c>
      <c r="G662" s="247"/>
      <c r="H662" s="250">
        <v>10.608000000000001</v>
      </c>
      <c r="I662" s="251"/>
      <c r="J662" s="247"/>
      <c r="K662" s="247"/>
      <c r="L662" s="252"/>
      <c r="M662" s="253"/>
      <c r="N662" s="254"/>
      <c r="O662" s="254"/>
      <c r="P662" s="254"/>
      <c r="Q662" s="254"/>
      <c r="R662" s="254"/>
      <c r="S662" s="254"/>
      <c r="T662" s="254"/>
      <c r="U662" s="255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6" t="s">
        <v>215</v>
      </c>
      <c r="AU662" s="256" t="s">
        <v>88</v>
      </c>
      <c r="AV662" s="14" t="s">
        <v>88</v>
      </c>
      <c r="AW662" s="14" t="s">
        <v>4</v>
      </c>
      <c r="AX662" s="14" t="s">
        <v>86</v>
      </c>
      <c r="AY662" s="256" t="s">
        <v>144</v>
      </c>
    </row>
    <row r="663" s="2" customFormat="1" ht="24.15" customHeight="1">
      <c r="A663" s="38"/>
      <c r="B663" s="39"/>
      <c r="C663" s="268" t="s">
        <v>1307</v>
      </c>
      <c r="D663" s="268" t="s">
        <v>349</v>
      </c>
      <c r="E663" s="269" t="s">
        <v>1308</v>
      </c>
      <c r="F663" s="270" t="s">
        <v>1309</v>
      </c>
      <c r="G663" s="271" t="s">
        <v>270</v>
      </c>
      <c r="H663" s="272">
        <v>14.401999999999999</v>
      </c>
      <c r="I663" s="273"/>
      <c r="J663" s="274">
        <f>ROUND(I663*H663,2)</f>
        <v>0</v>
      </c>
      <c r="K663" s="270" t="s">
        <v>1</v>
      </c>
      <c r="L663" s="275"/>
      <c r="M663" s="276" t="s">
        <v>1</v>
      </c>
      <c r="N663" s="277" t="s">
        <v>43</v>
      </c>
      <c r="O663" s="91"/>
      <c r="P663" s="226">
        <f>O663*H663</f>
        <v>0</v>
      </c>
      <c r="Q663" s="226">
        <v>0.105</v>
      </c>
      <c r="R663" s="226">
        <f>Q663*H663</f>
        <v>1.5122099999999998</v>
      </c>
      <c r="S663" s="226">
        <v>0</v>
      </c>
      <c r="T663" s="226">
        <f>S663*H663</f>
        <v>0</v>
      </c>
      <c r="U663" s="227" t="s">
        <v>1</v>
      </c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8" t="s">
        <v>179</v>
      </c>
      <c r="AT663" s="228" t="s">
        <v>349</v>
      </c>
      <c r="AU663" s="228" t="s">
        <v>88</v>
      </c>
      <c r="AY663" s="17" t="s">
        <v>144</v>
      </c>
      <c r="BE663" s="229">
        <f>IF(N663="základní",J663,0)</f>
        <v>0</v>
      </c>
      <c r="BF663" s="229">
        <f>IF(N663="snížená",J663,0)</f>
        <v>0</v>
      </c>
      <c r="BG663" s="229">
        <f>IF(N663="zákl. přenesená",J663,0)</f>
        <v>0</v>
      </c>
      <c r="BH663" s="229">
        <f>IF(N663="sníž. přenesená",J663,0)</f>
        <v>0</v>
      </c>
      <c r="BI663" s="229">
        <f>IF(N663="nulová",J663,0)</f>
        <v>0</v>
      </c>
      <c r="BJ663" s="17" t="s">
        <v>86</v>
      </c>
      <c r="BK663" s="229">
        <f>ROUND(I663*H663,2)</f>
        <v>0</v>
      </c>
      <c r="BL663" s="17" t="s">
        <v>161</v>
      </c>
      <c r="BM663" s="228" t="s">
        <v>1310</v>
      </c>
    </row>
    <row r="664" s="14" customFormat="1">
      <c r="A664" s="14"/>
      <c r="B664" s="246"/>
      <c r="C664" s="247"/>
      <c r="D664" s="237" t="s">
        <v>215</v>
      </c>
      <c r="E664" s="247"/>
      <c r="F664" s="249" t="s">
        <v>1311</v>
      </c>
      <c r="G664" s="247"/>
      <c r="H664" s="250">
        <v>14.401999999999999</v>
      </c>
      <c r="I664" s="251"/>
      <c r="J664" s="247"/>
      <c r="K664" s="247"/>
      <c r="L664" s="252"/>
      <c r="M664" s="253"/>
      <c r="N664" s="254"/>
      <c r="O664" s="254"/>
      <c r="P664" s="254"/>
      <c r="Q664" s="254"/>
      <c r="R664" s="254"/>
      <c r="S664" s="254"/>
      <c r="T664" s="254"/>
      <c r="U664" s="255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6" t="s">
        <v>215</v>
      </c>
      <c r="AU664" s="256" t="s">
        <v>88</v>
      </c>
      <c r="AV664" s="14" t="s">
        <v>88</v>
      </c>
      <c r="AW664" s="14" t="s">
        <v>4</v>
      </c>
      <c r="AX664" s="14" t="s">
        <v>86</v>
      </c>
      <c r="AY664" s="256" t="s">
        <v>144</v>
      </c>
    </row>
    <row r="665" s="2" customFormat="1" ht="33" customHeight="1">
      <c r="A665" s="38"/>
      <c r="B665" s="39"/>
      <c r="C665" s="217" t="s">
        <v>1312</v>
      </c>
      <c r="D665" s="217" t="s">
        <v>147</v>
      </c>
      <c r="E665" s="218" t="s">
        <v>1313</v>
      </c>
      <c r="F665" s="219" t="s">
        <v>1314</v>
      </c>
      <c r="G665" s="220" t="s">
        <v>270</v>
      </c>
      <c r="H665" s="221">
        <v>48</v>
      </c>
      <c r="I665" s="222"/>
      <c r="J665" s="223">
        <f>ROUND(I665*H665,2)</f>
        <v>0</v>
      </c>
      <c r="K665" s="219" t="s">
        <v>1</v>
      </c>
      <c r="L665" s="44"/>
      <c r="M665" s="224" t="s">
        <v>1</v>
      </c>
      <c r="N665" s="225" t="s">
        <v>43</v>
      </c>
      <c r="O665" s="91"/>
      <c r="P665" s="226">
        <f>O665*H665</f>
        <v>0</v>
      </c>
      <c r="Q665" s="226">
        <v>0.014279999999999999</v>
      </c>
      <c r="R665" s="226">
        <f>Q665*H665</f>
        <v>0.68543999999999994</v>
      </c>
      <c r="S665" s="226">
        <v>0</v>
      </c>
      <c r="T665" s="226">
        <f>S665*H665</f>
        <v>0</v>
      </c>
      <c r="U665" s="227" t="s">
        <v>1</v>
      </c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8" t="s">
        <v>161</v>
      </c>
      <c r="AT665" s="228" t="s">
        <v>147</v>
      </c>
      <c r="AU665" s="228" t="s">
        <v>88</v>
      </c>
      <c r="AY665" s="17" t="s">
        <v>144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17" t="s">
        <v>86</v>
      </c>
      <c r="BK665" s="229">
        <f>ROUND(I665*H665,2)</f>
        <v>0</v>
      </c>
      <c r="BL665" s="17" t="s">
        <v>161</v>
      </c>
      <c r="BM665" s="228" t="s">
        <v>1315</v>
      </c>
    </row>
    <row r="666" s="13" customFormat="1">
      <c r="A666" s="13"/>
      <c r="B666" s="235"/>
      <c r="C666" s="236"/>
      <c r="D666" s="237" t="s">
        <v>215</v>
      </c>
      <c r="E666" s="238" t="s">
        <v>1</v>
      </c>
      <c r="F666" s="239" t="s">
        <v>1316</v>
      </c>
      <c r="G666" s="236"/>
      <c r="H666" s="238" t="s">
        <v>1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3"/>
      <c r="U666" s="244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5" t="s">
        <v>215</v>
      </c>
      <c r="AU666" s="245" t="s">
        <v>88</v>
      </c>
      <c r="AV666" s="13" t="s">
        <v>86</v>
      </c>
      <c r="AW666" s="13" t="s">
        <v>34</v>
      </c>
      <c r="AX666" s="13" t="s">
        <v>78</v>
      </c>
      <c r="AY666" s="245" t="s">
        <v>144</v>
      </c>
    </row>
    <row r="667" s="14" customFormat="1">
      <c r="A667" s="14"/>
      <c r="B667" s="246"/>
      <c r="C667" s="247"/>
      <c r="D667" s="237" t="s">
        <v>215</v>
      </c>
      <c r="E667" s="248" t="s">
        <v>1</v>
      </c>
      <c r="F667" s="249" t="s">
        <v>1317</v>
      </c>
      <c r="G667" s="247"/>
      <c r="H667" s="250">
        <v>48</v>
      </c>
      <c r="I667" s="251"/>
      <c r="J667" s="247"/>
      <c r="K667" s="247"/>
      <c r="L667" s="252"/>
      <c r="M667" s="253"/>
      <c r="N667" s="254"/>
      <c r="O667" s="254"/>
      <c r="P667" s="254"/>
      <c r="Q667" s="254"/>
      <c r="R667" s="254"/>
      <c r="S667" s="254"/>
      <c r="T667" s="254"/>
      <c r="U667" s="255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6" t="s">
        <v>215</v>
      </c>
      <c r="AU667" s="256" t="s">
        <v>88</v>
      </c>
      <c r="AV667" s="14" t="s">
        <v>88</v>
      </c>
      <c r="AW667" s="14" t="s">
        <v>34</v>
      </c>
      <c r="AX667" s="14" t="s">
        <v>86</v>
      </c>
      <c r="AY667" s="256" t="s">
        <v>144</v>
      </c>
    </row>
    <row r="668" s="2" customFormat="1" ht="24.15" customHeight="1">
      <c r="A668" s="38"/>
      <c r="B668" s="39"/>
      <c r="C668" s="217" t="s">
        <v>1318</v>
      </c>
      <c r="D668" s="217" t="s">
        <v>147</v>
      </c>
      <c r="E668" s="218" t="s">
        <v>1319</v>
      </c>
      <c r="F668" s="219" t="s">
        <v>1320</v>
      </c>
      <c r="G668" s="220" t="s">
        <v>270</v>
      </c>
      <c r="H668" s="221">
        <v>102.2</v>
      </c>
      <c r="I668" s="222"/>
      <c r="J668" s="223">
        <f>ROUND(I668*H668,2)</f>
        <v>0</v>
      </c>
      <c r="K668" s="219" t="s">
        <v>151</v>
      </c>
      <c r="L668" s="44"/>
      <c r="M668" s="224" t="s">
        <v>1</v>
      </c>
      <c r="N668" s="225" t="s">
        <v>43</v>
      </c>
      <c r="O668" s="91"/>
      <c r="P668" s="226">
        <f>O668*H668</f>
        <v>0</v>
      </c>
      <c r="Q668" s="226">
        <v>0.10095</v>
      </c>
      <c r="R668" s="226">
        <f>Q668*H668</f>
        <v>10.31709</v>
      </c>
      <c r="S668" s="226">
        <v>0</v>
      </c>
      <c r="T668" s="226">
        <f>S668*H668</f>
        <v>0</v>
      </c>
      <c r="U668" s="227" t="s">
        <v>1</v>
      </c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8" t="s">
        <v>161</v>
      </c>
      <c r="AT668" s="228" t="s">
        <v>147</v>
      </c>
      <c r="AU668" s="228" t="s">
        <v>88</v>
      </c>
      <c r="AY668" s="17" t="s">
        <v>144</v>
      </c>
      <c r="BE668" s="229">
        <f>IF(N668="základní",J668,0)</f>
        <v>0</v>
      </c>
      <c r="BF668" s="229">
        <f>IF(N668="snížená",J668,0)</f>
        <v>0</v>
      </c>
      <c r="BG668" s="229">
        <f>IF(N668="zákl. přenesená",J668,0)</f>
        <v>0</v>
      </c>
      <c r="BH668" s="229">
        <f>IF(N668="sníž. přenesená",J668,0)</f>
        <v>0</v>
      </c>
      <c r="BI668" s="229">
        <f>IF(N668="nulová",J668,0)</f>
        <v>0</v>
      </c>
      <c r="BJ668" s="17" t="s">
        <v>86</v>
      </c>
      <c r="BK668" s="229">
        <f>ROUND(I668*H668,2)</f>
        <v>0</v>
      </c>
      <c r="BL668" s="17" t="s">
        <v>161</v>
      </c>
      <c r="BM668" s="228" t="s">
        <v>1321</v>
      </c>
    </row>
    <row r="669" s="13" customFormat="1">
      <c r="A669" s="13"/>
      <c r="B669" s="235"/>
      <c r="C669" s="236"/>
      <c r="D669" s="237" t="s">
        <v>215</v>
      </c>
      <c r="E669" s="238" t="s">
        <v>1</v>
      </c>
      <c r="F669" s="239" t="s">
        <v>272</v>
      </c>
      <c r="G669" s="236"/>
      <c r="H669" s="238" t="s">
        <v>1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3"/>
      <c r="U669" s="244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5" t="s">
        <v>215</v>
      </c>
      <c r="AU669" s="245" t="s">
        <v>88</v>
      </c>
      <c r="AV669" s="13" t="s">
        <v>86</v>
      </c>
      <c r="AW669" s="13" t="s">
        <v>34</v>
      </c>
      <c r="AX669" s="13" t="s">
        <v>78</v>
      </c>
      <c r="AY669" s="245" t="s">
        <v>144</v>
      </c>
    </row>
    <row r="670" s="14" customFormat="1">
      <c r="A670" s="14"/>
      <c r="B670" s="246"/>
      <c r="C670" s="247"/>
      <c r="D670" s="237" t="s">
        <v>215</v>
      </c>
      <c r="E670" s="248" t="s">
        <v>1</v>
      </c>
      <c r="F670" s="249" t="s">
        <v>1322</v>
      </c>
      <c r="G670" s="247"/>
      <c r="H670" s="250">
        <v>102.2</v>
      </c>
      <c r="I670" s="251"/>
      <c r="J670" s="247"/>
      <c r="K670" s="247"/>
      <c r="L670" s="252"/>
      <c r="M670" s="253"/>
      <c r="N670" s="254"/>
      <c r="O670" s="254"/>
      <c r="P670" s="254"/>
      <c r="Q670" s="254"/>
      <c r="R670" s="254"/>
      <c r="S670" s="254"/>
      <c r="T670" s="254"/>
      <c r="U670" s="255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6" t="s">
        <v>215</v>
      </c>
      <c r="AU670" s="256" t="s">
        <v>88</v>
      </c>
      <c r="AV670" s="14" t="s">
        <v>88</v>
      </c>
      <c r="AW670" s="14" t="s">
        <v>34</v>
      </c>
      <c r="AX670" s="14" t="s">
        <v>86</v>
      </c>
      <c r="AY670" s="256" t="s">
        <v>144</v>
      </c>
    </row>
    <row r="671" s="2" customFormat="1" ht="16.5" customHeight="1">
      <c r="A671" s="38"/>
      <c r="B671" s="39"/>
      <c r="C671" s="268" t="s">
        <v>1323</v>
      </c>
      <c r="D671" s="268" t="s">
        <v>349</v>
      </c>
      <c r="E671" s="269" t="s">
        <v>1324</v>
      </c>
      <c r="F671" s="270" t="s">
        <v>1325</v>
      </c>
      <c r="G671" s="271" t="s">
        <v>270</v>
      </c>
      <c r="H671" s="272">
        <v>104.244</v>
      </c>
      <c r="I671" s="273"/>
      <c r="J671" s="274">
        <f>ROUND(I671*H671,2)</f>
        <v>0</v>
      </c>
      <c r="K671" s="270" t="s">
        <v>151</v>
      </c>
      <c r="L671" s="275"/>
      <c r="M671" s="276" t="s">
        <v>1</v>
      </c>
      <c r="N671" s="277" t="s">
        <v>43</v>
      </c>
      <c r="O671" s="91"/>
      <c r="P671" s="226">
        <f>O671*H671</f>
        <v>0</v>
      </c>
      <c r="Q671" s="226">
        <v>0.028000000000000001</v>
      </c>
      <c r="R671" s="226">
        <f>Q671*H671</f>
        <v>2.9188320000000001</v>
      </c>
      <c r="S671" s="226">
        <v>0</v>
      </c>
      <c r="T671" s="226">
        <f>S671*H671</f>
        <v>0</v>
      </c>
      <c r="U671" s="227" t="s">
        <v>1</v>
      </c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8" t="s">
        <v>179</v>
      </c>
      <c r="AT671" s="228" t="s">
        <v>349</v>
      </c>
      <c r="AU671" s="228" t="s">
        <v>88</v>
      </c>
      <c r="AY671" s="17" t="s">
        <v>144</v>
      </c>
      <c r="BE671" s="229">
        <f>IF(N671="základní",J671,0)</f>
        <v>0</v>
      </c>
      <c r="BF671" s="229">
        <f>IF(N671="snížená",J671,0)</f>
        <v>0</v>
      </c>
      <c r="BG671" s="229">
        <f>IF(N671="zákl. přenesená",J671,0)</f>
        <v>0</v>
      </c>
      <c r="BH671" s="229">
        <f>IF(N671="sníž. přenesená",J671,0)</f>
        <v>0</v>
      </c>
      <c r="BI671" s="229">
        <f>IF(N671="nulová",J671,0)</f>
        <v>0</v>
      </c>
      <c r="BJ671" s="17" t="s">
        <v>86</v>
      </c>
      <c r="BK671" s="229">
        <f>ROUND(I671*H671,2)</f>
        <v>0</v>
      </c>
      <c r="BL671" s="17" t="s">
        <v>161</v>
      </c>
      <c r="BM671" s="228" t="s">
        <v>1326</v>
      </c>
    </row>
    <row r="672" s="14" customFormat="1">
      <c r="A672" s="14"/>
      <c r="B672" s="246"/>
      <c r="C672" s="247"/>
      <c r="D672" s="237" t="s">
        <v>215</v>
      </c>
      <c r="E672" s="247"/>
      <c r="F672" s="249" t="s">
        <v>1327</v>
      </c>
      <c r="G672" s="247"/>
      <c r="H672" s="250">
        <v>104.244</v>
      </c>
      <c r="I672" s="251"/>
      <c r="J672" s="247"/>
      <c r="K672" s="247"/>
      <c r="L672" s="252"/>
      <c r="M672" s="253"/>
      <c r="N672" s="254"/>
      <c r="O672" s="254"/>
      <c r="P672" s="254"/>
      <c r="Q672" s="254"/>
      <c r="R672" s="254"/>
      <c r="S672" s="254"/>
      <c r="T672" s="254"/>
      <c r="U672" s="255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6" t="s">
        <v>215</v>
      </c>
      <c r="AU672" s="256" t="s">
        <v>88</v>
      </c>
      <c r="AV672" s="14" t="s">
        <v>88</v>
      </c>
      <c r="AW672" s="14" t="s">
        <v>4</v>
      </c>
      <c r="AX672" s="14" t="s">
        <v>86</v>
      </c>
      <c r="AY672" s="256" t="s">
        <v>144</v>
      </c>
    </row>
    <row r="673" s="2" customFormat="1" ht="24.15" customHeight="1">
      <c r="A673" s="38"/>
      <c r="B673" s="39"/>
      <c r="C673" s="217" t="s">
        <v>1328</v>
      </c>
      <c r="D673" s="217" t="s">
        <v>147</v>
      </c>
      <c r="E673" s="218" t="s">
        <v>1329</v>
      </c>
      <c r="F673" s="219" t="s">
        <v>1330</v>
      </c>
      <c r="G673" s="220" t="s">
        <v>297</v>
      </c>
      <c r="H673" s="221">
        <v>135.24799999999999</v>
      </c>
      <c r="I673" s="222"/>
      <c r="J673" s="223">
        <f>ROUND(I673*H673,2)</f>
        <v>0</v>
      </c>
      <c r="K673" s="219" t="s">
        <v>151</v>
      </c>
      <c r="L673" s="44"/>
      <c r="M673" s="224" t="s">
        <v>1</v>
      </c>
      <c r="N673" s="225" t="s">
        <v>43</v>
      </c>
      <c r="O673" s="91"/>
      <c r="P673" s="226">
        <f>O673*H673</f>
        <v>0</v>
      </c>
      <c r="Q673" s="226">
        <v>2.2563399999999998</v>
      </c>
      <c r="R673" s="226">
        <f>Q673*H673</f>
        <v>305.16547231999994</v>
      </c>
      <c r="S673" s="226">
        <v>0</v>
      </c>
      <c r="T673" s="226">
        <f>S673*H673</f>
        <v>0</v>
      </c>
      <c r="U673" s="227" t="s">
        <v>1</v>
      </c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8" t="s">
        <v>161</v>
      </c>
      <c r="AT673" s="228" t="s">
        <v>147</v>
      </c>
      <c r="AU673" s="228" t="s">
        <v>88</v>
      </c>
      <c r="AY673" s="17" t="s">
        <v>144</v>
      </c>
      <c r="BE673" s="229">
        <f>IF(N673="základní",J673,0)</f>
        <v>0</v>
      </c>
      <c r="BF673" s="229">
        <f>IF(N673="snížená",J673,0)</f>
        <v>0</v>
      </c>
      <c r="BG673" s="229">
        <f>IF(N673="zákl. přenesená",J673,0)</f>
        <v>0</v>
      </c>
      <c r="BH673" s="229">
        <f>IF(N673="sníž. přenesená",J673,0)</f>
        <v>0</v>
      </c>
      <c r="BI673" s="229">
        <f>IF(N673="nulová",J673,0)</f>
        <v>0</v>
      </c>
      <c r="BJ673" s="17" t="s">
        <v>86</v>
      </c>
      <c r="BK673" s="229">
        <f>ROUND(I673*H673,2)</f>
        <v>0</v>
      </c>
      <c r="BL673" s="17" t="s">
        <v>161</v>
      </c>
      <c r="BM673" s="228" t="s">
        <v>1331</v>
      </c>
    </row>
    <row r="674" s="14" customFormat="1">
      <c r="A674" s="14"/>
      <c r="B674" s="246"/>
      <c r="C674" s="247"/>
      <c r="D674" s="237" t="s">
        <v>215</v>
      </c>
      <c r="E674" s="248" t="s">
        <v>1</v>
      </c>
      <c r="F674" s="249" t="s">
        <v>1332</v>
      </c>
      <c r="G674" s="247"/>
      <c r="H674" s="250">
        <v>135.24799999999999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4"/>
      <c r="U674" s="255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6" t="s">
        <v>215</v>
      </c>
      <c r="AU674" s="256" t="s">
        <v>88</v>
      </c>
      <c r="AV674" s="14" t="s">
        <v>88</v>
      </c>
      <c r="AW674" s="14" t="s">
        <v>34</v>
      </c>
      <c r="AX674" s="14" t="s">
        <v>86</v>
      </c>
      <c r="AY674" s="256" t="s">
        <v>144</v>
      </c>
    </row>
    <row r="675" s="2" customFormat="1" ht="24.15" customHeight="1">
      <c r="A675" s="38"/>
      <c r="B675" s="39"/>
      <c r="C675" s="217" t="s">
        <v>1333</v>
      </c>
      <c r="D675" s="217" t="s">
        <v>147</v>
      </c>
      <c r="E675" s="218" t="s">
        <v>1334</v>
      </c>
      <c r="F675" s="219" t="s">
        <v>1335</v>
      </c>
      <c r="G675" s="220" t="s">
        <v>213</v>
      </c>
      <c r="H675" s="221">
        <v>132.68000000000001</v>
      </c>
      <c r="I675" s="222"/>
      <c r="J675" s="223">
        <f>ROUND(I675*H675,2)</f>
        <v>0</v>
      </c>
      <c r="K675" s="219" t="s">
        <v>151</v>
      </c>
      <c r="L675" s="44"/>
      <c r="M675" s="224" t="s">
        <v>1</v>
      </c>
      <c r="N675" s="225" t="s">
        <v>43</v>
      </c>
      <c r="O675" s="91"/>
      <c r="P675" s="226">
        <f>O675*H675</f>
        <v>0</v>
      </c>
      <c r="Q675" s="226">
        <v>0.80027999999999999</v>
      </c>
      <c r="R675" s="226">
        <f>Q675*H675</f>
        <v>106.18115040000001</v>
      </c>
      <c r="S675" s="226">
        <v>0</v>
      </c>
      <c r="T675" s="226">
        <f>S675*H675</f>
        <v>0</v>
      </c>
      <c r="U675" s="227" t="s">
        <v>1</v>
      </c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8" t="s">
        <v>161</v>
      </c>
      <c r="AT675" s="228" t="s">
        <v>147</v>
      </c>
      <c r="AU675" s="228" t="s">
        <v>88</v>
      </c>
      <c r="AY675" s="17" t="s">
        <v>144</v>
      </c>
      <c r="BE675" s="229">
        <f>IF(N675="základní",J675,0)</f>
        <v>0</v>
      </c>
      <c r="BF675" s="229">
        <f>IF(N675="snížená",J675,0)</f>
        <v>0</v>
      </c>
      <c r="BG675" s="229">
        <f>IF(N675="zákl. přenesená",J675,0)</f>
        <v>0</v>
      </c>
      <c r="BH675" s="229">
        <f>IF(N675="sníž. přenesená",J675,0)</f>
        <v>0</v>
      </c>
      <c r="BI675" s="229">
        <f>IF(N675="nulová",J675,0)</f>
        <v>0</v>
      </c>
      <c r="BJ675" s="17" t="s">
        <v>86</v>
      </c>
      <c r="BK675" s="229">
        <f>ROUND(I675*H675,2)</f>
        <v>0</v>
      </c>
      <c r="BL675" s="17" t="s">
        <v>161</v>
      </c>
      <c r="BM675" s="228" t="s">
        <v>1336</v>
      </c>
    </row>
    <row r="676" s="13" customFormat="1">
      <c r="A676" s="13"/>
      <c r="B676" s="235"/>
      <c r="C676" s="236"/>
      <c r="D676" s="237" t="s">
        <v>215</v>
      </c>
      <c r="E676" s="238" t="s">
        <v>1</v>
      </c>
      <c r="F676" s="239" t="s">
        <v>216</v>
      </c>
      <c r="G676" s="236"/>
      <c r="H676" s="238" t="s">
        <v>1</v>
      </c>
      <c r="I676" s="240"/>
      <c r="J676" s="236"/>
      <c r="K676" s="236"/>
      <c r="L676" s="241"/>
      <c r="M676" s="242"/>
      <c r="N676" s="243"/>
      <c r="O676" s="243"/>
      <c r="P676" s="243"/>
      <c r="Q676" s="243"/>
      <c r="R676" s="243"/>
      <c r="S676" s="243"/>
      <c r="T676" s="243"/>
      <c r="U676" s="244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5" t="s">
        <v>215</v>
      </c>
      <c r="AU676" s="245" t="s">
        <v>88</v>
      </c>
      <c r="AV676" s="13" t="s">
        <v>86</v>
      </c>
      <c r="AW676" s="13" t="s">
        <v>34</v>
      </c>
      <c r="AX676" s="13" t="s">
        <v>78</v>
      </c>
      <c r="AY676" s="245" t="s">
        <v>144</v>
      </c>
    </row>
    <row r="677" s="14" customFormat="1">
      <c r="A677" s="14"/>
      <c r="B677" s="246"/>
      <c r="C677" s="247"/>
      <c r="D677" s="237" t="s">
        <v>215</v>
      </c>
      <c r="E677" s="248" t="s">
        <v>1</v>
      </c>
      <c r="F677" s="249" t="s">
        <v>1337</v>
      </c>
      <c r="G677" s="247"/>
      <c r="H677" s="250">
        <v>132.68000000000001</v>
      </c>
      <c r="I677" s="251"/>
      <c r="J677" s="247"/>
      <c r="K677" s="247"/>
      <c r="L677" s="252"/>
      <c r="M677" s="253"/>
      <c r="N677" s="254"/>
      <c r="O677" s="254"/>
      <c r="P677" s="254"/>
      <c r="Q677" s="254"/>
      <c r="R677" s="254"/>
      <c r="S677" s="254"/>
      <c r="T677" s="254"/>
      <c r="U677" s="255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6" t="s">
        <v>215</v>
      </c>
      <c r="AU677" s="256" t="s">
        <v>88</v>
      </c>
      <c r="AV677" s="14" t="s">
        <v>88</v>
      </c>
      <c r="AW677" s="14" t="s">
        <v>34</v>
      </c>
      <c r="AX677" s="14" t="s">
        <v>86</v>
      </c>
      <c r="AY677" s="256" t="s">
        <v>144</v>
      </c>
    </row>
    <row r="678" s="2" customFormat="1" ht="24.15" customHeight="1">
      <c r="A678" s="38"/>
      <c r="B678" s="39"/>
      <c r="C678" s="217" t="s">
        <v>1338</v>
      </c>
      <c r="D678" s="217" t="s">
        <v>147</v>
      </c>
      <c r="E678" s="218" t="s">
        <v>1339</v>
      </c>
      <c r="F678" s="219" t="s">
        <v>1340</v>
      </c>
      <c r="G678" s="220" t="s">
        <v>213</v>
      </c>
      <c r="H678" s="221">
        <v>12.960000000000001</v>
      </c>
      <c r="I678" s="222"/>
      <c r="J678" s="223">
        <f>ROUND(I678*H678,2)</f>
        <v>0</v>
      </c>
      <c r="K678" s="219" t="s">
        <v>151</v>
      </c>
      <c r="L678" s="44"/>
      <c r="M678" s="224" t="s">
        <v>1</v>
      </c>
      <c r="N678" s="225" t="s">
        <v>43</v>
      </c>
      <c r="O678" s="91"/>
      <c r="P678" s="226">
        <f>O678*H678</f>
        <v>0</v>
      </c>
      <c r="Q678" s="226">
        <v>0.64027999999999996</v>
      </c>
      <c r="R678" s="226">
        <f>Q678*H678</f>
        <v>8.2980288000000009</v>
      </c>
      <c r="S678" s="226">
        <v>0</v>
      </c>
      <c r="T678" s="226">
        <f>S678*H678</f>
        <v>0</v>
      </c>
      <c r="U678" s="227" t="s">
        <v>1</v>
      </c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8" t="s">
        <v>161</v>
      </c>
      <c r="AT678" s="228" t="s">
        <v>147</v>
      </c>
      <c r="AU678" s="228" t="s">
        <v>88</v>
      </c>
      <c r="AY678" s="17" t="s">
        <v>144</v>
      </c>
      <c r="BE678" s="229">
        <f>IF(N678="základní",J678,0)</f>
        <v>0</v>
      </c>
      <c r="BF678" s="229">
        <f>IF(N678="snížená",J678,0)</f>
        <v>0</v>
      </c>
      <c r="BG678" s="229">
        <f>IF(N678="zákl. přenesená",J678,0)</f>
        <v>0</v>
      </c>
      <c r="BH678" s="229">
        <f>IF(N678="sníž. přenesená",J678,0)</f>
        <v>0</v>
      </c>
      <c r="BI678" s="229">
        <f>IF(N678="nulová",J678,0)</f>
        <v>0</v>
      </c>
      <c r="BJ678" s="17" t="s">
        <v>86</v>
      </c>
      <c r="BK678" s="229">
        <f>ROUND(I678*H678,2)</f>
        <v>0</v>
      </c>
      <c r="BL678" s="17" t="s">
        <v>161</v>
      </c>
      <c r="BM678" s="228" t="s">
        <v>1341</v>
      </c>
    </row>
    <row r="679" s="14" customFormat="1">
      <c r="A679" s="14"/>
      <c r="B679" s="246"/>
      <c r="C679" s="247"/>
      <c r="D679" s="237" t="s">
        <v>215</v>
      </c>
      <c r="E679" s="248" t="s">
        <v>1</v>
      </c>
      <c r="F679" s="249" t="s">
        <v>1342</v>
      </c>
      <c r="G679" s="247"/>
      <c r="H679" s="250">
        <v>12.960000000000001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4"/>
      <c r="U679" s="255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6" t="s">
        <v>215</v>
      </c>
      <c r="AU679" s="256" t="s">
        <v>88</v>
      </c>
      <c r="AV679" s="14" t="s">
        <v>88</v>
      </c>
      <c r="AW679" s="14" t="s">
        <v>34</v>
      </c>
      <c r="AX679" s="14" t="s">
        <v>86</v>
      </c>
      <c r="AY679" s="256" t="s">
        <v>144</v>
      </c>
    </row>
    <row r="680" s="2" customFormat="1" ht="24.15" customHeight="1">
      <c r="A680" s="38"/>
      <c r="B680" s="39"/>
      <c r="C680" s="217" t="s">
        <v>1343</v>
      </c>
      <c r="D680" s="217" t="s">
        <v>147</v>
      </c>
      <c r="E680" s="218" t="s">
        <v>1344</v>
      </c>
      <c r="F680" s="219" t="s">
        <v>1345</v>
      </c>
      <c r="G680" s="220" t="s">
        <v>213</v>
      </c>
      <c r="H680" s="221">
        <v>167.48599999999999</v>
      </c>
      <c r="I680" s="222"/>
      <c r="J680" s="223">
        <f>ROUND(I680*H680,2)</f>
        <v>0</v>
      </c>
      <c r="K680" s="219" t="s">
        <v>151</v>
      </c>
      <c r="L680" s="44"/>
      <c r="M680" s="224" t="s">
        <v>1</v>
      </c>
      <c r="N680" s="225" t="s">
        <v>43</v>
      </c>
      <c r="O680" s="91"/>
      <c r="P680" s="226">
        <f>O680*H680</f>
        <v>0</v>
      </c>
      <c r="Q680" s="226">
        <v>0.00068999999999999997</v>
      </c>
      <c r="R680" s="226">
        <f>Q680*H680</f>
        <v>0.11556533999999999</v>
      </c>
      <c r="S680" s="226">
        <v>0</v>
      </c>
      <c r="T680" s="226">
        <f>S680*H680</f>
        <v>0</v>
      </c>
      <c r="U680" s="227" t="s">
        <v>1</v>
      </c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8" t="s">
        <v>161</v>
      </c>
      <c r="AT680" s="228" t="s">
        <v>147</v>
      </c>
      <c r="AU680" s="228" t="s">
        <v>88</v>
      </c>
      <c r="AY680" s="17" t="s">
        <v>144</v>
      </c>
      <c r="BE680" s="229">
        <f>IF(N680="základní",J680,0)</f>
        <v>0</v>
      </c>
      <c r="BF680" s="229">
        <f>IF(N680="snížená",J680,0)</f>
        <v>0</v>
      </c>
      <c r="BG680" s="229">
        <f>IF(N680="zákl. přenesená",J680,0)</f>
        <v>0</v>
      </c>
      <c r="BH680" s="229">
        <f>IF(N680="sníž. přenesená",J680,0)</f>
        <v>0</v>
      </c>
      <c r="BI680" s="229">
        <f>IF(N680="nulová",J680,0)</f>
        <v>0</v>
      </c>
      <c r="BJ680" s="17" t="s">
        <v>86</v>
      </c>
      <c r="BK680" s="229">
        <f>ROUND(I680*H680,2)</f>
        <v>0</v>
      </c>
      <c r="BL680" s="17" t="s">
        <v>161</v>
      </c>
      <c r="BM680" s="228" t="s">
        <v>1346</v>
      </c>
    </row>
    <row r="681" s="14" customFormat="1">
      <c r="A681" s="14"/>
      <c r="B681" s="246"/>
      <c r="C681" s="247"/>
      <c r="D681" s="237" t="s">
        <v>215</v>
      </c>
      <c r="E681" s="248" t="s">
        <v>1</v>
      </c>
      <c r="F681" s="249" t="s">
        <v>1347</v>
      </c>
      <c r="G681" s="247"/>
      <c r="H681" s="250">
        <v>145.63999999999999</v>
      </c>
      <c r="I681" s="251"/>
      <c r="J681" s="247"/>
      <c r="K681" s="247"/>
      <c r="L681" s="252"/>
      <c r="M681" s="253"/>
      <c r="N681" s="254"/>
      <c r="O681" s="254"/>
      <c r="P681" s="254"/>
      <c r="Q681" s="254"/>
      <c r="R681" s="254"/>
      <c r="S681" s="254"/>
      <c r="T681" s="254"/>
      <c r="U681" s="255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6" t="s">
        <v>215</v>
      </c>
      <c r="AU681" s="256" t="s">
        <v>88</v>
      </c>
      <c r="AV681" s="14" t="s">
        <v>88</v>
      </c>
      <c r="AW681" s="14" t="s">
        <v>34</v>
      </c>
      <c r="AX681" s="14" t="s">
        <v>86</v>
      </c>
      <c r="AY681" s="256" t="s">
        <v>144</v>
      </c>
    </row>
    <row r="682" s="14" customFormat="1">
      <c r="A682" s="14"/>
      <c r="B682" s="246"/>
      <c r="C682" s="247"/>
      <c r="D682" s="237" t="s">
        <v>215</v>
      </c>
      <c r="E682" s="247"/>
      <c r="F682" s="249" t="s">
        <v>1348</v>
      </c>
      <c r="G682" s="247"/>
      <c r="H682" s="250">
        <v>167.48599999999999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4"/>
      <c r="U682" s="255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6" t="s">
        <v>215</v>
      </c>
      <c r="AU682" s="256" t="s">
        <v>88</v>
      </c>
      <c r="AV682" s="14" t="s">
        <v>88</v>
      </c>
      <c r="AW682" s="14" t="s">
        <v>4</v>
      </c>
      <c r="AX682" s="14" t="s">
        <v>86</v>
      </c>
      <c r="AY682" s="256" t="s">
        <v>144</v>
      </c>
    </row>
    <row r="683" s="2" customFormat="1" ht="24.15" customHeight="1">
      <c r="A683" s="38"/>
      <c r="B683" s="39"/>
      <c r="C683" s="217" t="s">
        <v>1349</v>
      </c>
      <c r="D683" s="217" t="s">
        <v>147</v>
      </c>
      <c r="E683" s="218" t="s">
        <v>1350</v>
      </c>
      <c r="F683" s="219" t="s">
        <v>1351</v>
      </c>
      <c r="G683" s="220" t="s">
        <v>270</v>
      </c>
      <c r="H683" s="221">
        <v>18</v>
      </c>
      <c r="I683" s="222"/>
      <c r="J683" s="223">
        <f>ROUND(I683*H683,2)</f>
        <v>0</v>
      </c>
      <c r="K683" s="219" t="s">
        <v>1</v>
      </c>
      <c r="L683" s="44"/>
      <c r="M683" s="224" t="s">
        <v>1</v>
      </c>
      <c r="N683" s="225" t="s">
        <v>43</v>
      </c>
      <c r="O683" s="91"/>
      <c r="P683" s="226">
        <f>O683*H683</f>
        <v>0</v>
      </c>
      <c r="Q683" s="226">
        <v>0.01745</v>
      </c>
      <c r="R683" s="226">
        <f>Q683*H683</f>
        <v>0.31409999999999999</v>
      </c>
      <c r="S683" s="226">
        <v>0</v>
      </c>
      <c r="T683" s="226">
        <f>S683*H683</f>
        <v>0</v>
      </c>
      <c r="U683" s="227" t="s">
        <v>1</v>
      </c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8" t="s">
        <v>161</v>
      </c>
      <c r="AT683" s="228" t="s">
        <v>147</v>
      </c>
      <c r="AU683" s="228" t="s">
        <v>88</v>
      </c>
      <c r="AY683" s="17" t="s">
        <v>144</v>
      </c>
      <c r="BE683" s="229">
        <f>IF(N683="základní",J683,0)</f>
        <v>0</v>
      </c>
      <c r="BF683" s="229">
        <f>IF(N683="snížená",J683,0)</f>
        <v>0</v>
      </c>
      <c r="BG683" s="229">
        <f>IF(N683="zákl. přenesená",J683,0)</f>
        <v>0</v>
      </c>
      <c r="BH683" s="229">
        <f>IF(N683="sníž. přenesená",J683,0)</f>
        <v>0</v>
      </c>
      <c r="BI683" s="229">
        <f>IF(N683="nulová",J683,0)</f>
        <v>0</v>
      </c>
      <c r="BJ683" s="17" t="s">
        <v>86</v>
      </c>
      <c r="BK683" s="229">
        <f>ROUND(I683*H683,2)</f>
        <v>0</v>
      </c>
      <c r="BL683" s="17" t="s">
        <v>161</v>
      </c>
      <c r="BM683" s="228" t="s">
        <v>1352</v>
      </c>
    </row>
    <row r="684" s="14" customFormat="1">
      <c r="A684" s="14"/>
      <c r="B684" s="246"/>
      <c r="C684" s="247"/>
      <c r="D684" s="237" t="s">
        <v>215</v>
      </c>
      <c r="E684" s="248" t="s">
        <v>1</v>
      </c>
      <c r="F684" s="249" t="s">
        <v>1353</v>
      </c>
      <c r="G684" s="247"/>
      <c r="H684" s="250">
        <v>18</v>
      </c>
      <c r="I684" s="251"/>
      <c r="J684" s="247"/>
      <c r="K684" s="247"/>
      <c r="L684" s="252"/>
      <c r="M684" s="253"/>
      <c r="N684" s="254"/>
      <c r="O684" s="254"/>
      <c r="P684" s="254"/>
      <c r="Q684" s="254"/>
      <c r="R684" s="254"/>
      <c r="S684" s="254"/>
      <c r="T684" s="254"/>
      <c r="U684" s="255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6" t="s">
        <v>215</v>
      </c>
      <c r="AU684" s="256" t="s">
        <v>88</v>
      </c>
      <c r="AV684" s="14" t="s">
        <v>88</v>
      </c>
      <c r="AW684" s="14" t="s">
        <v>34</v>
      </c>
      <c r="AX684" s="14" t="s">
        <v>86</v>
      </c>
      <c r="AY684" s="256" t="s">
        <v>144</v>
      </c>
    </row>
    <row r="685" s="2" customFormat="1" ht="24.15" customHeight="1">
      <c r="A685" s="38"/>
      <c r="B685" s="39"/>
      <c r="C685" s="217" t="s">
        <v>1354</v>
      </c>
      <c r="D685" s="217" t="s">
        <v>147</v>
      </c>
      <c r="E685" s="218" t="s">
        <v>1355</v>
      </c>
      <c r="F685" s="219" t="s">
        <v>1356</v>
      </c>
      <c r="G685" s="220" t="s">
        <v>270</v>
      </c>
      <c r="H685" s="221">
        <v>19.199999999999999</v>
      </c>
      <c r="I685" s="222"/>
      <c r="J685" s="223">
        <f>ROUND(I685*H685,2)</f>
        <v>0</v>
      </c>
      <c r="K685" s="219" t="s">
        <v>151</v>
      </c>
      <c r="L685" s="44"/>
      <c r="M685" s="224" t="s">
        <v>1</v>
      </c>
      <c r="N685" s="225" t="s">
        <v>43</v>
      </c>
      <c r="O685" s="91"/>
      <c r="P685" s="226">
        <f>O685*H685</f>
        <v>0</v>
      </c>
      <c r="Q685" s="226">
        <v>0.0001103</v>
      </c>
      <c r="R685" s="226">
        <f>Q685*H685</f>
        <v>0.0021177599999999998</v>
      </c>
      <c r="S685" s="226">
        <v>0</v>
      </c>
      <c r="T685" s="226">
        <f>S685*H685</f>
        <v>0</v>
      </c>
      <c r="U685" s="227" t="s">
        <v>1</v>
      </c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8" t="s">
        <v>161</v>
      </c>
      <c r="AT685" s="228" t="s">
        <v>147</v>
      </c>
      <c r="AU685" s="228" t="s">
        <v>88</v>
      </c>
      <c r="AY685" s="17" t="s">
        <v>144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7" t="s">
        <v>86</v>
      </c>
      <c r="BK685" s="229">
        <f>ROUND(I685*H685,2)</f>
        <v>0</v>
      </c>
      <c r="BL685" s="17" t="s">
        <v>161</v>
      </c>
      <c r="BM685" s="228" t="s">
        <v>1357</v>
      </c>
    </row>
    <row r="686" s="14" customFormat="1">
      <c r="A686" s="14"/>
      <c r="B686" s="246"/>
      <c r="C686" s="247"/>
      <c r="D686" s="237" t="s">
        <v>215</v>
      </c>
      <c r="E686" s="248" t="s">
        <v>1</v>
      </c>
      <c r="F686" s="249" t="s">
        <v>1358</v>
      </c>
      <c r="G686" s="247"/>
      <c r="H686" s="250">
        <v>19.199999999999999</v>
      </c>
      <c r="I686" s="251"/>
      <c r="J686" s="247"/>
      <c r="K686" s="247"/>
      <c r="L686" s="252"/>
      <c r="M686" s="253"/>
      <c r="N686" s="254"/>
      <c r="O686" s="254"/>
      <c r="P686" s="254"/>
      <c r="Q686" s="254"/>
      <c r="R686" s="254"/>
      <c r="S686" s="254"/>
      <c r="T686" s="254"/>
      <c r="U686" s="255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6" t="s">
        <v>215</v>
      </c>
      <c r="AU686" s="256" t="s">
        <v>88</v>
      </c>
      <c r="AV686" s="14" t="s">
        <v>88</v>
      </c>
      <c r="AW686" s="14" t="s">
        <v>34</v>
      </c>
      <c r="AX686" s="14" t="s">
        <v>86</v>
      </c>
      <c r="AY686" s="256" t="s">
        <v>144</v>
      </c>
    </row>
    <row r="687" s="2" customFormat="1" ht="16.5" customHeight="1">
      <c r="A687" s="38"/>
      <c r="B687" s="39"/>
      <c r="C687" s="217" t="s">
        <v>1359</v>
      </c>
      <c r="D687" s="217" t="s">
        <v>147</v>
      </c>
      <c r="E687" s="218" t="s">
        <v>1360</v>
      </c>
      <c r="F687" s="219" t="s">
        <v>1361</v>
      </c>
      <c r="G687" s="220" t="s">
        <v>213</v>
      </c>
      <c r="H687" s="221">
        <v>4505.9949999999999</v>
      </c>
      <c r="I687" s="222"/>
      <c r="J687" s="223">
        <f>ROUND(I687*H687,2)</f>
        <v>0</v>
      </c>
      <c r="K687" s="219" t="s">
        <v>151</v>
      </c>
      <c r="L687" s="44"/>
      <c r="M687" s="224" t="s">
        <v>1</v>
      </c>
      <c r="N687" s="225" t="s">
        <v>43</v>
      </c>
      <c r="O687" s="91"/>
      <c r="P687" s="226">
        <f>O687*H687</f>
        <v>0</v>
      </c>
      <c r="Q687" s="226">
        <v>0</v>
      </c>
      <c r="R687" s="226">
        <f>Q687*H687</f>
        <v>0</v>
      </c>
      <c r="S687" s="226">
        <v>0.01</v>
      </c>
      <c r="T687" s="226">
        <f>S687*H687</f>
        <v>45.059950000000001</v>
      </c>
      <c r="U687" s="227" t="s">
        <v>1</v>
      </c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8" t="s">
        <v>161</v>
      </c>
      <c r="AT687" s="228" t="s">
        <v>147</v>
      </c>
      <c r="AU687" s="228" t="s">
        <v>88</v>
      </c>
      <c r="AY687" s="17" t="s">
        <v>144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7" t="s">
        <v>86</v>
      </c>
      <c r="BK687" s="229">
        <f>ROUND(I687*H687,2)</f>
        <v>0</v>
      </c>
      <c r="BL687" s="17" t="s">
        <v>161</v>
      </c>
      <c r="BM687" s="228" t="s">
        <v>1362</v>
      </c>
    </row>
    <row r="688" s="14" customFormat="1">
      <c r="A688" s="14"/>
      <c r="B688" s="246"/>
      <c r="C688" s="247"/>
      <c r="D688" s="237" t="s">
        <v>215</v>
      </c>
      <c r="E688" s="248" t="s">
        <v>1</v>
      </c>
      <c r="F688" s="249" t="s">
        <v>1363</v>
      </c>
      <c r="G688" s="247"/>
      <c r="H688" s="250">
        <v>4505.9949999999999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4"/>
      <c r="U688" s="255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6" t="s">
        <v>215</v>
      </c>
      <c r="AU688" s="256" t="s">
        <v>88</v>
      </c>
      <c r="AV688" s="14" t="s">
        <v>88</v>
      </c>
      <c r="AW688" s="14" t="s">
        <v>34</v>
      </c>
      <c r="AX688" s="14" t="s">
        <v>86</v>
      </c>
      <c r="AY688" s="256" t="s">
        <v>144</v>
      </c>
    </row>
    <row r="689" s="2" customFormat="1" ht="24.15" customHeight="1">
      <c r="A689" s="38"/>
      <c r="B689" s="39"/>
      <c r="C689" s="217" t="s">
        <v>1364</v>
      </c>
      <c r="D689" s="217" t="s">
        <v>147</v>
      </c>
      <c r="E689" s="218" t="s">
        <v>1365</v>
      </c>
      <c r="F689" s="219" t="s">
        <v>1366</v>
      </c>
      <c r="G689" s="220" t="s">
        <v>213</v>
      </c>
      <c r="H689" s="221">
        <v>4505.9949999999999</v>
      </c>
      <c r="I689" s="222"/>
      <c r="J689" s="223">
        <f>ROUND(I689*H689,2)</f>
        <v>0</v>
      </c>
      <c r="K689" s="219" t="s">
        <v>151</v>
      </c>
      <c r="L689" s="44"/>
      <c r="M689" s="224" t="s">
        <v>1</v>
      </c>
      <c r="N689" s="225" t="s">
        <v>43</v>
      </c>
      <c r="O689" s="91"/>
      <c r="P689" s="226">
        <f>O689*H689</f>
        <v>0</v>
      </c>
      <c r="Q689" s="226">
        <v>0</v>
      </c>
      <c r="R689" s="226">
        <f>Q689*H689</f>
        <v>0</v>
      </c>
      <c r="S689" s="226">
        <v>0.02</v>
      </c>
      <c r="T689" s="226">
        <f>S689*H689</f>
        <v>90.119900000000001</v>
      </c>
      <c r="U689" s="227" t="s">
        <v>1</v>
      </c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8" t="s">
        <v>161</v>
      </c>
      <c r="AT689" s="228" t="s">
        <v>147</v>
      </c>
      <c r="AU689" s="228" t="s">
        <v>88</v>
      </c>
      <c r="AY689" s="17" t="s">
        <v>144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17" t="s">
        <v>86</v>
      </c>
      <c r="BK689" s="229">
        <f>ROUND(I689*H689,2)</f>
        <v>0</v>
      </c>
      <c r="BL689" s="17" t="s">
        <v>161</v>
      </c>
      <c r="BM689" s="228" t="s">
        <v>1367</v>
      </c>
    </row>
    <row r="690" s="14" customFormat="1">
      <c r="A690" s="14"/>
      <c r="B690" s="246"/>
      <c r="C690" s="247"/>
      <c r="D690" s="237" t="s">
        <v>215</v>
      </c>
      <c r="E690" s="248" t="s">
        <v>1</v>
      </c>
      <c r="F690" s="249" t="s">
        <v>1363</v>
      </c>
      <c r="G690" s="247"/>
      <c r="H690" s="250">
        <v>4505.9949999999999</v>
      </c>
      <c r="I690" s="251"/>
      <c r="J690" s="247"/>
      <c r="K690" s="247"/>
      <c r="L690" s="252"/>
      <c r="M690" s="253"/>
      <c r="N690" s="254"/>
      <c r="O690" s="254"/>
      <c r="P690" s="254"/>
      <c r="Q690" s="254"/>
      <c r="R690" s="254"/>
      <c r="S690" s="254"/>
      <c r="T690" s="254"/>
      <c r="U690" s="255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6" t="s">
        <v>215</v>
      </c>
      <c r="AU690" s="256" t="s">
        <v>88</v>
      </c>
      <c r="AV690" s="14" t="s">
        <v>88</v>
      </c>
      <c r="AW690" s="14" t="s">
        <v>34</v>
      </c>
      <c r="AX690" s="14" t="s">
        <v>86</v>
      </c>
      <c r="AY690" s="256" t="s">
        <v>144</v>
      </c>
    </row>
    <row r="691" s="2" customFormat="1" ht="24.15" customHeight="1">
      <c r="A691" s="38"/>
      <c r="B691" s="39"/>
      <c r="C691" s="217" t="s">
        <v>1368</v>
      </c>
      <c r="D691" s="217" t="s">
        <v>147</v>
      </c>
      <c r="E691" s="218" t="s">
        <v>1369</v>
      </c>
      <c r="F691" s="219" t="s">
        <v>1370</v>
      </c>
      <c r="G691" s="220" t="s">
        <v>213</v>
      </c>
      <c r="H691" s="221">
        <v>1124.645</v>
      </c>
      <c r="I691" s="222"/>
      <c r="J691" s="223">
        <f>ROUND(I691*H691,2)</f>
        <v>0</v>
      </c>
      <c r="K691" s="219" t="s">
        <v>151</v>
      </c>
      <c r="L691" s="44"/>
      <c r="M691" s="224" t="s">
        <v>1</v>
      </c>
      <c r="N691" s="225" t="s">
        <v>43</v>
      </c>
      <c r="O691" s="91"/>
      <c r="P691" s="226">
        <f>O691*H691</f>
        <v>0</v>
      </c>
      <c r="Q691" s="226">
        <v>0</v>
      </c>
      <c r="R691" s="226">
        <f>Q691*H691</f>
        <v>0</v>
      </c>
      <c r="S691" s="226">
        <v>0.02</v>
      </c>
      <c r="T691" s="226">
        <f>S691*H691</f>
        <v>22.492899999999999</v>
      </c>
      <c r="U691" s="227" t="s">
        <v>1</v>
      </c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8" t="s">
        <v>161</v>
      </c>
      <c r="AT691" s="228" t="s">
        <v>147</v>
      </c>
      <c r="AU691" s="228" t="s">
        <v>88</v>
      </c>
      <c r="AY691" s="17" t="s">
        <v>144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7" t="s">
        <v>86</v>
      </c>
      <c r="BK691" s="229">
        <f>ROUND(I691*H691,2)</f>
        <v>0</v>
      </c>
      <c r="BL691" s="17" t="s">
        <v>161</v>
      </c>
      <c r="BM691" s="228" t="s">
        <v>1371</v>
      </c>
    </row>
    <row r="692" s="14" customFormat="1">
      <c r="A692" s="14"/>
      <c r="B692" s="246"/>
      <c r="C692" s="247"/>
      <c r="D692" s="237" t="s">
        <v>215</v>
      </c>
      <c r="E692" s="248" t="s">
        <v>1</v>
      </c>
      <c r="F692" s="249" t="s">
        <v>1372</v>
      </c>
      <c r="G692" s="247"/>
      <c r="H692" s="250">
        <v>1124.645</v>
      </c>
      <c r="I692" s="251"/>
      <c r="J692" s="247"/>
      <c r="K692" s="247"/>
      <c r="L692" s="252"/>
      <c r="M692" s="253"/>
      <c r="N692" s="254"/>
      <c r="O692" s="254"/>
      <c r="P692" s="254"/>
      <c r="Q692" s="254"/>
      <c r="R692" s="254"/>
      <c r="S692" s="254"/>
      <c r="T692" s="254"/>
      <c r="U692" s="255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6" t="s">
        <v>215</v>
      </c>
      <c r="AU692" s="256" t="s">
        <v>88</v>
      </c>
      <c r="AV692" s="14" t="s">
        <v>88</v>
      </c>
      <c r="AW692" s="14" t="s">
        <v>34</v>
      </c>
      <c r="AX692" s="14" t="s">
        <v>86</v>
      </c>
      <c r="AY692" s="256" t="s">
        <v>144</v>
      </c>
    </row>
    <row r="693" s="2" customFormat="1" ht="21.75" customHeight="1">
      <c r="A693" s="38"/>
      <c r="B693" s="39"/>
      <c r="C693" s="217" t="s">
        <v>1373</v>
      </c>
      <c r="D693" s="217" t="s">
        <v>147</v>
      </c>
      <c r="E693" s="218" t="s">
        <v>1374</v>
      </c>
      <c r="F693" s="219" t="s">
        <v>1375</v>
      </c>
      <c r="G693" s="220" t="s">
        <v>270</v>
      </c>
      <c r="H693" s="221">
        <v>4.2999999999999998</v>
      </c>
      <c r="I693" s="222"/>
      <c r="J693" s="223">
        <f>ROUND(I693*H693,2)</f>
        <v>0</v>
      </c>
      <c r="K693" s="219" t="s">
        <v>151</v>
      </c>
      <c r="L693" s="44"/>
      <c r="M693" s="224" t="s">
        <v>1</v>
      </c>
      <c r="N693" s="225" t="s">
        <v>43</v>
      </c>
      <c r="O693" s="91"/>
      <c r="P693" s="226">
        <f>O693*H693</f>
        <v>0</v>
      </c>
      <c r="Q693" s="226">
        <v>0</v>
      </c>
      <c r="R693" s="226">
        <f>Q693*H693</f>
        <v>0</v>
      </c>
      <c r="S693" s="226">
        <v>2.4209999999999998</v>
      </c>
      <c r="T693" s="226">
        <f>S693*H693</f>
        <v>10.410299999999999</v>
      </c>
      <c r="U693" s="227" t="s">
        <v>1</v>
      </c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8" t="s">
        <v>161</v>
      </c>
      <c r="AT693" s="228" t="s">
        <v>147</v>
      </c>
      <c r="AU693" s="228" t="s">
        <v>88</v>
      </c>
      <c r="AY693" s="17" t="s">
        <v>144</v>
      </c>
      <c r="BE693" s="229">
        <f>IF(N693="základní",J693,0)</f>
        <v>0</v>
      </c>
      <c r="BF693" s="229">
        <f>IF(N693="snížená",J693,0)</f>
        <v>0</v>
      </c>
      <c r="BG693" s="229">
        <f>IF(N693="zákl. přenesená",J693,0)</f>
        <v>0</v>
      </c>
      <c r="BH693" s="229">
        <f>IF(N693="sníž. přenesená",J693,0)</f>
        <v>0</v>
      </c>
      <c r="BI693" s="229">
        <f>IF(N693="nulová",J693,0)</f>
        <v>0</v>
      </c>
      <c r="BJ693" s="17" t="s">
        <v>86</v>
      </c>
      <c r="BK693" s="229">
        <f>ROUND(I693*H693,2)</f>
        <v>0</v>
      </c>
      <c r="BL693" s="17" t="s">
        <v>161</v>
      </c>
      <c r="BM693" s="228" t="s">
        <v>1376</v>
      </c>
    </row>
    <row r="694" s="2" customFormat="1" ht="16.5" customHeight="1">
      <c r="A694" s="38"/>
      <c r="B694" s="39"/>
      <c r="C694" s="217" t="s">
        <v>1377</v>
      </c>
      <c r="D694" s="217" t="s">
        <v>147</v>
      </c>
      <c r="E694" s="218" t="s">
        <v>1378</v>
      </c>
      <c r="F694" s="219" t="s">
        <v>1379</v>
      </c>
      <c r="G694" s="220" t="s">
        <v>297</v>
      </c>
      <c r="H694" s="221">
        <v>3.2919999999999998</v>
      </c>
      <c r="I694" s="222"/>
      <c r="J694" s="223">
        <f>ROUND(I694*H694,2)</f>
        <v>0</v>
      </c>
      <c r="K694" s="219" t="s">
        <v>151</v>
      </c>
      <c r="L694" s="44"/>
      <c r="M694" s="224" t="s">
        <v>1</v>
      </c>
      <c r="N694" s="225" t="s">
        <v>43</v>
      </c>
      <c r="O694" s="91"/>
      <c r="P694" s="226">
        <f>O694*H694</f>
        <v>0</v>
      </c>
      <c r="Q694" s="226">
        <v>0</v>
      </c>
      <c r="R694" s="226">
        <f>Q694*H694</f>
        <v>0</v>
      </c>
      <c r="S694" s="226">
        <v>2</v>
      </c>
      <c r="T694" s="226">
        <f>S694*H694</f>
        <v>6.5839999999999996</v>
      </c>
      <c r="U694" s="227" t="s">
        <v>1</v>
      </c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8" t="s">
        <v>161</v>
      </c>
      <c r="AT694" s="228" t="s">
        <v>147</v>
      </c>
      <c r="AU694" s="228" t="s">
        <v>88</v>
      </c>
      <c r="AY694" s="17" t="s">
        <v>144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7" t="s">
        <v>86</v>
      </c>
      <c r="BK694" s="229">
        <f>ROUND(I694*H694,2)</f>
        <v>0</v>
      </c>
      <c r="BL694" s="17" t="s">
        <v>161</v>
      </c>
      <c r="BM694" s="228" t="s">
        <v>1380</v>
      </c>
    </row>
    <row r="695" s="13" customFormat="1">
      <c r="A695" s="13"/>
      <c r="B695" s="235"/>
      <c r="C695" s="236"/>
      <c r="D695" s="237" t="s">
        <v>215</v>
      </c>
      <c r="E695" s="238" t="s">
        <v>1</v>
      </c>
      <c r="F695" s="239" t="s">
        <v>216</v>
      </c>
      <c r="G695" s="236"/>
      <c r="H695" s="238" t="s">
        <v>1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3"/>
      <c r="U695" s="244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5" t="s">
        <v>215</v>
      </c>
      <c r="AU695" s="245" t="s">
        <v>88</v>
      </c>
      <c r="AV695" s="13" t="s">
        <v>86</v>
      </c>
      <c r="AW695" s="13" t="s">
        <v>34</v>
      </c>
      <c r="AX695" s="13" t="s">
        <v>78</v>
      </c>
      <c r="AY695" s="245" t="s">
        <v>144</v>
      </c>
    </row>
    <row r="696" s="14" customFormat="1">
      <c r="A696" s="14"/>
      <c r="B696" s="246"/>
      <c r="C696" s="247"/>
      <c r="D696" s="237" t="s">
        <v>215</v>
      </c>
      <c r="E696" s="248" t="s">
        <v>1</v>
      </c>
      <c r="F696" s="249" t="s">
        <v>1381</v>
      </c>
      <c r="G696" s="247"/>
      <c r="H696" s="250">
        <v>3.2919999999999998</v>
      </c>
      <c r="I696" s="251"/>
      <c r="J696" s="247"/>
      <c r="K696" s="247"/>
      <c r="L696" s="252"/>
      <c r="M696" s="253"/>
      <c r="N696" s="254"/>
      <c r="O696" s="254"/>
      <c r="P696" s="254"/>
      <c r="Q696" s="254"/>
      <c r="R696" s="254"/>
      <c r="S696" s="254"/>
      <c r="T696" s="254"/>
      <c r="U696" s="255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6" t="s">
        <v>215</v>
      </c>
      <c r="AU696" s="256" t="s">
        <v>88</v>
      </c>
      <c r="AV696" s="14" t="s">
        <v>88</v>
      </c>
      <c r="AW696" s="14" t="s">
        <v>34</v>
      </c>
      <c r="AX696" s="14" t="s">
        <v>86</v>
      </c>
      <c r="AY696" s="256" t="s">
        <v>144</v>
      </c>
    </row>
    <row r="697" s="2" customFormat="1" ht="21.75" customHeight="1">
      <c r="A697" s="38"/>
      <c r="B697" s="39"/>
      <c r="C697" s="217" t="s">
        <v>1382</v>
      </c>
      <c r="D697" s="217" t="s">
        <v>147</v>
      </c>
      <c r="E697" s="218" t="s">
        <v>1383</v>
      </c>
      <c r="F697" s="219" t="s">
        <v>1384</v>
      </c>
      <c r="G697" s="220" t="s">
        <v>369</v>
      </c>
      <c r="H697" s="221">
        <v>3</v>
      </c>
      <c r="I697" s="222"/>
      <c r="J697" s="223">
        <f>ROUND(I697*H697,2)</f>
        <v>0</v>
      </c>
      <c r="K697" s="219" t="s">
        <v>1</v>
      </c>
      <c r="L697" s="44"/>
      <c r="M697" s="224" t="s">
        <v>1</v>
      </c>
      <c r="N697" s="225" t="s">
        <v>43</v>
      </c>
      <c r="O697" s="91"/>
      <c r="P697" s="226">
        <f>O697*H697</f>
        <v>0</v>
      </c>
      <c r="Q697" s="226">
        <v>0</v>
      </c>
      <c r="R697" s="226">
        <f>Q697*H697</f>
        <v>0</v>
      </c>
      <c r="S697" s="226">
        <v>0.48199999999999998</v>
      </c>
      <c r="T697" s="226">
        <f>S697*H697</f>
        <v>1.446</v>
      </c>
      <c r="U697" s="227" t="s">
        <v>1</v>
      </c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8" t="s">
        <v>161</v>
      </c>
      <c r="AT697" s="228" t="s">
        <v>147</v>
      </c>
      <c r="AU697" s="228" t="s">
        <v>88</v>
      </c>
      <c r="AY697" s="17" t="s">
        <v>144</v>
      </c>
      <c r="BE697" s="229">
        <f>IF(N697="základní",J697,0)</f>
        <v>0</v>
      </c>
      <c r="BF697" s="229">
        <f>IF(N697="snížená",J697,0)</f>
        <v>0</v>
      </c>
      <c r="BG697" s="229">
        <f>IF(N697="zákl. přenesená",J697,0)</f>
        <v>0</v>
      </c>
      <c r="BH697" s="229">
        <f>IF(N697="sníž. přenesená",J697,0)</f>
        <v>0</v>
      </c>
      <c r="BI697" s="229">
        <f>IF(N697="nulová",J697,0)</f>
        <v>0</v>
      </c>
      <c r="BJ697" s="17" t="s">
        <v>86</v>
      </c>
      <c r="BK697" s="229">
        <f>ROUND(I697*H697,2)</f>
        <v>0</v>
      </c>
      <c r="BL697" s="17" t="s">
        <v>161</v>
      </c>
      <c r="BM697" s="228" t="s">
        <v>1385</v>
      </c>
    </row>
    <row r="698" s="2" customFormat="1" ht="24.15" customHeight="1">
      <c r="A698" s="38"/>
      <c r="B698" s="39"/>
      <c r="C698" s="217" t="s">
        <v>1386</v>
      </c>
      <c r="D698" s="217" t="s">
        <v>147</v>
      </c>
      <c r="E698" s="218" t="s">
        <v>1387</v>
      </c>
      <c r="F698" s="219" t="s">
        <v>1388</v>
      </c>
      <c r="G698" s="220" t="s">
        <v>270</v>
      </c>
      <c r="H698" s="221">
        <v>47.399999999999999</v>
      </c>
      <c r="I698" s="222"/>
      <c r="J698" s="223">
        <f>ROUND(I698*H698,2)</f>
        <v>0</v>
      </c>
      <c r="K698" s="219" t="s">
        <v>1</v>
      </c>
      <c r="L698" s="44"/>
      <c r="M698" s="224" t="s">
        <v>1</v>
      </c>
      <c r="N698" s="225" t="s">
        <v>43</v>
      </c>
      <c r="O698" s="91"/>
      <c r="P698" s="226">
        <f>O698*H698</f>
        <v>0</v>
      </c>
      <c r="Q698" s="226">
        <v>0</v>
      </c>
      <c r="R698" s="226">
        <f>Q698*H698</f>
        <v>0</v>
      </c>
      <c r="S698" s="226">
        <v>0.059999999999999998</v>
      </c>
      <c r="T698" s="226">
        <f>S698*H698</f>
        <v>2.8439999999999999</v>
      </c>
      <c r="U698" s="227" t="s">
        <v>1</v>
      </c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8" t="s">
        <v>161</v>
      </c>
      <c r="AT698" s="228" t="s">
        <v>147</v>
      </c>
      <c r="AU698" s="228" t="s">
        <v>88</v>
      </c>
      <c r="AY698" s="17" t="s">
        <v>144</v>
      </c>
      <c r="BE698" s="229">
        <f>IF(N698="základní",J698,0)</f>
        <v>0</v>
      </c>
      <c r="BF698" s="229">
        <f>IF(N698="snížená",J698,0)</f>
        <v>0</v>
      </c>
      <c r="BG698" s="229">
        <f>IF(N698="zákl. přenesená",J698,0)</f>
        <v>0</v>
      </c>
      <c r="BH698" s="229">
        <f>IF(N698="sníž. přenesená",J698,0)</f>
        <v>0</v>
      </c>
      <c r="BI698" s="229">
        <f>IF(N698="nulová",J698,0)</f>
        <v>0</v>
      </c>
      <c r="BJ698" s="17" t="s">
        <v>86</v>
      </c>
      <c r="BK698" s="229">
        <f>ROUND(I698*H698,2)</f>
        <v>0</v>
      </c>
      <c r="BL698" s="17" t="s">
        <v>161</v>
      </c>
      <c r="BM698" s="228" t="s">
        <v>1389</v>
      </c>
    </row>
    <row r="699" s="14" customFormat="1">
      <c r="A699" s="14"/>
      <c r="B699" s="246"/>
      <c r="C699" s="247"/>
      <c r="D699" s="237" t="s">
        <v>215</v>
      </c>
      <c r="E699" s="248" t="s">
        <v>1</v>
      </c>
      <c r="F699" s="249" t="s">
        <v>1390</v>
      </c>
      <c r="G699" s="247"/>
      <c r="H699" s="250">
        <v>47.399999999999999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4"/>
      <c r="U699" s="255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6" t="s">
        <v>215</v>
      </c>
      <c r="AU699" s="256" t="s">
        <v>88</v>
      </c>
      <c r="AV699" s="14" t="s">
        <v>88</v>
      </c>
      <c r="AW699" s="14" t="s">
        <v>34</v>
      </c>
      <c r="AX699" s="14" t="s">
        <v>86</v>
      </c>
      <c r="AY699" s="256" t="s">
        <v>144</v>
      </c>
    </row>
    <row r="700" s="2" customFormat="1" ht="37.8" customHeight="1">
      <c r="A700" s="38"/>
      <c r="B700" s="39"/>
      <c r="C700" s="217" t="s">
        <v>1391</v>
      </c>
      <c r="D700" s="217" t="s">
        <v>147</v>
      </c>
      <c r="E700" s="218" t="s">
        <v>1392</v>
      </c>
      <c r="F700" s="219" t="s">
        <v>1393</v>
      </c>
      <c r="G700" s="220" t="s">
        <v>270</v>
      </c>
      <c r="H700" s="221">
        <v>2</v>
      </c>
      <c r="I700" s="222"/>
      <c r="J700" s="223">
        <f>ROUND(I700*H700,2)</f>
        <v>0</v>
      </c>
      <c r="K700" s="219" t="s">
        <v>1</v>
      </c>
      <c r="L700" s="44"/>
      <c r="M700" s="224" t="s">
        <v>1</v>
      </c>
      <c r="N700" s="225" t="s">
        <v>43</v>
      </c>
      <c r="O700" s="91"/>
      <c r="P700" s="226">
        <f>O700*H700</f>
        <v>0</v>
      </c>
      <c r="Q700" s="226">
        <v>0</v>
      </c>
      <c r="R700" s="226">
        <f>Q700*H700</f>
        <v>0</v>
      </c>
      <c r="S700" s="226">
        <v>0.90000000000000002</v>
      </c>
      <c r="T700" s="226">
        <f>S700*H700</f>
        <v>1.8</v>
      </c>
      <c r="U700" s="227" t="s">
        <v>1</v>
      </c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8" t="s">
        <v>161</v>
      </c>
      <c r="AT700" s="228" t="s">
        <v>147</v>
      </c>
      <c r="AU700" s="228" t="s">
        <v>88</v>
      </c>
      <c r="AY700" s="17" t="s">
        <v>144</v>
      </c>
      <c r="BE700" s="229">
        <f>IF(N700="základní",J700,0)</f>
        <v>0</v>
      </c>
      <c r="BF700" s="229">
        <f>IF(N700="snížená",J700,0)</f>
        <v>0</v>
      </c>
      <c r="BG700" s="229">
        <f>IF(N700="zákl. přenesená",J700,0)</f>
        <v>0</v>
      </c>
      <c r="BH700" s="229">
        <f>IF(N700="sníž. přenesená",J700,0)</f>
        <v>0</v>
      </c>
      <c r="BI700" s="229">
        <f>IF(N700="nulová",J700,0)</f>
        <v>0</v>
      </c>
      <c r="BJ700" s="17" t="s">
        <v>86</v>
      </c>
      <c r="BK700" s="229">
        <f>ROUND(I700*H700,2)</f>
        <v>0</v>
      </c>
      <c r="BL700" s="17" t="s">
        <v>161</v>
      </c>
      <c r="BM700" s="228" t="s">
        <v>1394</v>
      </c>
    </row>
    <row r="701" s="2" customFormat="1" ht="24.15" customHeight="1">
      <c r="A701" s="38"/>
      <c r="B701" s="39"/>
      <c r="C701" s="217" t="s">
        <v>1395</v>
      </c>
      <c r="D701" s="217" t="s">
        <v>147</v>
      </c>
      <c r="E701" s="218" t="s">
        <v>1396</v>
      </c>
      <c r="F701" s="219" t="s">
        <v>1397</v>
      </c>
      <c r="G701" s="220" t="s">
        <v>369</v>
      </c>
      <c r="H701" s="221">
        <v>2</v>
      </c>
      <c r="I701" s="222"/>
      <c r="J701" s="223">
        <f>ROUND(I701*H701,2)</f>
        <v>0</v>
      </c>
      <c r="K701" s="219" t="s">
        <v>1</v>
      </c>
      <c r="L701" s="44"/>
      <c r="M701" s="224" t="s">
        <v>1</v>
      </c>
      <c r="N701" s="225" t="s">
        <v>43</v>
      </c>
      <c r="O701" s="91"/>
      <c r="P701" s="226">
        <f>O701*H701</f>
        <v>0</v>
      </c>
      <c r="Q701" s="226">
        <v>0</v>
      </c>
      <c r="R701" s="226">
        <f>Q701*H701</f>
        <v>0</v>
      </c>
      <c r="S701" s="226">
        <v>0.192</v>
      </c>
      <c r="T701" s="226">
        <f>S701*H701</f>
        <v>0.38400000000000001</v>
      </c>
      <c r="U701" s="227" t="s">
        <v>1</v>
      </c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8" t="s">
        <v>161</v>
      </c>
      <c r="AT701" s="228" t="s">
        <v>147</v>
      </c>
      <c r="AU701" s="228" t="s">
        <v>88</v>
      </c>
      <c r="AY701" s="17" t="s">
        <v>144</v>
      </c>
      <c r="BE701" s="229">
        <f>IF(N701="základní",J701,0)</f>
        <v>0</v>
      </c>
      <c r="BF701" s="229">
        <f>IF(N701="snížená",J701,0)</f>
        <v>0</v>
      </c>
      <c r="BG701" s="229">
        <f>IF(N701="zákl. přenesená",J701,0)</f>
        <v>0</v>
      </c>
      <c r="BH701" s="229">
        <f>IF(N701="sníž. přenesená",J701,0)</f>
        <v>0</v>
      </c>
      <c r="BI701" s="229">
        <f>IF(N701="nulová",J701,0)</f>
        <v>0</v>
      </c>
      <c r="BJ701" s="17" t="s">
        <v>86</v>
      </c>
      <c r="BK701" s="229">
        <f>ROUND(I701*H701,2)</f>
        <v>0</v>
      </c>
      <c r="BL701" s="17" t="s">
        <v>161</v>
      </c>
      <c r="BM701" s="228" t="s">
        <v>1398</v>
      </c>
    </row>
    <row r="702" s="2" customFormat="1" ht="24.15" customHeight="1">
      <c r="A702" s="38"/>
      <c r="B702" s="39"/>
      <c r="C702" s="217" t="s">
        <v>1399</v>
      </c>
      <c r="D702" s="217" t="s">
        <v>147</v>
      </c>
      <c r="E702" s="218" t="s">
        <v>1400</v>
      </c>
      <c r="F702" s="219" t="s">
        <v>1401</v>
      </c>
      <c r="G702" s="220" t="s">
        <v>270</v>
      </c>
      <c r="H702" s="221">
        <v>3</v>
      </c>
      <c r="I702" s="222"/>
      <c r="J702" s="223">
        <f>ROUND(I702*H702,2)</f>
        <v>0</v>
      </c>
      <c r="K702" s="219" t="s">
        <v>151</v>
      </c>
      <c r="L702" s="44"/>
      <c r="M702" s="224" t="s">
        <v>1</v>
      </c>
      <c r="N702" s="225" t="s">
        <v>43</v>
      </c>
      <c r="O702" s="91"/>
      <c r="P702" s="226">
        <f>O702*H702</f>
        <v>0</v>
      </c>
      <c r="Q702" s="226">
        <v>0</v>
      </c>
      <c r="R702" s="226">
        <f>Q702*H702</f>
        <v>0</v>
      </c>
      <c r="S702" s="226">
        <v>0.25</v>
      </c>
      <c r="T702" s="226">
        <f>S702*H702</f>
        <v>0.75</v>
      </c>
      <c r="U702" s="227" t="s">
        <v>1</v>
      </c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8" t="s">
        <v>161</v>
      </c>
      <c r="AT702" s="228" t="s">
        <v>147</v>
      </c>
      <c r="AU702" s="228" t="s">
        <v>88</v>
      </c>
      <c r="AY702" s="17" t="s">
        <v>144</v>
      </c>
      <c r="BE702" s="229">
        <f>IF(N702="základní",J702,0)</f>
        <v>0</v>
      </c>
      <c r="BF702" s="229">
        <f>IF(N702="snížená",J702,0)</f>
        <v>0</v>
      </c>
      <c r="BG702" s="229">
        <f>IF(N702="zákl. přenesená",J702,0)</f>
        <v>0</v>
      </c>
      <c r="BH702" s="229">
        <f>IF(N702="sníž. přenesená",J702,0)</f>
        <v>0</v>
      </c>
      <c r="BI702" s="229">
        <f>IF(N702="nulová",J702,0)</f>
        <v>0</v>
      </c>
      <c r="BJ702" s="17" t="s">
        <v>86</v>
      </c>
      <c r="BK702" s="229">
        <f>ROUND(I702*H702,2)</f>
        <v>0</v>
      </c>
      <c r="BL702" s="17" t="s">
        <v>161</v>
      </c>
      <c r="BM702" s="228" t="s">
        <v>1402</v>
      </c>
    </row>
    <row r="703" s="2" customFormat="1" ht="24.15" customHeight="1">
      <c r="A703" s="38"/>
      <c r="B703" s="39"/>
      <c r="C703" s="217" t="s">
        <v>1403</v>
      </c>
      <c r="D703" s="217" t="s">
        <v>147</v>
      </c>
      <c r="E703" s="218" t="s">
        <v>1404</v>
      </c>
      <c r="F703" s="219" t="s">
        <v>1405</v>
      </c>
      <c r="G703" s="220" t="s">
        <v>270</v>
      </c>
      <c r="H703" s="221">
        <v>3</v>
      </c>
      <c r="I703" s="222"/>
      <c r="J703" s="223">
        <f>ROUND(I703*H703,2)</f>
        <v>0</v>
      </c>
      <c r="K703" s="219" t="s">
        <v>151</v>
      </c>
      <c r="L703" s="44"/>
      <c r="M703" s="224" t="s">
        <v>1</v>
      </c>
      <c r="N703" s="225" t="s">
        <v>43</v>
      </c>
      <c r="O703" s="91"/>
      <c r="P703" s="226">
        <f>O703*H703</f>
        <v>0</v>
      </c>
      <c r="Q703" s="226">
        <v>0.13095999999999999</v>
      </c>
      <c r="R703" s="226">
        <f>Q703*H703</f>
        <v>0.39288000000000001</v>
      </c>
      <c r="S703" s="226">
        <v>0</v>
      </c>
      <c r="T703" s="226">
        <f>S703*H703</f>
        <v>0</v>
      </c>
      <c r="U703" s="227" t="s">
        <v>1</v>
      </c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28" t="s">
        <v>161</v>
      </c>
      <c r="AT703" s="228" t="s">
        <v>147</v>
      </c>
      <c r="AU703" s="228" t="s">
        <v>88</v>
      </c>
      <c r="AY703" s="17" t="s">
        <v>144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7" t="s">
        <v>86</v>
      </c>
      <c r="BK703" s="229">
        <f>ROUND(I703*H703,2)</f>
        <v>0</v>
      </c>
      <c r="BL703" s="17" t="s">
        <v>161</v>
      </c>
      <c r="BM703" s="228" t="s">
        <v>1406</v>
      </c>
    </row>
    <row r="704" s="2" customFormat="1" ht="16.5" customHeight="1">
      <c r="A704" s="38"/>
      <c r="B704" s="39"/>
      <c r="C704" s="268" t="s">
        <v>1407</v>
      </c>
      <c r="D704" s="268" t="s">
        <v>349</v>
      </c>
      <c r="E704" s="269" t="s">
        <v>1408</v>
      </c>
      <c r="F704" s="270" t="s">
        <v>1409</v>
      </c>
      <c r="G704" s="271" t="s">
        <v>270</v>
      </c>
      <c r="H704" s="272">
        <v>3</v>
      </c>
      <c r="I704" s="273"/>
      <c r="J704" s="274">
        <f>ROUND(I704*H704,2)</f>
        <v>0</v>
      </c>
      <c r="K704" s="270" t="s">
        <v>151</v>
      </c>
      <c r="L704" s="275"/>
      <c r="M704" s="276" t="s">
        <v>1</v>
      </c>
      <c r="N704" s="277" t="s">
        <v>43</v>
      </c>
      <c r="O704" s="91"/>
      <c r="P704" s="226">
        <f>O704*H704</f>
        <v>0</v>
      </c>
      <c r="Q704" s="226">
        <v>0.12</v>
      </c>
      <c r="R704" s="226">
        <f>Q704*H704</f>
        <v>0.35999999999999999</v>
      </c>
      <c r="S704" s="226">
        <v>0</v>
      </c>
      <c r="T704" s="226">
        <f>S704*H704</f>
        <v>0</v>
      </c>
      <c r="U704" s="227" t="s">
        <v>1</v>
      </c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8" t="s">
        <v>179</v>
      </c>
      <c r="AT704" s="228" t="s">
        <v>349</v>
      </c>
      <c r="AU704" s="228" t="s">
        <v>88</v>
      </c>
      <c r="AY704" s="17" t="s">
        <v>144</v>
      </c>
      <c r="BE704" s="229">
        <f>IF(N704="základní",J704,0)</f>
        <v>0</v>
      </c>
      <c r="BF704" s="229">
        <f>IF(N704="snížená",J704,0)</f>
        <v>0</v>
      </c>
      <c r="BG704" s="229">
        <f>IF(N704="zákl. přenesená",J704,0)</f>
        <v>0</v>
      </c>
      <c r="BH704" s="229">
        <f>IF(N704="sníž. přenesená",J704,0)</f>
        <v>0</v>
      </c>
      <c r="BI704" s="229">
        <f>IF(N704="nulová",J704,0)</f>
        <v>0</v>
      </c>
      <c r="BJ704" s="17" t="s">
        <v>86</v>
      </c>
      <c r="BK704" s="229">
        <f>ROUND(I704*H704,2)</f>
        <v>0</v>
      </c>
      <c r="BL704" s="17" t="s">
        <v>161</v>
      </c>
      <c r="BM704" s="228" t="s">
        <v>1410</v>
      </c>
    </row>
    <row r="705" s="2" customFormat="1" ht="24.15" customHeight="1">
      <c r="A705" s="38"/>
      <c r="B705" s="39"/>
      <c r="C705" s="217" t="s">
        <v>1411</v>
      </c>
      <c r="D705" s="217" t="s">
        <v>147</v>
      </c>
      <c r="E705" s="218" t="s">
        <v>1412</v>
      </c>
      <c r="F705" s="219" t="s">
        <v>1413</v>
      </c>
      <c r="G705" s="220" t="s">
        <v>213</v>
      </c>
      <c r="H705" s="221">
        <v>8.9719999999999995</v>
      </c>
      <c r="I705" s="222"/>
      <c r="J705" s="223">
        <f>ROUND(I705*H705,2)</f>
        <v>0</v>
      </c>
      <c r="K705" s="219" t="s">
        <v>151</v>
      </c>
      <c r="L705" s="44"/>
      <c r="M705" s="224" t="s">
        <v>1</v>
      </c>
      <c r="N705" s="225" t="s">
        <v>43</v>
      </c>
      <c r="O705" s="91"/>
      <c r="P705" s="226">
        <f>O705*H705</f>
        <v>0</v>
      </c>
      <c r="Q705" s="226">
        <v>0</v>
      </c>
      <c r="R705" s="226">
        <f>Q705*H705</f>
        <v>0</v>
      </c>
      <c r="S705" s="226">
        <v>0</v>
      </c>
      <c r="T705" s="226">
        <f>S705*H705</f>
        <v>0</v>
      </c>
      <c r="U705" s="227" t="s">
        <v>1</v>
      </c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8" t="s">
        <v>161</v>
      </c>
      <c r="AT705" s="228" t="s">
        <v>147</v>
      </c>
      <c r="AU705" s="228" t="s">
        <v>88</v>
      </c>
      <c r="AY705" s="17" t="s">
        <v>144</v>
      </c>
      <c r="BE705" s="229">
        <f>IF(N705="základní",J705,0)</f>
        <v>0</v>
      </c>
      <c r="BF705" s="229">
        <f>IF(N705="snížená",J705,0)</f>
        <v>0</v>
      </c>
      <c r="BG705" s="229">
        <f>IF(N705="zákl. přenesená",J705,0)</f>
        <v>0</v>
      </c>
      <c r="BH705" s="229">
        <f>IF(N705="sníž. přenesená",J705,0)</f>
        <v>0</v>
      </c>
      <c r="BI705" s="229">
        <f>IF(N705="nulová",J705,0)</f>
        <v>0</v>
      </c>
      <c r="BJ705" s="17" t="s">
        <v>86</v>
      </c>
      <c r="BK705" s="229">
        <f>ROUND(I705*H705,2)</f>
        <v>0</v>
      </c>
      <c r="BL705" s="17" t="s">
        <v>161</v>
      </c>
      <c r="BM705" s="228" t="s">
        <v>1414</v>
      </c>
    </row>
    <row r="706" s="13" customFormat="1">
      <c r="A706" s="13"/>
      <c r="B706" s="235"/>
      <c r="C706" s="236"/>
      <c r="D706" s="237" t="s">
        <v>215</v>
      </c>
      <c r="E706" s="238" t="s">
        <v>1</v>
      </c>
      <c r="F706" s="239" t="s">
        <v>216</v>
      </c>
      <c r="G706" s="236"/>
      <c r="H706" s="238" t="s">
        <v>1</v>
      </c>
      <c r="I706" s="240"/>
      <c r="J706" s="236"/>
      <c r="K706" s="236"/>
      <c r="L706" s="241"/>
      <c r="M706" s="242"/>
      <c r="N706" s="243"/>
      <c r="O706" s="243"/>
      <c r="P706" s="243"/>
      <c r="Q706" s="243"/>
      <c r="R706" s="243"/>
      <c r="S706" s="243"/>
      <c r="T706" s="243"/>
      <c r="U706" s="244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5" t="s">
        <v>215</v>
      </c>
      <c r="AU706" s="245" t="s">
        <v>88</v>
      </c>
      <c r="AV706" s="13" t="s">
        <v>86</v>
      </c>
      <c r="AW706" s="13" t="s">
        <v>34</v>
      </c>
      <c r="AX706" s="13" t="s">
        <v>78</v>
      </c>
      <c r="AY706" s="245" t="s">
        <v>144</v>
      </c>
    </row>
    <row r="707" s="14" customFormat="1">
      <c r="A707" s="14"/>
      <c r="B707" s="246"/>
      <c r="C707" s="247"/>
      <c r="D707" s="237" t="s">
        <v>215</v>
      </c>
      <c r="E707" s="248" t="s">
        <v>1</v>
      </c>
      <c r="F707" s="249" t="s">
        <v>1415</v>
      </c>
      <c r="G707" s="247"/>
      <c r="H707" s="250">
        <v>8.9719999999999995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4"/>
      <c r="U707" s="255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6" t="s">
        <v>215</v>
      </c>
      <c r="AU707" s="256" t="s">
        <v>88</v>
      </c>
      <c r="AV707" s="14" t="s">
        <v>88</v>
      </c>
      <c r="AW707" s="14" t="s">
        <v>34</v>
      </c>
      <c r="AX707" s="14" t="s">
        <v>86</v>
      </c>
      <c r="AY707" s="256" t="s">
        <v>144</v>
      </c>
    </row>
    <row r="708" s="2" customFormat="1" ht="24.15" customHeight="1">
      <c r="A708" s="38"/>
      <c r="B708" s="39"/>
      <c r="C708" s="217" t="s">
        <v>1416</v>
      </c>
      <c r="D708" s="217" t="s">
        <v>147</v>
      </c>
      <c r="E708" s="218" t="s">
        <v>1417</v>
      </c>
      <c r="F708" s="219" t="s">
        <v>1418</v>
      </c>
      <c r="G708" s="220" t="s">
        <v>213</v>
      </c>
      <c r="H708" s="221">
        <v>105.67</v>
      </c>
      <c r="I708" s="222"/>
      <c r="J708" s="223">
        <f>ROUND(I708*H708,2)</f>
        <v>0</v>
      </c>
      <c r="K708" s="219" t="s">
        <v>151</v>
      </c>
      <c r="L708" s="44"/>
      <c r="M708" s="224" t="s">
        <v>1</v>
      </c>
      <c r="N708" s="225" t="s">
        <v>43</v>
      </c>
      <c r="O708" s="91"/>
      <c r="P708" s="226">
        <f>O708*H708</f>
        <v>0</v>
      </c>
      <c r="Q708" s="226">
        <v>0</v>
      </c>
      <c r="R708" s="226">
        <f>Q708*H708</f>
        <v>0</v>
      </c>
      <c r="S708" s="226">
        <v>0</v>
      </c>
      <c r="T708" s="226">
        <f>S708*H708</f>
        <v>0</v>
      </c>
      <c r="U708" s="227" t="s">
        <v>1</v>
      </c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8" t="s">
        <v>161</v>
      </c>
      <c r="AT708" s="228" t="s">
        <v>147</v>
      </c>
      <c r="AU708" s="228" t="s">
        <v>88</v>
      </c>
      <c r="AY708" s="17" t="s">
        <v>144</v>
      </c>
      <c r="BE708" s="229">
        <f>IF(N708="základní",J708,0)</f>
        <v>0</v>
      </c>
      <c r="BF708" s="229">
        <f>IF(N708="snížená",J708,0)</f>
        <v>0</v>
      </c>
      <c r="BG708" s="229">
        <f>IF(N708="zákl. přenesená",J708,0)</f>
        <v>0</v>
      </c>
      <c r="BH708" s="229">
        <f>IF(N708="sníž. přenesená",J708,0)</f>
        <v>0</v>
      </c>
      <c r="BI708" s="229">
        <f>IF(N708="nulová",J708,0)</f>
        <v>0</v>
      </c>
      <c r="BJ708" s="17" t="s">
        <v>86</v>
      </c>
      <c r="BK708" s="229">
        <f>ROUND(I708*H708,2)</f>
        <v>0</v>
      </c>
      <c r="BL708" s="17" t="s">
        <v>161</v>
      </c>
      <c r="BM708" s="228" t="s">
        <v>1419</v>
      </c>
    </row>
    <row r="709" s="13" customFormat="1">
      <c r="A709" s="13"/>
      <c r="B709" s="235"/>
      <c r="C709" s="236"/>
      <c r="D709" s="237" t="s">
        <v>215</v>
      </c>
      <c r="E709" s="238" t="s">
        <v>1</v>
      </c>
      <c r="F709" s="239" t="s">
        <v>216</v>
      </c>
      <c r="G709" s="236"/>
      <c r="H709" s="238" t="s">
        <v>1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3"/>
      <c r="U709" s="244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5" t="s">
        <v>215</v>
      </c>
      <c r="AU709" s="245" t="s">
        <v>88</v>
      </c>
      <c r="AV709" s="13" t="s">
        <v>86</v>
      </c>
      <c r="AW709" s="13" t="s">
        <v>34</v>
      </c>
      <c r="AX709" s="13" t="s">
        <v>78</v>
      </c>
      <c r="AY709" s="245" t="s">
        <v>144</v>
      </c>
    </row>
    <row r="710" s="14" customFormat="1">
      <c r="A710" s="14"/>
      <c r="B710" s="246"/>
      <c r="C710" s="247"/>
      <c r="D710" s="237" t="s">
        <v>215</v>
      </c>
      <c r="E710" s="248" t="s">
        <v>1</v>
      </c>
      <c r="F710" s="249" t="s">
        <v>217</v>
      </c>
      <c r="G710" s="247"/>
      <c r="H710" s="250">
        <v>105.67</v>
      </c>
      <c r="I710" s="251"/>
      <c r="J710" s="247"/>
      <c r="K710" s="247"/>
      <c r="L710" s="252"/>
      <c r="M710" s="253"/>
      <c r="N710" s="254"/>
      <c r="O710" s="254"/>
      <c r="P710" s="254"/>
      <c r="Q710" s="254"/>
      <c r="R710" s="254"/>
      <c r="S710" s="254"/>
      <c r="T710" s="254"/>
      <c r="U710" s="255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6" t="s">
        <v>215</v>
      </c>
      <c r="AU710" s="256" t="s">
        <v>88</v>
      </c>
      <c r="AV710" s="14" t="s">
        <v>88</v>
      </c>
      <c r="AW710" s="14" t="s">
        <v>34</v>
      </c>
      <c r="AX710" s="14" t="s">
        <v>86</v>
      </c>
      <c r="AY710" s="256" t="s">
        <v>144</v>
      </c>
    </row>
    <row r="711" s="2" customFormat="1" ht="33" customHeight="1">
      <c r="A711" s="38"/>
      <c r="B711" s="39"/>
      <c r="C711" s="217" t="s">
        <v>1420</v>
      </c>
      <c r="D711" s="217" t="s">
        <v>147</v>
      </c>
      <c r="E711" s="218" t="s">
        <v>1421</v>
      </c>
      <c r="F711" s="219" t="s">
        <v>1422</v>
      </c>
      <c r="G711" s="220" t="s">
        <v>270</v>
      </c>
      <c r="H711" s="221">
        <v>92.200000000000003</v>
      </c>
      <c r="I711" s="222"/>
      <c r="J711" s="223">
        <f>ROUND(I711*H711,2)</f>
        <v>0</v>
      </c>
      <c r="K711" s="219" t="s">
        <v>1</v>
      </c>
      <c r="L711" s="44"/>
      <c r="M711" s="224" t="s">
        <v>1</v>
      </c>
      <c r="N711" s="225" t="s">
        <v>43</v>
      </c>
      <c r="O711" s="91"/>
      <c r="P711" s="226">
        <f>O711*H711</f>
        <v>0</v>
      </c>
      <c r="Q711" s="226">
        <v>0</v>
      </c>
      <c r="R711" s="226">
        <f>Q711*H711</f>
        <v>0</v>
      </c>
      <c r="S711" s="226">
        <v>0.025000000000000001</v>
      </c>
      <c r="T711" s="226">
        <f>S711*H711</f>
        <v>2.3050000000000002</v>
      </c>
      <c r="U711" s="227" t="s">
        <v>1</v>
      </c>
      <c r="V711" s="38"/>
      <c r="W711" s="38"/>
      <c r="X711" s="38"/>
      <c r="Y711" s="38"/>
      <c r="Z711" s="38"/>
      <c r="AA711" s="38"/>
      <c r="AB711" s="38"/>
      <c r="AC711" s="38"/>
      <c r="AD711" s="38"/>
      <c r="AE711" s="38"/>
      <c r="AR711" s="228" t="s">
        <v>283</v>
      </c>
      <c r="AT711" s="228" t="s">
        <v>147</v>
      </c>
      <c r="AU711" s="228" t="s">
        <v>88</v>
      </c>
      <c r="AY711" s="17" t="s">
        <v>144</v>
      </c>
      <c r="BE711" s="229">
        <f>IF(N711="základní",J711,0)</f>
        <v>0</v>
      </c>
      <c r="BF711" s="229">
        <f>IF(N711="snížená",J711,0)</f>
        <v>0</v>
      </c>
      <c r="BG711" s="229">
        <f>IF(N711="zákl. přenesená",J711,0)</f>
        <v>0</v>
      </c>
      <c r="BH711" s="229">
        <f>IF(N711="sníž. přenesená",J711,0)</f>
        <v>0</v>
      </c>
      <c r="BI711" s="229">
        <f>IF(N711="nulová",J711,0)</f>
        <v>0</v>
      </c>
      <c r="BJ711" s="17" t="s">
        <v>86</v>
      </c>
      <c r="BK711" s="229">
        <f>ROUND(I711*H711,2)</f>
        <v>0</v>
      </c>
      <c r="BL711" s="17" t="s">
        <v>283</v>
      </c>
      <c r="BM711" s="228" t="s">
        <v>1423</v>
      </c>
    </row>
    <row r="712" s="14" customFormat="1">
      <c r="A712" s="14"/>
      <c r="B712" s="246"/>
      <c r="C712" s="247"/>
      <c r="D712" s="237" t="s">
        <v>215</v>
      </c>
      <c r="E712" s="248" t="s">
        <v>1</v>
      </c>
      <c r="F712" s="249" t="s">
        <v>1424</v>
      </c>
      <c r="G712" s="247"/>
      <c r="H712" s="250">
        <v>92.200000000000003</v>
      </c>
      <c r="I712" s="251"/>
      <c r="J712" s="247"/>
      <c r="K712" s="247"/>
      <c r="L712" s="252"/>
      <c r="M712" s="253"/>
      <c r="N712" s="254"/>
      <c r="O712" s="254"/>
      <c r="P712" s="254"/>
      <c r="Q712" s="254"/>
      <c r="R712" s="254"/>
      <c r="S712" s="254"/>
      <c r="T712" s="254"/>
      <c r="U712" s="255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6" t="s">
        <v>215</v>
      </c>
      <c r="AU712" s="256" t="s">
        <v>88</v>
      </c>
      <c r="AV712" s="14" t="s">
        <v>88</v>
      </c>
      <c r="AW712" s="14" t="s">
        <v>34</v>
      </c>
      <c r="AX712" s="14" t="s">
        <v>86</v>
      </c>
      <c r="AY712" s="256" t="s">
        <v>144</v>
      </c>
    </row>
    <row r="713" s="2" customFormat="1" ht="24.15" customHeight="1">
      <c r="A713" s="38"/>
      <c r="B713" s="39"/>
      <c r="C713" s="217" t="s">
        <v>1425</v>
      </c>
      <c r="D713" s="217" t="s">
        <v>147</v>
      </c>
      <c r="E713" s="218" t="s">
        <v>1426</v>
      </c>
      <c r="F713" s="219" t="s">
        <v>1427</v>
      </c>
      <c r="G713" s="220" t="s">
        <v>270</v>
      </c>
      <c r="H713" s="221">
        <v>81</v>
      </c>
      <c r="I713" s="222"/>
      <c r="J713" s="223">
        <f>ROUND(I713*H713,2)</f>
        <v>0</v>
      </c>
      <c r="K713" s="219" t="s">
        <v>151</v>
      </c>
      <c r="L713" s="44"/>
      <c r="M713" s="224" t="s">
        <v>1</v>
      </c>
      <c r="N713" s="225" t="s">
        <v>43</v>
      </c>
      <c r="O713" s="91"/>
      <c r="P713" s="226">
        <f>O713*H713</f>
        <v>0</v>
      </c>
      <c r="Q713" s="226">
        <v>0.00072000000000000005</v>
      </c>
      <c r="R713" s="226">
        <f>Q713*H713</f>
        <v>0.058320000000000004</v>
      </c>
      <c r="S713" s="226">
        <v>0</v>
      </c>
      <c r="T713" s="226">
        <f>S713*H713</f>
        <v>0</v>
      </c>
      <c r="U713" s="227" t="s">
        <v>1</v>
      </c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8" t="s">
        <v>283</v>
      </c>
      <c r="AT713" s="228" t="s">
        <v>147</v>
      </c>
      <c r="AU713" s="228" t="s">
        <v>88</v>
      </c>
      <c r="AY713" s="17" t="s">
        <v>144</v>
      </c>
      <c r="BE713" s="229">
        <f>IF(N713="základní",J713,0)</f>
        <v>0</v>
      </c>
      <c r="BF713" s="229">
        <f>IF(N713="snížená",J713,0)</f>
        <v>0</v>
      </c>
      <c r="BG713" s="229">
        <f>IF(N713="zákl. přenesená",J713,0)</f>
        <v>0</v>
      </c>
      <c r="BH713" s="229">
        <f>IF(N713="sníž. přenesená",J713,0)</f>
        <v>0</v>
      </c>
      <c r="BI713" s="229">
        <f>IF(N713="nulová",J713,0)</f>
        <v>0</v>
      </c>
      <c r="BJ713" s="17" t="s">
        <v>86</v>
      </c>
      <c r="BK713" s="229">
        <f>ROUND(I713*H713,2)</f>
        <v>0</v>
      </c>
      <c r="BL713" s="17" t="s">
        <v>283</v>
      </c>
      <c r="BM713" s="228" t="s">
        <v>1428</v>
      </c>
    </row>
    <row r="714" s="14" customFormat="1">
      <c r="A714" s="14"/>
      <c r="B714" s="246"/>
      <c r="C714" s="247"/>
      <c r="D714" s="237" t="s">
        <v>215</v>
      </c>
      <c r="E714" s="248" t="s">
        <v>1</v>
      </c>
      <c r="F714" s="249" t="s">
        <v>1429</v>
      </c>
      <c r="G714" s="247"/>
      <c r="H714" s="250">
        <v>81</v>
      </c>
      <c r="I714" s="251"/>
      <c r="J714" s="247"/>
      <c r="K714" s="247"/>
      <c r="L714" s="252"/>
      <c r="M714" s="253"/>
      <c r="N714" s="254"/>
      <c r="O714" s="254"/>
      <c r="P714" s="254"/>
      <c r="Q714" s="254"/>
      <c r="R714" s="254"/>
      <c r="S714" s="254"/>
      <c r="T714" s="254"/>
      <c r="U714" s="255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6" t="s">
        <v>215</v>
      </c>
      <c r="AU714" s="256" t="s">
        <v>88</v>
      </c>
      <c r="AV714" s="14" t="s">
        <v>88</v>
      </c>
      <c r="AW714" s="14" t="s">
        <v>34</v>
      </c>
      <c r="AX714" s="14" t="s">
        <v>86</v>
      </c>
      <c r="AY714" s="256" t="s">
        <v>144</v>
      </c>
    </row>
    <row r="715" s="2" customFormat="1" ht="37.8" customHeight="1">
      <c r="A715" s="38"/>
      <c r="B715" s="39"/>
      <c r="C715" s="268" t="s">
        <v>1430</v>
      </c>
      <c r="D715" s="268" t="s">
        <v>349</v>
      </c>
      <c r="E715" s="269" t="s">
        <v>1431</v>
      </c>
      <c r="F715" s="270" t="s">
        <v>1432</v>
      </c>
      <c r="G715" s="271" t="s">
        <v>270</v>
      </c>
      <c r="H715" s="272">
        <v>20.5</v>
      </c>
      <c r="I715" s="273"/>
      <c r="J715" s="274">
        <f>ROUND(I715*H715,2)</f>
        <v>0</v>
      </c>
      <c r="K715" s="270" t="s">
        <v>1</v>
      </c>
      <c r="L715" s="275"/>
      <c r="M715" s="276" t="s">
        <v>1</v>
      </c>
      <c r="N715" s="277" t="s">
        <v>43</v>
      </c>
      <c r="O715" s="91"/>
      <c r="P715" s="226">
        <f>O715*H715</f>
        <v>0</v>
      </c>
      <c r="Q715" s="226">
        <v>0.029999999999999999</v>
      </c>
      <c r="R715" s="226">
        <f>Q715*H715</f>
        <v>0.61499999999999999</v>
      </c>
      <c r="S715" s="226">
        <v>0</v>
      </c>
      <c r="T715" s="226">
        <f>S715*H715</f>
        <v>0</v>
      </c>
      <c r="U715" s="227" t="s">
        <v>1</v>
      </c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8" t="s">
        <v>179</v>
      </c>
      <c r="AT715" s="228" t="s">
        <v>349</v>
      </c>
      <c r="AU715" s="228" t="s">
        <v>88</v>
      </c>
      <c r="AY715" s="17" t="s">
        <v>144</v>
      </c>
      <c r="BE715" s="229">
        <f>IF(N715="základní",J715,0)</f>
        <v>0</v>
      </c>
      <c r="BF715" s="229">
        <f>IF(N715="snížená",J715,0)</f>
        <v>0</v>
      </c>
      <c r="BG715" s="229">
        <f>IF(N715="zákl. přenesená",J715,0)</f>
        <v>0</v>
      </c>
      <c r="BH715" s="229">
        <f>IF(N715="sníž. přenesená",J715,0)</f>
        <v>0</v>
      </c>
      <c r="BI715" s="229">
        <f>IF(N715="nulová",J715,0)</f>
        <v>0</v>
      </c>
      <c r="BJ715" s="17" t="s">
        <v>86</v>
      </c>
      <c r="BK715" s="229">
        <f>ROUND(I715*H715,2)</f>
        <v>0</v>
      </c>
      <c r="BL715" s="17" t="s">
        <v>161</v>
      </c>
      <c r="BM715" s="228" t="s">
        <v>1433</v>
      </c>
    </row>
    <row r="716" s="2" customFormat="1" ht="24.15" customHeight="1">
      <c r="A716" s="38"/>
      <c r="B716" s="39"/>
      <c r="C716" s="268" t="s">
        <v>1434</v>
      </c>
      <c r="D716" s="268" t="s">
        <v>349</v>
      </c>
      <c r="E716" s="269" t="s">
        <v>1435</v>
      </c>
      <c r="F716" s="270" t="s">
        <v>1436</v>
      </c>
      <c r="G716" s="271" t="s">
        <v>270</v>
      </c>
      <c r="H716" s="272">
        <v>60.5</v>
      </c>
      <c r="I716" s="273"/>
      <c r="J716" s="274">
        <f>ROUND(I716*H716,2)</f>
        <v>0</v>
      </c>
      <c r="K716" s="270" t="s">
        <v>1</v>
      </c>
      <c r="L716" s="275"/>
      <c r="M716" s="276" t="s">
        <v>1</v>
      </c>
      <c r="N716" s="277" t="s">
        <v>43</v>
      </c>
      <c r="O716" s="91"/>
      <c r="P716" s="226">
        <f>O716*H716</f>
        <v>0</v>
      </c>
      <c r="Q716" s="226">
        <v>0.0070000000000000001</v>
      </c>
      <c r="R716" s="226">
        <f>Q716*H716</f>
        <v>0.42349999999999999</v>
      </c>
      <c r="S716" s="226">
        <v>0</v>
      </c>
      <c r="T716" s="226">
        <f>S716*H716</f>
        <v>0</v>
      </c>
      <c r="U716" s="227" t="s">
        <v>1</v>
      </c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8" t="s">
        <v>179</v>
      </c>
      <c r="AT716" s="228" t="s">
        <v>349</v>
      </c>
      <c r="AU716" s="228" t="s">
        <v>88</v>
      </c>
      <c r="AY716" s="17" t="s">
        <v>144</v>
      </c>
      <c r="BE716" s="229">
        <f>IF(N716="základní",J716,0)</f>
        <v>0</v>
      </c>
      <c r="BF716" s="229">
        <f>IF(N716="snížená",J716,0)</f>
        <v>0</v>
      </c>
      <c r="BG716" s="229">
        <f>IF(N716="zákl. přenesená",J716,0)</f>
        <v>0</v>
      </c>
      <c r="BH716" s="229">
        <f>IF(N716="sníž. přenesená",J716,0)</f>
        <v>0</v>
      </c>
      <c r="BI716" s="229">
        <f>IF(N716="nulová",J716,0)</f>
        <v>0</v>
      </c>
      <c r="BJ716" s="17" t="s">
        <v>86</v>
      </c>
      <c r="BK716" s="229">
        <f>ROUND(I716*H716,2)</f>
        <v>0</v>
      </c>
      <c r="BL716" s="17" t="s">
        <v>161</v>
      </c>
      <c r="BM716" s="228" t="s">
        <v>1437</v>
      </c>
    </row>
    <row r="717" s="14" customFormat="1">
      <c r="A717" s="14"/>
      <c r="B717" s="246"/>
      <c r="C717" s="247"/>
      <c r="D717" s="237" t="s">
        <v>215</v>
      </c>
      <c r="E717" s="248" t="s">
        <v>1</v>
      </c>
      <c r="F717" s="249" t="s">
        <v>1438</v>
      </c>
      <c r="G717" s="247"/>
      <c r="H717" s="250">
        <v>60.5</v>
      </c>
      <c r="I717" s="251"/>
      <c r="J717" s="247"/>
      <c r="K717" s="247"/>
      <c r="L717" s="252"/>
      <c r="M717" s="253"/>
      <c r="N717" s="254"/>
      <c r="O717" s="254"/>
      <c r="P717" s="254"/>
      <c r="Q717" s="254"/>
      <c r="R717" s="254"/>
      <c r="S717" s="254"/>
      <c r="T717" s="254"/>
      <c r="U717" s="255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6" t="s">
        <v>215</v>
      </c>
      <c r="AU717" s="256" t="s">
        <v>88</v>
      </c>
      <c r="AV717" s="14" t="s">
        <v>88</v>
      </c>
      <c r="AW717" s="14" t="s">
        <v>34</v>
      </c>
      <c r="AX717" s="14" t="s">
        <v>86</v>
      </c>
      <c r="AY717" s="256" t="s">
        <v>144</v>
      </c>
    </row>
    <row r="718" s="2" customFormat="1" ht="24.15" customHeight="1">
      <c r="A718" s="38"/>
      <c r="B718" s="39"/>
      <c r="C718" s="217" t="s">
        <v>1439</v>
      </c>
      <c r="D718" s="217" t="s">
        <v>147</v>
      </c>
      <c r="E718" s="218" t="s">
        <v>1440</v>
      </c>
      <c r="F718" s="219" t="s">
        <v>1441</v>
      </c>
      <c r="G718" s="220" t="s">
        <v>270</v>
      </c>
      <c r="H718" s="221">
        <v>56.68</v>
      </c>
      <c r="I718" s="222"/>
      <c r="J718" s="223">
        <f>ROUND(I718*H718,2)</f>
        <v>0</v>
      </c>
      <c r="K718" s="219" t="s">
        <v>151</v>
      </c>
      <c r="L718" s="44"/>
      <c r="M718" s="224" t="s">
        <v>1</v>
      </c>
      <c r="N718" s="225" t="s">
        <v>43</v>
      </c>
      <c r="O718" s="91"/>
      <c r="P718" s="226">
        <f>O718*H718</f>
        <v>0</v>
      </c>
      <c r="Q718" s="226">
        <v>0.00072000000000000005</v>
      </c>
      <c r="R718" s="226">
        <f>Q718*H718</f>
        <v>0.040809600000000001</v>
      </c>
      <c r="S718" s="226">
        <v>0</v>
      </c>
      <c r="T718" s="226">
        <f>S718*H718</f>
        <v>0</v>
      </c>
      <c r="U718" s="227" t="s">
        <v>1</v>
      </c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8" t="s">
        <v>283</v>
      </c>
      <c r="AT718" s="228" t="s">
        <v>147</v>
      </c>
      <c r="AU718" s="228" t="s">
        <v>88</v>
      </c>
      <c r="AY718" s="17" t="s">
        <v>144</v>
      </c>
      <c r="BE718" s="229">
        <f>IF(N718="základní",J718,0)</f>
        <v>0</v>
      </c>
      <c r="BF718" s="229">
        <f>IF(N718="snížená",J718,0)</f>
        <v>0</v>
      </c>
      <c r="BG718" s="229">
        <f>IF(N718="zákl. přenesená",J718,0)</f>
        <v>0</v>
      </c>
      <c r="BH718" s="229">
        <f>IF(N718="sníž. přenesená",J718,0)</f>
        <v>0</v>
      </c>
      <c r="BI718" s="229">
        <f>IF(N718="nulová",J718,0)</f>
        <v>0</v>
      </c>
      <c r="BJ718" s="17" t="s">
        <v>86</v>
      </c>
      <c r="BK718" s="229">
        <f>ROUND(I718*H718,2)</f>
        <v>0</v>
      </c>
      <c r="BL718" s="17" t="s">
        <v>283</v>
      </c>
      <c r="BM718" s="228" t="s">
        <v>1442</v>
      </c>
    </row>
    <row r="719" s="14" customFormat="1">
      <c r="A719" s="14"/>
      <c r="B719" s="246"/>
      <c r="C719" s="247"/>
      <c r="D719" s="237" t="s">
        <v>215</v>
      </c>
      <c r="E719" s="248" t="s">
        <v>1</v>
      </c>
      <c r="F719" s="249" t="s">
        <v>1443</v>
      </c>
      <c r="G719" s="247"/>
      <c r="H719" s="250">
        <v>56.68</v>
      </c>
      <c r="I719" s="251"/>
      <c r="J719" s="247"/>
      <c r="K719" s="247"/>
      <c r="L719" s="252"/>
      <c r="M719" s="253"/>
      <c r="N719" s="254"/>
      <c r="O719" s="254"/>
      <c r="P719" s="254"/>
      <c r="Q719" s="254"/>
      <c r="R719" s="254"/>
      <c r="S719" s="254"/>
      <c r="T719" s="254"/>
      <c r="U719" s="255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6" t="s">
        <v>215</v>
      </c>
      <c r="AU719" s="256" t="s">
        <v>88</v>
      </c>
      <c r="AV719" s="14" t="s">
        <v>88</v>
      </c>
      <c r="AW719" s="14" t="s">
        <v>34</v>
      </c>
      <c r="AX719" s="14" t="s">
        <v>86</v>
      </c>
      <c r="AY719" s="256" t="s">
        <v>144</v>
      </c>
    </row>
    <row r="720" s="2" customFormat="1" ht="24.15" customHeight="1">
      <c r="A720" s="38"/>
      <c r="B720" s="39"/>
      <c r="C720" s="268" t="s">
        <v>1444</v>
      </c>
      <c r="D720" s="268" t="s">
        <v>349</v>
      </c>
      <c r="E720" s="269" t="s">
        <v>1435</v>
      </c>
      <c r="F720" s="270" t="s">
        <v>1436</v>
      </c>
      <c r="G720" s="271" t="s">
        <v>270</v>
      </c>
      <c r="H720" s="272">
        <v>56.68</v>
      </c>
      <c r="I720" s="273"/>
      <c r="J720" s="274">
        <f>ROUND(I720*H720,2)</f>
        <v>0</v>
      </c>
      <c r="K720" s="270" t="s">
        <v>1</v>
      </c>
      <c r="L720" s="275"/>
      <c r="M720" s="276" t="s">
        <v>1</v>
      </c>
      <c r="N720" s="277" t="s">
        <v>43</v>
      </c>
      <c r="O720" s="91"/>
      <c r="P720" s="226">
        <f>O720*H720</f>
        <v>0</v>
      </c>
      <c r="Q720" s="226">
        <v>0.0070000000000000001</v>
      </c>
      <c r="R720" s="226">
        <f>Q720*H720</f>
        <v>0.39676</v>
      </c>
      <c r="S720" s="226">
        <v>0</v>
      </c>
      <c r="T720" s="226">
        <f>S720*H720</f>
        <v>0</v>
      </c>
      <c r="U720" s="227" t="s">
        <v>1</v>
      </c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8" t="s">
        <v>179</v>
      </c>
      <c r="AT720" s="228" t="s">
        <v>349</v>
      </c>
      <c r="AU720" s="228" t="s">
        <v>88</v>
      </c>
      <c r="AY720" s="17" t="s">
        <v>144</v>
      </c>
      <c r="BE720" s="229">
        <f>IF(N720="základní",J720,0)</f>
        <v>0</v>
      </c>
      <c r="BF720" s="229">
        <f>IF(N720="snížená",J720,0)</f>
        <v>0</v>
      </c>
      <c r="BG720" s="229">
        <f>IF(N720="zákl. přenesená",J720,0)</f>
        <v>0</v>
      </c>
      <c r="BH720" s="229">
        <f>IF(N720="sníž. přenesená",J720,0)</f>
        <v>0</v>
      </c>
      <c r="BI720" s="229">
        <f>IF(N720="nulová",J720,0)</f>
        <v>0</v>
      </c>
      <c r="BJ720" s="17" t="s">
        <v>86</v>
      </c>
      <c r="BK720" s="229">
        <f>ROUND(I720*H720,2)</f>
        <v>0</v>
      </c>
      <c r="BL720" s="17" t="s">
        <v>161</v>
      </c>
      <c r="BM720" s="228" t="s">
        <v>1445</v>
      </c>
    </row>
    <row r="721" s="2" customFormat="1" ht="16.5" customHeight="1">
      <c r="A721" s="38"/>
      <c r="B721" s="39"/>
      <c r="C721" s="217" t="s">
        <v>1446</v>
      </c>
      <c r="D721" s="217" t="s">
        <v>147</v>
      </c>
      <c r="E721" s="218" t="s">
        <v>1447</v>
      </c>
      <c r="F721" s="219" t="s">
        <v>1448</v>
      </c>
      <c r="G721" s="220" t="s">
        <v>1449</v>
      </c>
      <c r="H721" s="221">
        <v>4</v>
      </c>
      <c r="I721" s="222"/>
      <c r="J721" s="223">
        <f>ROUND(I721*H721,2)</f>
        <v>0</v>
      </c>
      <c r="K721" s="219" t="s">
        <v>1</v>
      </c>
      <c r="L721" s="44"/>
      <c r="M721" s="224" t="s">
        <v>1</v>
      </c>
      <c r="N721" s="225" t="s">
        <v>43</v>
      </c>
      <c r="O721" s="91"/>
      <c r="P721" s="226">
        <f>O721*H721</f>
        <v>0</v>
      </c>
      <c r="Q721" s="226">
        <v>0</v>
      </c>
      <c r="R721" s="226">
        <f>Q721*H721</f>
        <v>0</v>
      </c>
      <c r="S721" s="226">
        <v>0.25</v>
      </c>
      <c r="T721" s="226">
        <f>S721*H721</f>
        <v>1</v>
      </c>
      <c r="U721" s="227" t="s">
        <v>1</v>
      </c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R721" s="228" t="s">
        <v>161</v>
      </c>
      <c r="AT721" s="228" t="s">
        <v>147</v>
      </c>
      <c r="AU721" s="228" t="s">
        <v>88</v>
      </c>
      <c r="AY721" s="17" t="s">
        <v>144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17" t="s">
        <v>86</v>
      </c>
      <c r="BK721" s="229">
        <f>ROUND(I721*H721,2)</f>
        <v>0</v>
      </c>
      <c r="BL721" s="17" t="s">
        <v>161</v>
      </c>
      <c r="BM721" s="228" t="s">
        <v>1450</v>
      </c>
    </row>
    <row r="722" s="2" customFormat="1" ht="24.15" customHeight="1">
      <c r="A722" s="38"/>
      <c r="B722" s="39"/>
      <c r="C722" s="217" t="s">
        <v>1451</v>
      </c>
      <c r="D722" s="217" t="s">
        <v>147</v>
      </c>
      <c r="E722" s="218" t="s">
        <v>1452</v>
      </c>
      <c r="F722" s="219" t="s">
        <v>1453</v>
      </c>
      <c r="G722" s="220" t="s">
        <v>369</v>
      </c>
      <c r="H722" s="221">
        <v>2</v>
      </c>
      <c r="I722" s="222"/>
      <c r="J722" s="223">
        <f>ROUND(I722*H722,2)</f>
        <v>0</v>
      </c>
      <c r="K722" s="219" t="s">
        <v>1</v>
      </c>
      <c r="L722" s="44"/>
      <c r="M722" s="224" t="s">
        <v>1</v>
      </c>
      <c r="N722" s="225" t="s">
        <v>43</v>
      </c>
      <c r="O722" s="91"/>
      <c r="P722" s="226">
        <f>O722*H722</f>
        <v>0</v>
      </c>
      <c r="Q722" s="226">
        <v>0</v>
      </c>
      <c r="R722" s="226">
        <f>Q722*H722</f>
        <v>0</v>
      </c>
      <c r="S722" s="226">
        <v>0</v>
      </c>
      <c r="T722" s="226">
        <f>S722*H722</f>
        <v>0</v>
      </c>
      <c r="U722" s="227" t="s">
        <v>1</v>
      </c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8" t="s">
        <v>161</v>
      </c>
      <c r="AT722" s="228" t="s">
        <v>147</v>
      </c>
      <c r="AU722" s="228" t="s">
        <v>88</v>
      </c>
      <c r="AY722" s="17" t="s">
        <v>144</v>
      </c>
      <c r="BE722" s="229">
        <f>IF(N722="základní",J722,0)</f>
        <v>0</v>
      </c>
      <c r="BF722" s="229">
        <f>IF(N722="snížená",J722,0)</f>
        <v>0</v>
      </c>
      <c r="BG722" s="229">
        <f>IF(N722="zákl. přenesená",J722,0)</f>
        <v>0</v>
      </c>
      <c r="BH722" s="229">
        <f>IF(N722="sníž. přenesená",J722,0)</f>
        <v>0</v>
      </c>
      <c r="BI722" s="229">
        <f>IF(N722="nulová",J722,0)</f>
        <v>0</v>
      </c>
      <c r="BJ722" s="17" t="s">
        <v>86</v>
      </c>
      <c r="BK722" s="229">
        <f>ROUND(I722*H722,2)</f>
        <v>0</v>
      </c>
      <c r="BL722" s="17" t="s">
        <v>161</v>
      </c>
      <c r="BM722" s="228" t="s">
        <v>1454</v>
      </c>
    </row>
    <row r="723" s="2" customFormat="1" ht="24.15" customHeight="1">
      <c r="A723" s="38"/>
      <c r="B723" s="39"/>
      <c r="C723" s="217" t="s">
        <v>1455</v>
      </c>
      <c r="D723" s="217" t="s">
        <v>147</v>
      </c>
      <c r="E723" s="218" t="s">
        <v>1456</v>
      </c>
      <c r="F723" s="219" t="s">
        <v>1457</v>
      </c>
      <c r="G723" s="220" t="s">
        <v>369</v>
      </c>
      <c r="H723" s="221">
        <v>1</v>
      </c>
      <c r="I723" s="222"/>
      <c r="J723" s="223">
        <f>ROUND(I723*H723,2)</f>
        <v>0</v>
      </c>
      <c r="K723" s="219" t="s">
        <v>1</v>
      </c>
      <c r="L723" s="44"/>
      <c r="M723" s="224" t="s">
        <v>1</v>
      </c>
      <c r="N723" s="225" t="s">
        <v>43</v>
      </c>
      <c r="O723" s="91"/>
      <c r="P723" s="226">
        <f>O723*H723</f>
        <v>0</v>
      </c>
      <c r="Q723" s="226">
        <v>0</v>
      </c>
      <c r="R723" s="226">
        <f>Q723*H723</f>
        <v>0</v>
      </c>
      <c r="S723" s="226">
        <v>0</v>
      </c>
      <c r="T723" s="226">
        <f>S723*H723</f>
        <v>0</v>
      </c>
      <c r="U723" s="227" t="s">
        <v>1</v>
      </c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8" t="s">
        <v>161</v>
      </c>
      <c r="AT723" s="228" t="s">
        <v>147</v>
      </c>
      <c r="AU723" s="228" t="s">
        <v>88</v>
      </c>
      <c r="AY723" s="17" t="s">
        <v>144</v>
      </c>
      <c r="BE723" s="229">
        <f>IF(N723="základní",J723,0)</f>
        <v>0</v>
      </c>
      <c r="BF723" s="229">
        <f>IF(N723="snížená",J723,0)</f>
        <v>0</v>
      </c>
      <c r="BG723" s="229">
        <f>IF(N723="zákl. přenesená",J723,0)</f>
        <v>0</v>
      </c>
      <c r="BH723" s="229">
        <f>IF(N723="sníž. přenesená",J723,0)</f>
        <v>0</v>
      </c>
      <c r="BI723" s="229">
        <f>IF(N723="nulová",J723,0)</f>
        <v>0</v>
      </c>
      <c r="BJ723" s="17" t="s">
        <v>86</v>
      </c>
      <c r="BK723" s="229">
        <f>ROUND(I723*H723,2)</f>
        <v>0</v>
      </c>
      <c r="BL723" s="17" t="s">
        <v>161</v>
      </c>
      <c r="BM723" s="228" t="s">
        <v>1458</v>
      </c>
    </row>
    <row r="724" s="2" customFormat="1" ht="24.15" customHeight="1">
      <c r="A724" s="38"/>
      <c r="B724" s="39"/>
      <c r="C724" s="217" t="s">
        <v>352</v>
      </c>
      <c r="D724" s="217" t="s">
        <v>147</v>
      </c>
      <c r="E724" s="218" t="s">
        <v>1459</v>
      </c>
      <c r="F724" s="219" t="s">
        <v>1460</v>
      </c>
      <c r="G724" s="220" t="s">
        <v>369</v>
      </c>
      <c r="H724" s="221">
        <v>1</v>
      </c>
      <c r="I724" s="222"/>
      <c r="J724" s="223">
        <f>ROUND(I724*H724,2)</f>
        <v>0</v>
      </c>
      <c r="K724" s="219" t="s">
        <v>1</v>
      </c>
      <c r="L724" s="44"/>
      <c r="M724" s="224" t="s">
        <v>1</v>
      </c>
      <c r="N724" s="225" t="s">
        <v>43</v>
      </c>
      <c r="O724" s="91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6">
        <f>S724*H724</f>
        <v>0</v>
      </c>
      <c r="U724" s="227" t="s">
        <v>1</v>
      </c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28" t="s">
        <v>161</v>
      </c>
      <c r="AT724" s="228" t="s">
        <v>147</v>
      </c>
      <c r="AU724" s="228" t="s">
        <v>88</v>
      </c>
      <c r="AY724" s="17" t="s">
        <v>144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7" t="s">
        <v>86</v>
      </c>
      <c r="BK724" s="229">
        <f>ROUND(I724*H724,2)</f>
        <v>0</v>
      </c>
      <c r="BL724" s="17" t="s">
        <v>161</v>
      </c>
      <c r="BM724" s="228" t="s">
        <v>1461</v>
      </c>
    </row>
    <row r="725" s="2" customFormat="1" ht="24.15" customHeight="1">
      <c r="A725" s="38"/>
      <c r="B725" s="39"/>
      <c r="C725" s="217" t="s">
        <v>1462</v>
      </c>
      <c r="D725" s="217" t="s">
        <v>147</v>
      </c>
      <c r="E725" s="218" t="s">
        <v>1463</v>
      </c>
      <c r="F725" s="219" t="s">
        <v>1464</v>
      </c>
      <c r="G725" s="220" t="s">
        <v>1044</v>
      </c>
      <c r="H725" s="221">
        <v>1</v>
      </c>
      <c r="I725" s="222"/>
      <c r="J725" s="223">
        <f>ROUND(I725*H725,2)</f>
        <v>0</v>
      </c>
      <c r="K725" s="219" t="s">
        <v>1</v>
      </c>
      <c r="L725" s="44"/>
      <c r="M725" s="224" t="s">
        <v>1</v>
      </c>
      <c r="N725" s="225" t="s">
        <v>43</v>
      </c>
      <c r="O725" s="91"/>
      <c r="P725" s="226">
        <f>O725*H725</f>
        <v>0</v>
      </c>
      <c r="Q725" s="226">
        <v>0</v>
      </c>
      <c r="R725" s="226">
        <f>Q725*H725</f>
        <v>0</v>
      </c>
      <c r="S725" s="226">
        <v>0</v>
      </c>
      <c r="T725" s="226">
        <f>S725*H725</f>
        <v>0</v>
      </c>
      <c r="U725" s="227" t="s">
        <v>1</v>
      </c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8" t="s">
        <v>161</v>
      </c>
      <c r="AT725" s="228" t="s">
        <v>147</v>
      </c>
      <c r="AU725" s="228" t="s">
        <v>88</v>
      </c>
      <c r="AY725" s="17" t="s">
        <v>144</v>
      </c>
      <c r="BE725" s="229">
        <f>IF(N725="základní",J725,0)</f>
        <v>0</v>
      </c>
      <c r="BF725" s="229">
        <f>IF(N725="snížená",J725,0)</f>
        <v>0</v>
      </c>
      <c r="BG725" s="229">
        <f>IF(N725="zákl. přenesená",J725,0)</f>
        <v>0</v>
      </c>
      <c r="BH725" s="229">
        <f>IF(N725="sníž. přenesená",J725,0)</f>
        <v>0</v>
      </c>
      <c r="BI725" s="229">
        <f>IF(N725="nulová",J725,0)</f>
        <v>0</v>
      </c>
      <c r="BJ725" s="17" t="s">
        <v>86</v>
      </c>
      <c r="BK725" s="229">
        <f>ROUND(I725*H725,2)</f>
        <v>0</v>
      </c>
      <c r="BL725" s="17" t="s">
        <v>161</v>
      </c>
      <c r="BM725" s="228" t="s">
        <v>1465</v>
      </c>
    </row>
    <row r="726" s="12" customFormat="1" ht="22.8" customHeight="1">
      <c r="A726" s="12"/>
      <c r="B726" s="201"/>
      <c r="C726" s="202"/>
      <c r="D726" s="203" t="s">
        <v>77</v>
      </c>
      <c r="E726" s="215" t="s">
        <v>1466</v>
      </c>
      <c r="F726" s="215" t="s">
        <v>1467</v>
      </c>
      <c r="G726" s="202"/>
      <c r="H726" s="202"/>
      <c r="I726" s="205"/>
      <c r="J726" s="216">
        <f>BK726</f>
        <v>0</v>
      </c>
      <c r="K726" s="202"/>
      <c r="L726" s="207"/>
      <c r="M726" s="208"/>
      <c r="N726" s="209"/>
      <c r="O726" s="209"/>
      <c r="P726" s="210">
        <f>SUM(P727:P735)</f>
        <v>0</v>
      </c>
      <c r="Q726" s="209"/>
      <c r="R726" s="210">
        <f>SUM(R727:R735)</f>
        <v>0</v>
      </c>
      <c r="S726" s="209"/>
      <c r="T726" s="210">
        <f>SUM(T727:T735)</f>
        <v>0</v>
      </c>
      <c r="U726" s="211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2" t="s">
        <v>86</v>
      </c>
      <c r="AT726" s="213" t="s">
        <v>77</v>
      </c>
      <c r="AU726" s="213" t="s">
        <v>86</v>
      </c>
      <c r="AY726" s="212" t="s">
        <v>144</v>
      </c>
      <c r="BK726" s="214">
        <f>SUM(BK727:BK735)</f>
        <v>0</v>
      </c>
    </row>
    <row r="727" s="2" customFormat="1" ht="16.5" customHeight="1">
      <c r="A727" s="38"/>
      <c r="B727" s="39"/>
      <c r="C727" s="217" t="s">
        <v>1468</v>
      </c>
      <c r="D727" s="217" t="s">
        <v>147</v>
      </c>
      <c r="E727" s="218" t="s">
        <v>1469</v>
      </c>
      <c r="F727" s="219" t="s">
        <v>1470</v>
      </c>
      <c r="G727" s="220" t="s">
        <v>426</v>
      </c>
      <c r="H727" s="221">
        <v>4373.1869999999999</v>
      </c>
      <c r="I727" s="222"/>
      <c r="J727" s="223">
        <f>ROUND(I727*H727,2)</f>
        <v>0</v>
      </c>
      <c r="K727" s="219" t="s">
        <v>151</v>
      </c>
      <c r="L727" s="44"/>
      <c r="M727" s="224" t="s">
        <v>1</v>
      </c>
      <c r="N727" s="225" t="s">
        <v>43</v>
      </c>
      <c r="O727" s="91"/>
      <c r="P727" s="226">
        <f>O727*H727</f>
        <v>0</v>
      </c>
      <c r="Q727" s="226">
        <v>0</v>
      </c>
      <c r="R727" s="226">
        <f>Q727*H727</f>
        <v>0</v>
      </c>
      <c r="S727" s="226">
        <v>0</v>
      </c>
      <c r="T727" s="226">
        <f>S727*H727</f>
        <v>0</v>
      </c>
      <c r="U727" s="227" t="s">
        <v>1</v>
      </c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8" t="s">
        <v>161</v>
      </c>
      <c r="AT727" s="228" t="s">
        <v>147</v>
      </c>
      <c r="AU727" s="228" t="s">
        <v>88</v>
      </c>
      <c r="AY727" s="17" t="s">
        <v>144</v>
      </c>
      <c r="BE727" s="229">
        <f>IF(N727="základní",J727,0)</f>
        <v>0</v>
      </c>
      <c r="BF727" s="229">
        <f>IF(N727="snížená",J727,0)</f>
        <v>0</v>
      </c>
      <c r="BG727" s="229">
        <f>IF(N727="zákl. přenesená",J727,0)</f>
        <v>0</v>
      </c>
      <c r="BH727" s="229">
        <f>IF(N727="sníž. přenesená",J727,0)</f>
        <v>0</v>
      </c>
      <c r="BI727" s="229">
        <f>IF(N727="nulová",J727,0)</f>
        <v>0</v>
      </c>
      <c r="BJ727" s="17" t="s">
        <v>86</v>
      </c>
      <c r="BK727" s="229">
        <f>ROUND(I727*H727,2)</f>
        <v>0</v>
      </c>
      <c r="BL727" s="17" t="s">
        <v>161</v>
      </c>
      <c r="BM727" s="228" t="s">
        <v>1471</v>
      </c>
    </row>
    <row r="728" s="14" customFormat="1">
      <c r="A728" s="14"/>
      <c r="B728" s="246"/>
      <c r="C728" s="247"/>
      <c r="D728" s="237" t="s">
        <v>215</v>
      </c>
      <c r="E728" s="248" t="s">
        <v>1</v>
      </c>
      <c r="F728" s="249" t="s">
        <v>1472</v>
      </c>
      <c r="G728" s="247"/>
      <c r="H728" s="250">
        <v>4373.1869999999999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4"/>
      <c r="U728" s="255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6" t="s">
        <v>215</v>
      </c>
      <c r="AU728" s="256" t="s">
        <v>88</v>
      </c>
      <c r="AV728" s="14" t="s">
        <v>88</v>
      </c>
      <c r="AW728" s="14" t="s">
        <v>34</v>
      </c>
      <c r="AX728" s="14" t="s">
        <v>86</v>
      </c>
      <c r="AY728" s="256" t="s">
        <v>144</v>
      </c>
    </row>
    <row r="729" s="2" customFormat="1" ht="24.15" customHeight="1">
      <c r="A729" s="38"/>
      <c r="B729" s="39"/>
      <c r="C729" s="217" t="s">
        <v>1473</v>
      </c>
      <c r="D729" s="217" t="s">
        <v>147</v>
      </c>
      <c r="E729" s="218" t="s">
        <v>1474</v>
      </c>
      <c r="F729" s="219" t="s">
        <v>1475</v>
      </c>
      <c r="G729" s="220" t="s">
        <v>426</v>
      </c>
      <c r="H729" s="221">
        <v>126822.423</v>
      </c>
      <c r="I729" s="222"/>
      <c r="J729" s="223">
        <f>ROUND(I729*H729,2)</f>
        <v>0</v>
      </c>
      <c r="K729" s="219" t="s">
        <v>151</v>
      </c>
      <c r="L729" s="44"/>
      <c r="M729" s="224" t="s">
        <v>1</v>
      </c>
      <c r="N729" s="225" t="s">
        <v>43</v>
      </c>
      <c r="O729" s="91"/>
      <c r="P729" s="226">
        <f>O729*H729</f>
        <v>0</v>
      </c>
      <c r="Q729" s="226">
        <v>0</v>
      </c>
      <c r="R729" s="226">
        <f>Q729*H729</f>
        <v>0</v>
      </c>
      <c r="S729" s="226">
        <v>0</v>
      </c>
      <c r="T729" s="226">
        <f>S729*H729</f>
        <v>0</v>
      </c>
      <c r="U729" s="227" t="s">
        <v>1</v>
      </c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8" t="s">
        <v>161</v>
      </c>
      <c r="AT729" s="228" t="s">
        <v>147</v>
      </c>
      <c r="AU729" s="228" t="s">
        <v>88</v>
      </c>
      <c r="AY729" s="17" t="s">
        <v>144</v>
      </c>
      <c r="BE729" s="229">
        <f>IF(N729="základní",J729,0)</f>
        <v>0</v>
      </c>
      <c r="BF729" s="229">
        <f>IF(N729="snížená",J729,0)</f>
        <v>0</v>
      </c>
      <c r="BG729" s="229">
        <f>IF(N729="zákl. přenesená",J729,0)</f>
        <v>0</v>
      </c>
      <c r="BH729" s="229">
        <f>IF(N729="sníž. přenesená",J729,0)</f>
        <v>0</v>
      </c>
      <c r="BI729" s="229">
        <f>IF(N729="nulová",J729,0)</f>
        <v>0</v>
      </c>
      <c r="BJ729" s="17" t="s">
        <v>86</v>
      </c>
      <c r="BK729" s="229">
        <f>ROUND(I729*H729,2)</f>
        <v>0</v>
      </c>
      <c r="BL729" s="17" t="s">
        <v>161</v>
      </c>
      <c r="BM729" s="228" t="s">
        <v>1476</v>
      </c>
    </row>
    <row r="730" s="14" customFormat="1">
      <c r="A730" s="14"/>
      <c r="B730" s="246"/>
      <c r="C730" s="247"/>
      <c r="D730" s="237" t="s">
        <v>215</v>
      </c>
      <c r="E730" s="248" t="s">
        <v>1</v>
      </c>
      <c r="F730" s="249" t="s">
        <v>1477</v>
      </c>
      <c r="G730" s="247"/>
      <c r="H730" s="250">
        <v>126822.423</v>
      </c>
      <c r="I730" s="251"/>
      <c r="J730" s="247"/>
      <c r="K730" s="247"/>
      <c r="L730" s="252"/>
      <c r="M730" s="253"/>
      <c r="N730" s="254"/>
      <c r="O730" s="254"/>
      <c r="P730" s="254"/>
      <c r="Q730" s="254"/>
      <c r="R730" s="254"/>
      <c r="S730" s="254"/>
      <c r="T730" s="254"/>
      <c r="U730" s="255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6" t="s">
        <v>215</v>
      </c>
      <c r="AU730" s="256" t="s">
        <v>88</v>
      </c>
      <c r="AV730" s="14" t="s">
        <v>88</v>
      </c>
      <c r="AW730" s="14" t="s">
        <v>34</v>
      </c>
      <c r="AX730" s="14" t="s">
        <v>86</v>
      </c>
      <c r="AY730" s="256" t="s">
        <v>144</v>
      </c>
    </row>
    <row r="731" s="2" customFormat="1" ht="24.15" customHeight="1">
      <c r="A731" s="38"/>
      <c r="B731" s="39"/>
      <c r="C731" s="217" t="s">
        <v>1478</v>
      </c>
      <c r="D731" s="217" t="s">
        <v>147</v>
      </c>
      <c r="E731" s="218" t="s">
        <v>1479</v>
      </c>
      <c r="F731" s="219" t="s">
        <v>1480</v>
      </c>
      <c r="G731" s="220" t="s">
        <v>426</v>
      </c>
      <c r="H731" s="221">
        <v>4373.1869999999999</v>
      </c>
      <c r="I731" s="222"/>
      <c r="J731" s="223">
        <f>ROUND(I731*H731,2)</f>
        <v>0</v>
      </c>
      <c r="K731" s="219" t="s">
        <v>151</v>
      </c>
      <c r="L731" s="44"/>
      <c r="M731" s="224" t="s">
        <v>1</v>
      </c>
      <c r="N731" s="225" t="s">
        <v>43</v>
      </c>
      <c r="O731" s="91"/>
      <c r="P731" s="226">
        <f>O731*H731</f>
        <v>0</v>
      </c>
      <c r="Q731" s="226">
        <v>0</v>
      </c>
      <c r="R731" s="226">
        <f>Q731*H731</f>
        <v>0</v>
      </c>
      <c r="S731" s="226">
        <v>0</v>
      </c>
      <c r="T731" s="226">
        <f>S731*H731</f>
        <v>0</v>
      </c>
      <c r="U731" s="227" t="s">
        <v>1</v>
      </c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8" t="s">
        <v>161</v>
      </c>
      <c r="AT731" s="228" t="s">
        <v>147</v>
      </c>
      <c r="AU731" s="228" t="s">
        <v>88</v>
      </c>
      <c r="AY731" s="17" t="s">
        <v>144</v>
      </c>
      <c r="BE731" s="229">
        <f>IF(N731="základní",J731,0)</f>
        <v>0</v>
      </c>
      <c r="BF731" s="229">
        <f>IF(N731="snížená",J731,0)</f>
        <v>0</v>
      </c>
      <c r="BG731" s="229">
        <f>IF(N731="zákl. přenesená",J731,0)</f>
        <v>0</v>
      </c>
      <c r="BH731" s="229">
        <f>IF(N731="sníž. přenesená",J731,0)</f>
        <v>0</v>
      </c>
      <c r="BI731" s="229">
        <f>IF(N731="nulová",J731,0)</f>
        <v>0</v>
      </c>
      <c r="BJ731" s="17" t="s">
        <v>86</v>
      </c>
      <c r="BK731" s="229">
        <f>ROUND(I731*H731,2)</f>
        <v>0</v>
      </c>
      <c r="BL731" s="17" t="s">
        <v>161</v>
      </c>
      <c r="BM731" s="228" t="s">
        <v>1481</v>
      </c>
    </row>
    <row r="732" s="2" customFormat="1" ht="37.8" customHeight="1">
      <c r="A732" s="38"/>
      <c r="B732" s="39"/>
      <c r="C732" s="217" t="s">
        <v>1482</v>
      </c>
      <c r="D732" s="217" t="s">
        <v>147</v>
      </c>
      <c r="E732" s="218" t="s">
        <v>1483</v>
      </c>
      <c r="F732" s="219" t="s">
        <v>1484</v>
      </c>
      <c r="G732" s="220" t="s">
        <v>426</v>
      </c>
      <c r="H732" s="221">
        <v>1850</v>
      </c>
      <c r="I732" s="222"/>
      <c r="J732" s="223">
        <f>ROUND(I732*H732,2)</f>
        <v>0</v>
      </c>
      <c r="K732" s="219" t="s">
        <v>151</v>
      </c>
      <c r="L732" s="44"/>
      <c r="M732" s="224" t="s">
        <v>1</v>
      </c>
      <c r="N732" s="225" t="s">
        <v>43</v>
      </c>
      <c r="O732" s="91"/>
      <c r="P732" s="226">
        <f>O732*H732</f>
        <v>0</v>
      </c>
      <c r="Q732" s="226">
        <v>0</v>
      </c>
      <c r="R732" s="226">
        <f>Q732*H732</f>
        <v>0</v>
      </c>
      <c r="S732" s="226">
        <v>0</v>
      </c>
      <c r="T732" s="226">
        <f>S732*H732</f>
        <v>0</v>
      </c>
      <c r="U732" s="227" t="s">
        <v>1</v>
      </c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8" t="s">
        <v>161</v>
      </c>
      <c r="AT732" s="228" t="s">
        <v>147</v>
      </c>
      <c r="AU732" s="228" t="s">
        <v>88</v>
      </c>
      <c r="AY732" s="17" t="s">
        <v>144</v>
      </c>
      <c r="BE732" s="229">
        <f>IF(N732="základní",J732,0)</f>
        <v>0</v>
      </c>
      <c r="BF732" s="229">
        <f>IF(N732="snížená",J732,0)</f>
        <v>0</v>
      </c>
      <c r="BG732" s="229">
        <f>IF(N732="zákl. přenesená",J732,0)</f>
        <v>0</v>
      </c>
      <c r="BH732" s="229">
        <f>IF(N732="sníž. přenesená",J732,0)</f>
        <v>0</v>
      </c>
      <c r="BI732" s="229">
        <f>IF(N732="nulová",J732,0)</f>
        <v>0</v>
      </c>
      <c r="BJ732" s="17" t="s">
        <v>86</v>
      </c>
      <c r="BK732" s="229">
        <f>ROUND(I732*H732,2)</f>
        <v>0</v>
      </c>
      <c r="BL732" s="17" t="s">
        <v>161</v>
      </c>
      <c r="BM732" s="228" t="s">
        <v>1485</v>
      </c>
    </row>
    <row r="733" s="2" customFormat="1" ht="37.8" customHeight="1">
      <c r="A733" s="38"/>
      <c r="B733" s="39"/>
      <c r="C733" s="217" t="s">
        <v>1486</v>
      </c>
      <c r="D733" s="217" t="s">
        <v>147</v>
      </c>
      <c r="E733" s="218" t="s">
        <v>1487</v>
      </c>
      <c r="F733" s="219" t="s">
        <v>1488</v>
      </c>
      <c r="G733" s="220" t="s">
        <v>426</v>
      </c>
      <c r="H733" s="221">
        <v>198.69</v>
      </c>
      <c r="I733" s="222"/>
      <c r="J733" s="223">
        <f>ROUND(I733*H733,2)</f>
        <v>0</v>
      </c>
      <c r="K733" s="219" t="s">
        <v>151</v>
      </c>
      <c r="L733" s="44"/>
      <c r="M733" s="224" t="s">
        <v>1</v>
      </c>
      <c r="N733" s="225" t="s">
        <v>43</v>
      </c>
      <c r="O733" s="91"/>
      <c r="P733" s="226">
        <f>O733*H733</f>
        <v>0</v>
      </c>
      <c r="Q733" s="226">
        <v>0</v>
      </c>
      <c r="R733" s="226">
        <f>Q733*H733</f>
        <v>0</v>
      </c>
      <c r="S733" s="226">
        <v>0</v>
      </c>
      <c r="T733" s="226">
        <f>S733*H733</f>
        <v>0</v>
      </c>
      <c r="U733" s="227" t="s">
        <v>1</v>
      </c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8" t="s">
        <v>161</v>
      </c>
      <c r="AT733" s="228" t="s">
        <v>147</v>
      </c>
      <c r="AU733" s="228" t="s">
        <v>88</v>
      </c>
      <c r="AY733" s="17" t="s">
        <v>144</v>
      </c>
      <c r="BE733" s="229">
        <f>IF(N733="základní",J733,0)</f>
        <v>0</v>
      </c>
      <c r="BF733" s="229">
        <f>IF(N733="snížená",J733,0)</f>
        <v>0</v>
      </c>
      <c r="BG733" s="229">
        <f>IF(N733="zákl. přenesená",J733,0)</f>
        <v>0</v>
      </c>
      <c r="BH733" s="229">
        <f>IF(N733="sníž. přenesená",J733,0)</f>
        <v>0</v>
      </c>
      <c r="BI733" s="229">
        <f>IF(N733="nulová",J733,0)</f>
        <v>0</v>
      </c>
      <c r="BJ733" s="17" t="s">
        <v>86</v>
      </c>
      <c r="BK733" s="229">
        <f>ROUND(I733*H733,2)</f>
        <v>0</v>
      </c>
      <c r="BL733" s="17" t="s">
        <v>161</v>
      </c>
      <c r="BM733" s="228" t="s">
        <v>1489</v>
      </c>
    </row>
    <row r="734" s="2" customFormat="1" ht="44.25" customHeight="1">
      <c r="A734" s="38"/>
      <c r="B734" s="39"/>
      <c r="C734" s="217" t="s">
        <v>1490</v>
      </c>
      <c r="D734" s="217" t="s">
        <v>147</v>
      </c>
      <c r="E734" s="218" t="s">
        <v>1491</v>
      </c>
      <c r="F734" s="219" t="s">
        <v>1492</v>
      </c>
      <c r="G734" s="220" t="s">
        <v>426</v>
      </c>
      <c r="H734" s="221">
        <v>1923.317</v>
      </c>
      <c r="I734" s="222"/>
      <c r="J734" s="223">
        <f>ROUND(I734*H734,2)</f>
        <v>0</v>
      </c>
      <c r="K734" s="219" t="s">
        <v>151</v>
      </c>
      <c r="L734" s="44"/>
      <c r="M734" s="224" t="s">
        <v>1</v>
      </c>
      <c r="N734" s="225" t="s">
        <v>43</v>
      </c>
      <c r="O734" s="91"/>
      <c r="P734" s="226">
        <f>O734*H734</f>
        <v>0</v>
      </c>
      <c r="Q734" s="226">
        <v>0</v>
      </c>
      <c r="R734" s="226">
        <f>Q734*H734</f>
        <v>0</v>
      </c>
      <c r="S734" s="226">
        <v>0</v>
      </c>
      <c r="T734" s="226">
        <f>S734*H734</f>
        <v>0</v>
      </c>
      <c r="U734" s="227" t="s">
        <v>1</v>
      </c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8" t="s">
        <v>161</v>
      </c>
      <c r="AT734" s="228" t="s">
        <v>147</v>
      </c>
      <c r="AU734" s="228" t="s">
        <v>88</v>
      </c>
      <c r="AY734" s="17" t="s">
        <v>144</v>
      </c>
      <c r="BE734" s="229">
        <f>IF(N734="základní",J734,0)</f>
        <v>0</v>
      </c>
      <c r="BF734" s="229">
        <f>IF(N734="snížená",J734,0)</f>
        <v>0</v>
      </c>
      <c r="BG734" s="229">
        <f>IF(N734="zákl. přenesená",J734,0)</f>
        <v>0</v>
      </c>
      <c r="BH734" s="229">
        <f>IF(N734="sníž. přenesená",J734,0)</f>
        <v>0</v>
      </c>
      <c r="BI734" s="229">
        <f>IF(N734="nulová",J734,0)</f>
        <v>0</v>
      </c>
      <c r="BJ734" s="17" t="s">
        <v>86</v>
      </c>
      <c r="BK734" s="229">
        <f>ROUND(I734*H734,2)</f>
        <v>0</v>
      </c>
      <c r="BL734" s="17" t="s">
        <v>161</v>
      </c>
      <c r="BM734" s="228" t="s">
        <v>1493</v>
      </c>
    </row>
    <row r="735" s="2" customFormat="1" ht="44.25" customHeight="1">
      <c r="A735" s="38"/>
      <c r="B735" s="39"/>
      <c r="C735" s="217" t="s">
        <v>1494</v>
      </c>
      <c r="D735" s="217" t="s">
        <v>147</v>
      </c>
      <c r="E735" s="218" t="s">
        <v>1495</v>
      </c>
      <c r="F735" s="219" t="s">
        <v>1496</v>
      </c>
      <c r="G735" s="220" t="s">
        <v>426</v>
      </c>
      <c r="H735" s="221">
        <v>401.18000000000001</v>
      </c>
      <c r="I735" s="222"/>
      <c r="J735" s="223">
        <f>ROUND(I735*H735,2)</f>
        <v>0</v>
      </c>
      <c r="K735" s="219" t="s">
        <v>151</v>
      </c>
      <c r="L735" s="44"/>
      <c r="M735" s="224" t="s">
        <v>1</v>
      </c>
      <c r="N735" s="225" t="s">
        <v>43</v>
      </c>
      <c r="O735" s="91"/>
      <c r="P735" s="226">
        <f>O735*H735</f>
        <v>0</v>
      </c>
      <c r="Q735" s="226">
        <v>0</v>
      </c>
      <c r="R735" s="226">
        <f>Q735*H735</f>
        <v>0</v>
      </c>
      <c r="S735" s="226">
        <v>0</v>
      </c>
      <c r="T735" s="226">
        <f>S735*H735</f>
        <v>0</v>
      </c>
      <c r="U735" s="227" t="s">
        <v>1</v>
      </c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8" t="s">
        <v>161</v>
      </c>
      <c r="AT735" s="228" t="s">
        <v>147</v>
      </c>
      <c r="AU735" s="228" t="s">
        <v>88</v>
      </c>
      <c r="AY735" s="17" t="s">
        <v>144</v>
      </c>
      <c r="BE735" s="229">
        <f>IF(N735="základní",J735,0)</f>
        <v>0</v>
      </c>
      <c r="BF735" s="229">
        <f>IF(N735="snížená",J735,0)</f>
        <v>0</v>
      </c>
      <c r="BG735" s="229">
        <f>IF(N735="zákl. přenesená",J735,0)</f>
        <v>0</v>
      </c>
      <c r="BH735" s="229">
        <f>IF(N735="sníž. přenesená",J735,0)</f>
        <v>0</v>
      </c>
      <c r="BI735" s="229">
        <f>IF(N735="nulová",J735,0)</f>
        <v>0</v>
      </c>
      <c r="BJ735" s="17" t="s">
        <v>86</v>
      </c>
      <c r="BK735" s="229">
        <f>ROUND(I735*H735,2)</f>
        <v>0</v>
      </c>
      <c r="BL735" s="17" t="s">
        <v>161</v>
      </c>
      <c r="BM735" s="228" t="s">
        <v>1497</v>
      </c>
    </row>
    <row r="736" s="12" customFormat="1" ht="22.8" customHeight="1">
      <c r="A736" s="12"/>
      <c r="B736" s="201"/>
      <c r="C736" s="202"/>
      <c r="D736" s="203" t="s">
        <v>77</v>
      </c>
      <c r="E736" s="215" t="s">
        <v>1498</v>
      </c>
      <c r="F736" s="215" t="s">
        <v>1499</v>
      </c>
      <c r="G736" s="202"/>
      <c r="H736" s="202"/>
      <c r="I736" s="205"/>
      <c r="J736" s="216">
        <f>BK736</f>
        <v>0</v>
      </c>
      <c r="K736" s="202"/>
      <c r="L736" s="207"/>
      <c r="M736" s="208"/>
      <c r="N736" s="209"/>
      <c r="O736" s="209"/>
      <c r="P736" s="210">
        <f>P737</f>
        <v>0</v>
      </c>
      <c r="Q736" s="209"/>
      <c r="R736" s="210">
        <f>R737</f>
        <v>0</v>
      </c>
      <c r="S736" s="209"/>
      <c r="T736" s="210">
        <f>T737</f>
        <v>0</v>
      </c>
      <c r="U736" s="211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12" t="s">
        <v>86</v>
      </c>
      <c r="AT736" s="213" t="s">
        <v>77</v>
      </c>
      <c r="AU736" s="213" t="s">
        <v>86</v>
      </c>
      <c r="AY736" s="212" t="s">
        <v>144</v>
      </c>
      <c r="BK736" s="214">
        <f>BK737</f>
        <v>0</v>
      </c>
    </row>
    <row r="737" s="2" customFormat="1" ht="24.15" customHeight="1">
      <c r="A737" s="38"/>
      <c r="B737" s="39"/>
      <c r="C737" s="217" t="s">
        <v>1500</v>
      </c>
      <c r="D737" s="217" t="s">
        <v>147</v>
      </c>
      <c r="E737" s="218" t="s">
        <v>1501</v>
      </c>
      <c r="F737" s="219" t="s">
        <v>1502</v>
      </c>
      <c r="G737" s="220" t="s">
        <v>426</v>
      </c>
      <c r="H737" s="221">
        <v>3631.085</v>
      </c>
      <c r="I737" s="222"/>
      <c r="J737" s="223">
        <f>ROUND(I737*H737,2)</f>
        <v>0</v>
      </c>
      <c r="K737" s="219" t="s">
        <v>151</v>
      </c>
      <c r="L737" s="44"/>
      <c r="M737" s="230" t="s">
        <v>1</v>
      </c>
      <c r="N737" s="231" t="s">
        <v>43</v>
      </c>
      <c r="O737" s="232"/>
      <c r="P737" s="233">
        <f>O737*H737</f>
        <v>0</v>
      </c>
      <c r="Q737" s="233">
        <v>0</v>
      </c>
      <c r="R737" s="233">
        <f>Q737*H737</f>
        <v>0</v>
      </c>
      <c r="S737" s="233">
        <v>0</v>
      </c>
      <c r="T737" s="233">
        <f>S737*H737</f>
        <v>0</v>
      </c>
      <c r="U737" s="234" t="s">
        <v>1</v>
      </c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8" t="s">
        <v>161</v>
      </c>
      <c r="AT737" s="228" t="s">
        <v>147</v>
      </c>
      <c r="AU737" s="228" t="s">
        <v>88</v>
      </c>
      <c r="AY737" s="17" t="s">
        <v>144</v>
      </c>
      <c r="BE737" s="229">
        <f>IF(N737="základní",J737,0)</f>
        <v>0</v>
      </c>
      <c r="BF737" s="229">
        <f>IF(N737="snížená",J737,0)</f>
        <v>0</v>
      </c>
      <c r="BG737" s="229">
        <f>IF(N737="zákl. přenesená",J737,0)</f>
        <v>0</v>
      </c>
      <c r="BH737" s="229">
        <f>IF(N737="sníž. přenesená",J737,0)</f>
        <v>0</v>
      </c>
      <c r="BI737" s="229">
        <f>IF(N737="nulová",J737,0)</f>
        <v>0</v>
      </c>
      <c r="BJ737" s="17" t="s">
        <v>86</v>
      </c>
      <c r="BK737" s="229">
        <f>ROUND(I737*H737,2)</f>
        <v>0</v>
      </c>
      <c r="BL737" s="17" t="s">
        <v>161</v>
      </c>
      <c r="BM737" s="228" t="s">
        <v>1503</v>
      </c>
    </row>
    <row r="738" s="2" customFormat="1" ht="6.96" customHeight="1">
      <c r="A738" s="38"/>
      <c r="B738" s="66"/>
      <c r="C738" s="67"/>
      <c r="D738" s="67"/>
      <c r="E738" s="67"/>
      <c r="F738" s="67"/>
      <c r="G738" s="67"/>
      <c r="H738" s="67"/>
      <c r="I738" s="67"/>
      <c r="J738" s="67"/>
      <c r="K738" s="67"/>
      <c r="L738" s="44"/>
      <c r="M738" s="38"/>
      <c r="O738" s="38"/>
      <c r="P738" s="38"/>
      <c r="Q738" s="38"/>
      <c r="R738" s="38"/>
      <c r="S738" s="38"/>
      <c r="T738" s="38"/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</row>
  </sheetData>
  <sheetProtection sheet="1" autoFilter="0" formatColumns="0" formatRows="0" objects="1" scenarios="1" spinCount="100000" saltValue="VLReuHgQf3D+Vni7UXMrIW03Sbx2QVVGJjuyFcbLY5y+nFlRm+up1e/5YRqmbfPbr8kcN+BxmoM+VxDQgTe7bQ==" hashValue="fRYFo30rMz4+IG1ViBvLMwMFAzl5JRiNG5AiVxNsOL7hV5DdkZdVEq9b6TU9LbEemnDW9Fb5sgEamfhn8Wl9aQ==" algorithmName="SHA-512" password="CC35"/>
  <autoFilter ref="C125:K73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ROUND((SUM(BE119:BE387)),  2)</f>
        <v>0</v>
      </c>
      <c r="G33" s="38"/>
      <c r="H33" s="38"/>
      <c r="I33" s="155">
        <v>0.20999999999999999</v>
      </c>
      <c r="J33" s="154">
        <f>ROUND(((SUM(BE119:BE387))*I33),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ROUND((SUM(BF119:BF387)),  2)</f>
        <v>0</v>
      </c>
      <c r="G34" s="38"/>
      <c r="H34" s="38"/>
      <c r="I34" s="155">
        <v>0.14999999999999999</v>
      </c>
      <c r="J34" s="154">
        <f>ROUND(((SUM(BF119:BF387))*I34),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ROUND((SUM(BG119:BG387)),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ROUND((SUM(BH119:BH387)),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ROUND((SUM(BI119:BI387)),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1505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1506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1507</v>
      </c>
      <c r="E99" s="188"/>
      <c r="F99" s="188"/>
      <c r="G99" s="188"/>
      <c r="H99" s="188"/>
      <c r="I99" s="188"/>
      <c r="J99" s="189">
        <f>J212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Regenerace sídliště Ruprechtice II.etapa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401 - Veřejné osvětlení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21. 10. 2024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Město Liberec</v>
      </c>
      <c r="G115" s="40"/>
      <c r="H115" s="40"/>
      <c r="I115" s="32" t="s">
        <v>31</v>
      </c>
      <c r="J115" s="36" t="str">
        <f>E21</f>
        <v>GREGOR projekt -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35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129</v>
      </c>
      <c r="D118" s="194" t="s">
        <v>63</v>
      </c>
      <c r="E118" s="194" t="s">
        <v>59</v>
      </c>
      <c r="F118" s="194" t="s">
        <v>60</v>
      </c>
      <c r="G118" s="194" t="s">
        <v>130</v>
      </c>
      <c r="H118" s="194" t="s">
        <v>131</v>
      </c>
      <c r="I118" s="194" t="s">
        <v>132</v>
      </c>
      <c r="J118" s="194" t="s">
        <v>118</v>
      </c>
      <c r="K118" s="195" t="s">
        <v>133</v>
      </c>
      <c r="L118" s="196"/>
      <c r="M118" s="100" t="s">
        <v>1</v>
      </c>
      <c r="N118" s="101" t="s">
        <v>42</v>
      </c>
      <c r="O118" s="101" t="s">
        <v>134</v>
      </c>
      <c r="P118" s="101" t="s">
        <v>135</v>
      </c>
      <c r="Q118" s="101" t="s">
        <v>136</v>
      </c>
      <c r="R118" s="101" t="s">
        <v>137</v>
      </c>
      <c r="S118" s="101" t="s">
        <v>138</v>
      </c>
      <c r="T118" s="101" t="s">
        <v>139</v>
      </c>
      <c r="U118" s="102" t="s">
        <v>140</v>
      </c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141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8.2912797000000005</v>
      </c>
      <c r="S119" s="104"/>
      <c r="T119" s="199">
        <f>T120</f>
        <v>57.431910000000002</v>
      </c>
      <c r="U119" s="105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77</v>
      </c>
      <c r="AU119" s="17" t="s">
        <v>120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77</v>
      </c>
      <c r="E120" s="204" t="s">
        <v>349</v>
      </c>
      <c r="F120" s="204" t="s">
        <v>1508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P121+P212</f>
        <v>0</v>
      </c>
      <c r="Q120" s="209"/>
      <c r="R120" s="210">
        <f>R121+R212</f>
        <v>8.2912797000000005</v>
      </c>
      <c r="S120" s="209"/>
      <c r="T120" s="210">
        <f>T121+T212</f>
        <v>57.431910000000002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157</v>
      </c>
      <c r="AT120" s="213" t="s">
        <v>77</v>
      </c>
      <c r="AU120" s="213" t="s">
        <v>78</v>
      </c>
      <c r="AY120" s="212" t="s">
        <v>144</v>
      </c>
      <c r="BK120" s="214">
        <f>BK121+BK212</f>
        <v>0</v>
      </c>
    </row>
    <row r="121" s="12" customFormat="1" ht="22.8" customHeight="1">
      <c r="A121" s="12"/>
      <c r="B121" s="201"/>
      <c r="C121" s="202"/>
      <c r="D121" s="203" t="s">
        <v>77</v>
      </c>
      <c r="E121" s="215" t="s">
        <v>1509</v>
      </c>
      <c r="F121" s="215" t="s">
        <v>1510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SUM(P122:P211)</f>
        <v>0</v>
      </c>
      <c r="Q121" s="209"/>
      <c r="R121" s="210">
        <f>SUM(R122:R211)</f>
        <v>5.6904883999999996</v>
      </c>
      <c r="S121" s="209"/>
      <c r="T121" s="210">
        <f>SUM(T122:T211)</f>
        <v>0</v>
      </c>
      <c r="U121" s="211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157</v>
      </c>
      <c r="AT121" s="213" t="s">
        <v>77</v>
      </c>
      <c r="AU121" s="213" t="s">
        <v>86</v>
      </c>
      <c r="AY121" s="212" t="s">
        <v>144</v>
      </c>
      <c r="BK121" s="214">
        <f>SUM(BK122:BK211)</f>
        <v>0</v>
      </c>
    </row>
    <row r="122" s="2" customFormat="1" ht="24.15" customHeight="1">
      <c r="A122" s="38"/>
      <c r="B122" s="39"/>
      <c r="C122" s="217" t="s">
        <v>86</v>
      </c>
      <c r="D122" s="217" t="s">
        <v>147</v>
      </c>
      <c r="E122" s="218" t="s">
        <v>1511</v>
      </c>
      <c r="F122" s="219" t="s">
        <v>1512</v>
      </c>
      <c r="G122" s="220" t="s">
        <v>270</v>
      </c>
      <c r="H122" s="221">
        <v>2144.4000000000001</v>
      </c>
      <c r="I122" s="222"/>
      <c r="J122" s="223">
        <f>ROUND(I122*H122,2)</f>
        <v>0</v>
      </c>
      <c r="K122" s="219" t="s">
        <v>151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283</v>
      </c>
      <c r="AT122" s="228" t="s">
        <v>147</v>
      </c>
      <c r="AU122" s="228" t="s">
        <v>88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283</v>
      </c>
      <c r="BM122" s="228" t="s">
        <v>1513</v>
      </c>
    </row>
    <row r="123" s="13" customFormat="1">
      <c r="A123" s="13"/>
      <c r="B123" s="235"/>
      <c r="C123" s="236"/>
      <c r="D123" s="237" t="s">
        <v>215</v>
      </c>
      <c r="E123" s="238" t="s">
        <v>1</v>
      </c>
      <c r="F123" s="239" t="s">
        <v>1514</v>
      </c>
      <c r="G123" s="236"/>
      <c r="H123" s="238" t="s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3"/>
      <c r="U123" s="244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215</v>
      </c>
      <c r="AU123" s="245" t="s">
        <v>88</v>
      </c>
      <c r="AV123" s="13" t="s">
        <v>86</v>
      </c>
      <c r="AW123" s="13" t="s">
        <v>34</v>
      </c>
      <c r="AX123" s="13" t="s">
        <v>78</v>
      </c>
      <c r="AY123" s="245" t="s">
        <v>144</v>
      </c>
    </row>
    <row r="124" s="14" customFormat="1">
      <c r="A124" s="14"/>
      <c r="B124" s="246"/>
      <c r="C124" s="247"/>
      <c r="D124" s="237" t="s">
        <v>215</v>
      </c>
      <c r="E124" s="248" t="s">
        <v>1</v>
      </c>
      <c r="F124" s="249" t="s">
        <v>1515</v>
      </c>
      <c r="G124" s="247"/>
      <c r="H124" s="250">
        <v>122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215</v>
      </c>
      <c r="AU124" s="256" t="s">
        <v>88</v>
      </c>
      <c r="AV124" s="14" t="s">
        <v>88</v>
      </c>
      <c r="AW124" s="14" t="s">
        <v>34</v>
      </c>
      <c r="AX124" s="14" t="s">
        <v>78</v>
      </c>
      <c r="AY124" s="256" t="s">
        <v>144</v>
      </c>
    </row>
    <row r="125" s="13" customFormat="1">
      <c r="A125" s="13"/>
      <c r="B125" s="235"/>
      <c r="C125" s="236"/>
      <c r="D125" s="237" t="s">
        <v>215</v>
      </c>
      <c r="E125" s="238" t="s">
        <v>1</v>
      </c>
      <c r="F125" s="239" t="s">
        <v>1516</v>
      </c>
      <c r="G125" s="236"/>
      <c r="H125" s="238" t="s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3"/>
      <c r="U125" s="244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215</v>
      </c>
      <c r="AU125" s="245" t="s">
        <v>88</v>
      </c>
      <c r="AV125" s="13" t="s">
        <v>86</v>
      </c>
      <c r="AW125" s="13" t="s">
        <v>34</v>
      </c>
      <c r="AX125" s="13" t="s">
        <v>78</v>
      </c>
      <c r="AY125" s="245" t="s">
        <v>144</v>
      </c>
    </row>
    <row r="126" s="14" customFormat="1">
      <c r="A126" s="14"/>
      <c r="B126" s="246"/>
      <c r="C126" s="247"/>
      <c r="D126" s="237" t="s">
        <v>215</v>
      </c>
      <c r="E126" s="248" t="s">
        <v>1</v>
      </c>
      <c r="F126" s="249" t="s">
        <v>1517</v>
      </c>
      <c r="G126" s="247"/>
      <c r="H126" s="250">
        <v>113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4"/>
      <c r="U126" s="255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215</v>
      </c>
      <c r="AU126" s="256" t="s">
        <v>88</v>
      </c>
      <c r="AV126" s="14" t="s">
        <v>88</v>
      </c>
      <c r="AW126" s="14" t="s">
        <v>34</v>
      </c>
      <c r="AX126" s="14" t="s">
        <v>78</v>
      </c>
      <c r="AY126" s="256" t="s">
        <v>144</v>
      </c>
    </row>
    <row r="127" s="13" customFormat="1">
      <c r="A127" s="13"/>
      <c r="B127" s="235"/>
      <c r="C127" s="236"/>
      <c r="D127" s="237" t="s">
        <v>215</v>
      </c>
      <c r="E127" s="238" t="s">
        <v>1</v>
      </c>
      <c r="F127" s="239" t="s">
        <v>1518</v>
      </c>
      <c r="G127" s="236"/>
      <c r="H127" s="238" t="s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3"/>
      <c r="U127" s="244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215</v>
      </c>
      <c r="AU127" s="245" t="s">
        <v>88</v>
      </c>
      <c r="AV127" s="13" t="s">
        <v>86</v>
      </c>
      <c r="AW127" s="13" t="s">
        <v>34</v>
      </c>
      <c r="AX127" s="13" t="s">
        <v>78</v>
      </c>
      <c r="AY127" s="245" t="s">
        <v>144</v>
      </c>
    </row>
    <row r="128" s="14" customFormat="1">
      <c r="A128" s="14"/>
      <c r="B128" s="246"/>
      <c r="C128" s="247"/>
      <c r="D128" s="237" t="s">
        <v>215</v>
      </c>
      <c r="E128" s="248" t="s">
        <v>1</v>
      </c>
      <c r="F128" s="249" t="s">
        <v>1519</v>
      </c>
      <c r="G128" s="247"/>
      <c r="H128" s="250">
        <v>159.19999999999999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4"/>
      <c r="U128" s="255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215</v>
      </c>
      <c r="AU128" s="256" t="s">
        <v>88</v>
      </c>
      <c r="AV128" s="14" t="s">
        <v>88</v>
      </c>
      <c r="AW128" s="14" t="s">
        <v>34</v>
      </c>
      <c r="AX128" s="14" t="s">
        <v>78</v>
      </c>
      <c r="AY128" s="256" t="s">
        <v>144</v>
      </c>
    </row>
    <row r="129" s="13" customFormat="1">
      <c r="A129" s="13"/>
      <c r="B129" s="235"/>
      <c r="C129" s="236"/>
      <c r="D129" s="237" t="s">
        <v>215</v>
      </c>
      <c r="E129" s="238" t="s">
        <v>1</v>
      </c>
      <c r="F129" s="239" t="s">
        <v>1520</v>
      </c>
      <c r="G129" s="236"/>
      <c r="H129" s="238" t="s">
        <v>1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3"/>
      <c r="U129" s="244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215</v>
      </c>
      <c r="AU129" s="245" t="s">
        <v>88</v>
      </c>
      <c r="AV129" s="13" t="s">
        <v>86</v>
      </c>
      <c r="AW129" s="13" t="s">
        <v>34</v>
      </c>
      <c r="AX129" s="13" t="s">
        <v>78</v>
      </c>
      <c r="AY129" s="245" t="s">
        <v>144</v>
      </c>
    </row>
    <row r="130" s="14" customFormat="1">
      <c r="A130" s="14"/>
      <c r="B130" s="246"/>
      <c r="C130" s="247"/>
      <c r="D130" s="237" t="s">
        <v>215</v>
      </c>
      <c r="E130" s="248" t="s">
        <v>1</v>
      </c>
      <c r="F130" s="249" t="s">
        <v>1521</v>
      </c>
      <c r="G130" s="247"/>
      <c r="H130" s="250">
        <v>412.39999999999998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4"/>
      <c r="U130" s="255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6" t="s">
        <v>215</v>
      </c>
      <c r="AU130" s="256" t="s">
        <v>88</v>
      </c>
      <c r="AV130" s="14" t="s">
        <v>88</v>
      </c>
      <c r="AW130" s="14" t="s">
        <v>34</v>
      </c>
      <c r="AX130" s="14" t="s">
        <v>78</v>
      </c>
      <c r="AY130" s="256" t="s">
        <v>144</v>
      </c>
    </row>
    <row r="131" s="13" customFormat="1">
      <c r="A131" s="13"/>
      <c r="B131" s="235"/>
      <c r="C131" s="236"/>
      <c r="D131" s="237" t="s">
        <v>215</v>
      </c>
      <c r="E131" s="238" t="s">
        <v>1</v>
      </c>
      <c r="F131" s="239" t="s">
        <v>1522</v>
      </c>
      <c r="G131" s="236"/>
      <c r="H131" s="238" t="s">
        <v>1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3"/>
      <c r="U131" s="244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215</v>
      </c>
      <c r="AU131" s="245" t="s">
        <v>88</v>
      </c>
      <c r="AV131" s="13" t="s">
        <v>86</v>
      </c>
      <c r="AW131" s="13" t="s">
        <v>34</v>
      </c>
      <c r="AX131" s="13" t="s">
        <v>78</v>
      </c>
      <c r="AY131" s="245" t="s">
        <v>144</v>
      </c>
    </row>
    <row r="132" s="14" customFormat="1">
      <c r="A132" s="14"/>
      <c r="B132" s="246"/>
      <c r="C132" s="247"/>
      <c r="D132" s="237" t="s">
        <v>215</v>
      </c>
      <c r="E132" s="248" t="s">
        <v>1</v>
      </c>
      <c r="F132" s="249" t="s">
        <v>1523</v>
      </c>
      <c r="G132" s="247"/>
      <c r="H132" s="250">
        <v>74.099999999999994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4"/>
      <c r="U132" s="255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215</v>
      </c>
      <c r="AU132" s="256" t="s">
        <v>88</v>
      </c>
      <c r="AV132" s="14" t="s">
        <v>88</v>
      </c>
      <c r="AW132" s="14" t="s">
        <v>34</v>
      </c>
      <c r="AX132" s="14" t="s">
        <v>78</v>
      </c>
      <c r="AY132" s="256" t="s">
        <v>144</v>
      </c>
    </row>
    <row r="133" s="13" customFormat="1">
      <c r="A133" s="13"/>
      <c r="B133" s="235"/>
      <c r="C133" s="236"/>
      <c r="D133" s="237" t="s">
        <v>215</v>
      </c>
      <c r="E133" s="238" t="s">
        <v>1</v>
      </c>
      <c r="F133" s="239" t="s">
        <v>1524</v>
      </c>
      <c r="G133" s="236"/>
      <c r="H133" s="238" t="s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3"/>
      <c r="U133" s="244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215</v>
      </c>
      <c r="AU133" s="245" t="s">
        <v>88</v>
      </c>
      <c r="AV133" s="13" t="s">
        <v>86</v>
      </c>
      <c r="AW133" s="13" t="s">
        <v>34</v>
      </c>
      <c r="AX133" s="13" t="s">
        <v>78</v>
      </c>
      <c r="AY133" s="245" t="s">
        <v>144</v>
      </c>
    </row>
    <row r="134" s="14" customFormat="1">
      <c r="A134" s="14"/>
      <c r="B134" s="246"/>
      <c r="C134" s="247"/>
      <c r="D134" s="237" t="s">
        <v>215</v>
      </c>
      <c r="E134" s="248" t="s">
        <v>1</v>
      </c>
      <c r="F134" s="249" t="s">
        <v>1525</v>
      </c>
      <c r="G134" s="247"/>
      <c r="H134" s="250">
        <v>319.10000000000002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4"/>
      <c r="U134" s="255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215</v>
      </c>
      <c r="AU134" s="256" t="s">
        <v>88</v>
      </c>
      <c r="AV134" s="14" t="s">
        <v>88</v>
      </c>
      <c r="AW134" s="14" t="s">
        <v>34</v>
      </c>
      <c r="AX134" s="14" t="s">
        <v>78</v>
      </c>
      <c r="AY134" s="256" t="s">
        <v>144</v>
      </c>
    </row>
    <row r="135" s="13" customFormat="1">
      <c r="A135" s="13"/>
      <c r="B135" s="235"/>
      <c r="C135" s="236"/>
      <c r="D135" s="237" t="s">
        <v>215</v>
      </c>
      <c r="E135" s="238" t="s">
        <v>1</v>
      </c>
      <c r="F135" s="239" t="s">
        <v>1526</v>
      </c>
      <c r="G135" s="236"/>
      <c r="H135" s="238" t="s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3"/>
      <c r="U135" s="244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215</v>
      </c>
      <c r="AU135" s="245" t="s">
        <v>88</v>
      </c>
      <c r="AV135" s="13" t="s">
        <v>86</v>
      </c>
      <c r="AW135" s="13" t="s">
        <v>34</v>
      </c>
      <c r="AX135" s="13" t="s">
        <v>78</v>
      </c>
      <c r="AY135" s="245" t="s">
        <v>144</v>
      </c>
    </row>
    <row r="136" s="14" customFormat="1">
      <c r="A136" s="14"/>
      <c r="B136" s="246"/>
      <c r="C136" s="247"/>
      <c r="D136" s="237" t="s">
        <v>215</v>
      </c>
      <c r="E136" s="248" t="s">
        <v>1</v>
      </c>
      <c r="F136" s="249" t="s">
        <v>1527</v>
      </c>
      <c r="G136" s="247"/>
      <c r="H136" s="250">
        <v>153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4"/>
      <c r="U136" s="255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215</v>
      </c>
      <c r="AU136" s="256" t="s">
        <v>88</v>
      </c>
      <c r="AV136" s="14" t="s">
        <v>88</v>
      </c>
      <c r="AW136" s="14" t="s">
        <v>34</v>
      </c>
      <c r="AX136" s="14" t="s">
        <v>78</v>
      </c>
      <c r="AY136" s="256" t="s">
        <v>144</v>
      </c>
    </row>
    <row r="137" s="13" customFormat="1">
      <c r="A137" s="13"/>
      <c r="B137" s="235"/>
      <c r="C137" s="236"/>
      <c r="D137" s="237" t="s">
        <v>215</v>
      </c>
      <c r="E137" s="238" t="s">
        <v>1</v>
      </c>
      <c r="F137" s="239" t="s">
        <v>1528</v>
      </c>
      <c r="G137" s="236"/>
      <c r="H137" s="238" t="s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3"/>
      <c r="U137" s="244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215</v>
      </c>
      <c r="AU137" s="245" t="s">
        <v>88</v>
      </c>
      <c r="AV137" s="13" t="s">
        <v>86</v>
      </c>
      <c r="AW137" s="13" t="s">
        <v>34</v>
      </c>
      <c r="AX137" s="13" t="s">
        <v>78</v>
      </c>
      <c r="AY137" s="245" t="s">
        <v>144</v>
      </c>
    </row>
    <row r="138" s="14" customFormat="1">
      <c r="A138" s="14"/>
      <c r="B138" s="246"/>
      <c r="C138" s="247"/>
      <c r="D138" s="237" t="s">
        <v>215</v>
      </c>
      <c r="E138" s="248" t="s">
        <v>1</v>
      </c>
      <c r="F138" s="249" t="s">
        <v>1529</v>
      </c>
      <c r="G138" s="247"/>
      <c r="H138" s="250">
        <v>160.09999999999999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4"/>
      <c r="U138" s="255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215</v>
      </c>
      <c r="AU138" s="256" t="s">
        <v>88</v>
      </c>
      <c r="AV138" s="14" t="s">
        <v>88</v>
      </c>
      <c r="AW138" s="14" t="s">
        <v>34</v>
      </c>
      <c r="AX138" s="14" t="s">
        <v>78</v>
      </c>
      <c r="AY138" s="256" t="s">
        <v>144</v>
      </c>
    </row>
    <row r="139" s="13" customFormat="1">
      <c r="A139" s="13"/>
      <c r="B139" s="235"/>
      <c r="C139" s="236"/>
      <c r="D139" s="237" t="s">
        <v>215</v>
      </c>
      <c r="E139" s="238" t="s">
        <v>1</v>
      </c>
      <c r="F139" s="239" t="s">
        <v>1530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3"/>
      <c r="U139" s="244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215</v>
      </c>
      <c r="AU139" s="245" t="s">
        <v>88</v>
      </c>
      <c r="AV139" s="13" t="s">
        <v>86</v>
      </c>
      <c r="AW139" s="13" t="s">
        <v>34</v>
      </c>
      <c r="AX139" s="13" t="s">
        <v>78</v>
      </c>
      <c r="AY139" s="245" t="s">
        <v>144</v>
      </c>
    </row>
    <row r="140" s="14" customFormat="1">
      <c r="A140" s="14"/>
      <c r="B140" s="246"/>
      <c r="C140" s="247"/>
      <c r="D140" s="237" t="s">
        <v>215</v>
      </c>
      <c r="E140" s="248" t="s">
        <v>1</v>
      </c>
      <c r="F140" s="249" t="s">
        <v>1531</v>
      </c>
      <c r="G140" s="247"/>
      <c r="H140" s="250">
        <v>73.599999999999994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4"/>
      <c r="U140" s="255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215</v>
      </c>
      <c r="AU140" s="256" t="s">
        <v>88</v>
      </c>
      <c r="AV140" s="14" t="s">
        <v>88</v>
      </c>
      <c r="AW140" s="14" t="s">
        <v>34</v>
      </c>
      <c r="AX140" s="14" t="s">
        <v>78</v>
      </c>
      <c r="AY140" s="256" t="s">
        <v>144</v>
      </c>
    </row>
    <row r="141" s="13" customFormat="1">
      <c r="A141" s="13"/>
      <c r="B141" s="235"/>
      <c r="C141" s="236"/>
      <c r="D141" s="237" t="s">
        <v>215</v>
      </c>
      <c r="E141" s="238" t="s">
        <v>1</v>
      </c>
      <c r="F141" s="239" t="s">
        <v>1532</v>
      </c>
      <c r="G141" s="236"/>
      <c r="H141" s="238" t="s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3"/>
      <c r="U141" s="244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215</v>
      </c>
      <c r="AU141" s="245" t="s">
        <v>88</v>
      </c>
      <c r="AV141" s="13" t="s">
        <v>86</v>
      </c>
      <c r="AW141" s="13" t="s">
        <v>34</v>
      </c>
      <c r="AX141" s="13" t="s">
        <v>78</v>
      </c>
      <c r="AY141" s="245" t="s">
        <v>144</v>
      </c>
    </row>
    <row r="142" s="14" customFormat="1">
      <c r="A142" s="14"/>
      <c r="B142" s="246"/>
      <c r="C142" s="247"/>
      <c r="D142" s="237" t="s">
        <v>215</v>
      </c>
      <c r="E142" s="248" t="s">
        <v>1</v>
      </c>
      <c r="F142" s="249" t="s">
        <v>1533</v>
      </c>
      <c r="G142" s="247"/>
      <c r="H142" s="250">
        <v>91.799999999999997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4"/>
      <c r="U142" s="255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215</v>
      </c>
      <c r="AU142" s="256" t="s">
        <v>88</v>
      </c>
      <c r="AV142" s="14" t="s">
        <v>88</v>
      </c>
      <c r="AW142" s="14" t="s">
        <v>34</v>
      </c>
      <c r="AX142" s="14" t="s">
        <v>78</v>
      </c>
      <c r="AY142" s="256" t="s">
        <v>144</v>
      </c>
    </row>
    <row r="143" s="13" customFormat="1">
      <c r="A143" s="13"/>
      <c r="B143" s="235"/>
      <c r="C143" s="236"/>
      <c r="D143" s="237" t="s">
        <v>215</v>
      </c>
      <c r="E143" s="238" t="s">
        <v>1</v>
      </c>
      <c r="F143" s="239" t="s">
        <v>1534</v>
      </c>
      <c r="G143" s="236"/>
      <c r="H143" s="238" t="s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3"/>
      <c r="U143" s="244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215</v>
      </c>
      <c r="AU143" s="245" t="s">
        <v>88</v>
      </c>
      <c r="AV143" s="13" t="s">
        <v>86</v>
      </c>
      <c r="AW143" s="13" t="s">
        <v>34</v>
      </c>
      <c r="AX143" s="13" t="s">
        <v>78</v>
      </c>
      <c r="AY143" s="245" t="s">
        <v>144</v>
      </c>
    </row>
    <row r="144" s="14" customFormat="1">
      <c r="A144" s="14"/>
      <c r="B144" s="246"/>
      <c r="C144" s="247"/>
      <c r="D144" s="237" t="s">
        <v>215</v>
      </c>
      <c r="E144" s="248" t="s">
        <v>1</v>
      </c>
      <c r="F144" s="249" t="s">
        <v>1535</v>
      </c>
      <c r="G144" s="247"/>
      <c r="H144" s="250">
        <v>100.40000000000001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4"/>
      <c r="U144" s="255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215</v>
      </c>
      <c r="AU144" s="256" t="s">
        <v>88</v>
      </c>
      <c r="AV144" s="14" t="s">
        <v>88</v>
      </c>
      <c r="AW144" s="14" t="s">
        <v>34</v>
      </c>
      <c r="AX144" s="14" t="s">
        <v>78</v>
      </c>
      <c r="AY144" s="256" t="s">
        <v>144</v>
      </c>
    </row>
    <row r="145" s="13" customFormat="1">
      <c r="A145" s="13"/>
      <c r="B145" s="235"/>
      <c r="C145" s="236"/>
      <c r="D145" s="237" t="s">
        <v>215</v>
      </c>
      <c r="E145" s="238" t="s">
        <v>1</v>
      </c>
      <c r="F145" s="239" t="s">
        <v>1536</v>
      </c>
      <c r="G145" s="236"/>
      <c r="H145" s="238" t="s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3"/>
      <c r="U145" s="244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215</v>
      </c>
      <c r="AU145" s="245" t="s">
        <v>88</v>
      </c>
      <c r="AV145" s="13" t="s">
        <v>86</v>
      </c>
      <c r="AW145" s="13" t="s">
        <v>34</v>
      </c>
      <c r="AX145" s="13" t="s">
        <v>78</v>
      </c>
      <c r="AY145" s="245" t="s">
        <v>144</v>
      </c>
    </row>
    <row r="146" s="14" customFormat="1">
      <c r="A146" s="14"/>
      <c r="B146" s="246"/>
      <c r="C146" s="247"/>
      <c r="D146" s="237" t="s">
        <v>215</v>
      </c>
      <c r="E146" s="248" t="s">
        <v>1</v>
      </c>
      <c r="F146" s="249" t="s">
        <v>1537</v>
      </c>
      <c r="G146" s="247"/>
      <c r="H146" s="250">
        <v>236.90000000000001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4"/>
      <c r="U146" s="255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215</v>
      </c>
      <c r="AU146" s="256" t="s">
        <v>88</v>
      </c>
      <c r="AV146" s="14" t="s">
        <v>88</v>
      </c>
      <c r="AW146" s="14" t="s">
        <v>34</v>
      </c>
      <c r="AX146" s="14" t="s">
        <v>78</v>
      </c>
      <c r="AY146" s="256" t="s">
        <v>144</v>
      </c>
    </row>
    <row r="147" s="13" customFormat="1">
      <c r="A147" s="13"/>
      <c r="B147" s="235"/>
      <c r="C147" s="236"/>
      <c r="D147" s="237" t="s">
        <v>215</v>
      </c>
      <c r="E147" s="238" t="s">
        <v>1</v>
      </c>
      <c r="F147" s="239" t="s">
        <v>1538</v>
      </c>
      <c r="G147" s="236"/>
      <c r="H147" s="238" t="s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3"/>
      <c r="U147" s="244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215</v>
      </c>
      <c r="AU147" s="245" t="s">
        <v>88</v>
      </c>
      <c r="AV147" s="13" t="s">
        <v>86</v>
      </c>
      <c r="AW147" s="13" t="s">
        <v>34</v>
      </c>
      <c r="AX147" s="13" t="s">
        <v>78</v>
      </c>
      <c r="AY147" s="245" t="s">
        <v>144</v>
      </c>
    </row>
    <row r="148" s="14" customFormat="1">
      <c r="A148" s="14"/>
      <c r="B148" s="246"/>
      <c r="C148" s="247"/>
      <c r="D148" s="237" t="s">
        <v>215</v>
      </c>
      <c r="E148" s="248" t="s">
        <v>1</v>
      </c>
      <c r="F148" s="249" t="s">
        <v>1539</v>
      </c>
      <c r="G148" s="247"/>
      <c r="H148" s="250">
        <v>128.80000000000001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4"/>
      <c r="U148" s="255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6" t="s">
        <v>215</v>
      </c>
      <c r="AU148" s="256" t="s">
        <v>88</v>
      </c>
      <c r="AV148" s="14" t="s">
        <v>88</v>
      </c>
      <c r="AW148" s="14" t="s">
        <v>34</v>
      </c>
      <c r="AX148" s="14" t="s">
        <v>78</v>
      </c>
      <c r="AY148" s="256" t="s">
        <v>144</v>
      </c>
    </row>
    <row r="149" s="15" customFormat="1">
      <c r="A149" s="15"/>
      <c r="B149" s="257"/>
      <c r="C149" s="258"/>
      <c r="D149" s="237" t="s">
        <v>215</v>
      </c>
      <c r="E149" s="259" t="s">
        <v>1</v>
      </c>
      <c r="F149" s="260" t="s">
        <v>237</v>
      </c>
      <c r="G149" s="258"/>
      <c r="H149" s="261">
        <v>2144.4000000000001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5"/>
      <c r="U149" s="266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215</v>
      </c>
      <c r="AU149" s="267" t="s">
        <v>88</v>
      </c>
      <c r="AV149" s="15" t="s">
        <v>161</v>
      </c>
      <c r="AW149" s="15" t="s">
        <v>34</v>
      </c>
      <c r="AX149" s="15" t="s">
        <v>86</v>
      </c>
      <c r="AY149" s="267" t="s">
        <v>144</v>
      </c>
    </row>
    <row r="150" s="2" customFormat="1" ht="24.15" customHeight="1">
      <c r="A150" s="38"/>
      <c r="B150" s="39"/>
      <c r="C150" s="268" t="s">
        <v>88</v>
      </c>
      <c r="D150" s="268" t="s">
        <v>349</v>
      </c>
      <c r="E150" s="269" t="s">
        <v>1540</v>
      </c>
      <c r="F150" s="270" t="s">
        <v>1541</v>
      </c>
      <c r="G150" s="271" t="s">
        <v>270</v>
      </c>
      <c r="H150" s="272">
        <v>2466.0599999999999</v>
      </c>
      <c r="I150" s="273"/>
      <c r="J150" s="274">
        <f>ROUND(I150*H150,2)</f>
        <v>0</v>
      </c>
      <c r="K150" s="270" t="s">
        <v>151</v>
      </c>
      <c r="L150" s="275"/>
      <c r="M150" s="276" t="s">
        <v>1</v>
      </c>
      <c r="N150" s="277" t="s">
        <v>43</v>
      </c>
      <c r="O150" s="91"/>
      <c r="P150" s="226">
        <f>O150*H150</f>
        <v>0</v>
      </c>
      <c r="Q150" s="226">
        <v>0.00064000000000000005</v>
      </c>
      <c r="R150" s="226">
        <f>Q150*H150</f>
        <v>1.5782784000000001</v>
      </c>
      <c r="S150" s="226">
        <v>0</v>
      </c>
      <c r="T150" s="226">
        <f>S150*H150</f>
        <v>0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375</v>
      </c>
      <c r="AT150" s="228" t="s">
        <v>349</v>
      </c>
      <c r="AU150" s="228" t="s">
        <v>88</v>
      </c>
      <c r="AY150" s="17" t="s">
        <v>144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283</v>
      </c>
      <c r="BM150" s="228" t="s">
        <v>1542</v>
      </c>
    </row>
    <row r="151" s="14" customFormat="1">
      <c r="A151" s="14"/>
      <c r="B151" s="246"/>
      <c r="C151" s="247"/>
      <c r="D151" s="237" t="s">
        <v>215</v>
      </c>
      <c r="E151" s="247"/>
      <c r="F151" s="249" t="s">
        <v>1543</v>
      </c>
      <c r="G151" s="247"/>
      <c r="H151" s="250">
        <v>2466.0599999999999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4"/>
      <c r="U151" s="255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215</v>
      </c>
      <c r="AU151" s="256" t="s">
        <v>88</v>
      </c>
      <c r="AV151" s="14" t="s">
        <v>88</v>
      </c>
      <c r="AW151" s="14" t="s">
        <v>4</v>
      </c>
      <c r="AX151" s="14" t="s">
        <v>86</v>
      </c>
      <c r="AY151" s="256" t="s">
        <v>144</v>
      </c>
    </row>
    <row r="152" s="2" customFormat="1" ht="16.5" customHeight="1">
      <c r="A152" s="38"/>
      <c r="B152" s="39"/>
      <c r="C152" s="217" t="s">
        <v>157</v>
      </c>
      <c r="D152" s="217" t="s">
        <v>147</v>
      </c>
      <c r="E152" s="218" t="s">
        <v>1544</v>
      </c>
      <c r="F152" s="219" t="s">
        <v>1545</v>
      </c>
      <c r="G152" s="220" t="s">
        <v>369</v>
      </c>
      <c r="H152" s="221">
        <v>46</v>
      </c>
      <c r="I152" s="222"/>
      <c r="J152" s="223">
        <f>ROUND(I152*H152,2)</f>
        <v>0</v>
      </c>
      <c r="K152" s="219" t="s">
        <v>151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353</v>
      </c>
      <c r="AT152" s="228" t="s">
        <v>147</v>
      </c>
      <c r="AU152" s="228" t="s">
        <v>88</v>
      </c>
      <c r="AY152" s="17" t="s">
        <v>144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353</v>
      </c>
      <c r="BM152" s="228" t="s">
        <v>1546</v>
      </c>
    </row>
    <row r="153" s="2" customFormat="1" ht="16.5" customHeight="1">
      <c r="A153" s="38"/>
      <c r="B153" s="39"/>
      <c r="C153" s="268" t="s">
        <v>161</v>
      </c>
      <c r="D153" s="268" t="s">
        <v>349</v>
      </c>
      <c r="E153" s="269" t="s">
        <v>1547</v>
      </c>
      <c r="F153" s="270" t="s">
        <v>1548</v>
      </c>
      <c r="G153" s="271" t="s">
        <v>369</v>
      </c>
      <c r="H153" s="272">
        <v>27</v>
      </c>
      <c r="I153" s="273"/>
      <c r="J153" s="274">
        <f>ROUND(I153*H153,2)</f>
        <v>0</v>
      </c>
      <c r="K153" s="270" t="s">
        <v>151</v>
      </c>
      <c r="L153" s="275"/>
      <c r="M153" s="276" t="s">
        <v>1</v>
      </c>
      <c r="N153" s="277" t="s">
        <v>43</v>
      </c>
      <c r="O153" s="91"/>
      <c r="P153" s="226">
        <f>O153*H153</f>
        <v>0</v>
      </c>
      <c r="Q153" s="226">
        <v>0.051999999999999998</v>
      </c>
      <c r="R153" s="226">
        <f>Q153*H153</f>
        <v>1.4039999999999999</v>
      </c>
      <c r="S153" s="226">
        <v>0</v>
      </c>
      <c r="T153" s="226">
        <f>S153*H153</f>
        <v>0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882</v>
      </c>
      <c r="AT153" s="228" t="s">
        <v>349</v>
      </c>
      <c r="AU153" s="228" t="s">
        <v>88</v>
      </c>
      <c r="AY153" s="17" t="s">
        <v>144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882</v>
      </c>
      <c r="BM153" s="228" t="s">
        <v>1549</v>
      </c>
    </row>
    <row r="154" s="2" customFormat="1" ht="16.5" customHeight="1">
      <c r="A154" s="38"/>
      <c r="B154" s="39"/>
      <c r="C154" s="268" t="s">
        <v>143</v>
      </c>
      <c r="D154" s="268" t="s">
        <v>349</v>
      </c>
      <c r="E154" s="269" t="s">
        <v>1550</v>
      </c>
      <c r="F154" s="270" t="s">
        <v>1551</v>
      </c>
      <c r="G154" s="271" t="s">
        <v>369</v>
      </c>
      <c r="H154" s="272">
        <v>19</v>
      </c>
      <c r="I154" s="273"/>
      <c r="J154" s="274">
        <f>ROUND(I154*H154,2)</f>
        <v>0</v>
      </c>
      <c r="K154" s="270" t="s">
        <v>151</v>
      </c>
      <c r="L154" s="275"/>
      <c r="M154" s="276" t="s">
        <v>1</v>
      </c>
      <c r="N154" s="277" t="s">
        <v>43</v>
      </c>
      <c r="O154" s="91"/>
      <c r="P154" s="226">
        <f>O154*H154</f>
        <v>0</v>
      </c>
      <c r="Q154" s="226">
        <v>0.062</v>
      </c>
      <c r="R154" s="226">
        <f>Q154*H154</f>
        <v>1.1779999999999999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882</v>
      </c>
      <c r="AT154" s="228" t="s">
        <v>349</v>
      </c>
      <c r="AU154" s="228" t="s">
        <v>88</v>
      </c>
      <c r="AY154" s="17" t="s">
        <v>144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882</v>
      </c>
      <c r="BM154" s="228" t="s">
        <v>1552</v>
      </c>
    </row>
    <row r="155" s="2" customFormat="1" ht="24.15" customHeight="1">
      <c r="A155" s="38"/>
      <c r="B155" s="39"/>
      <c r="C155" s="217" t="s">
        <v>168</v>
      </c>
      <c r="D155" s="217" t="s">
        <v>147</v>
      </c>
      <c r="E155" s="218" t="s">
        <v>1553</v>
      </c>
      <c r="F155" s="219" t="s">
        <v>1554</v>
      </c>
      <c r="G155" s="220" t="s">
        <v>369</v>
      </c>
      <c r="H155" s="221">
        <v>2</v>
      </c>
      <c r="I155" s="222"/>
      <c r="J155" s="223">
        <f>ROUND(I155*H155,2)</f>
        <v>0</v>
      </c>
      <c r="K155" s="219" t="s">
        <v>151</v>
      </c>
      <c r="L155" s="44"/>
      <c r="M155" s="224" t="s">
        <v>1</v>
      </c>
      <c r="N155" s="225" t="s">
        <v>43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6">
        <f>S155*H155</f>
        <v>0</v>
      </c>
      <c r="U155" s="22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353</v>
      </c>
      <c r="AT155" s="228" t="s">
        <v>147</v>
      </c>
      <c r="AU155" s="228" t="s">
        <v>88</v>
      </c>
      <c r="AY155" s="17" t="s">
        <v>144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86</v>
      </c>
      <c r="BK155" s="229">
        <f>ROUND(I155*H155,2)</f>
        <v>0</v>
      </c>
      <c r="BL155" s="17" t="s">
        <v>353</v>
      </c>
      <c r="BM155" s="228" t="s">
        <v>1555</v>
      </c>
    </row>
    <row r="156" s="2" customFormat="1" ht="24.15" customHeight="1">
      <c r="A156" s="38"/>
      <c r="B156" s="39"/>
      <c r="C156" s="268" t="s">
        <v>174</v>
      </c>
      <c r="D156" s="268" t="s">
        <v>349</v>
      </c>
      <c r="E156" s="269" t="s">
        <v>1556</v>
      </c>
      <c r="F156" s="270" t="s">
        <v>1557</v>
      </c>
      <c r="G156" s="271" t="s">
        <v>369</v>
      </c>
      <c r="H156" s="272">
        <v>2</v>
      </c>
      <c r="I156" s="273"/>
      <c r="J156" s="274">
        <f>ROUND(I156*H156,2)</f>
        <v>0</v>
      </c>
      <c r="K156" s="270" t="s">
        <v>151</v>
      </c>
      <c r="L156" s="275"/>
      <c r="M156" s="276" t="s">
        <v>1</v>
      </c>
      <c r="N156" s="277" t="s">
        <v>43</v>
      </c>
      <c r="O156" s="91"/>
      <c r="P156" s="226">
        <f>O156*H156</f>
        <v>0</v>
      </c>
      <c r="Q156" s="226">
        <v>0.0080000000000000002</v>
      </c>
      <c r="R156" s="226">
        <f>Q156*H156</f>
        <v>0.016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882</v>
      </c>
      <c r="AT156" s="228" t="s">
        <v>349</v>
      </c>
      <c r="AU156" s="228" t="s">
        <v>88</v>
      </c>
      <c r="AY156" s="17" t="s">
        <v>144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882</v>
      </c>
      <c r="BM156" s="228" t="s">
        <v>1558</v>
      </c>
    </row>
    <row r="157" s="2" customFormat="1" ht="37.8" customHeight="1">
      <c r="A157" s="38"/>
      <c r="B157" s="39"/>
      <c r="C157" s="217" t="s">
        <v>179</v>
      </c>
      <c r="D157" s="217" t="s">
        <v>147</v>
      </c>
      <c r="E157" s="218" t="s">
        <v>1559</v>
      </c>
      <c r="F157" s="219" t="s">
        <v>1560</v>
      </c>
      <c r="G157" s="220" t="s">
        <v>270</v>
      </c>
      <c r="H157" s="221">
        <v>1267.5</v>
      </c>
      <c r="I157" s="222"/>
      <c r="J157" s="223">
        <f>ROUND(I157*H157,2)</f>
        <v>0</v>
      </c>
      <c r="K157" s="219" t="s">
        <v>151</v>
      </c>
      <c r="L157" s="44"/>
      <c r="M157" s="224" t="s">
        <v>1</v>
      </c>
      <c r="N157" s="225" t="s">
        <v>43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6">
        <f>S157*H157</f>
        <v>0</v>
      </c>
      <c r="U157" s="22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161</v>
      </c>
      <c r="AT157" s="228" t="s">
        <v>147</v>
      </c>
      <c r="AU157" s="228" t="s">
        <v>88</v>
      </c>
      <c r="AY157" s="17" t="s">
        <v>144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86</v>
      </c>
      <c r="BK157" s="229">
        <f>ROUND(I157*H157,2)</f>
        <v>0</v>
      </c>
      <c r="BL157" s="17" t="s">
        <v>161</v>
      </c>
      <c r="BM157" s="228" t="s">
        <v>1561</v>
      </c>
    </row>
    <row r="158" s="13" customFormat="1">
      <c r="A158" s="13"/>
      <c r="B158" s="235"/>
      <c r="C158" s="236"/>
      <c r="D158" s="237" t="s">
        <v>215</v>
      </c>
      <c r="E158" s="238" t="s">
        <v>1</v>
      </c>
      <c r="F158" s="239" t="s">
        <v>1514</v>
      </c>
      <c r="G158" s="236"/>
      <c r="H158" s="238" t="s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3"/>
      <c r="U158" s="244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215</v>
      </c>
      <c r="AU158" s="245" t="s">
        <v>88</v>
      </c>
      <c r="AV158" s="13" t="s">
        <v>86</v>
      </c>
      <c r="AW158" s="13" t="s">
        <v>34</v>
      </c>
      <c r="AX158" s="13" t="s">
        <v>78</v>
      </c>
      <c r="AY158" s="245" t="s">
        <v>144</v>
      </c>
    </row>
    <row r="159" s="14" customFormat="1">
      <c r="A159" s="14"/>
      <c r="B159" s="246"/>
      <c r="C159" s="247"/>
      <c r="D159" s="237" t="s">
        <v>215</v>
      </c>
      <c r="E159" s="248" t="s">
        <v>1</v>
      </c>
      <c r="F159" s="249" t="s">
        <v>1562</v>
      </c>
      <c r="G159" s="247"/>
      <c r="H159" s="250">
        <v>96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4"/>
      <c r="U159" s="255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215</v>
      </c>
      <c r="AU159" s="256" t="s">
        <v>88</v>
      </c>
      <c r="AV159" s="14" t="s">
        <v>88</v>
      </c>
      <c r="AW159" s="14" t="s">
        <v>34</v>
      </c>
      <c r="AX159" s="14" t="s">
        <v>78</v>
      </c>
      <c r="AY159" s="256" t="s">
        <v>144</v>
      </c>
    </row>
    <row r="160" s="13" customFormat="1">
      <c r="A160" s="13"/>
      <c r="B160" s="235"/>
      <c r="C160" s="236"/>
      <c r="D160" s="237" t="s">
        <v>215</v>
      </c>
      <c r="E160" s="238" t="s">
        <v>1</v>
      </c>
      <c r="F160" s="239" t="s">
        <v>1516</v>
      </c>
      <c r="G160" s="236"/>
      <c r="H160" s="238" t="s">
        <v>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3"/>
      <c r="U160" s="244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215</v>
      </c>
      <c r="AU160" s="245" t="s">
        <v>88</v>
      </c>
      <c r="AV160" s="13" t="s">
        <v>86</v>
      </c>
      <c r="AW160" s="13" t="s">
        <v>34</v>
      </c>
      <c r="AX160" s="13" t="s">
        <v>78</v>
      </c>
      <c r="AY160" s="245" t="s">
        <v>144</v>
      </c>
    </row>
    <row r="161" s="14" customFormat="1">
      <c r="A161" s="14"/>
      <c r="B161" s="246"/>
      <c r="C161" s="247"/>
      <c r="D161" s="237" t="s">
        <v>215</v>
      </c>
      <c r="E161" s="248" t="s">
        <v>1</v>
      </c>
      <c r="F161" s="249" t="s">
        <v>1563</v>
      </c>
      <c r="G161" s="247"/>
      <c r="H161" s="250">
        <v>92.5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4"/>
      <c r="U161" s="255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215</v>
      </c>
      <c r="AU161" s="256" t="s">
        <v>88</v>
      </c>
      <c r="AV161" s="14" t="s">
        <v>88</v>
      </c>
      <c r="AW161" s="14" t="s">
        <v>34</v>
      </c>
      <c r="AX161" s="14" t="s">
        <v>78</v>
      </c>
      <c r="AY161" s="256" t="s">
        <v>144</v>
      </c>
    </row>
    <row r="162" s="13" customFormat="1">
      <c r="A162" s="13"/>
      <c r="B162" s="235"/>
      <c r="C162" s="236"/>
      <c r="D162" s="237" t="s">
        <v>215</v>
      </c>
      <c r="E162" s="238" t="s">
        <v>1</v>
      </c>
      <c r="F162" s="239" t="s">
        <v>1518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3"/>
      <c r="U162" s="244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215</v>
      </c>
      <c r="AU162" s="245" t="s">
        <v>88</v>
      </c>
      <c r="AV162" s="13" t="s">
        <v>86</v>
      </c>
      <c r="AW162" s="13" t="s">
        <v>34</v>
      </c>
      <c r="AX162" s="13" t="s">
        <v>78</v>
      </c>
      <c r="AY162" s="245" t="s">
        <v>144</v>
      </c>
    </row>
    <row r="163" s="14" customFormat="1">
      <c r="A163" s="14"/>
      <c r="B163" s="246"/>
      <c r="C163" s="247"/>
      <c r="D163" s="237" t="s">
        <v>215</v>
      </c>
      <c r="E163" s="248" t="s">
        <v>1</v>
      </c>
      <c r="F163" s="249" t="s">
        <v>1564</v>
      </c>
      <c r="G163" s="247"/>
      <c r="H163" s="250">
        <v>11.300000000000001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4"/>
      <c r="U163" s="255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215</v>
      </c>
      <c r="AU163" s="256" t="s">
        <v>88</v>
      </c>
      <c r="AV163" s="14" t="s">
        <v>88</v>
      </c>
      <c r="AW163" s="14" t="s">
        <v>34</v>
      </c>
      <c r="AX163" s="14" t="s">
        <v>78</v>
      </c>
      <c r="AY163" s="256" t="s">
        <v>144</v>
      </c>
    </row>
    <row r="164" s="13" customFormat="1">
      <c r="A164" s="13"/>
      <c r="B164" s="235"/>
      <c r="C164" s="236"/>
      <c r="D164" s="237" t="s">
        <v>215</v>
      </c>
      <c r="E164" s="238" t="s">
        <v>1</v>
      </c>
      <c r="F164" s="239" t="s">
        <v>1520</v>
      </c>
      <c r="G164" s="236"/>
      <c r="H164" s="238" t="s">
        <v>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3"/>
      <c r="U164" s="244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215</v>
      </c>
      <c r="AU164" s="245" t="s">
        <v>88</v>
      </c>
      <c r="AV164" s="13" t="s">
        <v>86</v>
      </c>
      <c r="AW164" s="13" t="s">
        <v>34</v>
      </c>
      <c r="AX164" s="13" t="s">
        <v>78</v>
      </c>
      <c r="AY164" s="245" t="s">
        <v>144</v>
      </c>
    </row>
    <row r="165" s="14" customFormat="1">
      <c r="A165" s="14"/>
      <c r="B165" s="246"/>
      <c r="C165" s="247"/>
      <c r="D165" s="237" t="s">
        <v>215</v>
      </c>
      <c r="E165" s="248" t="s">
        <v>1</v>
      </c>
      <c r="F165" s="249" t="s">
        <v>1565</v>
      </c>
      <c r="G165" s="247"/>
      <c r="H165" s="250">
        <v>292.10000000000002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4"/>
      <c r="U165" s="255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215</v>
      </c>
      <c r="AU165" s="256" t="s">
        <v>88</v>
      </c>
      <c r="AV165" s="14" t="s">
        <v>88</v>
      </c>
      <c r="AW165" s="14" t="s">
        <v>34</v>
      </c>
      <c r="AX165" s="14" t="s">
        <v>78</v>
      </c>
      <c r="AY165" s="256" t="s">
        <v>144</v>
      </c>
    </row>
    <row r="166" s="13" customFormat="1">
      <c r="A166" s="13"/>
      <c r="B166" s="235"/>
      <c r="C166" s="236"/>
      <c r="D166" s="237" t="s">
        <v>215</v>
      </c>
      <c r="E166" s="238" t="s">
        <v>1</v>
      </c>
      <c r="F166" s="239" t="s">
        <v>1522</v>
      </c>
      <c r="G166" s="236"/>
      <c r="H166" s="238" t="s">
        <v>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3"/>
      <c r="U166" s="244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215</v>
      </c>
      <c r="AU166" s="245" t="s">
        <v>88</v>
      </c>
      <c r="AV166" s="13" t="s">
        <v>86</v>
      </c>
      <c r="AW166" s="13" t="s">
        <v>34</v>
      </c>
      <c r="AX166" s="13" t="s">
        <v>78</v>
      </c>
      <c r="AY166" s="245" t="s">
        <v>144</v>
      </c>
    </row>
    <row r="167" s="14" customFormat="1">
      <c r="A167" s="14"/>
      <c r="B167" s="246"/>
      <c r="C167" s="247"/>
      <c r="D167" s="237" t="s">
        <v>215</v>
      </c>
      <c r="E167" s="248" t="s">
        <v>1</v>
      </c>
      <c r="F167" s="249" t="s">
        <v>1566</v>
      </c>
      <c r="G167" s="247"/>
      <c r="H167" s="250">
        <v>66.099999999999994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4"/>
      <c r="U167" s="255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215</v>
      </c>
      <c r="AU167" s="256" t="s">
        <v>88</v>
      </c>
      <c r="AV167" s="14" t="s">
        <v>88</v>
      </c>
      <c r="AW167" s="14" t="s">
        <v>34</v>
      </c>
      <c r="AX167" s="14" t="s">
        <v>78</v>
      </c>
      <c r="AY167" s="256" t="s">
        <v>144</v>
      </c>
    </row>
    <row r="168" s="13" customFormat="1">
      <c r="A168" s="13"/>
      <c r="B168" s="235"/>
      <c r="C168" s="236"/>
      <c r="D168" s="237" t="s">
        <v>215</v>
      </c>
      <c r="E168" s="238" t="s">
        <v>1</v>
      </c>
      <c r="F168" s="239" t="s">
        <v>1524</v>
      </c>
      <c r="G168" s="236"/>
      <c r="H168" s="238" t="s">
        <v>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3"/>
      <c r="U168" s="244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215</v>
      </c>
      <c r="AU168" s="245" t="s">
        <v>88</v>
      </c>
      <c r="AV168" s="13" t="s">
        <v>86</v>
      </c>
      <c r="AW168" s="13" t="s">
        <v>34</v>
      </c>
      <c r="AX168" s="13" t="s">
        <v>78</v>
      </c>
      <c r="AY168" s="245" t="s">
        <v>144</v>
      </c>
    </row>
    <row r="169" s="14" customFormat="1">
      <c r="A169" s="14"/>
      <c r="B169" s="246"/>
      <c r="C169" s="247"/>
      <c r="D169" s="237" t="s">
        <v>215</v>
      </c>
      <c r="E169" s="248" t="s">
        <v>1</v>
      </c>
      <c r="F169" s="249" t="s">
        <v>1567</v>
      </c>
      <c r="G169" s="247"/>
      <c r="H169" s="250">
        <v>44.600000000000001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4"/>
      <c r="U169" s="255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215</v>
      </c>
      <c r="AU169" s="256" t="s">
        <v>88</v>
      </c>
      <c r="AV169" s="14" t="s">
        <v>88</v>
      </c>
      <c r="AW169" s="14" t="s">
        <v>34</v>
      </c>
      <c r="AX169" s="14" t="s">
        <v>78</v>
      </c>
      <c r="AY169" s="256" t="s">
        <v>144</v>
      </c>
    </row>
    <row r="170" s="13" customFormat="1">
      <c r="A170" s="13"/>
      <c r="B170" s="235"/>
      <c r="C170" s="236"/>
      <c r="D170" s="237" t="s">
        <v>215</v>
      </c>
      <c r="E170" s="238" t="s">
        <v>1</v>
      </c>
      <c r="F170" s="239" t="s">
        <v>1526</v>
      </c>
      <c r="G170" s="236"/>
      <c r="H170" s="238" t="s">
        <v>1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3"/>
      <c r="U170" s="244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215</v>
      </c>
      <c r="AU170" s="245" t="s">
        <v>88</v>
      </c>
      <c r="AV170" s="13" t="s">
        <v>86</v>
      </c>
      <c r="AW170" s="13" t="s">
        <v>34</v>
      </c>
      <c r="AX170" s="13" t="s">
        <v>78</v>
      </c>
      <c r="AY170" s="245" t="s">
        <v>144</v>
      </c>
    </row>
    <row r="171" s="14" customFormat="1">
      <c r="A171" s="14"/>
      <c r="B171" s="246"/>
      <c r="C171" s="247"/>
      <c r="D171" s="237" t="s">
        <v>215</v>
      </c>
      <c r="E171" s="248" t="s">
        <v>1</v>
      </c>
      <c r="F171" s="249" t="s">
        <v>1568</v>
      </c>
      <c r="G171" s="247"/>
      <c r="H171" s="250">
        <v>114.7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4"/>
      <c r="U171" s="255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215</v>
      </c>
      <c r="AU171" s="256" t="s">
        <v>88</v>
      </c>
      <c r="AV171" s="14" t="s">
        <v>88</v>
      </c>
      <c r="AW171" s="14" t="s">
        <v>34</v>
      </c>
      <c r="AX171" s="14" t="s">
        <v>78</v>
      </c>
      <c r="AY171" s="256" t="s">
        <v>144</v>
      </c>
    </row>
    <row r="172" s="13" customFormat="1">
      <c r="A172" s="13"/>
      <c r="B172" s="235"/>
      <c r="C172" s="236"/>
      <c r="D172" s="237" t="s">
        <v>215</v>
      </c>
      <c r="E172" s="238" t="s">
        <v>1</v>
      </c>
      <c r="F172" s="239" t="s">
        <v>1528</v>
      </c>
      <c r="G172" s="236"/>
      <c r="H172" s="238" t="s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3"/>
      <c r="U172" s="244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215</v>
      </c>
      <c r="AU172" s="245" t="s">
        <v>88</v>
      </c>
      <c r="AV172" s="13" t="s">
        <v>86</v>
      </c>
      <c r="AW172" s="13" t="s">
        <v>34</v>
      </c>
      <c r="AX172" s="13" t="s">
        <v>78</v>
      </c>
      <c r="AY172" s="245" t="s">
        <v>144</v>
      </c>
    </row>
    <row r="173" s="14" customFormat="1">
      <c r="A173" s="14"/>
      <c r="B173" s="246"/>
      <c r="C173" s="247"/>
      <c r="D173" s="237" t="s">
        <v>215</v>
      </c>
      <c r="E173" s="248" t="s">
        <v>1</v>
      </c>
      <c r="F173" s="249" t="s">
        <v>1569</v>
      </c>
      <c r="G173" s="247"/>
      <c r="H173" s="250">
        <v>123.40000000000001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4"/>
      <c r="U173" s="255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215</v>
      </c>
      <c r="AU173" s="256" t="s">
        <v>88</v>
      </c>
      <c r="AV173" s="14" t="s">
        <v>88</v>
      </c>
      <c r="AW173" s="14" t="s">
        <v>34</v>
      </c>
      <c r="AX173" s="14" t="s">
        <v>78</v>
      </c>
      <c r="AY173" s="256" t="s">
        <v>144</v>
      </c>
    </row>
    <row r="174" s="13" customFormat="1">
      <c r="A174" s="13"/>
      <c r="B174" s="235"/>
      <c r="C174" s="236"/>
      <c r="D174" s="237" t="s">
        <v>215</v>
      </c>
      <c r="E174" s="238" t="s">
        <v>1</v>
      </c>
      <c r="F174" s="239" t="s">
        <v>1530</v>
      </c>
      <c r="G174" s="236"/>
      <c r="H174" s="238" t="s">
        <v>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3"/>
      <c r="U174" s="244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215</v>
      </c>
      <c r="AU174" s="245" t="s">
        <v>88</v>
      </c>
      <c r="AV174" s="13" t="s">
        <v>86</v>
      </c>
      <c r="AW174" s="13" t="s">
        <v>34</v>
      </c>
      <c r="AX174" s="13" t="s">
        <v>78</v>
      </c>
      <c r="AY174" s="245" t="s">
        <v>144</v>
      </c>
    </row>
    <row r="175" s="14" customFormat="1">
      <c r="A175" s="14"/>
      <c r="B175" s="246"/>
      <c r="C175" s="247"/>
      <c r="D175" s="237" t="s">
        <v>215</v>
      </c>
      <c r="E175" s="248" t="s">
        <v>1</v>
      </c>
      <c r="F175" s="249" t="s">
        <v>1570</v>
      </c>
      <c r="G175" s="247"/>
      <c r="H175" s="250">
        <v>65.599999999999994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4"/>
      <c r="U175" s="255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215</v>
      </c>
      <c r="AU175" s="256" t="s">
        <v>88</v>
      </c>
      <c r="AV175" s="14" t="s">
        <v>88</v>
      </c>
      <c r="AW175" s="14" t="s">
        <v>34</v>
      </c>
      <c r="AX175" s="14" t="s">
        <v>78</v>
      </c>
      <c r="AY175" s="256" t="s">
        <v>144</v>
      </c>
    </row>
    <row r="176" s="13" customFormat="1">
      <c r="A176" s="13"/>
      <c r="B176" s="235"/>
      <c r="C176" s="236"/>
      <c r="D176" s="237" t="s">
        <v>215</v>
      </c>
      <c r="E176" s="238" t="s">
        <v>1</v>
      </c>
      <c r="F176" s="239" t="s">
        <v>1532</v>
      </c>
      <c r="G176" s="236"/>
      <c r="H176" s="238" t="s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3"/>
      <c r="U176" s="244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215</v>
      </c>
      <c r="AU176" s="245" t="s">
        <v>88</v>
      </c>
      <c r="AV176" s="13" t="s">
        <v>86</v>
      </c>
      <c r="AW176" s="13" t="s">
        <v>34</v>
      </c>
      <c r="AX176" s="13" t="s">
        <v>78</v>
      </c>
      <c r="AY176" s="245" t="s">
        <v>144</v>
      </c>
    </row>
    <row r="177" s="14" customFormat="1">
      <c r="A177" s="14"/>
      <c r="B177" s="246"/>
      <c r="C177" s="247"/>
      <c r="D177" s="237" t="s">
        <v>215</v>
      </c>
      <c r="E177" s="248" t="s">
        <v>1</v>
      </c>
      <c r="F177" s="249" t="s">
        <v>1571</v>
      </c>
      <c r="G177" s="247"/>
      <c r="H177" s="250">
        <v>79.799999999999997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4"/>
      <c r="U177" s="255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215</v>
      </c>
      <c r="AU177" s="256" t="s">
        <v>88</v>
      </c>
      <c r="AV177" s="14" t="s">
        <v>88</v>
      </c>
      <c r="AW177" s="14" t="s">
        <v>34</v>
      </c>
      <c r="AX177" s="14" t="s">
        <v>78</v>
      </c>
      <c r="AY177" s="256" t="s">
        <v>144</v>
      </c>
    </row>
    <row r="178" s="13" customFormat="1">
      <c r="A178" s="13"/>
      <c r="B178" s="235"/>
      <c r="C178" s="236"/>
      <c r="D178" s="237" t="s">
        <v>215</v>
      </c>
      <c r="E178" s="238" t="s">
        <v>1</v>
      </c>
      <c r="F178" s="239" t="s">
        <v>1534</v>
      </c>
      <c r="G178" s="236"/>
      <c r="H178" s="238" t="s">
        <v>1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3"/>
      <c r="U178" s="244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215</v>
      </c>
      <c r="AU178" s="245" t="s">
        <v>88</v>
      </c>
      <c r="AV178" s="13" t="s">
        <v>86</v>
      </c>
      <c r="AW178" s="13" t="s">
        <v>34</v>
      </c>
      <c r="AX178" s="13" t="s">
        <v>78</v>
      </c>
      <c r="AY178" s="245" t="s">
        <v>144</v>
      </c>
    </row>
    <row r="179" s="14" customFormat="1">
      <c r="A179" s="14"/>
      <c r="B179" s="246"/>
      <c r="C179" s="247"/>
      <c r="D179" s="237" t="s">
        <v>215</v>
      </c>
      <c r="E179" s="248" t="s">
        <v>1</v>
      </c>
      <c r="F179" s="249" t="s">
        <v>1572</v>
      </c>
      <c r="G179" s="247"/>
      <c r="H179" s="250">
        <v>23.800000000000001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4"/>
      <c r="U179" s="255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215</v>
      </c>
      <c r="AU179" s="256" t="s">
        <v>88</v>
      </c>
      <c r="AV179" s="14" t="s">
        <v>88</v>
      </c>
      <c r="AW179" s="14" t="s">
        <v>34</v>
      </c>
      <c r="AX179" s="14" t="s">
        <v>78</v>
      </c>
      <c r="AY179" s="256" t="s">
        <v>144</v>
      </c>
    </row>
    <row r="180" s="13" customFormat="1">
      <c r="A180" s="13"/>
      <c r="B180" s="235"/>
      <c r="C180" s="236"/>
      <c r="D180" s="237" t="s">
        <v>215</v>
      </c>
      <c r="E180" s="238" t="s">
        <v>1</v>
      </c>
      <c r="F180" s="239" t="s">
        <v>1536</v>
      </c>
      <c r="G180" s="236"/>
      <c r="H180" s="238" t="s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3"/>
      <c r="U180" s="244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215</v>
      </c>
      <c r="AU180" s="245" t="s">
        <v>88</v>
      </c>
      <c r="AV180" s="13" t="s">
        <v>86</v>
      </c>
      <c r="AW180" s="13" t="s">
        <v>34</v>
      </c>
      <c r="AX180" s="13" t="s">
        <v>78</v>
      </c>
      <c r="AY180" s="245" t="s">
        <v>144</v>
      </c>
    </row>
    <row r="181" s="14" customFormat="1">
      <c r="A181" s="14"/>
      <c r="B181" s="246"/>
      <c r="C181" s="247"/>
      <c r="D181" s="237" t="s">
        <v>215</v>
      </c>
      <c r="E181" s="248" t="s">
        <v>1</v>
      </c>
      <c r="F181" s="249" t="s">
        <v>1573</v>
      </c>
      <c r="G181" s="247"/>
      <c r="H181" s="250">
        <v>185.5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4"/>
      <c r="U181" s="255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215</v>
      </c>
      <c r="AU181" s="256" t="s">
        <v>88</v>
      </c>
      <c r="AV181" s="14" t="s">
        <v>88</v>
      </c>
      <c r="AW181" s="14" t="s">
        <v>34</v>
      </c>
      <c r="AX181" s="14" t="s">
        <v>78</v>
      </c>
      <c r="AY181" s="256" t="s">
        <v>144</v>
      </c>
    </row>
    <row r="182" s="13" customFormat="1">
      <c r="A182" s="13"/>
      <c r="B182" s="235"/>
      <c r="C182" s="236"/>
      <c r="D182" s="237" t="s">
        <v>215</v>
      </c>
      <c r="E182" s="238" t="s">
        <v>1</v>
      </c>
      <c r="F182" s="239" t="s">
        <v>1538</v>
      </c>
      <c r="G182" s="236"/>
      <c r="H182" s="238" t="s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3"/>
      <c r="U182" s="244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215</v>
      </c>
      <c r="AU182" s="245" t="s">
        <v>88</v>
      </c>
      <c r="AV182" s="13" t="s">
        <v>86</v>
      </c>
      <c r="AW182" s="13" t="s">
        <v>34</v>
      </c>
      <c r="AX182" s="13" t="s">
        <v>78</v>
      </c>
      <c r="AY182" s="245" t="s">
        <v>144</v>
      </c>
    </row>
    <row r="183" s="14" customFormat="1">
      <c r="A183" s="14"/>
      <c r="B183" s="246"/>
      <c r="C183" s="247"/>
      <c r="D183" s="237" t="s">
        <v>215</v>
      </c>
      <c r="E183" s="248" t="s">
        <v>1</v>
      </c>
      <c r="F183" s="249" t="s">
        <v>1574</v>
      </c>
      <c r="G183" s="247"/>
      <c r="H183" s="250">
        <v>72.099999999999994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4"/>
      <c r="U183" s="255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215</v>
      </c>
      <c r="AU183" s="256" t="s">
        <v>88</v>
      </c>
      <c r="AV183" s="14" t="s">
        <v>88</v>
      </c>
      <c r="AW183" s="14" t="s">
        <v>34</v>
      </c>
      <c r="AX183" s="14" t="s">
        <v>78</v>
      </c>
      <c r="AY183" s="256" t="s">
        <v>144</v>
      </c>
    </row>
    <row r="184" s="15" customFormat="1">
      <c r="A184" s="15"/>
      <c r="B184" s="257"/>
      <c r="C184" s="258"/>
      <c r="D184" s="237" t="s">
        <v>215</v>
      </c>
      <c r="E184" s="259" t="s">
        <v>1</v>
      </c>
      <c r="F184" s="260" t="s">
        <v>237</v>
      </c>
      <c r="G184" s="258"/>
      <c r="H184" s="261">
        <v>1267.5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5"/>
      <c r="U184" s="266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7" t="s">
        <v>215</v>
      </c>
      <c r="AU184" s="267" t="s">
        <v>88</v>
      </c>
      <c r="AV184" s="15" t="s">
        <v>161</v>
      </c>
      <c r="AW184" s="15" t="s">
        <v>34</v>
      </c>
      <c r="AX184" s="15" t="s">
        <v>86</v>
      </c>
      <c r="AY184" s="267" t="s">
        <v>144</v>
      </c>
    </row>
    <row r="185" s="2" customFormat="1" ht="16.5" customHeight="1">
      <c r="A185" s="38"/>
      <c r="B185" s="39"/>
      <c r="C185" s="268" t="s">
        <v>184</v>
      </c>
      <c r="D185" s="268" t="s">
        <v>349</v>
      </c>
      <c r="E185" s="269" t="s">
        <v>1575</v>
      </c>
      <c r="F185" s="270" t="s">
        <v>1576</v>
      </c>
      <c r="G185" s="271" t="s">
        <v>1577</v>
      </c>
      <c r="H185" s="272">
        <v>1267.5</v>
      </c>
      <c r="I185" s="273"/>
      <c r="J185" s="274">
        <f>ROUND(I185*H185,2)</f>
        <v>0</v>
      </c>
      <c r="K185" s="270" t="s">
        <v>151</v>
      </c>
      <c r="L185" s="275"/>
      <c r="M185" s="276" t="s">
        <v>1</v>
      </c>
      <c r="N185" s="277" t="s">
        <v>43</v>
      </c>
      <c r="O185" s="91"/>
      <c r="P185" s="226">
        <f>O185*H185</f>
        <v>0</v>
      </c>
      <c r="Q185" s="226">
        <v>0.001</v>
      </c>
      <c r="R185" s="226">
        <f>Q185*H185</f>
        <v>1.2675000000000001</v>
      </c>
      <c r="S185" s="226">
        <v>0</v>
      </c>
      <c r="T185" s="226">
        <f>S185*H185</f>
        <v>0</v>
      </c>
      <c r="U185" s="22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8" t="s">
        <v>179</v>
      </c>
      <c r="AT185" s="228" t="s">
        <v>349</v>
      </c>
      <c r="AU185" s="228" t="s">
        <v>88</v>
      </c>
      <c r="AY185" s="17" t="s">
        <v>144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7" t="s">
        <v>86</v>
      </c>
      <c r="BK185" s="229">
        <f>ROUND(I185*H185,2)</f>
        <v>0</v>
      </c>
      <c r="BL185" s="17" t="s">
        <v>161</v>
      </c>
      <c r="BM185" s="228" t="s">
        <v>1578</v>
      </c>
    </row>
    <row r="186" s="2" customFormat="1" ht="37.8" customHeight="1">
      <c r="A186" s="38"/>
      <c r="B186" s="39"/>
      <c r="C186" s="217" t="s">
        <v>189</v>
      </c>
      <c r="D186" s="217" t="s">
        <v>147</v>
      </c>
      <c r="E186" s="218" t="s">
        <v>1579</v>
      </c>
      <c r="F186" s="219" t="s">
        <v>1580</v>
      </c>
      <c r="G186" s="220" t="s">
        <v>270</v>
      </c>
      <c r="H186" s="221">
        <v>92</v>
      </c>
      <c r="I186" s="222"/>
      <c r="J186" s="223">
        <f>ROUND(I186*H186,2)</f>
        <v>0</v>
      </c>
      <c r="K186" s="219" t="s">
        <v>151</v>
      </c>
      <c r="L186" s="44"/>
      <c r="M186" s="224" t="s">
        <v>1</v>
      </c>
      <c r="N186" s="225" t="s">
        <v>43</v>
      </c>
      <c r="O186" s="91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6">
        <f>S186*H186</f>
        <v>0</v>
      </c>
      <c r="U186" s="22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353</v>
      </c>
      <c r="AT186" s="228" t="s">
        <v>147</v>
      </c>
      <c r="AU186" s="228" t="s">
        <v>88</v>
      </c>
      <c r="AY186" s="17" t="s">
        <v>144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86</v>
      </c>
      <c r="BK186" s="229">
        <f>ROUND(I186*H186,2)</f>
        <v>0</v>
      </c>
      <c r="BL186" s="17" t="s">
        <v>353</v>
      </c>
      <c r="BM186" s="228" t="s">
        <v>1581</v>
      </c>
    </row>
    <row r="187" s="2" customFormat="1" ht="16.5" customHeight="1">
      <c r="A187" s="38"/>
      <c r="B187" s="39"/>
      <c r="C187" s="268" t="s">
        <v>194</v>
      </c>
      <c r="D187" s="268" t="s">
        <v>349</v>
      </c>
      <c r="E187" s="269" t="s">
        <v>1582</v>
      </c>
      <c r="F187" s="270" t="s">
        <v>1583</v>
      </c>
      <c r="G187" s="271" t="s">
        <v>1577</v>
      </c>
      <c r="H187" s="272">
        <v>92</v>
      </c>
      <c r="I187" s="273"/>
      <c r="J187" s="274">
        <f>ROUND(I187*H187,2)</f>
        <v>0</v>
      </c>
      <c r="K187" s="270" t="s">
        <v>151</v>
      </c>
      <c r="L187" s="275"/>
      <c r="M187" s="276" t="s">
        <v>1</v>
      </c>
      <c r="N187" s="277" t="s">
        <v>43</v>
      </c>
      <c r="O187" s="91"/>
      <c r="P187" s="226">
        <f>O187*H187</f>
        <v>0</v>
      </c>
      <c r="Q187" s="226">
        <v>0.001</v>
      </c>
      <c r="R187" s="226">
        <f>Q187*H187</f>
        <v>0.091999999999999998</v>
      </c>
      <c r="S187" s="226">
        <v>0</v>
      </c>
      <c r="T187" s="226">
        <f>S187*H187</f>
        <v>0</v>
      </c>
      <c r="U187" s="22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8" t="s">
        <v>882</v>
      </c>
      <c r="AT187" s="228" t="s">
        <v>349</v>
      </c>
      <c r="AU187" s="228" t="s">
        <v>88</v>
      </c>
      <c r="AY187" s="17" t="s">
        <v>144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7" t="s">
        <v>86</v>
      </c>
      <c r="BK187" s="229">
        <f>ROUND(I187*H187,2)</f>
        <v>0</v>
      </c>
      <c r="BL187" s="17" t="s">
        <v>882</v>
      </c>
      <c r="BM187" s="228" t="s">
        <v>1584</v>
      </c>
    </row>
    <row r="188" s="2" customFormat="1" ht="24.15" customHeight="1">
      <c r="A188" s="38"/>
      <c r="B188" s="39"/>
      <c r="C188" s="268" t="s">
        <v>262</v>
      </c>
      <c r="D188" s="268" t="s">
        <v>349</v>
      </c>
      <c r="E188" s="269" t="s">
        <v>1585</v>
      </c>
      <c r="F188" s="270" t="s">
        <v>1586</v>
      </c>
      <c r="G188" s="271" t="s">
        <v>369</v>
      </c>
      <c r="H188" s="272">
        <v>46</v>
      </c>
      <c r="I188" s="273"/>
      <c r="J188" s="274">
        <f>ROUND(I188*H188,2)</f>
        <v>0</v>
      </c>
      <c r="K188" s="270" t="s">
        <v>151</v>
      </c>
      <c r="L188" s="275"/>
      <c r="M188" s="276" t="s">
        <v>1</v>
      </c>
      <c r="N188" s="277" t="s">
        <v>43</v>
      </c>
      <c r="O188" s="91"/>
      <c r="P188" s="226">
        <f>O188*H188</f>
        <v>0</v>
      </c>
      <c r="Q188" s="226">
        <v>0.00069999999999999999</v>
      </c>
      <c r="R188" s="226">
        <f>Q188*H188</f>
        <v>0.032199999999999999</v>
      </c>
      <c r="S188" s="226">
        <v>0</v>
      </c>
      <c r="T188" s="226">
        <f>S188*H188</f>
        <v>0</v>
      </c>
      <c r="U188" s="227" t="s">
        <v>1</v>
      </c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8" t="s">
        <v>882</v>
      </c>
      <c r="AT188" s="228" t="s">
        <v>349</v>
      </c>
      <c r="AU188" s="228" t="s">
        <v>88</v>
      </c>
      <c r="AY188" s="17" t="s">
        <v>144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7" t="s">
        <v>86</v>
      </c>
      <c r="BK188" s="229">
        <f>ROUND(I188*H188,2)</f>
        <v>0</v>
      </c>
      <c r="BL188" s="17" t="s">
        <v>882</v>
      </c>
      <c r="BM188" s="228" t="s">
        <v>1587</v>
      </c>
    </row>
    <row r="189" s="2" customFormat="1" ht="16.5" customHeight="1">
      <c r="A189" s="38"/>
      <c r="B189" s="39"/>
      <c r="C189" s="217" t="s">
        <v>267</v>
      </c>
      <c r="D189" s="217" t="s">
        <v>147</v>
      </c>
      <c r="E189" s="218" t="s">
        <v>1588</v>
      </c>
      <c r="F189" s="219" t="s">
        <v>1589</v>
      </c>
      <c r="G189" s="220" t="s">
        <v>369</v>
      </c>
      <c r="H189" s="221">
        <v>46</v>
      </c>
      <c r="I189" s="222"/>
      <c r="J189" s="223">
        <f>ROUND(I189*H189,2)</f>
        <v>0</v>
      </c>
      <c r="K189" s="219" t="s">
        <v>151</v>
      </c>
      <c r="L189" s="44"/>
      <c r="M189" s="224" t="s">
        <v>1</v>
      </c>
      <c r="N189" s="225" t="s">
        <v>43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6">
        <f>S189*H189</f>
        <v>0</v>
      </c>
      <c r="U189" s="22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353</v>
      </c>
      <c r="AT189" s="228" t="s">
        <v>147</v>
      </c>
      <c r="AU189" s="228" t="s">
        <v>88</v>
      </c>
      <c r="AY189" s="17" t="s">
        <v>144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86</v>
      </c>
      <c r="BK189" s="229">
        <f>ROUND(I189*H189,2)</f>
        <v>0</v>
      </c>
      <c r="BL189" s="17" t="s">
        <v>353</v>
      </c>
      <c r="BM189" s="228" t="s">
        <v>1590</v>
      </c>
    </row>
    <row r="190" s="2" customFormat="1" ht="24.15" customHeight="1">
      <c r="A190" s="38"/>
      <c r="B190" s="39"/>
      <c r="C190" s="217" t="s">
        <v>274</v>
      </c>
      <c r="D190" s="217" t="s">
        <v>147</v>
      </c>
      <c r="E190" s="218" t="s">
        <v>1591</v>
      </c>
      <c r="F190" s="219" t="s">
        <v>1592</v>
      </c>
      <c r="G190" s="220" t="s">
        <v>270</v>
      </c>
      <c r="H190" s="221">
        <v>295</v>
      </c>
      <c r="I190" s="222"/>
      <c r="J190" s="223">
        <f>ROUND(I190*H190,2)</f>
        <v>0</v>
      </c>
      <c r="K190" s="219" t="s">
        <v>151</v>
      </c>
      <c r="L190" s="44"/>
      <c r="M190" s="224" t="s">
        <v>1</v>
      </c>
      <c r="N190" s="225" t="s">
        <v>43</v>
      </c>
      <c r="O190" s="91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6">
        <f>S190*H190</f>
        <v>0</v>
      </c>
      <c r="U190" s="22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283</v>
      </c>
      <c r="AT190" s="228" t="s">
        <v>147</v>
      </c>
      <c r="AU190" s="228" t="s">
        <v>88</v>
      </c>
      <c r="AY190" s="17" t="s">
        <v>144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86</v>
      </c>
      <c r="BK190" s="229">
        <f>ROUND(I190*H190,2)</f>
        <v>0</v>
      </c>
      <c r="BL190" s="17" t="s">
        <v>283</v>
      </c>
      <c r="BM190" s="228" t="s">
        <v>1593</v>
      </c>
    </row>
    <row r="191" s="14" customFormat="1">
      <c r="A191" s="14"/>
      <c r="B191" s="246"/>
      <c r="C191" s="247"/>
      <c r="D191" s="237" t="s">
        <v>215</v>
      </c>
      <c r="E191" s="248" t="s">
        <v>1</v>
      </c>
      <c r="F191" s="249" t="s">
        <v>1594</v>
      </c>
      <c r="G191" s="247"/>
      <c r="H191" s="250">
        <v>295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4"/>
      <c r="U191" s="255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215</v>
      </c>
      <c r="AU191" s="256" t="s">
        <v>88</v>
      </c>
      <c r="AV191" s="14" t="s">
        <v>88</v>
      </c>
      <c r="AW191" s="14" t="s">
        <v>34</v>
      </c>
      <c r="AX191" s="14" t="s">
        <v>86</v>
      </c>
      <c r="AY191" s="256" t="s">
        <v>144</v>
      </c>
    </row>
    <row r="192" s="2" customFormat="1" ht="24.15" customHeight="1">
      <c r="A192" s="38"/>
      <c r="B192" s="39"/>
      <c r="C192" s="268" t="s">
        <v>8</v>
      </c>
      <c r="D192" s="268" t="s">
        <v>349</v>
      </c>
      <c r="E192" s="269" t="s">
        <v>1595</v>
      </c>
      <c r="F192" s="270" t="s">
        <v>1596</v>
      </c>
      <c r="G192" s="271" t="s">
        <v>270</v>
      </c>
      <c r="H192" s="272">
        <v>295</v>
      </c>
      <c r="I192" s="273"/>
      <c r="J192" s="274">
        <f>ROUND(I192*H192,2)</f>
        <v>0</v>
      </c>
      <c r="K192" s="270" t="s">
        <v>151</v>
      </c>
      <c r="L192" s="275"/>
      <c r="M192" s="276" t="s">
        <v>1</v>
      </c>
      <c r="N192" s="277" t="s">
        <v>43</v>
      </c>
      <c r="O192" s="91"/>
      <c r="P192" s="226">
        <f>O192*H192</f>
        <v>0</v>
      </c>
      <c r="Q192" s="226">
        <v>0.00025000000000000001</v>
      </c>
      <c r="R192" s="226">
        <f>Q192*H192</f>
        <v>0.073749999999999996</v>
      </c>
      <c r="S192" s="226">
        <v>0</v>
      </c>
      <c r="T192" s="226">
        <f>S192*H192</f>
        <v>0</v>
      </c>
      <c r="U192" s="22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352</v>
      </c>
      <c r="AT192" s="228" t="s">
        <v>349</v>
      </c>
      <c r="AU192" s="228" t="s">
        <v>88</v>
      </c>
      <c r="AY192" s="17" t="s">
        <v>144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86</v>
      </c>
      <c r="BK192" s="229">
        <f>ROUND(I192*H192,2)</f>
        <v>0</v>
      </c>
      <c r="BL192" s="17" t="s">
        <v>353</v>
      </c>
      <c r="BM192" s="228" t="s">
        <v>1597</v>
      </c>
    </row>
    <row r="193" s="2" customFormat="1" ht="24.15" customHeight="1">
      <c r="A193" s="38"/>
      <c r="B193" s="39"/>
      <c r="C193" s="268" t="s">
        <v>283</v>
      </c>
      <c r="D193" s="268" t="s">
        <v>349</v>
      </c>
      <c r="E193" s="269" t="s">
        <v>1598</v>
      </c>
      <c r="F193" s="270" t="s">
        <v>1599</v>
      </c>
      <c r="G193" s="271" t="s">
        <v>270</v>
      </c>
      <c r="H193" s="272">
        <v>46</v>
      </c>
      <c r="I193" s="273"/>
      <c r="J193" s="274">
        <f>ROUND(I193*H193,2)</f>
        <v>0</v>
      </c>
      <c r="K193" s="270" t="s">
        <v>151</v>
      </c>
      <c r="L193" s="275"/>
      <c r="M193" s="276" t="s">
        <v>1</v>
      </c>
      <c r="N193" s="277" t="s">
        <v>43</v>
      </c>
      <c r="O193" s="91"/>
      <c r="P193" s="226">
        <f>O193*H193</f>
        <v>0</v>
      </c>
      <c r="Q193" s="226">
        <v>6.0000000000000002E-05</v>
      </c>
      <c r="R193" s="226">
        <f>Q193*H193</f>
        <v>0.0027599999999999999</v>
      </c>
      <c r="S193" s="226">
        <v>0</v>
      </c>
      <c r="T193" s="226">
        <f>S193*H193</f>
        <v>0</v>
      </c>
      <c r="U193" s="227" t="s">
        <v>1</v>
      </c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352</v>
      </c>
      <c r="AT193" s="228" t="s">
        <v>349</v>
      </c>
      <c r="AU193" s="228" t="s">
        <v>88</v>
      </c>
      <c r="AY193" s="17" t="s">
        <v>144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86</v>
      </c>
      <c r="BK193" s="229">
        <f>ROUND(I193*H193,2)</f>
        <v>0</v>
      </c>
      <c r="BL193" s="17" t="s">
        <v>353</v>
      </c>
      <c r="BM193" s="228" t="s">
        <v>1600</v>
      </c>
    </row>
    <row r="194" s="2" customFormat="1" ht="16.5" customHeight="1">
      <c r="A194" s="38"/>
      <c r="B194" s="39"/>
      <c r="C194" s="268" t="s">
        <v>288</v>
      </c>
      <c r="D194" s="268" t="s">
        <v>349</v>
      </c>
      <c r="E194" s="269" t="s">
        <v>1601</v>
      </c>
      <c r="F194" s="270" t="s">
        <v>1602</v>
      </c>
      <c r="G194" s="271" t="s">
        <v>369</v>
      </c>
      <c r="H194" s="272">
        <v>46</v>
      </c>
      <c r="I194" s="273"/>
      <c r="J194" s="274">
        <f>ROUND(I194*H194,2)</f>
        <v>0</v>
      </c>
      <c r="K194" s="270" t="s">
        <v>1</v>
      </c>
      <c r="L194" s="275"/>
      <c r="M194" s="276" t="s">
        <v>1</v>
      </c>
      <c r="N194" s="277" t="s">
        <v>43</v>
      </c>
      <c r="O194" s="91"/>
      <c r="P194" s="226">
        <f>O194*H194</f>
        <v>0</v>
      </c>
      <c r="Q194" s="226">
        <v>0.001</v>
      </c>
      <c r="R194" s="226">
        <f>Q194*H194</f>
        <v>0.045999999999999999</v>
      </c>
      <c r="S194" s="226">
        <v>0</v>
      </c>
      <c r="T194" s="226">
        <f>S194*H194</f>
        <v>0</v>
      </c>
      <c r="U194" s="22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8" t="s">
        <v>882</v>
      </c>
      <c r="AT194" s="228" t="s">
        <v>349</v>
      </c>
      <c r="AU194" s="228" t="s">
        <v>88</v>
      </c>
      <c r="AY194" s="17" t="s">
        <v>144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7" t="s">
        <v>86</v>
      </c>
      <c r="BK194" s="229">
        <f>ROUND(I194*H194,2)</f>
        <v>0</v>
      </c>
      <c r="BL194" s="17" t="s">
        <v>882</v>
      </c>
      <c r="BM194" s="228" t="s">
        <v>1603</v>
      </c>
    </row>
    <row r="195" s="2" customFormat="1" ht="24.15" customHeight="1">
      <c r="A195" s="38"/>
      <c r="B195" s="39"/>
      <c r="C195" s="268" t="s">
        <v>294</v>
      </c>
      <c r="D195" s="268" t="s">
        <v>349</v>
      </c>
      <c r="E195" s="269" t="s">
        <v>1604</v>
      </c>
      <c r="F195" s="270" t="s">
        <v>1605</v>
      </c>
      <c r="G195" s="271" t="s">
        <v>369</v>
      </c>
      <c r="H195" s="272">
        <v>46</v>
      </c>
      <c r="I195" s="273"/>
      <c r="J195" s="274">
        <f>ROUND(I195*H195,2)</f>
        <v>0</v>
      </c>
      <c r="K195" s="270" t="s">
        <v>1</v>
      </c>
      <c r="L195" s="275"/>
      <c r="M195" s="276" t="s">
        <v>1</v>
      </c>
      <c r="N195" s="277" t="s">
        <v>43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6">
        <f>S195*H195</f>
        <v>0</v>
      </c>
      <c r="U195" s="227" t="s">
        <v>1</v>
      </c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882</v>
      </c>
      <c r="AT195" s="228" t="s">
        <v>349</v>
      </c>
      <c r="AU195" s="228" t="s">
        <v>88</v>
      </c>
      <c r="AY195" s="17" t="s">
        <v>144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86</v>
      </c>
      <c r="BK195" s="229">
        <f>ROUND(I195*H195,2)</f>
        <v>0</v>
      </c>
      <c r="BL195" s="17" t="s">
        <v>882</v>
      </c>
      <c r="BM195" s="228" t="s">
        <v>1606</v>
      </c>
    </row>
    <row r="196" s="2" customFormat="1" ht="24.15" customHeight="1">
      <c r="A196" s="38"/>
      <c r="B196" s="39"/>
      <c r="C196" s="217" t="s">
        <v>302</v>
      </c>
      <c r="D196" s="217" t="s">
        <v>147</v>
      </c>
      <c r="E196" s="218" t="s">
        <v>1607</v>
      </c>
      <c r="F196" s="219" t="s">
        <v>1608</v>
      </c>
      <c r="G196" s="220" t="s">
        <v>1044</v>
      </c>
      <c r="H196" s="221">
        <v>46</v>
      </c>
      <c r="I196" s="222"/>
      <c r="J196" s="223">
        <f>ROUND(I196*H196,2)</f>
        <v>0</v>
      </c>
      <c r="K196" s="219" t="s">
        <v>1</v>
      </c>
      <c r="L196" s="44"/>
      <c r="M196" s="224" t="s">
        <v>1</v>
      </c>
      <c r="N196" s="225" t="s">
        <v>43</v>
      </c>
      <c r="O196" s="91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6">
        <f>S196*H196</f>
        <v>0</v>
      </c>
      <c r="U196" s="22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8" t="s">
        <v>353</v>
      </c>
      <c r="AT196" s="228" t="s">
        <v>147</v>
      </c>
      <c r="AU196" s="228" t="s">
        <v>88</v>
      </c>
      <c r="AY196" s="17" t="s">
        <v>144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7" t="s">
        <v>86</v>
      </c>
      <c r="BK196" s="229">
        <f>ROUND(I196*H196,2)</f>
        <v>0</v>
      </c>
      <c r="BL196" s="17" t="s">
        <v>353</v>
      </c>
      <c r="BM196" s="228" t="s">
        <v>1609</v>
      </c>
    </row>
    <row r="197" s="2" customFormat="1" ht="24.15" customHeight="1">
      <c r="A197" s="38"/>
      <c r="B197" s="39"/>
      <c r="C197" s="217" t="s">
        <v>307</v>
      </c>
      <c r="D197" s="217" t="s">
        <v>147</v>
      </c>
      <c r="E197" s="218" t="s">
        <v>1610</v>
      </c>
      <c r="F197" s="219" t="s">
        <v>1611</v>
      </c>
      <c r="G197" s="220" t="s">
        <v>1044</v>
      </c>
      <c r="H197" s="221">
        <v>51</v>
      </c>
      <c r="I197" s="222"/>
      <c r="J197" s="223">
        <f>ROUND(I197*H197,2)</f>
        <v>0</v>
      </c>
      <c r="K197" s="219" t="s">
        <v>1</v>
      </c>
      <c r="L197" s="44"/>
      <c r="M197" s="224" t="s">
        <v>1</v>
      </c>
      <c r="N197" s="225" t="s">
        <v>43</v>
      </c>
      <c r="O197" s="91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6">
        <f>S197*H197</f>
        <v>0</v>
      </c>
      <c r="U197" s="227" t="s">
        <v>1</v>
      </c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353</v>
      </c>
      <c r="AT197" s="228" t="s">
        <v>147</v>
      </c>
      <c r="AU197" s="228" t="s">
        <v>88</v>
      </c>
      <c r="AY197" s="17" t="s">
        <v>144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86</v>
      </c>
      <c r="BK197" s="229">
        <f>ROUND(I197*H197,2)</f>
        <v>0</v>
      </c>
      <c r="BL197" s="17" t="s">
        <v>353</v>
      </c>
      <c r="BM197" s="228" t="s">
        <v>1612</v>
      </c>
    </row>
    <row r="198" s="2" customFormat="1" ht="16.5" customHeight="1">
      <c r="A198" s="38"/>
      <c r="B198" s="39"/>
      <c r="C198" s="217" t="s">
        <v>7</v>
      </c>
      <c r="D198" s="217" t="s">
        <v>147</v>
      </c>
      <c r="E198" s="218" t="s">
        <v>1613</v>
      </c>
      <c r="F198" s="219" t="s">
        <v>1614</v>
      </c>
      <c r="G198" s="220" t="s">
        <v>1044</v>
      </c>
      <c r="H198" s="221">
        <v>9</v>
      </c>
      <c r="I198" s="222"/>
      <c r="J198" s="223">
        <f>ROUND(I198*H198,2)</f>
        <v>0</v>
      </c>
      <c r="K198" s="219" t="s">
        <v>1</v>
      </c>
      <c r="L198" s="44"/>
      <c r="M198" s="224" t="s">
        <v>1</v>
      </c>
      <c r="N198" s="225" t="s">
        <v>43</v>
      </c>
      <c r="O198" s="91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6">
        <f>S198*H198</f>
        <v>0</v>
      </c>
      <c r="U198" s="22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353</v>
      </c>
      <c r="AT198" s="228" t="s">
        <v>147</v>
      </c>
      <c r="AU198" s="228" t="s">
        <v>88</v>
      </c>
      <c r="AY198" s="17" t="s">
        <v>144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86</v>
      </c>
      <c r="BK198" s="229">
        <f>ROUND(I198*H198,2)</f>
        <v>0</v>
      </c>
      <c r="BL198" s="17" t="s">
        <v>353</v>
      </c>
      <c r="BM198" s="228" t="s">
        <v>1615</v>
      </c>
    </row>
    <row r="199" s="2" customFormat="1" ht="16.5" customHeight="1">
      <c r="A199" s="38"/>
      <c r="B199" s="39"/>
      <c r="C199" s="217" t="s">
        <v>316</v>
      </c>
      <c r="D199" s="217" t="s">
        <v>147</v>
      </c>
      <c r="E199" s="218" t="s">
        <v>1616</v>
      </c>
      <c r="F199" s="219" t="s">
        <v>1617</v>
      </c>
      <c r="G199" s="220" t="s">
        <v>1044</v>
      </c>
      <c r="H199" s="221">
        <v>1</v>
      </c>
      <c r="I199" s="222"/>
      <c r="J199" s="223">
        <f>ROUND(I199*H199,2)</f>
        <v>0</v>
      </c>
      <c r="K199" s="219" t="s">
        <v>1</v>
      </c>
      <c r="L199" s="44"/>
      <c r="M199" s="224" t="s">
        <v>1</v>
      </c>
      <c r="N199" s="225" t="s">
        <v>43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6">
        <f>S199*H199</f>
        <v>0</v>
      </c>
      <c r="U199" s="22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353</v>
      </c>
      <c r="AT199" s="228" t="s">
        <v>147</v>
      </c>
      <c r="AU199" s="228" t="s">
        <v>88</v>
      </c>
      <c r="AY199" s="17" t="s">
        <v>144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86</v>
      </c>
      <c r="BK199" s="229">
        <f>ROUND(I199*H199,2)</f>
        <v>0</v>
      </c>
      <c r="BL199" s="17" t="s">
        <v>353</v>
      </c>
      <c r="BM199" s="228" t="s">
        <v>1618</v>
      </c>
    </row>
    <row r="200" s="2" customFormat="1" ht="16.5" customHeight="1">
      <c r="A200" s="38"/>
      <c r="B200" s="39"/>
      <c r="C200" s="217" t="s">
        <v>321</v>
      </c>
      <c r="D200" s="217" t="s">
        <v>147</v>
      </c>
      <c r="E200" s="218" t="s">
        <v>1619</v>
      </c>
      <c r="F200" s="219" t="s">
        <v>1620</v>
      </c>
      <c r="G200" s="220" t="s">
        <v>1044</v>
      </c>
      <c r="H200" s="221">
        <v>1</v>
      </c>
      <c r="I200" s="222"/>
      <c r="J200" s="223">
        <f>ROUND(I200*H200,2)</f>
        <v>0</v>
      </c>
      <c r="K200" s="219" t="s">
        <v>1</v>
      </c>
      <c r="L200" s="44"/>
      <c r="M200" s="224" t="s">
        <v>1</v>
      </c>
      <c r="N200" s="225" t="s">
        <v>43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6">
        <f>S200*H200</f>
        <v>0</v>
      </c>
      <c r="U200" s="22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353</v>
      </c>
      <c r="AT200" s="228" t="s">
        <v>147</v>
      </c>
      <c r="AU200" s="228" t="s">
        <v>88</v>
      </c>
      <c r="AY200" s="17" t="s">
        <v>144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86</v>
      </c>
      <c r="BK200" s="229">
        <f>ROUND(I200*H200,2)</f>
        <v>0</v>
      </c>
      <c r="BL200" s="17" t="s">
        <v>353</v>
      </c>
      <c r="BM200" s="228" t="s">
        <v>1621</v>
      </c>
    </row>
    <row r="201" s="2" customFormat="1" ht="16.5" customHeight="1">
      <c r="A201" s="38"/>
      <c r="B201" s="39"/>
      <c r="C201" s="217" t="s">
        <v>326</v>
      </c>
      <c r="D201" s="217" t="s">
        <v>147</v>
      </c>
      <c r="E201" s="218" t="s">
        <v>1622</v>
      </c>
      <c r="F201" s="219" t="s">
        <v>1623</v>
      </c>
      <c r="G201" s="220" t="s">
        <v>1044</v>
      </c>
      <c r="H201" s="221">
        <v>1</v>
      </c>
      <c r="I201" s="222"/>
      <c r="J201" s="223">
        <f>ROUND(I201*H201,2)</f>
        <v>0</v>
      </c>
      <c r="K201" s="219" t="s">
        <v>1</v>
      </c>
      <c r="L201" s="44"/>
      <c r="M201" s="224" t="s">
        <v>1</v>
      </c>
      <c r="N201" s="225" t="s">
        <v>43</v>
      </c>
      <c r="O201" s="91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6">
        <f>S201*H201</f>
        <v>0</v>
      </c>
      <c r="U201" s="227" t="s">
        <v>1</v>
      </c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8" t="s">
        <v>353</v>
      </c>
      <c r="AT201" s="228" t="s">
        <v>147</v>
      </c>
      <c r="AU201" s="228" t="s">
        <v>88</v>
      </c>
      <c r="AY201" s="17" t="s">
        <v>144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86</v>
      </c>
      <c r="BK201" s="229">
        <f>ROUND(I201*H201,2)</f>
        <v>0</v>
      </c>
      <c r="BL201" s="17" t="s">
        <v>353</v>
      </c>
      <c r="BM201" s="228" t="s">
        <v>1624</v>
      </c>
    </row>
    <row r="202" s="2" customFormat="1" ht="21.75" customHeight="1">
      <c r="A202" s="38"/>
      <c r="B202" s="39"/>
      <c r="C202" s="217" t="s">
        <v>331</v>
      </c>
      <c r="D202" s="217" t="s">
        <v>147</v>
      </c>
      <c r="E202" s="218" t="s">
        <v>1625</v>
      </c>
      <c r="F202" s="219" t="s">
        <v>1626</v>
      </c>
      <c r="G202" s="220" t="s">
        <v>1044</v>
      </c>
      <c r="H202" s="221">
        <v>9</v>
      </c>
      <c r="I202" s="222"/>
      <c r="J202" s="223">
        <f>ROUND(I202*H202,2)</f>
        <v>0</v>
      </c>
      <c r="K202" s="219" t="s">
        <v>1</v>
      </c>
      <c r="L202" s="44"/>
      <c r="M202" s="224" t="s">
        <v>1</v>
      </c>
      <c r="N202" s="225" t="s">
        <v>43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6">
        <f>S202*H202</f>
        <v>0</v>
      </c>
      <c r="U202" s="22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353</v>
      </c>
      <c r="AT202" s="228" t="s">
        <v>147</v>
      </c>
      <c r="AU202" s="228" t="s">
        <v>88</v>
      </c>
      <c r="AY202" s="17" t="s">
        <v>144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86</v>
      </c>
      <c r="BK202" s="229">
        <f>ROUND(I202*H202,2)</f>
        <v>0</v>
      </c>
      <c r="BL202" s="17" t="s">
        <v>353</v>
      </c>
      <c r="BM202" s="228" t="s">
        <v>1627</v>
      </c>
    </row>
    <row r="203" s="2" customFormat="1" ht="16.5" customHeight="1">
      <c r="A203" s="38"/>
      <c r="B203" s="39"/>
      <c r="C203" s="217" t="s">
        <v>343</v>
      </c>
      <c r="D203" s="217" t="s">
        <v>147</v>
      </c>
      <c r="E203" s="218" t="s">
        <v>1628</v>
      </c>
      <c r="F203" s="219" t="s">
        <v>1629</v>
      </c>
      <c r="G203" s="220" t="s">
        <v>1044</v>
      </c>
      <c r="H203" s="221">
        <v>1</v>
      </c>
      <c r="I203" s="222"/>
      <c r="J203" s="223">
        <f>ROUND(I203*H203,2)</f>
        <v>0</v>
      </c>
      <c r="K203" s="219" t="s">
        <v>1</v>
      </c>
      <c r="L203" s="44"/>
      <c r="M203" s="224" t="s">
        <v>1</v>
      </c>
      <c r="N203" s="225" t="s">
        <v>43</v>
      </c>
      <c r="O203" s="91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6">
        <f>S203*H203</f>
        <v>0</v>
      </c>
      <c r="U203" s="227" t="s">
        <v>1</v>
      </c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353</v>
      </c>
      <c r="AT203" s="228" t="s">
        <v>147</v>
      </c>
      <c r="AU203" s="228" t="s">
        <v>88</v>
      </c>
      <c r="AY203" s="17" t="s">
        <v>144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86</v>
      </c>
      <c r="BK203" s="229">
        <f>ROUND(I203*H203,2)</f>
        <v>0</v>
      </c>
      <c r="BL203" s="17" t="s">
        <v>353</v>
      </c>
      <c r="BM203" s="228" t="s">
        <v>1630</v>
      </c>
    </row>
    <row r="204" s="2" customFormat="1" ht="16.5" customHeight="1">
      <c r="A204" s="38"/>
      <c r="B204" s="39"/>
      <c r="C204" s="217" t="s">
        <v>348</v>
      </c>
      <c r="D204" s="217" t="s">
        <v>147</v>
      </c>
      <c r="E204" s="218" t="s">
        <v>1631</v>
      </c>
      <c r="F204" s="219" t="s">
        <v>1632</v>
      </c>
      <c r="G204" s="220" t="s">
        <v>1044</v>
      </c>
      <c r="H204" s="221">
        <v>1</v>
      </c>
      <c r="I204" s="222"/>
      <c r="J204" s="223">
        <f>ROUND(I204*H204,2)</f>
        <v>0</v>
      </c>
      <c r="K204" s="219" t="s">
        <v>1</v>
      </c>
      <c r="L204" s="44"/>
      <c r="M204" s="224" t="s">
        <v>1</v>
      </c>
      <c r="N204" s="225" t="s">
        <v>43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6">
        <f>S204*H204</f>
        <v>0</v>
      </c>
      <c r="U204" s="22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353</v>
      </c>
      <c r="AT204" s="228" t="s">
        <v>147</v>
      </c>
      <c r="AU204" s="228" t="s">
        <v>88</v>
      </c>
      <c r="AY204" s="17" t="s">
        <v>144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86</v>
      </c>
      <c r="BK204" s="229">
        <f>ROUND(I204*H204,2)</f>
        <v>0</v>
      </c>
      <c r="BL204" s="17" t="s">
        <v>353</v>
      </c>
      <c r="BM204" s="228" t="s">
        <v>1633</v>
      </c>
    </row>
    <row r="205" s="2" customFormat="1" ht="33" customHeight="1">
      <c r="A205" s="38"/>
      <c r="B205" s="39"/>
      <c r="C205" s="217" t="s">
        <v>356</v>
      </c>
      <c r="D205" s="217" t="s">
        <v>147</v>
      </c>
      <c r="E205" s="218" t="s">
        <v>1634</v>
      </c>
      <c r="F205" s="219" t="s">
        <v>1635</v>
      </c>
      <c r="G205" s="220" t="s">
        <v>369</v>
      </c>
      <c r="H205" s="221">
        <v>47</v>
      </c>
      <c r="I205" s="222"/>
      <c r="J205" s="223">
        <f>ROUND(I205*H205,2)</f>
        <v>0</v>
      </c>
      <c r="K205" s="219" t="s">
        <v>151</v>
      </c>
      <c r="L205" s="44"/>
      <c r="M205" s="224" t="s">
        <v>1</v>
      </c>
      <c r="N205" s="225" t="s">
        <v>43</v>
      </c>
      <c r="O205" s="91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6">
        <f>S205*H205</f>
        <v>0</v>
      </c>
      <c r="U205" s="227" t="s">
        <v>1</v>
      </c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353</v>
      </c>
      <c r="AT205" s="228" t="s">
        <v>147</v>
      </c>
      <c r="AU205" s="228" t="s">
        <v>88</v>
      </c>
      <c r="AY205" s="17" t="s">
        <v>144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86</v>
      </c>
      <c r="BK205" s="229">
        <f>ROUND(I205*H205,2)</f>
        <v>0</v>
      </c>
      <c r="BL205" s="17" t="s">
        <v>353</v>
      </c>
      <c r="BM205" s="228" t="s">
        <v>1636</v>
      </c>
    </row>
    <row r="206" s="2" customFormat="1" ht="24.15" customHeight="1">
      <c r="A206" s="38"/>
      <c r="B206" s="39"/>
      <c r="C206" s="268" t="s">
        <v>361</v>
      </c>
      <c r="D206" s="268" t="s">
        <v>349</v>
      </c>
      <c r="E206" s="269" t="s">
        <v>1637</v>
      </c>
      <c r="F206" s="270" t="s">
        <v>1638</v>
      </c>
      <c r="G206" s="271" t="s">
        <v>1044</v>
      </c>
      <c r="H206" s="272">
        <v>16</v>
      </c>
      <c r="I206" s="273"/>
      <c r="J206" s="274">
        <f>ROUND(I206*H206,2)</f>
        <v>0</v>
      </c>
      <c r="K206" s="270" t="s">
        <v>1</v>
      </c>
      <c r="L206" s="275"/>
      <c r="M206" s="276" t="s">
        <v>1</v>
      </c>
      <c r="N206" s="277" t="s">
        <v>43</v>
      </c>
      <c r="O206" s="91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6">
        <f>S206*H206</f>
        <v>0</v>
      </c>
      <c r="U206" s="22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352</v>
      </c>
      <c r="AT206" s="228" t="s">
        <v>349</v>
      </c>
      <c r="AU206" s="228" t="s">
        <v>88</v>
      </c>
      <c r="AY206" s="17" t="s">
        <v>144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86</v>
      </c>
      <c r="BK206" s="229">
        <f>ROUND(I206*H206,2)</f>
        <v>0</v>
      </c>
      <c r="BL206" s="17" t="s">
        <v>353</v>
      </c>
      <c r="BM206" s="228" t="s">
        <v>1639</v>
      </c>
    </row>
    <row r="207" s="2" customFormat="1" ht="24.15" customHeight="1">
      <c r="A207" s="38"/>
      <c r="B207" s="39"/>
      <c r="C207" s="268" t="s">
        <v>366</v>
      </c>
      <c r="D207" s="268" t="s">
        <v>349</v>
      </c>
      <c r="E207" s="269" t="s">
        <v>1640</v>
      </c>
      <c r="F207" s="270" t="s">
        <v>1641</v>
      </c>
      <c r="G207" s="271" t="s">
        <v>1044</v>
      </c>
      <c r="H207" s="272">
        <v>12</v>
      </c>
      <c r="I207" s="273"/>
      <c r="J207" s="274">
        <f>ROUND(I207*H207,2)</f>
        <v>0</v>
      </c>
      <c r="K207" s="270" t="s">
        <v>1</v>
      </c>
      <c r="L207" s="275"/>
      <c r="M207" s="276" t="s">
        <v>1</v>
      </c>
      <c r="N207" s="277" t="s">
        <v>43</v>
      </c>
      <c r="O207" s="91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6">
        <f>S207*H207</f>
        <v>0</v>
      </c>
      <c r="U207" s="227" t="s">
        <v>1</v>
      </c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352</v>
      </c>
      <c r="AT207" s="228" t="s">
        <v>349</v>
      </c>
      <c r="AU207" s="228" t="s">
        <v>88</v>
      </c>
      <c r="AY207" s="17" t="s">
        <v>144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86</v>
      </c>
      <c r="BK207" s="229">
        <f>ROUND(I207*H207,2)</f>
        <v>0</v>
      </c>
      <c r="BL207" s="17" t="s">
        <v>353</v>
      </c>
      <c r="BM207" s="228" t="s">
        <v>1642</v>
      </c>
    </row>
    <row r="208" s="2" customFormat="1" ht="24.15" customHeight="1">
      <c r="A208" s="38"/>
      <c r="B208" s="39"/>
      <c r="C208" s="268" t="s">
        <v>371</v>
      </c>
      <c r="D208" s="268" t="s">
        <v>349</v>
      </c>
      <c r="E208" s="269" t="s">
        <v>1643</v>
      </c>
      <c r="F208" s="270" t="s">
        <v>1644</v>
      </c>
      <c r="G208" s="271" t="s">
        <v>1044</v>
      </c>
      <c r="H208" s="272">
        <v>13</v>
      </c>
      <c r="I208" s="273"/>
      <c r="J208" s="274">
        <f>ROUND(I208*H208,2)</f>
        <v>0</v>
      </c>
      <c r="K208" s="270" t="s">
        <v>1</v>
      </c>
      <c r="L208" s="275"/>
      <c r="M208" s="276" t="s">
        <v>1</v>
      </c>
      <c r="N208" s="277" t="s">
        <v>43</v>
      </c>
      <c r="O208" s="91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6">
        <f>S208*H208</f>
        <v>0</v>
      </c>
      <c r="U208" s="22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352</v>
      </c>
      <c r="AT208" s="228" t="s">
        <v>349</v>
      </c>
      <c r="AU208" s="228" t="s">
        <v>88</v>
      </c>
      <c r="AY208" s="17" t="s">
        <v>144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86</v>
      </c>
      <c r="BK208" s="229">
        <f>ROUND(I208*H208,2)</f>
        <v>0</v>
      </c>
      <c r="BL208" s="17" t="s">
        <v>353</v>
      </c>
      <c r="BM208" s="228" t="s">
        <v>1645</v>
      </c>
    </row>
    <row r="209" s="2" customFormat="1" ht="24.15" customHeight="1">
      <c r="A209" s="38"/>
      <c r="B209" s="39"/>
      <c r="C209" s="268" t="s">
        <v>375</v>
      </c>
      <c r="D209" s="268" t="s">
        <v>349</v>
      </c>
      <c r="E209" s="269" t="s">
        <v>1646</v>
      </c>
      <c r="F209" s="270" t="s">
        <v>1647</v>
      </c>
      <c r="G209" s="271" t="s">
        <v>1044</v>
      </c>
      <c r="H209" s="272">
        <v>6</v>
      </c>
      <c r="I209" s="273"/>
      <c r="J209" s="274">
        <f>ROUND(I209*H209,2)</f>
        <v>0</v>
      </c>
      <c r="K209" s="270" t="s">
        <v>1</v>
      </c>
      <c r="L209" s="275"/>
      <c r="M209" s="276" t="s">
        <v>1</v>
      </c>
      <c r="N209" s="277" t="s">
        <v>43</v>
      </c>
      <c r="O209" s="91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6">
        <f>S209*H209</f>
        <v>0</v>
      </c>
      <c r="U209" s="22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8" t="s">
        <v>352</v>
      </c>
      <c r="AT209" s="228" t="s">
        <v>349</v>
      </c>
      <c r="AU209" s="228" t="s">
        <v>88</v>
      </c>
      <c r="AY209" s="17" t="s">
        <v>144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7" t="s">
        <v>86</v>
      </c>
      <c r="BK209" s="229">
        <f>ROUND(I209*H209,2)</f>
        <v>0</v>
      </c>
      <c r="BL209" s="17" t="s">
        <v>353</v>
      </c>
      <c r="BM209" s="228" t="s">
        <v>1648</v>
      </c>
    </row>
    <row r="210" s="2" customFormat="1" ht="16.5" customHeight="1">
      <c r="A210" s="38"/>
      <c r="B210" s="39"/>
      <c r="C210" s="268" t="s">
        <v>383</v>
      </c>
      <c r="D210" s="268" t="s">
        <v>349</v>
      </c>
      <c r="E210" s="269" t="s">
        <v>1649</v>
      </c>
      <c r="F210" s="270" t="s">
        <v>1650</v>
      </c>
      <c r="G210" s="271" t="s">
        <v>1044</v>
      </c>
      <c r="H210" s="272">
        <v>9</v>
      </c>
      <c r="I210" s="273"/>
      <c r="J210" s="274">
        <f>ROUND(I210*H210,2)</f>
        <v>0</v>
      </c>
      <c r="K210" s="270" t="s">
        <v>1</v>
      </c>
      <c r="L210" s="275"/>
      <c r="M210" s="276" t="s">
        <v>1</v>
      </c>
      <c r="N210" s="277" t="s">
        <v>43</v>
      </c>
      <c r="O210" s="91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6">
        <f>S210*H210</f>
        <v>0</v>
      </c>
      <c r="U210" s="227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352</v>
      </c>
      <c r="AT210" s="228" t="s">
        <v>349</v>
      </c>
      <c r="AU210" s="228" t="s">
        <v>88</v>
      </c>
      <c r="AY210" s="17" t="s">
        <v>144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86</v>
      </c>
      <c r="BK210" s="229">
        <f>ROUND(I210*H210,2)</f>
        <v>0</v>
      </c>
      <c r="BL210" s="17" t="s">
        <v>353</v>
      </c>
      <c r="BM210" s="228" t="s">
        <v>1651</v>
      </c>
    </row>
    <row r="211" s="2" customFormat="1" ht="16.5" customHeight="1">
      <c r="A211" s="38"/>
      <c r="B211" s="39"/>
      <c r="C211" s="268" t="s">
        <v>387</v>
      </c>
      <c r="D211" s="268" t="s">
        <v>349</v>
      </c>
      <c r="E211" s="269" t="s">
        <v>1652</v>
      </c>
      <c r="F211" s="270" t="s">
        <v>1653</v>
      </c>
      <c r="G211" s="271" t="s">
        <v>1044</v>
      </c>
      <c r="H211" s="272">
        <v>1</v>
      </c>
      <c r="I211" s="273"/>
      <c r="J211" s="274">
        <f>ROUND(I211*H211,2)</f>
        <v>0</v>
      </c>
      <c r="K211" s="270" t="s">
        <v>1</v>
      </c>
      <c r="L211" s="275"/>
      <c r="M211" s="276" t="s">
        <v>1</v>
      </c>
      <c r="N211" s="277" t="s">
        <v>43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6">
        <f>S211*H211</f>
        <v>0</v>
      </c>
      <c r="U211" s="22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352</v>
      </c>
      <c r="AT211" s="228" t="s">
        <v>349</v>
      </c>
      <c r="AU211" s="228" t="s">
        <v>88</v>
      </c>
      <c r="AY211" s="17" t="s">
        <v>144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86</v>
      </c>
      <c r="BK211" s="229">
        <f>ROUND(I211*H211,2)</f>
        <v>0</v>
      </c>
      <c r="BL211" s="17" t="s">
        <v>353</v>
      </c>
      <c r="BM211" s="228" t="s">
        <v>1654</v>
      </c>
    </row>
    <row r="212" s="12" customFormat="1" ht="22.8" customHeight="1">
      <c r="A212" s="12"/>
      <c r="B212" s="201"/>
      <c r="C212" s="202"/>
      <c r="D212" s="203" t="s">
        <v>77</v>
      </c>
      <c r="E212" s="215" t="s">
        <v>1655</v>
      </c>
      <c r="F212" s="215" t="s">
        <v>1656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SUM(P213:P387)</f>
        <v>0</v>
      </c>
      <c r="Q212" s="209"/>
      <c r="R212" s="210">
        <f>SUM(R213:R387)</f>
        <v>2.6007913000000005</v>
      </c>
      <c r="S212" s="209"/>
      <c r="T212" s="210">
        <f>SUM(T213:T387)</f>
        <v>57.431910000000002</v>
      </c>
      <c r="U212" s="211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2" t="s">
        <v>157</v>
      </c>
      <c r="AT212" s="213" t="s">
        <v>77</v>
      </c>
      <c r="AU212" s="213" t="s">
        <v>86</v>
      </c>
      <c r="AY212" s="212" t="s">
        <v>144</v>
      </c>
      <c r="BK212" s="214">
        <f>SUM(BK213:BK387)</f>
        <v>0</v>
      </c>
    </row>
    <row r="213" s="2" customFormat="1" ht="24.15" customHeight="1">
      <c r="A213" s="38"/>
      <c r="B213" s="39"/>
      <c r="C213" s="217" t="s">
        <v>397</v>
      </c>
      <c r="D213" s="217" t="s">
        <v>147</v>
      </c>
      <c r="E213" s="218" t="s">
        <v>1657</v>
      </c>
      <c r="F213" s="219" t="s">
        <v>1658</v>
      </c>
      <c r="G213" s="220" t="s">
        <v>1659</v>
      </c>
      <c r="H213" s="221">
        <v>1.0449999999999999</v>
      </c>
      <c r="I213" s="222"/>
      <c r="J213" s="223">
        <f>ROUND(I213*H213,2)</f>
        <v>0</v>
      </c>
      <c r="K213" s="219" t="s">
        <v>151</v>
      </c>
      <c r="L213" s="44"/>
      <c r="M213" s="224" t="s">
        <v>1</v>
      </c>
      <c r="N213" s="225" t="s">
        <v>43</v>
      </c>
      <c r="O213" s="91"/>
      <c r="P213" s="226">
        <f>O213*H213</f>
        <v>0</v>
      </c>
      <c r="Q213" s="226">
        <v>0.0088000000000000005</v>
      </c>
      <c r="R213" s="226">
        <f>Q213*H213</f>
        <v>0.0091959999999999993</v>
      </c>
      <c r="S213" s="226">
        <v>0</v>
      </c>
      <c r="T213" s="226">
        <f>S213*H213</f>
        <v>0</v>
      </c>
      <c r="U213" s="22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8" t="s">
        <v>353</v>
      </c>
      <c r="AT213" s="228" t="s">
        <v>147</v>
      </c>
      <c r="AU213" s="228" t="s">
        <v>88</v>
      </c>
      <c r="AY213" s="17" t="s">
        <v>144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86</v>
      </c>
      <c r="BK213" s="229">
        <f>ROUND(I213*H213,2)</f>
        <v>0</v>
      </c>
      <c r="BL213" s="17" t="s">
        <v>353</v>
      </c>
      <c r="BM213" s="228" t="s">
        <v>1660</v>
      </c>
    </row>
    <row r="214" s="2" customFormat="1" ht="21.75" customHeight="1">
      <c r="A214" s="38"/>
      <c r="B214" s="39"/>
      <c r="C214" s="217" t="s">
        <v>402</v>
      </c>
      <c r="D214" s="217" t="s">
        <v>147</v>
      </c>
      <c r="E214" s="218" t="s">
        <v>1661</v>
      </c>
      <c r="F214" s="219" t="s">
        <v>1662</v>
      </c>
      <c r="G214" s="220" t="s">
        <v>1659</v>
      </c>
      <c r="H214" s="221">
        <v>1.0449999999999999</v>
      </c>
      <c r="I214" s="222"/>
      <c r="J214" s="223">
        <f>ROUND(I214*H214,2)</f>
        <v>0</v>
      </c>
      <c r="K214" s="219" t="s">
        <v>151</v>
      </c>
      <c r="L214" s="44"/>
      <c r="M214" s="224" t="s">
        <v>1</v>
      </c>
      <c r="N214" s="225" t="s">
        <v>43</v>
      </c>
      <c r="O214" s="91"/>
      <c r="P214" s="226">
        <f>O214*H214</f>
        <v>0</v>
      </c>
      <c r="Q214" s="226">
        <v>0.0099000000000000008</v>
      </c>
      <c r="R214" s="226">
        <f>Q214*H214</f>
        <v>0.010345500000000001</v>
      </c>
      <c r="S214" s="226">
        <v>0</v>
      </c>
      <c r="T214" s="226">
        <f>S214*H214</f>
        <v>0</v>
      </c>
      <c r="U214" s="227" t="s">
        <v>1</v>
      </c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8" t="s">
        <v>353</v>
      </c>
      <c r="AT214" s="228" t="s">
        <v>147</v>
      </c>
      <c r="AU214" s="228" t="s">
        <v>88</v>
      </c>
      <c r="AY214" s="17" t="s">
        <v>144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7" t="s">
        <v>86</v>
      </c>
      <c r="BK214" s="229">
        <f>ROUND(I214*H214,2)</f>
        <v>0</v>
      </c>
      <c r="BL214" s="17" t="s">
        <v>353</v>
      </c>
      <c r="BM214" s="228" t="s">
        <v>1663</v>
      </c>
    </row>
    <row r="215" s="2" customFormat="1" ht="24.15" customHeight="1">
      <c r="A215" s="38"/>
      <c r="B215" s="39"/>
      <c r="C215" s="217" t="s">
        <v>408</v>
      </c>
      <c r="D215" s="217" t="s">
        <v>147</v>
      </c>
      <c r="E215" s="218" t="s">
        <v>1664</v>
      </c>
      <c r="F215" s="219" t="s">
        <v>1665</v>
      </c>
      <c r="G215" s="220" t="s">
        <v>213</v>
      </c>
      <c r="H215" s="221">
        <v>584.15999999999997</v>
      </c>
      <c r="I215" s="222"/>
      <c r="J215" s="223">
        <f>ROUND(I215*H215,2)</f>
        <v>0</v>
      </c>
      <c r="K215" s="219" t="s">
        <v>151</v>
      </c>
      <c r="L215" s="44"/>
      <c r="M215" s="224" t="s">
        <v>1</v>
      </c>
      <c r="N215" s="225" t="s">
        <v>43</v>
      </c>
      <c r="O215" s="91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6">
        <f>S215*H215</f>
        <v>0</v>
      </c>
      <c r="U215" s="227" t="s">
        <v>1</v>
      </c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353</v>
      </c>
      <c r="AT215" s="228" t="s">
        <v>147</v>
      </c>
      <c r="AU215" s="228" t="s">
        <v>88</v>
      </c>
      <c r="AY215" s="17" t="s">
        <v>144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86</v>
      </c>
      <c r="BK215" s="229">
        <f>ROUND(I215*H215,2)</f>
        <v>0</v>
      </c>
      <c r="BL215" s="17" t="s">
        <v>353</v>
      </c>
      <c r="BM215" s="228" t="s">
        <v>1666</v>
      </c>
    </row>
    <row r="216" s="14" customFormat="1">
      <c r="A216" s="14"/>
      <c r="B216" s="246"/>
      <c r="C216" s="247"/>
      <c r="D216" s="237" t="s">
        <v>215</v>
      </c>
      <c r="E216" s="248" t="s">
        <v>1</v>
      </c>
      <c r="F216" s="249" t="s">
        <v>1667</v>
      </c>
      <c r="G216" s="247"/>
      <c r="H216" s="250">
        <v>645.64999999999998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4"/>
      <c r="U216" s="255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215</v>
      </c>
      <c r="AU216" s="256" t="s">
        <v>88</v>
      </c>
      <c r="AV216" s="14" t="s">
        <v>88</v>
      </c>
      <c r="AW216" s="14" t="s">
        <v>34</v>
      </c>
      <c r="AX216" s="14" t="s">
        <v>78</v>
      </c>
      <c r="AY216" s="256" t="s">
        <v>144</v>
      </c>
    </row>
    <row r="217" s="14" customFormat="1">
      <c r="A217" s="14"/>
      <c r="B217" s="246"/>
      <c r="C217" s="247"/>
      <c r="D217" s="237" t="s">
        <v>215</v>
      </c>
      <c r="E217" s="248" t="s">
        <v>1</v>
      </c>
      <c r="F217" s="249" t="s">
        <v>1668</v>
      </c>
      <c r="G217" s="247"/>
      <c r="H217" s="250">
        <v>-6.5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4"/>
      <c r="U217" s="255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215</v>
      </c>
      <c r="AU217" s="256" t="s">
        <v>88</v>
      </c>
      <c r="AV217" s="14" t="s">
        <v>88</v>
      </c>
      <c r="AW217" s="14" t="s">
        <v>34</v>
      </c>
      <c r="AX217" s="14" t="s">
        <v>78</v>
      </c>
      <c r="AY217" s="256" t="s">
        <v>144</v>
      </c>
    </row>
    <row r="218" s="14" customFormat="1">
      <c r="A218" s="14"/>
      <c r="B218" s="246"/>
      <c r="C218" s="247"/>
      <c r="D218" s="237" t="s">
        <v>215</v>
      </c>
      <c r="E218" s="248" t="s">
        <v>1</v>
      </c>
      <c r="F218" s="249" t="s">
        <v>1669</v>
      </c>
      <c r="G218" s="247"/>
      <c r="H218" s="250">
        <v>-4.7999999999999998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4"/>
      <c r="U218" s="255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215</v>
      </c>
      <c r="AU218" s="256" t="s">
        <v>88</v>
      </c>
      <c r="AV218" s="14" t="s">
        <v>88</v>
      </c>
      <c r="AW218" s="14" t="s">
        <v>34</v>
      </c>
      <c r="AX218" s="14" t="s">
        <v>78</v>
      </c>
      <c r="AY218" s="256" t="s">
        <v>144</v>
      </c>
    </row>
    <row r="219" s="14" customFormat="1">
      <c r="A219" s="14"/>
      <c r="B219" s="246"/>
      <c r="C219" s="247"/>
      <c r="D219" s="237" t="s">
        <v>215</v>
      </c>
      <c r="E219" s="248" t="s">
        <v>1</v>
      </c>
      <c r="F219" s="249" t="s">
        <v>1670</v>
      </c>
      <c r="G219" s="247"/>
      <c r="H219" s="250">
        <v>-8.5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4"/>
      <c r="U219" s="255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215</v>
      </c>
      <c r="AU219" s="256" t="s">
        <v>88</v>
      </c>
      <c r="AV219" s="14" t="s">
        <v>88</v>
      </c>
      <c r="AW219" s="14" t="s">
        <v>34</v>
      </c>
      <c r="AX219" s="14" t="s">
        <v>78</v>
      </c>
      <c r="AY219" s="256" t="s">
        <v>144</v>
      </c>
    </row>
    <row r="220" s="14" customFormat="1">
      <c r="A220" s="14"/>
      <c r="B220" s="246"/>
      <c r="C220" s="247"/>
      <c r="D220" s="237" t="s">
        <v>215</v>
      </c>
      <c r="E220" s="248" t="s">
        <v>1</v>
      </c>
      <c r="F220" s="249" t="s">
        <v>1671</v>
      </c>
      <c r="G220" s="247"/>
      <c r="H220" s="250">
        <v>-7.3399999999999999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4"/>
      <c r="U220" s="255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215</v>
      </c>
      <c r="AU220" s="256" t="s">
        <v>88</v>
      </c>
      <c r="AV220" s="14" t="s">
        <v>88</v>
      </c>
      <c r="AW220" s="14" t="s">
        <v>34</v>
      </c>
      <c r="AX220" s="14" t="s">
        <v>78</v>
      </c>
      <c r="AY220" s="256" t="s">
        <v>144</v>
      </c>
    </row>
    <row r="221" s="14" customFormat="1">
      <c r="A221" s="14"/>
      <c r="B221" s="246"/>
      <c r="C221" s="247"/>
      <c r="D221" s="237" t="s">
        <v>215</v>
      </c>
      <c r="E221" s="248" t="s">
        <v>1</v>
      </c>
      <c r="F221" s="249" t="s">
        <v>1672</v>
      </c>
      <c r="G221" s="247"/>
      <c r="H221" s="250">
        <v>-2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4"/>
      <c r="U221" s="255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215</v>
      </c>
      <c r="AU221" s="256" t="s">
        <v>88</v>
      </c>
      <c r="AV221" s="14" t="s">
        <v>88</v>
      </c>
      <c r="AW221" s="14" t="s">
        <v>34</v>
      </c>
      <c r="AX221" s="14" t="s">
        <v>78</v>
      </c>
      <c r="AY221" s="256" t="s">
        <v>144</v>
      </c>
    </row>
    <row r="222" s="14" customFormat="1">
      <c r="A222" s="14"/>
      <c r="B222" s="246"/>
      <c r="C222" s="247"/>
      <c r="D222" s="237" t="s">
        <v>215</v>
      </c>
      <c r="E222" s="248" t="s">
        <v>1</v>
      </c>
      <c r="F222" s="249" t="s">
        <v>1673</v>
      </c>
      <c r="G222" s="247"/>
      <c r="H222" s="250">
        <v>-2.75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215</v>
      </c>
      <c r="AU222" s="256" t="s">
        <v>88</v>
      </c>
      <c r="AV222" s="14" t="s">
        <v>88</v>
      </c>
      <c r="AW222" s="14" t="s">
        <v>34</v>
      </c>
      <c r="AX222" s="14" t="s">
        <v>78</v>
      </c>
      <c r="AY222" s="256" t="s">
        <v>144</v>
      </c>
    </row>
    <row r="223" s="14" customFormat="1">
      <c r="A223" s="14"/>
      <c r="B223" s="246"/>
      <c r="C223" s="247"/>
      <c r="D223" s="237" t="s">
        <v>215</v>
      </c>
      <c r="E223" s="248" t="s">
        <v>1</v>
      </c>
      <c r="F223" s="249" t="s">
        <v>1674</v>
      </c>
      <c r="G223" s="247"/>
      <c r="H223" s="250">
        <v>-29.600000000000001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4"/>
      <c r="U223" s="255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215</v>
      </c>
      <c r="AU223" s="256" t="s">
        <v>88</v>
      </c>
      <c r="AV223" s="14" t="s">
        <v>88</v>
      </c>
      <c r="AW223" s="14" t="s">
        <v>34</v>
      </c>
      <c r="AX223" s="14" t="s">
        <v>78</v>
      </c>
      <c r="AY223" s="256" t="s">
        <v>144</v>
      </c>
    </row>
    <row r="224" s="15" customFormat="1">
      <c r="A224" s="15"/>
      <c r="B224" s="257"/>
      <c r="C224" s="258"/>
      <c r="D224" s="237" t="s">
        <v>215</v>
      </c>
      <c r="E224" s="259" t="s">
        <v>1</v>
      </c>
      <c r="F224" s="260" t="s">
        <v>237</v>
      </c>
      <c r="G224" s="258"/>
      <c r="H224" s="261">
        <v>584.15999999999997</v>
      </c>
      <c r="I224" s="262"/>
      <c r="J224" s="258"/>
      <c r="K224" s="258"/>
      <c r="L224" s="263"/>
      <c r="M224" s="264"/>
      <c r="N224" s="265"/>
      <c r="O224" s="265"/>
      <c r="P224" s="265"/>
      <c r="Q224" s="265"/>
      <c r="R224" s="265"/>
      <c r="S224" s="265"/>
      <c r="T224" s="265"/>
      <c r="U224" s="266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7" t="s">
        <v>215</v>
      </c>
      <c r="AU224" s="267" t="s">
        <v>88</v>
      </c>
      <c r="AV224" s="15" t="s">
        <v>161</v>
      </c>
      <c r="AW224" s="15" t="s">
        <v>34</v>
      </c>
      <c r="AX224" s="15" t="s">
        <v>86</v>
      </c>
      <c r="AY224" s="267" t="s">
        <v>144</v>
      </c>
    </row>
    <row r="225" s="2" customFormat="1" ht="24.15" customHeight="1">
      <c r="A225" s="38"/>
      <c r="B225" s="39"/>
      <c r="C225" s="217" t="s">
        <v>413</v>
      </c>
      <c r="D225" s="217" t="s">
        <v>147</v>
      </c>
      <c r="E225" s="218" t="s">
        <v>1675</v>
      </c>
      <c r="F225" s="219" t="s">
        <v>1676</v>
      </c>
      <c r="G225" s="220" t="s">
        <v>270</v>
      </c>
      <c r="H225" s="221">
        <v>1121.7000000000001</v>
      </c>
      <c r="I225" s="222"/>
      <c r="J225" s="223">
        <f>ROUND(I225*H225,2)</f>
        <v>0</v>
      </c>
      <c r="K225" s="219" t="s">
        <v>151</v>
      </c>
      <c r="L225" s="44"/>
      <c r="M225" s="224" t="s">
        <v>1</v>
      </c>
      <c r="N225" s="225" t="s">
        <v>43</v>
      </c>
      <c r="O225" s="91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6">
        <f>S225*H225</f>
        <v>0</v>
      </c>
      <c r="U225" s="227" t="s">
        <v>1</v>
      </c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353</v>
      </c>
      <c r="AT225" s="228" t="s">
        <v>147</v>
      </c>
      <c r="AU225" s="228" t="s">
        <v>88</v>
      </c>
      <c r="AY225" s="17" t="s">
        <v>144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86</v>
      </c>
      <c r="BK225" s="229">
        <f>ROUND(I225*H225,2)</f>
        <v>0</v>
      </c>
      <c r="BL225" s="17" t="s">
        <v>353</v>
      </c>
      <c r="BM225" s="228" t="s">
        <v>1677</v>
      </c>
    </row>
    <row r="226" s="13" customFormat="1">
      <c r="A226" s="13"/>
      <c r="B226" s="235"/>
      <c r="C226" s="236"/>
      <c r="D226" s="237" t="s">
        <v>215</v>
      </c>
      <c r="E226" s="238" t="s">
        <v>1</v>
      </c>
      <c r="F226" s="239" t="s">
        <v>1516</v>
      </c>
      <c r="G226" s="236"/>
      <c r="H226" s="238" t="s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3"/>
      <c r="U226" s="244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215</v>
      </c>
      <c r="AU226" s="245" t="s">
        <v>88</v>
      </c>
      <c r="AV226" s="13" t="s">
        <v>86</v>
      </c>
      <c r="AW226" s="13" t="s">
        <v>34</v>
      </c>
      <c r="AX226" s="13" t="s">
        <v>78</v>
      </c>
      <c r="AY226" s="245" t="s">
        <v>144</v>
      </c>
    </row>
    <row r="227" s="14" customFormat="1">
      <c r="A227" s="14"/>
      <c r="B227" s="246"/>
      <c r="C227" s="247"/>
      <c r="D227" s="237" t="s">
        <v>215</v>
      </c>
      <c r="E227" s="248" t="s">
        <v>1</v>
      </c>
      <c r="F227" s="249" t="s">
        <v>1563</v>
      </c>
      <c r="G227" s="247"/>
      <c r="H227" s="250">
        <v>92.5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4"/>
      <c r="U227" s="255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215</v>
      </c>
      <c r="AU227" s="256" t="s">
        <v>88</v>
      </c>
      <c r="AV227" s="14" t="s">
        <v>88</v>
      </c>
      <c r="AW227" s="14" t="s">
        <v>34</v>
      </c>
      <c r="AX227" s="14" t="s">
        <v>78</v>
      </c>
      <c r="AY227" s="256" t="s">
        <v>144</v>
      </c>
    </row>
    <row r="228" s="13" customFormat="1">
      <c r="A228" s="13"/>
      <c r="B228" s="235"/>
      <c r="C228" s="236"/>
      <c r="D228" s="237" t="s">
        <v>215</v>
      </c>
      <c r="E228" s="238" t="s">
        <v>1</v>
      </c>
      <c r="F228" s="239" t="s">
        <v>1518</v>
      </c>
      <c r="G228" s="236"/>
      <c r="H228" s="238" t="s">
        <v>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3"/>
      <c r="U228" s="244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215</v>
      </c>
      <c r="AU228" s="245" t="s">
        <v>88</v>
      </c>
      <c r="AV228" s="13" t="s">
        <v>86</v>
      </c>
      <c r="AW228" s="13" t="s">
        <v>34</v>
      </c>
      <c r="AX228" s="13" t="s">
        <v>78</v>
      </c>
      <c r="AY228" s="245" t="s">
        <v>144</v>
      </c>
    </row>
    <row r="229" s="14" customFormat="1">
      <c r="A229" s="14"/>
      <c r="B229" s="246"/>
      <c r="C229" s="247"/>
      <c r="D229" s="237" t="s">
        <v>215</v>
      </c>
      <c r="E229" s="248" t="s">
        <v>1</v>
      </c>
      <c r="F229" s="249" t="s">
        <v>1564</v>
      </c>
      <c r="G229" s="247"/>
      <c r="H229" s="250">
        <v>11.300000000000001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4"/>
      <c r="U229" s="255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6" t="s">
        <v>215</v>
      </c>
      <c r="AU229" s="256" t="s">
        <v>88</v>
      </c>
      <c r="AV229" s="14" t="s">
        <v>88</v>
      </c>
      <c r="AW229" s="14" t="s">
        <v>34</v>
      </c>
      <c r="AX229" s="14" t="s">
        <v>78</v>
      </c>
      <c r="AY229" s="256" t="s">
        <v>144</v>
      </c>
    </row>
    <row r="230" s="13" customFormat="1">
      <c r="A230" s="13"/>
      <c r="B230" s="235"/>
      <c r="C230" s="236"/>
      <c r="D230" s="237" t="s">
        <v>215</v>
      </c>
      <c r="E230" s="238" t="s">
        <v>1</v>
      </c>
      <c r="F230" s="239" t="s">
        <v>1520</v>
      </c>
      <c r="G230" s="236"/>
      <c r="H230" s="238" t="s">
        <v>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3"/>
      <c r="U230" s="244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215</v>
      </c>
      <c r="AU230" s="245" t="s">
        <v>88</v>
      </c>
      <c r="AV230" s="13" t="s">
        <v>86</v>
      </c>
      <c r="AW230" s="13" t="s">
        <v>34</v>
      </c>
      <c r="AX230" s="13" t="s">
        <v>78</v>
      </c>
      <c r="AY230" s="245" t="s">
        <v>144</v>
      </c>
    </row>
    <row r="231" s="14" customFormat="1">
      <c r="A231" s="14"/>
      <c r="B231" s="246"/>
      <c r="C231" s="247"/>
      <c r="D231" s="237" t="s">
        <v>215</v>
      </c>
      <c r="E231" s="248" t="s">
        <v>1</v>
      </c>
      <c r="F231" s="249" t="s">
        <v>1678</v>
      </c>
      <c r="G231" s="247"/>
      <c r="H231" s="250">
        <v>264.30000000000001</v>
      </c>
      <c r="I231" s="251"/>
      <c r="J231" s="247"/>
      <c r="K231" s="247"/>
      <c r="L231" s="252"/>
      <c r="M231" s="253"/>
      <c r="N231" s="254"/>
      <c r="O231" s="254"/>
      <c r="P231" s="254"/>
      <c r="Q231" s="254"/>
      <c r="R231" s="254"/>
      <c r="S231" s="254"/>
      <c r="T231" s="254"/>
      <c r="U231" s="255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6" t="s">
        <v>215</v>
      </c>
      <c r="AU231" s="256" t="s">
        <v>88</v>
      </c>
      <c r="AV231" s="14" t="s">
        <v>88</v>
      </c>
      <c r="AW231" s="14" t="s">
        <v>34</v>
      </c>
      <c r="AX231" s="14" t="s">
        <v>78</v>
      </c>
      <c r="AY231" s="256" t="s">
        <v>144</v>
      </c>
    </row>
    <row r="232" s="13" customFormat="1">
      <c r="A232" s="13"/>
      <c r="B232" s="235"/>
      <c r="C232" s="236"/>
      <c r="D232" s="237" t="s">
        <v>215</v>
      </c>
      <c r="E232" s="238" t="s">
        <v>1</v>
      </c>
      <c r="F232" s="239" t="s">
        <v>1522</v>
      </c>
      <c r="G232" s="236"/>
      <c r="H232" s="238" t="s">
        <v>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3"/>
      <c r="U232" s="244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215</v>
      </c>
      <c r="AU232" s="245" t="s">
        <v>88</v>
      </c>
      <c r="AV232" s="13" t="s">
        <v>86</v>
      </c>
      <c r="AW232" s="13" t="s">
        <v>34</v>
      </c>
      <c r="AX232" s="13" t="s">
        <v>78</v>
      </c>
      <c r="AY232" s="245" t="s">
        <v>144</v>
      </c>
    </row>
    <row r="233" s="14" customFormat="1">
      <c r="A233" s="14"/>
      <c r="B233" s="246"/>
      <c r="C233" s="247"/>
      <c r="D233" s="237" t="s">
        <v>215</v>
      </c>
      <c r="E233" s="248" t="s">
        <v>1</v>
      </c>
      <c r="F233" s="249" t="s">
        <v>1566</v>
      </c>
      <c r="G233" s="247"/>
      <c r="H233" s="250">
        <v>66.099999999999994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4"/>
      <c r="U233" s="255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215</v>
      </c>
      <c r="AU233" s="256" t="s">
        <v>88</v>
      </c>
      <c r="AV233" s="14" t="s">
        <v>88</v>
      </c>
      <c r="AW233" s="14" t="s">
        <v>34</v>
      </c>
      <c r="AX233" s="14" t="s">
        <v>78</v>
      </c>
      <c r="AY233" s="256" t="s">
        <v>144</v>
      </c>
    </row>
    <row r="234" s="13" customFormat="1">
      <c r="A234" s="13"/>
      <c r="B234" s="235"/>
      <c r="C234" s="236"/>
      <c r="D234" s="237" t="s">
        <v>215</v>
      </c>
      <c r="E234" s="238" t="s">
        <v>1</v>
      </c>
      <c r="F234" s="239" t="s">
        <v>1524</v>
      </c>
      <c r="G234" s="236"/>
      <c r="H234" s="238" t="s">
        <v>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3"/>
      <c r="U234" s="244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215</v>
      </c>
      <c r="AU234" s="245" t="s">
        <v>88</v>
      </c>
      <c r="AV234" s="13" t="s">
        <v>86</v>
      </c>
      <c r="AW234" s="13" t="s">
        <v>34</v>
      </c>
      <c r="AX234" s="13" t="s">
        <v>78</v>
      </c>
      <c r="AY234" s="245" t="s">
        <v>144</v>
      </c>
    </row>
    <row r="235" s="14" customFormat="1">
      <c r="A235" s="14"/>
      <c r="B235" s="246"/>
      <c r="C235" s="247"/>
      <c r="D235" s="237" t="s">
        <v>215</v>
      </c>
      <c r="E235" s="248" t="s">
        <v>1</v>
      </c>
      <c r="F235" s="249" t="s">
        <v>1679</v>
      </c>
      <c r="G235" s="247"/>
      <c r="H235" s="250">
        <v>39.600000000000001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4"/>
      <c r="U235" s="255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215</v>
      </c>
      <c r="AU235" s="256" t="s">
        <v>88</v>
      </c>
      <c r="AV235" s="14" t="s">
        <v>88</v>
      </c>
      <c r="AW235" s="14" t="s">
        <v>34</v>
      </c>
      <c r="AX235" s="14" t="s">
        <v>78</v>
      </c>
      <c r="AY235" s="256" t="s">
        <v>144</v>
      </c>
    </row>
    <row r="236" s="13" customFormat="1">
      <c r="A236" s="13"/>
      <c r="B236" s="235"/>
      <c r="C236" s="236"/>
      <c r="D236" s="237" t="s">
        <v>215</v>
      </c>
      <c r="E236" s="238" t="s">
        <v>1</v>
      </c>
      <c r="F236" s="239" t="s">
        <v>1526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3"/>
      <c r="U236" s="244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215</v>
      </c>
      <c r="AU236" s="245" t="s">
        <v>88</v>
      </c>
      <c r="AV236" s="13" t="s">
        <v>86</v>
      </c>
      <c r="AW236" s="13" t="s">
        <v>34</v>
      </c>
      <c r="AX236" s="13" t="s">
        <v>78</v>
      </c>
      <c r="AY236" s="245" t="s">
        <v>144</v>
      </c>
    </row>
    <row r="237" s="14" customFormat="1">
      <c r="A237" s="14"/>
      <c r="B237" s="246"/>
      <c r="C237" s="247"/>
      <c r="D237" s="237" t="s">
        <v>215</v>
      </c>
      <c r="E237" s="248" t="s">
        <v>1</v>
      </c>
      <c r="F237" s="249" t="s">
        <v>1568</v>
      </c>
      <c r="G237" s="247"/>
      <c r="H237" s="250">
        <v>114.7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4"/>
      <c r="U237" s="255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215</v>
      </c>
      <c r="AU237" s="256" t="s">
        <v>88</v>
      </c>
      <c r="AV237" s="14" t="s">
        <v>88</v>
      </c>
      <c r="AW237" s="14" t="s">
        <v>34</v>
      </c>
      <c r="AX237" s="14" t="s">
        <v>78</v>
      </c>
      <c r="AY237" s="256" t="s">
        <v>144</v>
      </c>
    </row>
    <row r="238" s="13" customFormat="1">
      <c r="A238" s="13"/>
      <c r="B238" s="235"/>
      <c r="C238" s="236"/>
      <c r="D238" s="237" t="s">
        <v>215</v>
      </c>
      <c r="E238" s="238" t="s">
        <v>1</v>
      </c>
      <c r="F238" s="239" t="s">
        <v>1528</v>
      </c>
      <c r="G238" s="236"/>
      <c r="H238" s="238" t="s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3"/>
      <c r="U238" s="244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215</v>
      </c>
      <c r="AU238" s="245" t="s">
        <v>88</v>
      </c>
      <c r="AV238" s="13" t="s">
        <v>86</v>
      </c>
      <c r="AW238" s="13" t="s">
        <v>34</v>
      </c>
      <c r="AX238" s="13" t="s">
        <v>78</v>
      </c>
      <c r="AY238" s="245" t="s">
        <v>144</v>
      </c>
    </row>
    <row r="239" s="14" customFormat="1">
      <c r="A239" s="14"/>
      <c r="B239" s="246"/>
      <c r="C239" s="247"/>
      <c r="D239" s="237" t="s">
        <v>215</v>
      </c>
      <c r="E239" s="248" t="s">
        <v>1</v>
      </c>
      <c r="F239" s="249" t="s">
        <v>1680</v>
      </c>
      <c r="G239" s="247"/>
      <c r="H239" s="250">
        <v>111.40000000000001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4"/>
      <c r="U239" s="255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215</v>
      </c>
      <c r="AU239" s="256" t="s">
        <v>88</v>
      </c>
      <c r="AV239" s="14" t="s">
        <v>88</v>
      </c>
      <c r="AW239" s="14" t="s">
        <v>34</v>
      </c>
      <c r="AX239" s="14" t="s">
        <v>78</v>
      </c>
      <c r="AY239" s="256" t="s">
        <v>144</v>
      </c>
    </row>
    <row r="240" s="13" customFormat="1">
      <c r="A240" s="13"/>
      <c r="B240" s="235"/>
      <c r="C240" s="236"/>
      <c r="D240" s="237" t="s">
        <v>215</v>
      </c>
      <c r="E240" s="238" t="s">
        <v>1</v>
      </c>
      <c r="F240" s="239" t="s">
        <v>1530</v>
      </c>
      <c r="G240" s="236"/>
      <c r="H240" s="238" t="s">
        <v>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3"/>
      <c r="U240" s="244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215</v>
      </c>
      <c r="AU240" s="245" t="s">
        <v>88</v>
      </c>
      <c r="AV240" s="13" t="s">
        <v>86</v>
      </c>
      <c r="AW240" s="13" t="s">
        <v>34</v>
      </c>
      <c r="AX240" s="13" t="s">
        <v>78</v>
      </c>
      <c r="AY240" s="245" t="s">
        <v>144</v>
      </c>
    </row>
    <row r="241" s="14" customFormat="1">
      <c r="A241" s="14"/>
      <c r="B241" s="246"/>
      <c r="C241" s="247"/>
      <c r="D241" s="237" t="s">
        <v>215</v>
      </c>
      <c r="E241" s="248" t="s">
        <v>1</v>
      </c>
      <c r="F241" s="249" t="s">
        <v>1570</v>
      </c>
      <c r="G241" s="247"/>
      <c r="H241" s="250">
        <v>65.599999999999994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4"/>
      <c r="U241" s="255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215</v>
      </c>
      <c r="AU241" s="256" t="s">
        <v>88</v>
      </c>
      <c r="AV241" s="14" t="s">
        <v>88</v>
      </c>
      <c r="AW241" s="14" t="s">
        <v>34</v>
      </c>
      <c r="AX241" s="14" t="s">
        <v>78</v>
      </c>
      <c r="AY241" s="256" t="s">
        <v>144</v>
      </c>
    </row>
    <row r="242" s="13" customFormat="1">
      <c r="A242" s="13"/>
      <c r="B242" s="235"/>
      <c r="C242" s="236"/>
      <c r="D242" s="237" t="s">
        <v>215</v>
      </c>
      <c r="E242" s="238" t="s">
        <v>1</v>
      </c>
      <c r="F242" s="239" t="s">
        <v>1532</v>
      </c>
      <c r="G242" s="236"/>
      <c r="H242" s="238" t="s">
        <v>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3"/>
      <c r="U242" s="244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215</v>
      </c>
      <c r="AU242" s="245" t="s">
        <v>88</v>
      </c>
      <c r="AV242" s="13" t="s">
        <v>86</v>
      </c>
      <c r="AW242" s="13" t="s">
        <v>34</v>
      </c>
      <c r="AX242" s="13" t="s">
        <v>78</v>
      </c>
      <c r="AY242" s="245" t="s">
        <v>144</v>
      </c>
    </row>
    <row r="243" s="14" customFormat="1">
      <c r="A243" s="14"/>
      <c r="B243" s="246"/>
      <c r="C243" s="247"/>
      <c r="D243" s="237" t="s">
        <v>215</v>
      </c>
      <c r="E243" s="248" t="s">
        <v>1</v>
      </c>
      <c r="F243" s="249" t="s">
        <v>1571</v>
      </c>
      <c r="G243" s="247"/>
      <c r="H243" s="250">
        <v>79.799999999999997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4"/>
      <c r="U243" s="255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215</v>
      </c>
      <c r="AU243" s="256" t="s">
        <v>88</v>
      </c>
      <c r="AV243" s="14" t="s">
        <v>88</v>
      </c>
      <c r="AW243" s="14" t="s">
        <v>34</v>
      </c>
      <c r="AX243" s="14" t="s">
        <v>78</v>
      </c>
      <c r="AY243" s="256" t="s">
        <v>144</v>
      </c>
    </row>
    <row r="244" s="13" customFormat="1">
      <c r="A244" s="13"/>
      <c r="B244" s="235"/>
      <c r="C244" s="236"/>
      <c r="D244" s="237" t="s">
        <v>215</v>
      </c>
      <c r="E244" s="238" t="s">
        <v>1</v>
      </c>
      <c r="F244" s="239" t="s">
        <v>1534</v>
      </c>
      <c r="G244" s="236"/>
      <c r="H244" s="238" t="s">
        <v>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3"/>
      <c r="U244" s="244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215</v>
      </c>
      <c r="AU244" s="245" t="s">
        <v>88</v>
      </c>
      <c r="AV244" s="13" t="s">
        <v>86</v>
      </c>
      <c r="AW244" s="13" t="s">
        <v>34</v>
      </c>
      <c r="AX244" s="13" t="s">
        <v>78</v>
      </c>
      <c r="AY244" s="245" t="s">
        <v>144</v>
      </c>
    </row>
    <row r="245" s="14" customFormat="1">
      <c r="A245" s="14"/>
      <c r="B245" s="246"/>
      <c r="C245" s="247"/>
      <c r="D245" s="237" t="s">
        <v>215</v>
      </c>
      <c r="E245" s="248" t="s">
        <v>1</v>
      </c>
      <c r="F245" s="249" t="s">
        <v>1572</v>
      </c>
      <c r="G245" s="247"/>
      <c r="H245" s="250">
        <v>23.800000000000001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4"/>
      <c r="U245" s="255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215</v>
      </c>
      <c r="AU245" s="256" t="s">
        <v>88</v>
      </c>
      <c r="AV245" s="14" t="s">
        <v>88</v>
      </c>
      <c r="AW245" s="14" t="s">
        <v>34</v>
      </c>
      <c r="AX245" s="14" t="s">
        <v>78</v>
      </c>
      <c r="AY245" s="256" t="s">
        <v>144</v>
      </c>
    </row>
    <row r="246" s="13" customFormat="1">
      <c r="A246" s="13"/>
      <c r="B246" s="235"/>
      <c r="C246" s="236"/>
      <c r="D246" s="237" t="s">
        <v>215</v>
      </c>
      <c r="E246" s="238" t="s">
        <v>1</v>
      </c>
      <c r="F246" s="239" t="s">
        <v>1536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3"/>
      <c r="U246" s="244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215</v>
      </c>
      <c r="AU246" s="245" t="s">
        <v>88</v>
      </c>
      <c r="AV246" s="13" t="s">
        <v>86</v>
      </c>
      <c r="AW246" s="13" t="s">
        <v>34</v>
      </c>
      <c r="AX246" s="13" t="s">
        <v>78</v>
      </c>
      <c r="AY246" s="245" t="s">
        <v>144</v>
      </c>
    </row>
    <row r="247" s="14" customFormat="1">
      <c r="A247" s="14"/>
      <c r="B247" s="246"/>
      <c r="C247" s="247"/>
      <c r="D247" s="237" t="s">
        <v>215</v>
      </c>
      <c r="E247" s="248" t="s">
        <v>1</v>
      </c>
      <c r="F247" s="249" t="s">
        <v>1681</v>
      </c>
      <c r="G247" s="247"/>
      <c r="H247" s="250">
        <v>180.5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4"/>
      <c r="U247" s="255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215</v>
      </c>
      <c r="AU247" s="256" t="s">
        <v>88</v>
      </c>
      <c r="AV247" s="14" t="s">
        <v>88</v>
      </c>
      <c r="AW247" s="14" t="s">
        <v>34</v>
      </c>
      <c r="AX247" s="14" t="s">
        <v>78</v>
      </c>
      <c r="AY247" s="256" t="s">
        <v>144</v>
      </c>
    </row>
    <row r="248" s="13" customFormat="1">
      <c r="A248" s="13"/>
      <c r="B248" s="235"/>
      <c r="C248" s="236"/>
      <c r="D248" s="237" t="s">
        <v>215</v>
      </c>
      <c r="E248" s="238" t="s">
        <v>1</v>
      </c>
      <c r="F248" s="239" t="s">
        <v>1538</v>
      </c>
      <c r="G248" s="236"/>
      <c r="H248" s="238" t="s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3"/>
      <c r="U248" s="244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215</v>
      </c>
      <c r="AU248" s="245" t="s">
        <v>88</v>
      </c>
      <c r="AV248" s="13" t="s">
        <v>86</v>
      </c>
      <c r="AW248" s="13" t="s">
        <v>34</v>
      </c>
      <c r="AX248" s="13" t="s">
        <v>78</v>
      </c>
      <c r="AY248" s="245" t="s">
        <v>144</v>
      </c>
    </row>
    <row r="249" s="14" customFormat="1">
      <c r="A249" s="14"/>
      <c r="B249" s="246"/>
      <c r="C249" s="247"/>
      <c r="D249" s="237" t="s">
        <v>215</v>
      </c>
      <c r="E249" s="248" t="s">
        <v>1</v>
      </c>
      <c r="F249" s="249" t="s">
        <v>1574</v>
      </c>
      <c r="G249" s="247"/>
      <c r="H249" s="250">
        <v>72.099999999999994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4"/>
      <c r="U249" s="255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215</v>
      </c>
      <c r="AU249" s="256" t="s">
        <v>88</v>
      </c>
      <c r="AV249" s="14" t="s">
        <v>88</v>
      </c>
      <c r="AW249" s="14" t="s">
        <v>34</v>
      </c>
      <c r="AX249" s="14" t="s">
        <v>78</v>
      </c>
      <c r="AY249" s="256" t="s">
        <v>144</v>
      </c>
    </row>
    <row r="250" s="15" customFormat="1">
      <c r="A250" s="15"/>
      <c r="B250" s="257"/>
      <c r="C250" s="258"/>
      <c r="D250" s="237" t="s">
        <v>215</v>
      </c>
      <c r="E250" s="259" t="s">
        <v>1</v>
      </c>
      <c r="F250" s="260" t="s">
        <v>237</v>
      </c>
      <c r="G250" s="258"/>
      <c r="H250" s="261">
        <v>1121.6999999999998</v>
      </c>
      <c r="I250" s="262"/>
      <c r="J250" s="258"/>
      <c r="K250" s="258"/>
      <c r="L250" s="263"/>
      <c r="M250" s="264"/>
      <c r="N250" s="265"/>
      <c r="O250" s="265"/>
      <c r="P250" s="265"/>
      <c r="Q250" s="265"/>
      <c r="R250" s="265"/>
      <c r="S250" s="265"/>
      <c r="T250" s="265"/>
      <c r="U250" s="266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215</v>
      </c>
      <c r="AU250" s="267" t="s">
        <v>88</v>
      </c>
      <c r="AV250" s="15" t="s">
        <v>161</v>
      </c>
      <c r="AW250" s="15" t="s">
        <v>34</v>
      </c>
      <c r="AX250" s="15" t="s">
        <v>86</v>
      </c>
      <c r="AY250" s="267" t="s">
        <v>144</v>
      </c>
    </row>
    <row r="251" s="2" customFormat="1" ht="24.15" customHeight="1">
      <c r="A251" s="38"/>
      <c r="B251" s="39"/>
      <c r="C251" s="217" t="s">
        <v>418</v>
      </c>
      <c r="D251" s="217" t="s">
        <v>147</v>
      </c>
      <c r="E251" s="218" t="s">
        <v>1682</v>
      </c>
      <c r="F251" s="219" t="s">
        <v>1683</v>
      </c>
      <c r="G251" s="220" t="s">
        <v>270</v>
      </c>
      <c r="H251" s="221">
        <v>106</v>
      </c>
      <c r="I251" s="222"/>
      <c r="J251" s="223">
        <f>ROUND(I251*H251,2)</f>
        <v>0</v>
      </c>
      <c r="K251" s="219" t="s">
        <v>151</v>
      </c>
      <c r="L251" s="44"/>
      <c r="M251" s="224" t="s">
        <v>1</v>
      </c>
      <c r="N251" s="225" t="s">
        <v>43</v>
      </c>
      <c r="O251" s="91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6">
        <f>S251*H251</f>
        <v>0</v>
      </c>
      <c r="U251" s="227" t="s">
        <v>1</v>
      </c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353</v>
      </c>
      <c r="AT251" s="228" t="s">
        <v>147</v>
      </c>
      <c r="AU251" s="228" t="s">
        <v>88</v>
      </c>
      <c r="AY251" s="17" t="s">
        <v>144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86</v>
      </c>
      <c r="BK251" s="229">
        <f>ROUND(I251*H251,2)</f>
        <v>0</v>
      </c>
      <c r="BL251" s="17" t="s">
        <v>353</v>
      </c>
      <c r="BM251" s="228" t="s">
        <v>1684</v>
      </c>
    </row>
    <row r="252" s="13" customFormat="1">
      <c r="A252" s="13"/>
      <c r="B252" s="235"/>
      <c r="C252" s="236"/>
      <c r="D252" s="237" t="s">
        <v>215</v>
      </c>
      <c r="E252" s="238" t="s">
        <v>1</v>
      </c>
      <c r="F252" s="239" t="s">
        <v>1685</v>
      </c>
      <c r="G252" s="236"/>
      <c r="H252" s="238" t="s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3"/>
      <c r="U252" s="244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215</v>
      </c>
      <c r="AU252" s="245" t="s">
        <v>88</v>
      </c>
      <c r="AV252" s="13" t="s">
        <v>86</v>
      </c>
      <c r="AW252" s="13" t="s">
        <v>34</v>
      </c>
      <c r="AX252" s="13" t="s">
        <v>78</v>
      </c>
      <c r="AY252" s="245" t="s">
        <v>144</v>
      </c>
    </row>
    <row r="253" s="14" customFormat="1">
      <c r="A253" s="14"/>
      <c r="B253" s="246"/>
      <c r="C253" s="247"/>
      <c r="D253" s="237" t="s">
        <v>215</v>
      </c>
      <c r="E253" s="248" t="s">
        <v>1</v>
      </c>
      <c r="F253" s="249" t="s">
        <v>1686</v>
      </c>
      <c r="G253" s="247"/>
      <c r="H253" s="250">
        <v>106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4"/>
      <c r="U253" s="255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6" t="s">
        <v>215</v>
      </c>
      <c r="AU253" s="256" t="s">
        <v>88</v>
      </c>
      <c r="AV253" s="14" t="s">
        <v>88</v>
      </c>
      <c r="AW253" s="14" t="s">
        <v>34</v>
      </c>
      <c r="AX253" s="14" t="s">
        <v>86</v>
      </c>
      <c r="AY253" s="256" t="s">
        <v>144</v>
      </c>
    </row>
    <row r="254" s="2" customFormat="1" ht="37.8" customHeight="1">
      <c r="A254" s="38"/>
      <c r="B254" s="39"/>
      <c r="C254" s="217" t="s">
        <v>423</v>
      </c>
      <c r="D254" s="217" t="s">
        <v>147</v>
      </c>
      <c r="E254" s="218" t="s">
        <v>1687</v>
      </c>
      <c r="F254" s="219" t="s">
        <v>1688</v>
      </c>
      <c r="G254" s="220" t="s">
        <v>297</v>
      </c>
      <c r="H254" s="221">
        <v>193.69499999999999</v>
      </c>
      <c r="I254" s="222"/>
      <c r="J254" s="223">
        <f>ROUND(I254*H254,2)</f>
        <v>0</v>
      </c>
      <c r="K254" s="219" t="s">
        <v>151</v>
      </c>
      <c r="L254" s="44"/>
      <c r="M254" s="224" t="s">
        <v>1</v>
      </c>
      <c r="N254" s="225" t="s">
        <v>43</v>
      </c>
      <c r="O254" s="91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6">
        <f>S254*H254</f>
        <v>0</v>
      </c>
      <c r="U254" s="227" t="s">
        <v>1</v>
      </c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353</v>
      </c>
      <c r="AT254" s="228" t="s">
        <v>147</v>
      </c>
      <c r="AU254" s="228" t="s">
        <v>88</v>
      </c>
      <c r="AY254" s="17" t="s">
        <v>144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86</v>
      </c>
      <c r="BK254" s="229">
        <f>ROUND(I254*H254,2)</f>
        <v>0</v>
      </c>
      <c r="BL254" s="17" t="s">
        <v>353</v>
      </c>
      <c r="BM254" s="228" t="s">
        <v>1689</v>
      </c>
    </row>
    <row r="255" s="14" customFormat="1">
      <c r="A255" s="14"/>
      <c r="B255" s="246"/>
      <c r="C255" s="247"/>
      <c r="D255" s="237" t="s">
        <v>215</v>
      </c>
      <c r="E255" s="248" t="s">
        <v>1</v>
      </c>
      <c r="F255" s="249" t="s">
        <v>1690</v>
      </c>
      <c r="G255" s="247"/>
      <c r="H255" s="250">
        <v>193.69499999999999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4"/>
      <c r="U255" s="255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215</v>
      </c>
      <c r="AU255" s="256" t="s">
        <v>88</v>
      </c>
      <c r="AV255" s="14" t="s">
        <v>88</v>
      </c>
      <c r="AW255" s="14" t="s">
        <v>34</v>
      </c>
      <c r="AX255" s="14" t="s">
        <v>86</v>
      </c>
      <c r="AY255" s="256" t="s">
        <v>144</v>
      </c>
    </row>
    <row r="256" s="2" customFormat="1" ht="37.8" customHeight="1">
      <c r="A256" s="38"/>
      <c r="B256" s="39"/>
      <c r="C256" s="217" t="s">
        <v>429</v>
      </c>
      <c r="D256" s="217" t="s">
        <v>147</v>
      </c>
      <c r="E256" s="218" t="s">
        <v>1691</v>
      </c>
      <c r="F256" s="219" t="s">
        <v>1692</v>
      </c>
      <c r="G256" s="220" t="s">
        <v>297</v>
      </c>
      <c r="H256" s="221">
        <v>5617.1549999999997</v>
      </c>
      <c r="I256" s="222"/>
      <c r="J256" s="223">
        <f>ROUND(I256*H256,2)</f>
        <v>0</v>
      </c>
      <c r="K256" s="219" t="s">
        <v>151</v>
      </c>
      <c r="L256" s="44"/>
      <c r="M256" s="224" t="s">
        <v>1</v>
      </c>
      <c r="N256" s="225" t="s">
        <v>43</v>
      </c>
      <c r="O256" s="91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6">
        <f>S256*H256</f>
        <v>0</v>
      </c>
      <c r="U256" s="227" t="s">
        <v>1</v>
      </c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353</v>
      </c>
      <c r="AT256" s="228" t="s">
        <v>147</v>
      </c>
      <c r="AU256" s="228" t="s">
        <v>88</v>
      </c>
      <c r="AY256" s="17" t="s">
        <v>144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86</v>
      </c>
      <c r="BK256" s="229">
        <f>ROUND(I256*H256,2)</f>
        <v>0</v>
      </c>
      <c r="BL256" s="17" t="s">
        <v>353</v>
      </c>
      <c r="BM256" s="228" t="s">
        <v>1693</v>
      </c>
    </row>
    <row r="257" s="2" customFormat="1" ht="24.15" customHeight="1">
      <c r="A257" s="38"/>
      <c r="B257" s="39"/>
      <c r="C257" s="217" t="s">
        <v>434</v>
      </c>
      <c r="D257" s="217" t="s">
        <v>147</v>
      </c>
      <c r="E257" s="218" t="s">
        <v>1694</v>
      </c>
      <c r="F257" s="219" t="s">
        <v>1695</v>
      </c>
      <c r="G257" s="220" t="s">
        <v>426</v>
      </c>
      <c r="H257" s="221">
        <v>387.38999999999999</v>
      </c>
      <c r="I257" s="222"/>
      <c r="J257" s="223">
        <f>ROUND(I257*H257,2)</f>
        <v>0</v>
      </c>
      <c r="K257" s="219" t="s">
        <v>151</v>
      </c>
      <c r="L257" s="44"/>
      <c r="M257" s="224" t="s">
        <v>1</v>
      </c>
      <c r="N257" s="225" t="s">
        <v>43</v>
      </c>
      <c r="O257" s="91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6">
        <f>S257*H257</f>
        <v>0</v>
      </c>
      <c r="U257" s="227" t="s">
        <v>1</v>
      </c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8" t="s">
        <v>353</v>
      </c>
      <c r="AT257" s="228" t="s">
        <v>147</v>
      </c>
      <c r="AU257" s="228" t="s">
        <v>88</v>
      </c>
      <c r="AY257" s="17" t="s">
        <v>144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86</v>
      </c>
      <c r="BK257" s="229">
        <f>ROUND(I257*H257,2)</f>
        <v>0</v>
      </c>
      <c r="BL257" s="17" t="s">
        <v>353</v>
      </c>
      <c r="BM257" s="228" t="s">
        <v>1696</v>
      </c>
    </row>
    <row r="258" s="2" customFormat="1" ht="24.15" customHeight="1">
      <c r="A258" s="38"/>
      <c r="B258" s="39"/>
      <c r="C258" s="217" t="s">
        <v>448</v>
      </c>
      <c r="D258" s="217" t="s">
        <v>147</v>
      </c>
      <c r="E258" s="218" t="s">
        <v>1697</v>
      </c>
      <c r="F258" s="219" t="s">
        <v>1698</v>
      </c>
      <c r="G258" s="220" t="s">
        <v>297</v>
      </c>
      <c r="H258" s="221">
        <v>193.69499999999999</v>
      </c>
      <c r="I258" s="222"/>
      <c r="J258" s="223">
        <f>ROUND(I258*H258,2)</f>
        <v>0</v>
      </c>
      <c r="K258" s="219" t="s">
        <v>151</v>
      </c>
      <c r="L258" s="44"/>
      <c r="M258" s="224" t="s">
        <v>1</v>
      </c>
      <c r="N258" s="225" t="s">
        <v>43</v>
      </c>
      <c r="O258" s="91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6">
        <f>S258*H258</f>
        <v>0</v>
      </c>
      <c r="U258" s="227" t="s">
        <v>1</v>
      </c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353</v>
      </c>
      <c r="AT258" s="228" t="s">
        <v>147</v>
      </c>
      <c r="AU258" s="228" t="s">
        <v>88</v>
      </c>
      <c r="AY258" s="17" t="s">
        <v>144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86</v>
      </c>
      <c r="BK258" s="229">
        <f>ROUND(I258*H258,2)</f>
        <v>0</v>
      </c>
      <c r="BL258" s="17" t="s">
        <v>353</v>
      </c>
      <c r="BM258" s="228" t="s">
        <v>1699</v>
      </c>
    </row>
    <row r="259" s="2" customFormat="1" ht="24.15" customHeight="1">
      <c r="A259" s="38"/>
      <c r="B259" s="39"/>
      <c r="C259" s="217" t="s">
        <v>454</v>
      </c>
      <c r="D259" s="217" t="s">
        <v>147</v>
      </c>
      <c r="E259" s="218" t="s">
        <v>1700</v>
      </c>
      <c r="F259" s="219" t="s">
        <v>1701</v>
      </c>
      <c r="G259" s="220" t="s">
        <v>270</v>
      </c>
      <c r="H259" s="221">
        <v>1121.7000000000001</v>
      </c>
      <c r="I259" s="222"/>
      <c r="J259" s="223">
        <f>ROUND(I259*H259,2)</f>
        <v>0</v>
      </c>
      <c r="K259" s="219" t="s">
        <v>151</v>
      </c>
      <c r="L259" s="44"/>
      <c r="M259" s="224" t="s">
        <v>1</v>
      </c>
      <c r="N259" s="225" t="s">
        <v>43</v>
      </c>
      <c r="O259" s="91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6">
        <f>S259*H259</f>
        <v>0</v>
      </c>
      <c r="U259" s="227" t="s">
        <v>1</v>
      </c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353</v>
      </c>
      <c r="AT259" s="228" t="s">
        <v>147</v>
      </c>
      <c r="AU259" s="228" t="s">
        <v>88</v>
      </c>
      <c r="AY259" s="17" t="s">
        <v>144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86</v>
      </c>
      <c r="BK259" s="229">
        <f>ROUND(I259*H259,2)</f>
        <v>0</v>
      </c>
      <c r="BL259" s="17" t="s">
        <v>353</v>
      </c>
      <c r="BM259" s="228" t="s">
        <v>1702</v>
      </c>
    </row>
    <row r="260" s="2" customFormat="1" ht="24.15" customHeight="1">
      <c r="A260" s="38"/>
      <c r="B260" s="39"/>
      <c r="C260" s="217" t="s">
        <v>459</v>
      </c>
      <c r="D260" s="217" t="s">
        <v>147</v>
      </c>
      <c r="E260" s="218" t="s">
        <v>1703</v>
      </c>
      <c r="F260" s="219" t="s">
        <v>1704</v>
      </c>
      <c r="G260" s="220" t="s">
        <v>270</v>
      </c>
      <c r="H260" s="221">
        <v>106</v>
      </c>
      <c r="I260" s="222"/>
      <c r="J260" s="223">
        <f>ROUND(I260*H260,2)</f>
        <v>0</v>
      </c>
      <c r="K260" s="219" t="s">
        <v>151</v>
      </c>
      <c r="L260" s="44"/>
      <c r="M260" s="224" t="s">
        <v>1</v>
      </c>
      <c r="N260" s="225" t="s">
        <v>43</v>
      </c>
      <c r="O260" s="91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6">
        <f>S260*H260</f>
        <v>0</v>
      </c>
      <c r="U260" s="227" t="s">
        <v>1</v>
      </c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8" t="s">
        <v>353</v>
      </c>
      <c r="AT260" s="228" t="s">
        <v>147</v>
      </c>
      <c r="AU260" s="228" t="s">
        <v>88</v>
      </c>
      <c r="AY260" s="17" t="s">
        <v>144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7" t="s">
        <v>86</v>
      </c>
      <c r="BK260" s="229">
        <f>ROUND(I260*H260,2)</f>
        <v>0</v>
      </c>
      <c r="BL260" s="17" t="s">
        <v>353</v>
      </c>
      <c r="BM260" s="228" t="s">
        <v>1705</v>
      </c>
    </row>
    <row r="261" s="2" customFormat="1" ht="33" customHeight="1">
      <c r="A261" s="38"/>
      <c r="B261" s="39"/>
      <c r="C261" s="217" t="s">
        <v>464</v>
      </c>
      <c r="D261" s="217" t="s">
        <v>147</v>
      </c>
      <c r="E261" s="218" t="s">
        <v>1706</v>
      </c>
      <c r="F261" s="219" t="s">
        <v>1707</v>
      </c>
      <c r="G261" s="220" t="s">
        <v>213</v>
      </c>
      <c r="H261" s="221">
        <v>584.15999999999997</v>
      </c>
      <c r="I261" s="222"/>
      <c r="J261" s="223">
        <f>ROUND(I261*H261,2)</f>
        <v>0</v>
      </c>
      <c r="K261" s="219" t="s">
        <v>151</v>
      </c>
      <c r="L261" s="44"/>
      <c r="M261" s="224" t="s">
        <v>1</v>
      </c>
      <c r="N261" s="225" t="s">
        <v>43</v>
      </c>
      <c r="O261" s="91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6">
        <f>S261*H261</f>
        <v>0</v>
      </c>
      <c r="U261" s="227" t="s">
        <v>1</v>
      </c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353</v>
      </c>
      <c r="AT261" s="228" t="s">
        <v>147</v>
      </c>
      <c r="AU261" s="228" t="s">
        <v>88</v>
      </c>
      <c r="AY261" s="17" t="s">
        <v>144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86</v>
      </c>
      <c r="BK261" s="229">
        <f>ROUND(I261*H261,2)</f>
        <v>0</v>
      </c>
      <c r="BL261" s="17" t="s">
        <v>353</v>
      </c>
      <c r="BM261" s="228" t="s">
        <v>1708</v>
      </c>
    </row>
    <row r="262" s="2" customFormat="1" ht="24.15" customHeight="1">
      <c r="A262" s="38"/>
      <c r="B262" s="39"/>
      <c r="C262" s="217" t="s">
        <v>469</v>
      </c>
      <c r="D262" s="217" t="s">
        <v>147</v>
      </c>
      <c r="E262" s="218" t="s">
        <v>1709</v>
      </c>
      <c r="F262" s="219" t="s">
        <v>1710</v>
      </c>
      <c r="G262" s="220" t="s">
        <v>369</v>
      </c>
      <c r="H262" s="221">
        <v>9</v>
      </c>
      <c r="I262" s="222"/>
      <c r="J262" s="223">
        <f>ROUND(I262*H262,2)</f>
        <v>0</v>
      </c>
      <c r="K262" s="219" t="s">
        <v>151</v>
      </c>
      <c r="L262" s="44"/>
      <c r="M262" s="224" t="s">
        <v>1</v>
      </c>
      <c r="N262" s="225" t="s">
        <v>43</v>
      </c>
      <c r="O262" s="91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6">
        <f>S262*H262</f>
        <v>0</v>
      </c>
      <c r="U262" s="227" t="s">
        <v>1</v>
      </c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8" t="s">
        <v>353</v>
      </c>
      <c r="AT262" s="228" t="s">
        <v>147</v>
      </c>
      <c r="AU262" s="228" t="s">
        <v>88</v>
      </c>
      <c r="AY262" s="17" t="s">
        <v>144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7" t="s">
        <v>86</v>
      </c>
      <c r="BK262" s="229">
        <f>ROUND(I262*H262,2)</f>
        <v>0</v>
      </c>
      <c r="BL262" s="17" t="s">
        <v>353</v>
      </c>
      <c r="BM262" s="228" t="s">
        <v>1711</v>
      </c>
    </row>
    <row r="263" s="2" customFormat="1" ht="24.15" customHeight="1">
      <c r="A263" s="38"/>
      <c r="B263" s="39"/>
      <c r="C263" s="217" t="s">
        <v>475</v>
      </c>
      <c r="D263" s="217" t="s">
        <v>147</v>
      </c>
      <c r="E263" s="218" t="s">
        <v>1712</v>
      </c>
      <c r="F263" s="219" t="s">
        <v>1713</v>
      </c>
      <c r="G263" s="220" t="s">
        <v>369</v>
      </c>
      <c r="H263" s="221">
        <v>9</v>
      </c>
      <c r="I263" s="222"/>
      <c r="J263" s="223">
        <f>ROUND(I263*H263,2)</f>
        <v>0</v>
      </c>
      <c r="K263" s="219" t="s">
        <v>151</v>
      </c>
      <c r="L263" s="44"/>
      <c r="M263" s="224" t="s">
        <v>1</v>
      </c>
      <c r="N263" s="225" t="s">
        <v>43</v>
      </c>
      <c r="O263" s="91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6">
        <f>S263*H263</f>
        <v>0</v>
      </c>
      <c r="U263" s="227" t="s">
        <v>1</v>
      </c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8" t="s">
        <v>353</v>
      </c>
      <c r="AT263" s="228" t="s">
        <v>147</v>
      </c>
      <c r="AU263" s="228" t="s">
        <v>88</v>
      </c>
      <c r="AY263" s="17" t="s">
        <v>144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7" t="s">
        <v>86</v>
      </c>
      <c r="BK263" s="229">
        <f>ROUND(I263*H263,2)</f>
        <v>0</v>
      </c>
      <c r="BL263" s="17" t="s">
        <v>353</v>
      </c>
      <c r="BM263" s="228" t="s">
        <v>1714</v>
      </c>
    </row>
    <row r="264" s="2" customFormat="1" ht="24.15" customHeight="1">
      <c r="A264" s="38"/>
      <c r="B264" s="39"/>
      <c r="C264" s="217" t="s">
        <v>478</v>
      </c>
      <c r="D264" s="217" t="s">
        <v>147</v>
      </c>
      <c r="E264" s="218" t="s">
        <v>1715</v>
      </c>
      <c r="F264" s="219" t="s">
        <v>1716</v>
      </c>
      <c r="G264" s="220" t="s">
        <v>270</v>
      </c>
      <c r="H264" s="221">
        <v>1121.7000000000001</v>
      </c>
      <c r="I264" s="222"/>
      <c r="J264" s="223">
        <f>ROUND(I264*H264,2)</f>
        <v>0</v>
      </c>
      <c r="K264" s="219" t="s">
        <v>151</v>
      </c>
      <c r="L264" s="44"/>
      <c r="M264" s="224" t="s">
        <v>1</v>
      </c>
      <c r="N264" s="225" t="s">
        <v>43</v>
      </c>
      <c r="O264" s="91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6">
        <f>S264*H264</f>
        <v>0</v>
      </c>
      <c r="U264" s="227" t="s">
        <v>1</v>
      </c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8" t="s">
        <v>353</v>
      </c>
      <c r="AT264" s="228" t="s">
        <v>147</v>
      </c>
      <c r="AU264" s="228" t="s">
        <v>88</v>
      </c>
      <c r="AY264" s="17" t="s">
        <v>144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7" t="s">
        <v>86</v>
      </c>
      <c r="BK264" s="229">
        <f>ROUND(I264*H264,2)</f>
        <v>0</v>
      </c>
      <c r="BL264" s="17" t="s">
        <v>353</v>
      </c>
      <c r="BM264" s="228" t="s">
        <v>1717</v>
      </c>
    </row>
    <row r="265" s="2" customFormat="1" ht="24.15" customHeight="1">
      <c r="A265" s="38"/>
      <c r="B265" s="39"/>
      <c r="C265" s="217" t="s">
        <v>483</v>
      </c>
      <c r="D265" s="217" t="s">
        <v>147</v>
      </c>
      <c r="E265" s="218" t="s">
        <v>1718</v>
      </c>
      <c r="F265" s="219" t="s">
        <v>1719</v>
      </c>
      <c r="G265" s="220" t="s">
        <v>270</v>
      </c>
      <c r="H265" s="221">
        <v>106</v>
      </c>
      <c r="I265" s="222"/>
      <c r="J265" s="223">
        <f>ROUND(I265*H265,2)</f>
        <v>0</v>
      </c>
      <c r="K265" s="219" t="s">
        <v>151</v>
      </c>
      <c r="L265" s="44"/>
      <c r="M265" s="224" t="s">
        <v>1</v>
      </c>
      <c r="N265" s="225" t="s">
        <v>43</v>
      </c>
      <c r="O265" s="91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6">
        <f>S265*H265</f>
        <v>0</v>
      </c>
      <c r="U265" s="227" t="s">
        <v>1</v>
      </c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8" t="s">
        <v>353</v>
      </c>
      <c r="AT265" s="228" t="s">
        <v>147</v>
      </c>
      <c r="AU265" s="228" t="s">
        <v>88</v>
      </c>
      <c r="AY265" s="17" t="s">
        <v>144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7" t="s">
        <v>86</v>
      </c>
      <c r="BK265" s="229">
        <f>ROUND(I265*H265,2)</f>
        <v>0</v>
      </c>
      <c r="BL265" s="17" t="s">
        <v>353</v>
      </c>
      <c r="BM265" s="228" t="s">
        <v>1720</v>
      </c>
    </row>
    <row r="266" s="2" customFormat="1" ht="24.15" customHeight="1">
      <c r="A266" s="38"/>
      <c r="B266" s="39"/>
      <c r="C266" s="217" t="s">
        <v>491</v>
      </c>
      <c r="D266" s="217" t="s">
        <v>147</v>
      </c>
      <c r="E266" s="218" t="s">
        <v>1721</v>
      </c>
      <c r="F266" s="219" t="s">
        <v>1722</v>
      </c>
      <c r="G266" s="220" t="s">
        <v>297</v>
      </c>
      <c r="H266" s="221">
        <v>129.13</v>
      </c>
      <c r="I266" s="222"/>
      <c r="J266" s="223">
        <f>ROUND(I266*H266,2)</f>
        <v>0</v>
      </c>
      <c r="K266" s="219" t="s">
        <v>1</v>
      </c>
      <c r="L266" s="44"/>
      <c r="M266" s="224" t="s">
        <v>1</v>
      </c>
      <c r="N266" s="225" t="s">
        <v>43</v>
      </c>
      <c r="O266" s="91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6">
        <f>S266*H266</f>
        <v>0</v>
      </c>
      <c r="U266" s="227" t="s">
        <v>1</v>
      </c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8" t="s">
        <v>161</v>
      </c>
      <c r="AT266" s="228" t="s">
        <v>147</v>
      </c>
      <c r="AU266" s="228" t="s">
        <v>88</v>
      </c>
      <c r="AY266" s="17" t="s">
        <v>144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7" t="s">
        <v>86</v>
      </c>
      <c r="BK266" s="229">
        <f>ROUND(I266*H266,2)</f>
        <v>0</v>
      </c>
      <c r="BL266" s="17" t="s">
        <v>161</v>
      </c>
      <c r="BM266" s="228" t="s">
        <v>1723</v>
      </c>
    </row>
    <row r="267" s="14" customFormat="1">
      <c r="A267" s="14"/>
      <c r="B267" s="246"/>
      <c r="C267" s="247"/>
      <c r="D267" s="237" t="s">
        <v>215</v>
      </c>
      <c r="E267" s="248" t="s">
        <v>1</v>
      </c>
      <c r="F267" s="249" t="s">
        <v>1724</v>
      </c>
      <c r="G267" s="247"/>
      <c r="H267" s="250">
        <v>129.13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4"/>
      <c r="U267" s="255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215</v>
      </c>
      <c r="AU267" s="256" t="s">
        <v>88</v>
      </c>
      <c r="AV267" s="14" t="s">
        <v>88</v>
      </c>
      <c r="AW267" s="14" t="s">
        <v>34</v>
      </c>
      <c r="AX267" s="14" t="s">
        <v>86</v>
      </c>
      <c r="AY267" s="256" t="s">
        <v>144</v>
      </c>
    </row>
    <row r="268" s="2" customFormat="1" ht="16.5" customHeight="1">
      <c r="A268" s="38"/>
      <c r="B268" s="39"/>
      <c r="C268" s="268" t="s">
        <v>496</v>
      </c>
      <c r="D268" s="268" t="s">
        <v>349</v>
      </c>
      <c r="E268" s="269" t="s">
        <v>522</v>
      </c>
      <c r="F268" s="270" t="s">
        <v>523</v>
      </c>
      <c r="G268" s="271" t="s">
        <v>426</v>
      </c>
      <c r="H268" s="272">
        <v>258.25999999999999</v>
      </c>
      <c r="I268" s="273"/>
      <c r="J268" s="274">
        <f>ROUND(I268*H268,2)</f>
        <v>0</v>
      </c>
      <c r="K268" s="270" t="s">
        <v>151</v>
      </c>
      <c r="L268" s="275"/>
      <c r="M268" s="276" t="s">
        <v>1</v>
      </c>
      <c r="N268" s="277" t="s">
        <v>43</v>
      </c>
      <c r="O268" s="91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6">
        <f>S268*H268</f>
        <v>0</v>
      </c>
      <c r="U268" s="227" t="s">
        <v>1</v>
      </c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8" t="s">
        <v>179</v>
      </c>
      <c r="AT268" s="228" t="s">
        <v>349</v>
      </c>
      <c r="AU268" s="228" t="s">
        <v>88</v>
      </c>
      <c r="AY268" s="17" t="s">
        <v>144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7" t="s">
        <v>86</v>
      </c>
      <c r="BK268" s="229">
        <f>ROUND(I268*H268,2)</f>
        <v>0</v>
      </c>
      <c r="BL268" s="17" t="s">
        <v>161</v>
      </c>
      <c r="BM268" s="228" t="s">
        <v>1725</v>
      </c>
    </row>
    <row r="269" s="2" customFormat="1" ht="37.8" customHeight="1">
      <c r="A269" s="38"/>
      <c r="B269" s="39"/>
      <c r="C269" s="217" t="s">
        <v>501</v>
      </c>
      <c r="D269" s="217" t="s">
        <v>147</v>
      </c>
      <c r="E269" s="218" t="s">
        <v>1726</v>
      </c>
      <c r="F269" s="219" t="s">
        <v>1727</v>
      </c>
      <c r="G269" s="220" t="s">
        <v>270</v>
      </c>
      <c r="H269" s="221">
        <v>78</v>
      </c>
      <c r="I269" s="222"/>
      <c r="J269" s="223">
        <f>ROUND(I269*H269,2)</f>
        <v>0</v>
      </c>
      <c r="K269" s="219" t="s">
        <v>151</v>
      </c>
      <c r="L269" s="44"/>
      <c r="M269" s="224" t="s">
        <v>1</v>
      </c>
      <c r="N269" s="225" t="s">
        <v>43</v>
      </c>
      <c r="O269" s="91"/>
      <c r="P269" s="226">
        <f>O269*H269</f>
        <v>0</v>
      </c>
      <c r="Q269" s="226">
        <v>6.0000000000000002E-05</v>
      </c>
      <c r="R269" s="226">
        <f>Q269*H269</f>
        <v>0.0046800000000000001</v>
      </c>
      <c r="S269" s="226">
        <v>0</v>
      </c>
      <c r="T269" s="226">
        <f>S269*H269</f>
        <v>0</v>
      </c>
      <c r="U269" s="227" t="s">
        <v>1</v>
      </c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8" t="s">
        <v>353</v>
      </c>
      <c r="AT269" s="228" t="s">
        <v>147</v>
      </c>
      <c r="AU269" s="228" t="s">
        <v>88</v>
      </c>
      <c r="AY269" s="17" t="s">
        <v>144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7" t="s">
        <v>86</v>
      </c>
      <c r="BK269" s="229">
        <f>ROUND(I269*H269,2)</f>
        <v>0</v>
      </c>
      <c r="BL269" s="17" t="s">
        <v>353</v>
      </c>
      <c r="BM269" s="228" t="s">
        <v>1728</v>
      </c>
    </row>
    <row r="270" s="14" customFormat="1">
      <c r="A270" s="14"/>
      <c r="B270" s="246"/>
      <c r="C270" s="247"/>
      <c r="D270" s="237" t="s">
        <v>215</v>
      </c>
      <c r="E270" s="248" t="s">
        <v>1</v>
      </c>
      <c r="F270" s="249" t="s">
        <v>1729</v>
      </c>
      <c r="G270" s="247"/>
      <c r="H270" s="250">
        <v>78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4"/>
      <c r="U270" s="255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215</v>
      </c>
      <c r="AU270" s="256" t="s">
        <v>88</v>
      </c>
      <c r="AV270" s="14" t="s">
        <v>88</v>
      </c>
      <c r="AW270" s="14" t="s">
        <v>34</v>
      </c>
      <c r="AX270" s="14" t="s">
        <v>86</v>
      </c>
      <c r="AY270" s="256" t="s">
        <v>144</v>
      </c>
    </row>
    <row r="271" s="2" customFormat="1" ht="16.5" customHeight="1">
      <c r="A271" s="38"/>
      <c r="B271" s="39"/>
      <c r="C271" s="268" t="s">
        <v>509</v>
      </c>
      <c r="D271" s="268" t="s">
        <v>349</v>
      </c>
      <c r="E271" s="269" t="s">
        <v>1730</v>
      </c>
      <c r="F271" s="270" t="s">
        <v>1731</v>
      </c>
      <c r="G271" s="271" t="s">
        <v>270</v>
      </c>
      <c r="H271" s="272">
        <v>81.900000000000006</v>
      </c>
      <c r="I271" s="273"/>
      <c r="J271" s="274">
        <f>ROUND(I271*H271,2)</f>
        <v>0</v>
      </c>
      <c r="K271" s="270" t="s">
        <v>151</v>
      </c>
      <c r="L271" s="275"/>
      <c r="M271" s="276" t="s">
        <v>1</v>
      </c>
      <c r="N271" s="277" t="s">
        <v>43</v>
      </c>
      <c r="O271" s="91"/>
      <c r="P271" s="226">
        <f>O271*H271</f>
        <v>0</v>
      </c>
      <c r="Q271" s="226">
        <v>0.0066299999999999996</v>
      </c>
      <c r="R271" s="226">
        <f>Q271*H271</f>
        <v>0.54299699999999995</v>
      </c>
      <c r="S271" s="226">
        <v>0</v>
      </c>
      <c r="T271" s="226">
        <f>S271*H271</f>
        <v>0</v>
      </c>
      <c r="U271" s="227" t="s">
        <v>1</v>
      </c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8" t="s">
        <v>352</v>
      </c>
      <c r="AT271" s="228" t="s">
        <v>349</v>
      </c>
      <c r="AU271" s="228" t="s">
        <v>88</v>
      </c>
      <c r="AY271" s="17" t="s">
        <v>144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7" t="s">
        <v>86</v>
      </c>
      <c r="BK271" s="229">
        <f>ROUND(I271*H271,2)</f>
        <v>0</v>
      </c>
      <c r="BL271" s="17" t="s">
        <v>353</v>
      </c>
      <c r="BM271" s="228" t="s">
        <v>1732</v>
      </c>
    </row>
    <row r="272" s="14" customFormat="1">
      <c r="A272" s="14"/>
      <c r="B272" s="246"/>
      <c r="C272" s="247"/>
      <c r="D272" s="237" t="s">
        <v>215</v>
      </c>
      <c r="E272" s="247"/>
      <c r="F272" s="249" t="s">
        <v>1733</v>
      </c>
      <c r="G272" s="247"/>
      <c r="H272" s="250">
        <v>81.900000000000006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4"/>
      <c r="U272" s="255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215</v>
      </c>
      <c r="AU272" s="256" t="s">
        <v>88</v>
      </c>
      <c r="AV272" s="14" t="s">
        <v>88</v>
      </c>
      <c r="AW272" s="14" t="s">
        <v>4</v>
      </c>
      <c r="AX272" s="14" t="s">
        <v>86</v>
      </c>
      <c r="AY272" s="256" t="s">
        <v>144</v>
      </c>
    </row>
    <row r="273" s="2" customFormat="1" ht="21.75" customHeight="1">
      <c r="A273" s="38"/>
      <c r="B273" s="39"/>
      <c r="C273" s="217" t="s">
        <v>514</v>
      </c>
      <c r="D273" s="217" t="s">
        <v>147</v>
      </c>
      <c r="E273" s="218" t="s">
        <v>1734</v>
      </c>
      <c r="F273" s="219" t="s">
        <v>1735</v>
      </c>
      <c r="G273" s="220" t="s">
        <v>270</v>
      </c>
      <c r="H273" s="221">
        <v>1358.5999999999999</v>
      </c>
      <c r="I273" s="222"/>
      <c r="J273" s="223">
        <f>ROUND(I273*H273,2)</f>
        <v>0</v>
      </c>
      <c r="K273" s="219" t="s">
        <v>151</v>
      </c>
      <c r="L273" s="44"/>
      <c r="M273" s="224" t="s">
        <v>1</v>
      </c>
      <c r="N273" s="225" t="s">
        <v>43</v>
      </c>
      <c r="O273" s="91"/>
      <c r="P273" s="226">
        <f>O273*H273</f>
        <v>0</v>
      </c>
      <c r="Q273" s="226">
        <v>9.0000000000000006E-05</v>
      </c>
      <c r="R273" s="226">
        <f>Q273*H273</f>
        <v>0.12227399999999999</v>
      </c>
      <c r="S273" s="226">
        <v>0</v>
      </c>
      <c r="T273" s="226">
        <f>S273*H273</f>
        <v>0</v>
      </c>
      <c r="U273" s="227" t="s">
        <v>1</v>
      </c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8" t="s">
        <v>353</v>
      </c>
      <c r="AT273" s="228" t="s">
        <v>147</v>
      </c>
      <c r="AU273" s="228" t="s">
        <v>88</v>
      </c>
      <c r="AY273" s="17" t="s">
        <v>144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86</v>
      </c>
      <c r="BK273" s="229">
        <f>ROUND(I273*H273,2)</f>
        <v>0</v>
      </c>
      <c r="BL273" s="17" t="s">
        <v>353</v>
      </c>
      <c r="BM273" s="228" t="s">
        <v>1736</v>
      </c>
    </row>
    <row r="274" s="13" customFormat="1">
      <c r="A274" s="13"/>
      <c r="B274" s="235"/>
      <c r="C274" s="236"/>
      <c r="D274" s="237" t="s">
        <v>215</v>
      </c>
      <c r="E274" s="238" t="s">
        <v>1</v>
      </c>
      <c r="F274" s="239" t="s">
        <v>1514</v>
      </c>
      <c r="G274" s="236"/>
      <c r="H274" s="238" t="s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3"/>
      <c r="U274" s="244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215</v>
      </c>
      <c r="AU274" s="245" t="s">
        <v>88</v>
      </c>
      <c r="AV274" s="13" t="s">
        <v>86</v>
      </c>
      <c r="AW274" s="13" t="s">
        <v>34</v>
      </c>
      <c r="AX274" s="13" t="s">
        <v>78</v>
      </c>
      <c r="AY274" s="245" t="s">
        <v>144</v>
      </c>
    </row>
    <row r="275" s="14" customFormat="1">
      <c r="A275" s="14"/>
      <c r="B275" s="246"/>
      <c r="C275" s="247"/>
      <c r="D275" s="237" t="s">
        <v>215</v>
      </c>
      <c r="E275" s="248" t="s">
        <v>1</v>
      </c>
      <c r="F275" s="249" t="s">
        <v>1737</v>
      </c>
      <c r="G275" s="247"/>
      <c r="H275" s="250">
        <v>193.40000000000001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4"/>
      <c r="U275" s="255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215</v>
      </c>
      <c r="AU275" s="256" t="s">
        <v>88</v>
      </c>
      <c r="AV275" s="14" t="s">
        <v>88</v>
      </c>
      <c r="AW275" s="14" t="s">
        <v>34</v>
      </c>
      <c r="AX275" s="14" t="s">
        <v>78</v>
      </c>
      <c r="AY275" s="256" t="s">
        <v>144</v>
      </c>
    </row>
    <row r="276" s="13" customFormat="1">
      <c r="A276" s="13"/>
      <c r="B276" s="235"/>
      <c r="C276" s="236"/>
      <c r="D276" s="237" t="s">
        <v>215</v>
      </c>
      <c r="E276" s="238" t="s">
        <v>1</v>
      </c>
      <c r="F276" s="239" t="s">
        <v>1516</v>
      </c>
      <c r="G276" s="236"/>
      <c r="H276" s="238" t="s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3"/>
      <c r="U276" s="244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215</v>
      </c>
      <c r="AU276" s="245" t="s">
        <v>88</v>
      </c>
      <c r="AV276" s="13" t="s">
        <v>86</v>
      </c>
      <c r="AW276" s="13" t="s">
        <v>34</v>
      </c>
      <c r="AX276" s="13" t="s">
        <v>78</v>
      </c>
      <c r="AY276" s="245" t="s">
        <v>144</v>
      </c>
    </row>
    <row r="277" s="14" customFormat="1">
      <c r="A277" s="14"/>
      <c r="B277" s="246"/>
      <c r="C277" s="247"/>
      <c r="D277" s="237" t="s">
        <v>215</v>
      </c>
      <c r="E277" s="248" t="s">
        <v>1</v>
      </c>
      <c r="F277" s="249" t="s">
        <v>1563</v>
      </c>
      <c r="G277" s="247"/>
      <c r="H277" s="250">
        <v>92.5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4"/>
      <c r="U277" s="255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6" t="s">
        <v>215</v>
      </c>
      <c r="AU277" s="256" t="s">
        <v>88</v>
      </c>
      <c r="AV277" s="14" t="s">
        <v>88</v>
      </c>
      <c r="AW277" s="14" t="s">
        <v>34</v>
      </c>
      <c r="AX277" s="14" t="s">
        <v>78</v>
      </c>
      <c r="AY277" s="256" t="s">
        <v>144</v>
      </c>
    </row>
    <row r="278" s="13" customFormat="1">
      <c r="A278" s="13"/>
      <c r="B278" s="235"/>
      <c r="C278" s="236"/>
      <c r="D278" s="237" t="s">
        <v>215</v>
      </c>
      <c r="E278" s="238" t="s">
        <v>1</v>
      </c>
      <c r="F278" s="239" t="s">
        <v>1518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3"/>
      <c r="U278" s="244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215</v>
      </c>
      <c r="AU278" s="245" t="s">
        <v>88</v>
      </c>
      <c r="AV278" s="13" t="s">
        <v>86</v>
      </c>
      <c r="AW278" s="13" t="s">
        <v>34</v>
      </c>
      <c r="AX278" s="13" t="s">
        <v>78</v>
      </c>
      <c r="AY278" s="245" t="s">
        <v>144</v>
      </c>
    </row>
    <row r="279" s="14" customFormat="1">
      <c r="A279" s="14"/>
      <c r="B279" s="246"/>
      <c r="C279" s="247"/>
      <c r="D279" s="237" t="s">
        <v>215</v>
      </c>
      <c r="E279" s="248" t="s">
        <v>1</v>
      </c>
      <c r="F279" s="249" t="s">
        <v>1564</v>
      </c>
      <c r="G279" s="247"/>
      <c r="H279" s="250">
        <v>11.300000000000001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4"/>
      <c r="U279" s="255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6" t="s">
        <v>215</v>
      </c>
      <c r="AU279" s="256" t="s">
        <v>88</v>
      </c>
      <c r="AV279" s="14" t="s">
        <v>88</v>
      </c>
      <c r="AW279" s="14" t="s">
        <v>34</v>
      </c>
      <c r="AX279" s="14" t="s">
        <v>78</v>
      </c>
      <c r="AY279" s="256" t="s">
        <v>144</v>
      </c>
    </row>
    <row r="280" s="13" customFormat="1">
      <c r="A280" s="13"/>
      <c r="B280" s="235"/>
      <c r="C280" s="236"/>
      <c r="D280" s="237" t="s">
        <v>215</v>
      </c>
      <c r="E280" s="238" t="s">
        <v>1</v>
      </c>
      <c r="F280" s="239" t="s">
        <v>1520</v>
      </c>
      <c r="G280" s="236"/>
      <c r="H280" s="238" t="s">
        <v>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3"/>
      <c r="U280" s="244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215</v>
      </c>
      <c r="AU280" s="245" t="s">
        <v>88</v>
      </c>
      <c r="AV280" s="13" t="s">
        <v>86</v>
      </c>
      <c r="AW280" s="13" t="s">
        <v>34</v>
      </c>
      <c r="AX280" s="13" t="s">
        <v>78</v>
      </c>
      <c r="AY280" s="245" t="s">
        <v>144</v>
      </c>
    </row>
    <row r="281" s="14" customFormat="1">
      <c r="A281" s="14"/>
      <c r="B281" s="246"/>
      <c r="C281" s="247"/>
      <c r="D281" s="237" t="s">
        <v>215</v>
      </c>
      <c r="E281" s="248" t="s">
        <v>1</v>
      </c>
      <c r="F281" s="249" t="s">
        <v>1738</v>
      </c>
      <c r="G281" s="247"/>
      <c r="H281" s="250">
        <v>290.80000000000001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4"/>
      <c r="U281" s="255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215</v>
      </c>
      <c r="AU281" s="256" t="s">
        <v>88</v>
      </c>
      <c r="AV281" s="14" t="s">
        <v>88</v>
      </c>
      <c r="AW281" s="14" t="s">
        <v>34</v>
      </c>
      <c r="AX281" s="14" t="s">
        <v>78</v>
      </c>
      <c r="AY281" s="256" t="s">
        <v>144</v>
      </c>
    </row>
    <row r="282" s="13" customFormat="1">
      <c r="A282" s="13"/>
      <c r="B282" s="235"/>
      <c r="C282" s="236"/>
      <c r="D282" s="237" t="s">
        <v>215</v>
      </c>
      <c r="E282" s="238" t="s">
        <v>1</v>
      </c>
      <c r="F282" s="239" t="s">
        <v>1522</v>
      </c>
      <c r="G282" s="236"/>
      <c r="H282" s="238" t="s">
        <v>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3"/>
      <c r="U282" s="244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215</v>
      </c>
      <c r="AU282" s="245" t="s">
        <v>88</v>
      </c>
      <c r="AV282" s="13" t="s">
        <v>86</v>
      </c>
      <c r="AW282" s="13" t="s">
        <v>34</v>
      </c>
      <c r="AX282" s="13" t="s">
        <v>78</v>
      </c>
      <c r="AY282" s="245" t="s">
        <v>144</v>
      </c>
    </row>
    <row r="283" s="14" customFormat="1">
      <c r="A283" s="14"/>
      <c r="B283" s="246"/>
      <c r="C283" s="247"/>
      <c r="D283" s="237" t="s">
        <v>215</v>
      </c>
      <c r="E283" s="248" t="s">
        <v>1</v>
      </c>
      <c r="F283" s="249" t="s">
        <v>1566</v>
      </c>
      <c r="G283" s="247"/>
      <c r="H283" s="250">
        <v>66.099999999999994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4"/>
      <c r="U283" s="255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215</v>
      </c>
      <c r="AU283" s="256" t="s">
        <v>88</v>
      </c>
      <c r="AV283" s="14" t="s">
        <v>88</v>
      </c>
      <c r="AW283" s="14" t="s">
        <v>34</v>
      </c>
      <c r="AX283" s="14" t="s">
        <v>78</v>
      </c>
      <c r="AY283" s="256" t="s">
        <v>144</v>
      </c>
    </row>
    <row r="284" s="13" customFormat="1">
      <c r="A284" s="13"/>
      <c r="B284" s="235"/>
      <c r="C284" s="236"/>
      <c r="D284" s="237" t="s">
        <v>215</v>
      </c>
      <c r="E284" s="238" t="s">
        <v>1</v>
      </c>
      <c r="F284" s="239" t="s">
        <v>1524</v>
      </c>
      <c r="G284" s="236"/>
      <c r="H284" s="238" t="s">
        <v>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3"/>
      <c r="U284" s="244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215</v>
      </c>
      <c r="AU284" s="245" t="s">
        <v>88</v>
      </c>
      <c r="AV284" s="13" t="s">
        <v>86</v>
      </c>
      <c r="AW284" s="13" t="s">
        <v>34</v>
      </c>
      <c r="AX284" s="13" t="s">
        <v>78</v>
      </c>
      <c r="AY284" s="245" t="s">
        <v>144</v>
      </c>
    </row>
    <row r="285" s="14" customFormat="1">
      <c r="A285" s="14"/>
      <c r="B285" s="246"/>
      <c r="C285" s="247"/>
      <c r="D285" s="237" t="s">
        <v>215</v>
      </c>
      <c r="E285" s="248" t="s">
        <v>1</v>
      </c>
      <c r="F285" s="249" t="s">
        <v>1567</v>
      </c>
      <c r="G285" s="247"/>
      <c r="H285" s="250">
        <v>44.600000000000001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4"/>
      <c r="U285" s="255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215</v>
      </c>
      <c r="AU285" s="256" t="s">
        <v>88</v>
      </c>
      <c r="AV285" s="14" t="s">
        <v>88</v>
      </c>
      <c r="AW285" s="14" t="s">
        <v>34</v>
      </c>
      <c r="AX285" s="14" t="s">
        <v>78</v>
      </c>
      <c r="AY285" s="256" t="s">
        <v>144</v>
      </c>
    </row>
    <row r="286" s="13" customFormat="1">
      <c r="A286" s="13"/>
      <c r="B286" s="235"/>
      <c r="C286" s="236"/>
      <c r="D286" s="237" t="s">
        <v>215</v>
      </c>
      <c r="E286" s="238" t="s">
        <v>1</v>
      </c>
      <c r="F286" s="239" t="s">
        <v>1526</v>
      </c>
      <c r="G286" s="236"/>
      <c r="H286" s="238" t="s">
        <v>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3"/>
      <c r="U286" s="244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5" t="s">
        <v>215</v>
      </c>
      <c r="AU286" s="245" t="s">
        <v>88</v>
      </c>
      <c r="AV286" s="13" t="s">
        <v>86</v>
      </c>
      <c r="AW286" s="13" t="s">
        <v>34</v>
      </c>
      <c r="AX286" s="13" t="s">
        <v>78</v>
      </c>
      <c r="AY286" s="245" t="s">
        <v>144</v>
      </c>
    </row>
    <row r="287" s="14" customFormat="1">
      <c r="A287" s="14"/>
      <c r="B287" s="246"/>
      <c r="C287" s="247"/>
      <c r="D287" s="237" t="s">
        <v>215</v>
      </c>
      <c r="E287" s="248" t="s">
        <v>1</v>
      </c>
      <c r="F287" s="249" t="s">
        <v>1568</v>
      </c>
      <c r="G287" s="247"/>
      <c r="H287" s="250">
        <v>114.7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4"/>
      <c r="U287" s="255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6" t="s">
        <v>215</v>
      </c>
      <c r="AU287" s="256" t="s">
        <v>88</v>
      </c>
      <c r="AV287" s="14" t="s">
        <v>88</v>
      </c>
      <c r="AW287" s="14" t="s">
        <v>34</v>
      </c>
      <c r="AX287" s="14" t="s">
        <v>78</v>
      </c>
      <c r="AY287" s="256" t="s">
        <v>144</v>
      </c>
    </row>
    <row r="288" s="13" customFormat="1">
      <c r="A288" s="13"/>
      <c r="B288" s="235"/>
      <c r="C288" s="236"/>
      <c r="D288" s="237" t="s">
        <v>215</v>
      </c>
      <c r="E288" s="238" t="s">
        <v>1</v>
      </c>
      <c r="F288" s="239" t="s">
        <v>1528</v>
      </c>
      <c r="G288" s="236"/>
      <c r="H288" s="238" t="s">
        <v>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3"/>
      <c r="U288" s="244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215</v>
      </c>
      <c r="AU288" s="245" t="s">
        <v>88</v>
      </c>
      <c r="AV288" s="13" t="s">
        <v>86</v>
      </c>
      <c r="AW288" s="13" t="s">
        <v>34</v>
      </c>
      <c r="AX288" s="13" t="s">
        <v>78</v>
      </c>
      <c r="AY288" s="245" t="s">
        <v>144</v>
      </c>
    </row>
    <row r="289" s="14" customFormat="1">
      <c r="A289" s="14"/>
      <c r="B289" s="246"/>
      <c r="C289" s="247"/>
      <c r="D289" s="237" t="s">
        <v>215</v>
      </c>
      <c r="E289" s="248" t="s">
        <v>1</v>
      </c>
      <c r="F289" s="249" t="s">
        <v>1569</v>
      </c>
      <c r="G289" s="247"/>
      <c r="H289" s="250">
        <v>123.40000000000001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4"/>
      <c r="U289" s="255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215</v>
      </c>
      <c r="AU289" s="256" t="s">
        <v>88</v>
      </c>
      <c r="AV289" s="14" t="s">
        <v>88</v>
      </c>
      <c r="AW289" s="14" t="s">
        <v>34</v>
      </c>
      <c r="AX289" s="14" t="s">
        <v>78</v>
      </c>
      <c r="AY289" s="256" t="s">
        <v>144</v>
      </c>
    </row>
    <row r="290" s="13" customFormat="1">
      <c r="A290" s="13"/>
      <c r="B290" s="235"/>
      <c r="C290" s="236"/>
      <c r="D290" s="237" t="s">
        <v>215</v>
      </c>
      <c r="E290" s="238" t="s">
        <v>1</v>
      </c>
      <c r="F290" s="239" t="s">
        <v>1530</v>
      </c>
      <c r="G290" s="236"/>
      <c r="H290" s="238" t="s">
        <v>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3"/>
      <c r="U290" s="244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215</v>
      </c>
      <c r="AU290" s="245" t="s">
        <v>88</v>
      </c>
      <c r="AV290" s="13" t="s">
        <v>86</v>
      </c>
      <c r="AW290" s="13" t="s">
        <v>34</v>
      </c>
      <c r="AX290" s="13" t="s">
        <v>78</v>
      </c>
      <c r="AY290" s="245" t="s">
        <v>144</v>
      </c>
    </row>
    <row r="291" s="14" customFormat="1">
      <c r="A291" s="14"/>
      <c r="B291" s="246"/>
      <c r="C291" s="247"/>
      <c r="D291" s="237" t="s">
        <v>215</v>
      </c>
      <c r="E291" s="248" t="s">
        <v>1</v>
      </c>
      <c r="F291" s="249" t="s">
        <v>1570</v>
      </c>
      <c r="G291" s="247"/>
      <c r="H291" s="250">
        <v>65.599999999999994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4"/>
      <c r="U291" s="255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215</v>
      </c>
      <c r="AU291" s="256" t="s">
        <v>88</v>
      </c>
      <c r="AV291" s="14" t="s">
        <v>88</v>
      </c>
      <c r="AW291" s="14" t="s">
        <v>34</v>
      </c>
      <c r="AX291" s="14" t="s">
        <v>78</v>
      </c>
      <c r="AY291" s="256" t="s">
        <v>144</v>
      </c>
    </row>
    <row r="292" s="13" customFormat="1">
      <c r="A292" s="13"/>
      <c r="B292" s="235"/>
      <c r="C292" s="236"/>
      <c r="D292" s="237" t="s">
        <v>215</v>
      </c>
      <c r="E292" s="238" t="s">
        <v>1</v>
      </c>
      <c r="F292" s="239" t="s">
        <v>1532</v>
      </c>
      <c r="G292" s="236"/>
      <c r="H292" s="238" t="s">
        <v>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3"/>
      <c r="U292" s="244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215</v>
      </c>
      <c r="AU292" s="245" t="s">
        <v>88</v>
      </c>
      <c r="AV292" s="13" t="s">
        <v>86</v>
      </c>
      <c r="AW292" s="13" t="s">
        <v>34</v>
      </c>
      <c r="AX292" s="13" t="s">
        <v>78</v>
      </c>
      <c r="AY292" s="245" t="s">
        <v>144</v>
      </c>
    </row>
    <row r="293" s="14" customFormat="1">
      <c r="A293" s="14"/>
      <c r="B293" s="246"/>
      <c r="C293" s="247"/>
      <c r="D293" s="237" t="s">
        <v>215</v>
      </c>
      <c r="E293" s="248" t="s">
        <v>1</v>
      </c>
      <c r="F293" s="249" t="s">
        <v>1571</v>
      </c>
      <c r="G293" s="247"/>
      <c r="H293" s="250">
        <v>79.799999999999997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4"/>
      <c r="U293" s="255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215</v>
      </c>
      <c r="AU293" s="256" t="s">
        <v>88</v>
      </c>
      <c r="AV293" s="14" t="s">
        <v>88</v>
      </c>
      <c r="AW293" s="14" t="s">
        <v>34</v>
      </c>
      <c r="AX293" s="14" t="s">
        <v>78</v>
      </c>
      <c r="AY293" s="256" t="s">
        <v>144</v>
      </c>
    </row>
    <row r="294" s="13" customFormat="1">
      <c r="A294" s="13"/>
      <c r="B294" s="235"/>
      <c r="C294" s="236"/>
      <c r="D294" s="237" t="s">
        <v>215</v>
      </c>
      <c r="E294" s="238" t="s">
        <v>1</v>
      </c>
      <c r="F294" s="239" t="s">
        <v>1534</v>
      </c>
      <c r="G294" s="236"/>
      <c r="H294" s="238" t="s">
        <v>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3"/>
      <c r="U294" s="244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215</v>
      </c>
      <c r="AU294" s="245" t="s">
        <v>88</v>
      </c>
      <c r="AV294" s="13" t="s">
        <v>86</v>
      </c>
      <c r="AW294" s="13" t="s">
        <v>34</v>
      </c>
      <c r="AX294" s="13" t="s">
        <v>78</v>
      </c>
      <c r="AY294" s="245" t="s">
        <v>144</v>
      </c>
    </row>
    <row r="295" s="14" customFormat="1">
      <c r="A295" s="14"/>
      <c r="B295" s="246"/>
      <c r="C295" s="247"/>
      <c r="D295" s="237" t="s">
        <v>215</v>
      </c>
      <c r="E295" s="248" t="s">
        <v>1</v>
      </c>
      <c r="F295" s="249" t="s">
        <v>1572</v>
      </c>
      <c r="G295" s="247"/>
      <c r="H295" s="250">
        <v>23.800000000000001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4"/>
      <c r="U295" s="255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215</v>
      </c>
      <c r="AU295" s="256" t="s">
        <v>88</v>
      </c>
      <c r="AV295" s="14" t="s">
        <v>88</v>
      </c>
      <c r="AW295" s="14" t="s">
        <v>34</v>
      </c>
      <c r="AX295" s="14" t="s">
        <v>78</v>
      </c>
      <c r="AY295" s="256" t="s">
        <v>144</v>
      </c>
    </row>
    <row r="296" s="13" customFormat="1">
      <c r="A296" s="13"/>
      <c r="B296" s="235"/>
      <c r="C296" s="236"/>
      <c r="D296" s="237" t="s">
        <v>215</v>
      </c>
      <c r="E296" s="238" t="s">
        <v>1</v>
      </c>
      <c r="F296" s="239" t="s">
        <v>1536</v>
      </c>
      <c r="G296" s="236"/>
      <c r="H296" s="238" t="s">
        <v>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3"/>
      <c r="U296" s="244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215</v>
      </c>
      <c r="AU296" s="245" t="s">
        <v>88</v>
      </c>
      <c r="AV296" s="13" t="s">
        <v>86</v>
      </c>
      <c r="AW296" s="13" t="s">
        <v>34</v>
      </c>
      <c r="AX296" s="13" t="s">
        <v>78</v>
      </c>
      <c r="AY296" s="245" t="s">
        <v>144</v>
      </c>
    </row>
    <row r="297" s="14" customFormat="1">
      <c r="A297" s="14"/>
      <c r="B297" s="246"/>
      <c r="C297" s="247"/>
      <c r="D297" s="237" t="s">
        <v>215</v>
      </c>
      <c r="E297" s="248" t="s">
        <v>1</v>
      </c>
      <c r="F297" s="249" t="s">
        <v>1681</v>
      </c>
      <c r="G297" s="247"/>
      <c r="H297" s="250">
        <v>180.5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4"/>
      <c r="U297" s="255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6" t="s">
        <v>215</v>
      </c>
      <c r="AU297" s="256" t="s">
        <v>88</v>
      </c>
      <c r="AV297" s="14" t="s">
        <v>88</v>
      </c>
      <c r="AW297" s="14" t="s">
        <v>34</v>
      </c>
      <c r="AX297" s="14" t="s">
        <v>78</v>
      </c>
      <c r="AY297" s="256" t="s">
        <v>144</v>
      </c>
    </row>
    <row r="298" s="13" customFormat="1">
      <c r="A298" s="13"/>
      <c r="B298" s="235"/>
      <c r="C298" s="236"/>
      <c r="D298" s="237" t="s">
        <v>215</v>
      </c>
      <c r="E298" s="238" t="s">
        <v>1</v>
      </c>
      <c r="F298" s="239" t="s">
        <v>1538</v>
      </c>
      <c r="G298" s="236"/>
      <c r="H298" s="238" t="s">
        <v>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3"/>
      <c r="U298" s="244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215</v>
      </c>
      <c r="AU298" s="245" t="s">
        <v>88</v>
      </c>
      <c r="AV298" s="13" t="s">
        <v>86</v>
      </c>
      <c r="AW298" s="13" t="s">
        <v>34</v>
      </c>
      <c r="AX298" s="13" t="s">
        <v>78</v>
      </c>
      <c r="AY298" s="245" t="s">
        <v>144</v>
      </c>
    </row>
    <row r="299" s="14" customFormat="1">
      <c r="A299" s="14"/>
      <c r="B299" s="246"/>
      <c r="C299" s="247"/>
      <c r="D299" s="237" t="s">
        <v>215</v>
      </c>
      <c r="E299" s="248" t="s">
        <v>1</v>
      </c>
      <c r="F299" s="249" t="s">
        <v>1574</v>
      </c>
      <c r="G299" s="247"/>
      <c r="H299" s="250">
        <v>72.099999999999994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4"/>
      <c r="U299" s="255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6" t="s">
        <v>215</v>
      </c>
      <c r="AU299" s="256" t="s">
        <v>88</v>
      </c>
      <c r="AV299" s="14" t="s">
        <v>88</v>
      </c>
      <c r="AW299" s="14" t="s">
        <v>34</v>
      </c>
      <c r="AX299" s="14" t="s">
        <v>78</v>
      </c>
      <c r="AY299" s="256" t="s">
        <v>144</v>
      </c>
    </row>
    <row r="300" s="15" customFormat="1">
      <c r="A300" s="15"/>
      <c r="B300" s="257"/>
      <c r="C300" s="258"/>
      <c r="D300" s="237" t="s">
        <v>215</v>
      </c>
      <c r="E300" s="259" t="s">
        <v>1</v>
      </c>
      <c r="F300" s="260" t="s">
        <v>237</v>
      </c>
      <c r="G300" s="258"/>
      <c r="H300" s="261">
        <v>1358.5999999999999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5"/>
      <c r="U300" s="266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7" t="s">
        <v>215</v>
      </c>
      <c r="AU300" s="267" t="s">
        <v>88</v>
      </c>
      <c r="AV300" s="15" t="s">
        <v>161</v>
      </c>
      <c r="AW300" s="15" t="s">
        <v>34</v>
      </c>
      <c r="AX300" s="15" t="s">
        <v>86</v>
      </c>
      <c r="AY300" s="267" t="s">
        <v>144</v>
      </c>
    </row>
    <row r="301" s="2" customFormat="1" ht="24.15" customHeight="1">
      <c r="A301" s="38"/>
      <c r="B301" s="39"/>
      <c r="C301" s="217" t="s">
        <v>521</v>
      </c>
      <c r="D301" s="217" t="s">
        <v>147</v>
      </c>
      <c r="E301" s="218" t="s">
        <v>1739</v>
      </c>
      <c r="F301" s="219" t="s">
        <v>1740</v>
      </c>
      <c r="G301" s="220" t="s">
        <v>270</v>
      </c>
      <c r="H301" s="221">
        <v>4858.8000000000002</v>
      </c>
      <c r="I301" s="222"/>
      <c r="J301" s="223">
        <f>ROUND(I301*H301,2)</f>
        <v>0</v>
      </c>
      <c r="K301" s="219" t="s">
        <v>151</v>
      </c>
      <c r="L301" s="44"/>
      <c r="M301" s="224" t="s">
        <v>1</v>
      </c>
      <c r="N301" s="225" t="s">
        <v>43</v>
      </c>
      <c r="O301" s="91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6">
        <f>S301*H301</f>
        <v>0</v>
      </c>
      <c r="U301" s="227" t="s">
        <v>1</v>
      </c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8" t="s">
        <v>353</v>
      </c>
      <c r="AT301" s="228" t="s">
        <v>147</v>
      </c>
      <c r="AU301" s="228" t="s">
        <v>88</v>
      </c>
      <c r="AY301" s="17" t="s">
        <v>144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7" t="s">
        <v>86</v>
      </c>
      <c r="BK301" s="229">
        <f>ROUND(I301*H301,2)</f>
        <v>0</v>
      </c>
      <c r="BL301" s="17" t="s">
        <v>353</v>
      </c>
      <c r="BM301" s="228" t="s">
        <v>1741</v>
      </c>
    </row>
    <row r="302" s="13" customFormat="1">
      <c r="A302" s="13"/>
      <c r="B302" s="235"/>
      <c r="C302" s="236"/>
      <c r="D302" s="237" t="s">
        <v>215</v>
      </c>
      <c r="E302" s="238" t="s">
        <v>1</v>
      </c>
      <c r="F302" s="239" t="s">
        <v>1514</v>
      </c>
      <c r="G302" s="236"/>
      <c r="H302" s="238" t="s">
        <v>1</v>
      </c>
      <c r="I302" s="240"/>
      <c r="J302" s="236"/>
      <c r="K302" s="236"/>
      <c r="L302" s="241"/>
      <c r="M302" s="242"/>
      <c r="N302" s="243"/>
      <c r="O302" s="243"/>
      <c r="P302" s="243"/>
      <c r="Q302" s="243"/>
      <c r="R302" s="243"/>
      <c r="S302" s="243"/>
      <c r="T302" s="243"/>
      <c r="U302" s="244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215</v>
      </c>
      <c r="AU302" s="245" t="s">
        <v>88</v>
      </c>
      <c r="AV302" s="13" t="s">
        <v>86</v>
      </c>
      <c r="AW302" s="13" t="s">
        <v>34</v>
      </c>
      <c r="AX302" s="13" t="s">
        <v>78</v>
      </c>
      <c r="AY302" s="245" t="s">
        <v>144</v>
      </c>
    </row>
    <row r="303" s="14" customFormat="1">
      <c r="A303" s="14"/>
      <c r="B303" s="246"/>
      <c r="C303" s="247"/>
      <c r="D303" s="237" t="s">
        <v>215</v>
      </c>
      <c r="E303" s="248" t="s">
        <v>1</v>
      </c>
      <c r="F303" s="249" t="s">
        <v>1742</v>
      </c>
      <c r="G303" s="247"/>
      <c r="H303" s="250">
        <v>299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4"/>
      <c r="U303" s="255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215</v>
      </c>
      <c r="AU303" s="256" t="s">
        <v>88</v>
      </c>
      <c r="AV303" s="14" t="s">
        <v>88</v>
      </c>
      <c r="AW303" s="14" t="s">
        <v>34</v>
      </c>
      <c r="AX303" s="14" t="s">
        <v>78</v>
      </c>
      <c r="AY303" s="256" t="s">
        <v>144</v>
      </c>
    </row>
    <row r="304" s="13" customFormat="1">
      <c r="A304" s="13"/>
      <c r="B304" s="235"/>
      <c r="C304" s="236"/>
      <c r="D304" s="237" t="s">
        <v>215</v>
      </c>
      <c r="E304" s="238" t="s">
        <v>1</v>
      </c>
      <c r="F304" s="239" t="s">
        <v>1516</v>
      </c>
      <c r="G304" s="236"/>
      <c r="H304" s="238" t="s">
        <v>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3"/>
      <c r="U304" s="244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215</v>
      </c>
      <c r="AU304" s="245" t="s">
        <v>88</v>
      </c>
      <c r="AV304" s="13" t="s">
        <v>86</v>
      </c>
      <c r="AW304" s="13" t="s">
        <v>34</v>
      </c>
      <c r="AX304" s="13" t="s">
        <v>78</v>
      </c>
      <c r="AY304" s="245" t="s">
        <v>144</v>
      </c>
    </row>
    <row r="305" s="14" customFormat="1">
      <c r="A305" s="14"/>
      <c r="B305" s="246"/>
      <c r="C305" s="247"/>
      <c r="D305" s="237" t="s">
        <v>215</v>
      </c>
      <c r="E305" s="248" t="s">
        <v>1</v>
      </c>
      <c r="F305" s="249" t="s">
        <v>1743</v>
      </c>
      <c r="G305" s="247"/>
      <c r="H305" s="250">
        <v>295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4"/>
      <c r="U305" s="255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6" t="s">
        <v>215</v>
      </c>
      <c r="AU305" s="256" t="s">
        <v>88</v>
      </c>
      <c r="AV305" s="14" t="s">
        <v>88</v>
      </c>
      <c r="AW305" s="14" t="s">
        <v>34</v>
      </c>
      <c r="AX305" s="14" t="s">
        <v>78</v>
      </c>
      <c r="AY305" s="256" t="s">
        <v>144</v>
      </c>
    </row>
    <row r="306" s="13" customFormat="1">
      <c r="A306" s="13"/>
      <c r="B306" s="235"/>
      <c r="C306" s="236"/>
      <c r="D306" s="237" t="s">
        <v>215</v>
      </c>
      <c r="E306" s="238" t="s">
        <v>1</v>
      </c>
      <c r="F306" s="239" t="s">
        <v>1518</v>
      </c>
      <c r="G306" s="236"/>
      <c r="H306" s="238" t="s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3"/>
      <c r="U306" s="244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215</v>
      </c>
      <c r="AU306" s="245" t="s">
        <v>88</v>
      </c>
      <c r="AV306" s="13" t="s">
        <v>86</v>
      </c>
      <c r="AW306" s="13" t="s">
        <v>34</v>
      </c>
      <c r="AX306" s="13" t="s">
        <v>78</v>
      </c>
      <c r="AY306" s="245" t="s">
        <v>144</v>
      </c>
    </row>
    <row r="307" s="14" customFormat="1">
      <c r="A307" s="14"/>
      <c r="B307" s="246"/>
      <c r="C307" s="247"/>
      <c r="D307" s="237" t="s">
        <v>215</v>
      </c>
      <c r="E307" s="248" t="s">
        <v>1</v>
      </c>
      <c r="F307" s="249" t="s">
        <v>1744</v>
      </c>
      <c r="G307" s="247"/>
      <c r="H307" s="250">
        <v>180.80000000000001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4"/>
      <c r="U307" s="255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215</v>
      </c>
      <c r="AU307" s="256" t="s">
        <v>88</v>
      </c>
      <c r="AV307" s="14" t="s">
        <v>88</v>
      </c>
      <c r="AW307" s="14" t="s">
        <v>34</v>
      </c>
      <c r="AX307" s="14" t="s">
        <v>78</v>
      </c>
      <c r="AY307" s="256" t="s">
        <v>144</v>
      </c>
    </row>
    <row r="308" s="13" customFormat="1">
      <c r="A308" s="13"/>
      <c r="B308" s="235"/>
      <c r="C308" s="236"/>
      <c r="D308" s="237" t="s">
        <v>215</v>
      </c>
      <c r="E308" s="238" t="s">
        <v>1</v>
      </c>
      <c r="F308" s="239" t="s">
        <v>1520</v>
      </c>
      <c r="G308" s="236"/>
      <c r="H308" s="238" t="s">
        <v>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3"/>
      <c r="U308" s="244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215</v>
      </c>
      <c r="AU308" s="245" t="s">
        <v>88</v>
      </c>
      <c r="AV308" s="13" t="s">
        <v>86</v>
      </c>
      <c r="AW308" s="13" t="s">
        <v>34</v>
      </c>
      <c r="AX308" s="13" t="s">
        <v>78</v>
      </c>
      <c r="AY308" s="245" t="s">
        <v>144</v>
      </c>
    </row>
    <row r="309" s="14" customFormat="1">
      <c r="A309" s="14"/>
      <c r="B309" s="246"/>
      <c r="C309" s="247"/>
      <c r="D309" s="237" t="s">
        <v>215</v>
      </c>
      <c r="E309" s="248" t="s">
        <v>1</v>
      </c>
      <c r="F309" s="249" t="s">
        <v>1745</v>
      </c>
      <c r="G309" s="247"/>
      <c r="H309" s="250">
        <v>991.20000000000005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4"/>
      <c r="U309" s="255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215</v>
      </c>
      <c r="AU309" s="256" t="s">
        <v>88</v>
      </c>
      <c r="AV309" s="14" t="s">
        <v>88</v>
      </c>
      <c r="AW309" s="14" t="s">
        <v>34</v>
      </c>
      <c r="AX309" s="14" t="s">
        <v>78</v>
      </c>
      <c r="AY309" s="256" t="s">
        <v>144</v>
      </c>
    </row>
    <row r="310" s="13" customFormat="1">
      <c r="A310" s="13"/>
      <c r="B310" s="235"/>
      <c r="C310" s="236"/>
      <c r="D310" s="237" t="s">
        <v>215</v>
      </c>
      <c r="E310" s="238" t="s">
        <v>1</v>
      </c>
      <c r="F310" s="239" t="s">
        <v>1522</v>
      </c>
      <c r="G310" s="236"/>
      <c r="H310" s="238" t="s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3"/>
      <c r="U310" s="244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215</v>
      </c>
      <c r="AU310" s="245" t="s">
        <v>88</v>
      </c>
      <c r="AV310" s="13" t="s">
        <v>86</v>
      </c>
      <c r="AW310" s="13" t="s">
        <v>34</v>
      </c>
      <c r="AX310" s="13" t="s">
        <v>78</v>
      </c>
      <c r="AY310" s="245" t="s">
        <v>144</v>
      </c>
    </row>
    <row r="311" s="14" customFormat="1">
      <c r="A311" s="14"/>
      <c r="B311" s="246"/>
      <c r="C311" s="247"/>
      <c r="D311" s="237" t="s">
        <v>215</v>
      </c>
      <c r="E311" s="248" t="s">
        <v>1</v>
      </c>
      <c r="F311" s="249" t="s">
        <v>1746</v>
      </c>
      <c r="G311" s="247"/>
      <c r="H311" s="250">
        <v>204.30000000000001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4"/>
      <c r="U311" s="255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215</v>
      </c>
      <c r="AU311" s="256" t="s">
        <v>88</v>
      </c>
      <c r="AV311" s="14" t="s">
        <v>88</v>
      </c>
      <c r="AW311" s="14" t="s">
        <v>34</v>
      </c>
      <c r="AX311" s="14" t="s">
        <v>78</v>
      </c>
      <c r="AY311" s="256" t="s">
        <v>144</v>
      </c>
    </row>
    <row r="312" s="13" customFormat="1">
      <c r="A312" s="13"/>
      <c r="B312" s="235"/>
      <c r="C312" s="236"/>
      <c r="D312" s="237" t="s">
        <v>215</v>
      </c>
      <c r="E312" s="238" t="s">
        <v>1</v>
      </c>
      <c r="F312" s="239" t="s">
        <v>1524</v>
      </c>
      <c r="G312" s="236"/>
      <c r="H312" s="238" t="s">
        <v>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3"/>
      <c r="U312" s="244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215</v>
      </c>
      <c r="AU312" s="245" t="s">
        <v>88</v>
      </c>
      <c r="AV312" s="13" t="s">
        <v>86</v>
      </c>
      <c r="AW312" s="13" t="s">
        <v>34</v>
      </c>
      <c r="AX312" s="13" t="s">
        <v>78</v>
      </c>
      <c r="AY312" s="245" t="s">
        <v>144</v>
      </c>
    </row>
    <row r="313" s="14" customFormat="1">
      <c r="A313" s="14"/>
      <c r="B313" s="246"/>
      <c r="C313" s="247"/>
      <c r="D313" s="237" t="s">
        <v>215</v>
      </c>
      <c r="E313" s="248" t="s">
        <v>1</v>
      </c>
      <c r="F313" s="249" t="s">
        <v>1747</v>
      </c>
      <c r="G313" s="247"/>
      <c r="H313" s="250">
        <v>401.30000000000001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4"/>
      <c r="U313" s="255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6" t="s">
        <v>215</v>
      </c>
      <c r="AU313" s="256" t="s">
        <v>88</v>
      </c>
      <c r="AV313" s="14" t="s">
        <v>88</v>
      </c>
      <c r="AW313" s="14" t="s">
        <v>34</v>
      </c>
      <c r="AX313" s="14" t="s">
        <v>78</v>
      </c>
      <c r="AY313" s="256" t="s">
        <v>144</v>
      </c>
    </row>
    <row r="314" s="13" customFormat="1">
      <c r="A314" s="13"/>
      <c r="B314" s="235"/>
      <c r="C314" s="236"/>
      <c r="D314" s="237" t="s">
        <v>215</v>
      </c>
      <c r="E314" s="238" t="s">
        <v>1</v>
      </c>
      <c r="F314" s="239" t="s">
        <v>1526</v>
      </c>
      <c r="G314" s="236"/>
      <c r="H314" s="238" t="s">
        <v>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3"/>
      <c r="U314" s="244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215</v>
      </c>
      <c r="AU314" s="245" t="s">
        <v>88</v>
      </c>
      <c r="AV314" s="13" t="s">
        <v>86</v>
      </c>
      <c r="AW314" s="13" t="s">
        <v>34</v>
      </c>
      <c r="AX314" s="13" t="s">
        <v>78</v>
      </c>
      <c r="AY314" s="245" t="s">
        <v>144</v>
      </c>
    </row>
    <row r="315" s="14" customFormat="1">
      <c r="A315" s="14"/>
      <c r="B315" s="246"/>
      <c r="C315" s="247"/>
      <c r="D315" s="237" t="s">
        <v>215</v>
      </c>
      <c r="E315" s="248" t="s">
        <v>1</v>
      </c>
      <c r="F315" s="249" t="s">
        <v>1748</v>
      </c>
      <c r="G315" s="247"/>
      <c r="H315" s="250">
        <v>377.39999999999998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4"/>
      <c r="U315" s="255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215</v>
      </c>
      <c r="AU315" s="256" t="s">
        <v>88</v>
      </c>
      <c r="AV315" s="14" t="s">
        <v>88</v>
      </c>
      <c r="AW315" s="14" t="s">
        <v>34</v>
      </c>
      <c r="AX315" s="14" t="s">
        <v>78</v>
      </c>
      <c r="AY315" s="256" t="s">
        <v>144</v>
      </c>
    </row>
    <row r="316" s="13" customFormat="1">
      <c r="A316" s="13"/>
      <c r="B316" s="235"/>
      <c r="C316" s="236"/>
      <c r="D316" s="237" t="s">
        <v>215</v>
      </c>
      <c r="E316" s="238" t="s">
        <v>1</v>
      </c>
      <c r="F316" s="239" t="s">
        <v>1528</v>
      </c>
      <c r="G316" s="236"/>
      <c r="H316" s="238" t="s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3"/>
      <c r="U316" s="244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215</v>
      </c>
      <c r="AU316" s="245" t="s">
        <v>88</v>
      </c>
      <c r="AV316" s="13" t="s">
        <v>86</v>
      </c>
      <c r="AW316" s="13" t="s">
        <v>34</v>
      </c>
      <c r="AX316" s="13" t="s">
        <v>78</v>
      </c>
      <c r="AY316" s="245" t="s">
        <v>144</v>
      </c>
    </row>
    <row r="317" s="14" customFormat="1">
      <c r="A317" s="14"/>
      <c r="B317" s="246"/>
      <c r="C317" s="247"/>
      <c r="D317" s="237" t="s">
        <v>215</v>
      </c>
      <c r="E317" s="248" t="s">
        <v>1</v>
      </c>
      <c r="F317" s="249" t="s">
        <v>1749</v>
      </c>
      <c r="G317" s="247"/>
      <c r="H317" s="250">
        <v>648.70000000000005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4"/>
      <c r="U317" s="255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215</v>
      </c>
      <c r="AU317" s="256" t="s">
        <v>88</v>
      </c>
      <c r="AV317" s="14" t="s">
        <v>88</v>
      </c>
      <c r="AW317" s="14" t="s">
        <v>34</v>
      </c>
      <c r="AX317" s="14" t="s">
        <v>78</v>
      </c>
      <c r="AY317" s="256" t="s">
        <v>144</v>
      </c>
    </row>
    <row r="318" s="13" customFormat="1">
      <c r="A318" s="13"/>
      <c r="B318" s="235"/>
      <c r="C318" s="236"/>
      <c r="D318" s="237" t="s">
        <v>215</v>
      </c>
      <c r="E318" s="238" t="s">
        <v>1</v>
      </c>
      <c r="F318" s="239" t="s">
        <v>1530</v>
      </c>
      <c r="G318" s="236"/>
      <c r="H318" s="238" t="s">
        <v>1</v>
      </c>
      <c r="I318" s="240"/>
      <c r="J318" s="236"/>
      <c r="K318" s="236"/>
      <c r="L318" s="241"/>
      <c r="M318" s="242"/>
      <c r="N318" s="243"/>
      <c r="O318" s="243"/>
      <c r="P318" s="243"/>
      <c r="Q318" s="243"/>
      <c r="R318" s="243"/>
      <c r="S318" s="243"/>
      <c r="T318" s="243"/>
      <c r="U318" s="244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5" t="s">
        <v>215</v>
      </c>
      <c r="AU318" s="245" t="s">
        <v>88</v>
      </c>
      <c r="AV318" s="13" t="s">
        <v>86</v>
      </c>
      <c r="AW318" s="13" t="s">
        <v>34</v>
      </c>
      <c r="AX318" s="13" t="s">
        <v>78</v>
      </c>
      <c r="AY318" s="245" t="s">
        <v>144</v>
      </c>
    </row>
    <row r="319" s="14" customFormat="1">
      <c r="A319" s="14"/>
      <c r="B319" s="246"/>
      <c r="C319" s="247"/>
      <c r="D319" s="237" t="s">
        <v>215</v>
      </c>
      <c r="E319" s="248" t="s">
        <v>1</v>
      </c>
      <c r="F319" s="249" t="s">
        <v>1750</v>
      </c>
      <c r="G319" s="247"/>
      <c r="H319" s="250">
        <v>202.80000000000001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4"/>
      <c r="U319" s="255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6" t="s">
        <v>215</v>
      </c>
      <c r="AU319" s="256" t="s">
        <v>88</v>
      </c>
      <c r="AV319" s="14" t="s">
        <v>88</v>
      </c>
      <c r="AW319" s="14" t="s">
        <v>34</v>
      </c>
      <c r="AX319" s="14" t="s">
        <v>78</v>
      </c>
      <c r="AY319" s="256" t="s">
        <v>144</v>
      </c>
    </row>
    <row r="320" s="13" customFormat="1">
      <c r="A320" s="13"/>
      <c r="B320" s="235"/>
      <c r="C320" s="236"/>
      <c r="D320" s="237" t="s">
        <v>215</v>
      </c>
      <c r="E320" s="238" t="s">
        <v>1</v>
      </c>
      <c r="F320" s="239" t="s">
        <v>1532</v>
      </c>
      <c r="G320" s="236"/>
      <c r="H320" s="238" t="s">
        <v>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3"/>
      <c r="U320" s="244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215</v>
      </c>
      <c r="AU320" s="245" t="s">
        <v>88</v>
      </c>
      <c r="AV320" s="13" t="s">
        <v>86</v>
      </c>
      <c r="AW320" s="13" t="s">
        <v>34</v>
      </c>
      <c r="AX320" s="13" t="s">
        <v>78</v>
      </c>
      <c r="AY320" s="245" t="s">
        <v>144</v>
      </c>
    </row>
    <row r="321" s="14" customFormat="1">
      <c r="A321" s="14"/>
      <c r="B321" s="246"/>
      <c r="C321" s="247"/>
      <c r="D321" s="237" t="s">
        <v>215</v>
      </c>
      <c r="E321" s="248" t="s">
        <v>1</v>
      </c>
      <c r="F321" s="249" t="s">
        <v>1751</v>
      </c>
      <c r="G321" s="247"/>
      <c r="H321" s="250">
        <v>248.40000000000001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4"/>
      <c r="U321" s="255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6" t="s">
        <v>215</v>
      </c>
      <c r="AU321" s="256" t="s">
        <v>88</v>
      </c>
      <c r="AV321" s="14" t="s">
        <v>88</v>
      </c>
      <c r="AW321" s="14" t="s">
        <v>34</v>
      </c>
      <c r="AX321" s="14" t="s">
        <v>78</v>
      </c>
      <c r="AY321" s="256" t="s">
        <v>144</v>
      </c>
    </row>
    <row r="322" s="13" customFormat="1">
      <c r="A322" s="13"/>
      <c r="B322" s="235"/>
      <c r="C322" s="236"/>
      <c r="D322" s="237" t="s">
        <v>215</v>
      </c>
      <c r="E322" s="238" t="s">
        <v>1</v>
      </c>
      <c r="F322" s="239" t="s">
        <v>1534</v>
      </c>
      <c r="G322" s="236"/>
      <c r="H322" s="238" t="s">
        <v>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3"/>
      <c r="U322" s="244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215</v>
      </c>
      <c r="AU322" s="245" t="s">
        <v>88</v>
      </c>
      <c r="AV322" s="13" t="s">
        <v>86</v>
      </c>
      <c r="AW322" s="13" t="s">
        <v>34</v>
      </c>
      <c r="AX322" s="13" t="s">
        <v>78</v>
      </c>
      <c r="AY322" s="245" t="s">
        <v>144</v>
      </c>
    </row>
    <row r="323" s="14" customFormat="1">
      <c r="A323" s="14"/>
      <c r="B323" s="246"/>
      <c r="C323" s="247"/>
      <c r="D323" s="237" t="s">
        <v>215</v>
      </c>
      <c r="E323" s="248" t="s">
        <v>1</v>
      </c>
      <c r="F323" s="249" t="s">
        <v>1752</v>
      </c>
      <c r="G323" s="247"/>
      <c r="H323" s="250">
        <v>147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4"/>
      <c r="U323" s="255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215</v>
      </c>
      <c r="AU323" s="256" t="s">
        <v>88</v>
      </c>
      <c r="AV323" s="14" t="s">
        <v>88</v>
      </c>
      <c r="AW323" s="14" t="s">
        <v>34</v>
      </c>
      <c r="AX323" s="14" t="s">
        <v>78</v>
      </c>
      <c r="AY323" s="256" t="s">
        <v>144</v>
      </c>
    </row>
    <row r="324" s="13" customFormat="1">
      <c r="A324" s="13"/>
      <c r="B324" s="235"/>
      <c r="C324" s="236"/>
      <c r="D324" s="237" t="s">
        <v>215</v>
      </c>
      <c r="E324" s="238" t="s">
        <v>1</v>
      </c>
      <c r="F324" s="239" t="s">
        <v>1536</v>
      </c>
      <c r="G324" s="236"/>
      <c r="H324" s="238" t="s">
        <v>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3"/>
      <c r="U324" s="244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215</v>
      </c>
      <c r="AU324" s="245" t="s">
        <v>88</v>
      </c>
      <c r="AV324" s="13" t="s">
        <v>86</v>
      </c>
      <c r="AW324" s="13" t="s">
        <v>34</v>
      </c>
      <c r="AX324" s="13" t="s">
        <v>78</v>
      </c>
      <c r="AY324" s="245" t="s">
        <v>144</v>
      </c>
    </row>
    <row r="325" s="14" customFormat="1">
      <c r="A325" s="14"/>
      <c r="B325" s="246"/>
      <c r="C325" s="247"/>
      <c r="D325" s="237" t="s">
        <v>215</v>
      </c>
      <c r="E325" s="248" t="s">
        <v>1</v>
      </c>
      <c r="F325" s="249" t="s">
        <v>1753</v>
      </c>
      <c r="G325" s="247"/>
      <c r="H325" s="250">
        <v>592.89999999999998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4"/>
      <c r="U325" s="255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215</v>
      </c>
      <c r="AU325" s="256" t="s">
        <v>88</v>
      </c>
      <c r="AV325" s="14" t="s">
        <v>88</v>
      </c>
      <c r="AW325" s="14" t="s">
        <v>34</v>
      </c>
      <c r="AX325" s="14" t="s">
        <v>78</v>
      </c>
      <c r="AY325" s="256" t="s">
        <v>144</v>
      </c>
    </row>
    <row r="326" s="13" customFormat="1">
      <c r="A326" s="13"/>
      <c r="B326" s="235"/>
      <c r="C326" s="236"/>
      <c r="D326" s="237" t="s">
        <v>215</v>
      </c>
      <c r="E326" s="238" t="s">
        <v>1</v>
      </c>
      <c r="F326" s="239" t="s">
        <v>1538</v>
      </c>
      <c r="G326" s="236"/>
      <c r="H326" s="238" t="s">
        <v>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3"/>
      <c r="U326" s="244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215</v>
      </c>
      <c r="AU326" s="245" t="s">
        <v>88</v>
      </c>
      <c r="AV326" s="13" t="s">
        <v>86</v>
      </c>
      <c r="AW326" s="13" t="s">
        <v>34</v>
      </c>
      <c r="AX326" s="13" t="s">
        <v>78</v>
      </c>
      <c r="AY326" s="245" t="s">
        <v>144</v>
      </c>
    </row>
    <row r="327" s="14" customFormat="1">
      <c r="A327" s="14"/>
      <c r="B327" s="246"/>
      <c r="C327" s="247"/>
      <c r="D327" s="237" t="s">
        <v>215</v>
      </c>
      <c r="E327" s="248" t="s">
        <v>1</v>
      </c>
      <c r="F327" s="249" t="s">
        <v>1754</v>
      </c>
      <c r="G327" s="247"/>
      <c r="H327" s="250">
        <v>270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4"/>
      <c r="U327" s="255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215</v>
      </c>
      <c r="AU327" s="256" t="s">
        <v>88</v>
      </c>
      <c r="AV327" s="14" t="s">
        <v>88</v>
      </c>
      <c r="AW327" s="14" t="s">
        <v>34</v>
      </c>
      <c r="AX327" s="14" t="s">
        <v>78</v>
      </c>
      <c r="AY327" s="256" t="s">
        <v>144</v>
      </c>
    </row>
    <row r="328" s="15" customFormat="1">
      <c r="A328" s="15"/>
      <c r="B328" s="257"/>
      <c r="C328" s="258"/>
      <c r="D328" s="237" t="s">
        <v>215</v>
      </c>
      <c r="E328" s="259" t="s">
        <v>1</v>
      </c>
      <c r="F328" s="260" t="s">
        <v>237</v>
      </c>
      <c r="G328" s="258"/>
      <c r="H328" s="261">
        <v>4858.8000000000002</v>
      </c>
      <c r="I328" s="262"/>
      <c r="J328" s="258"/>
      <c r="K328" s="258"/>
      <c r="L328" s="263"/>
      <c r="M328" s="264"/>
      <c r="N328" s="265"/>
      <c r="O328" s="265"/>
      <c r="P328" s="265"/>
      <c r="Q328" s="265"/>
      <c r="R328" s="265"/>
      <c r="S328" s="265"/>
      <c r="T328" s="265"/>
      <c r="U328" s="266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7" t="s">
        <v>215</v>
      </c>
      <c r="AU328" s="267" t="s">
        <v>88</v>
      </c>
      <c r="AV328" s="15" t="s">
        <v>161</v>
      </c>
      <c r="AW328" s="15" t="s">
        <v>34</v>
      </c>
      <c r="AX328" s="15" t="s">
        <v>86</v>
      </c>
      <c r="AY328" s="267" t="s">
        <v>144</v>
      </c>
    </row>
    <row r="329" s="2" customFormat="1" ht="37.8" customHeight="1">
      <c r="A329" s="38"/>
      <c r="B329" s="39"/>
      <c r="C329" s="268" t="s">
        <v>526</v>
      </c>
      <c r="D329" s="268" t="s">
        <v>349</v>
      </c>
      <c r="E329" s="269" t="s">
        <v>1755</v>
      </c>
      <c r="F329" s="270" t="s">
        <v>1756</v>
      </c>
      <c r="G329" s="271" t="s">
        <v>270</v>
      </c>
      <c r="H329" s="272">
        <v>5101.7399999999998</v>
      </c>
      <c r="I329" s="273"/>
      <c r="J329" s="274">
        <f>ROUND(I329*H329,2)</f>
        <v>0</v>
      </c>
      <c r="K329" s="270" t="s">
        <v>151</v>
      </c>
      <c r="L329" s="275"/>
      <c r="M329" s="276" t="s">
        <v>1</v>
      </c>
      <c r="N329" s="277" t="s">
        <v>43</v>
      </c>
      <c r="O329" s="91"/>
      <c r="P329" s="226">
        <f>O329*H329</f>
        <v>0</v>
      </c>
      <c r="Q329" s="226">
        <v>0.00035</v>
      </c>
      <c r="R329" s="226">
        <f>Q329*H329</f>
        <v>1.785609</v>
      </c>
      <c r="S329" s="226">
        <v>0</v>
      </c>
      <c r="T329" s="226">
        <f>S329*H329</f>
        <v>0</v>
      </c>
      <c r="U329" s="227" t="s">
        <v>1</v>
      </c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8" t="s">
        <v>882</v>
      </c>
      <c r="AT329" s="228" t="s">
        <v>349</v>
      </c>
      <c r="AU329" s="228" t="s">
        <v>88</v>
      </c>
      <c r="AY329" s="17" t="s">
        <v>144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7" t="s">
        <v>86</v>
      </c>
      <c r="BK329" s="229">
        <f>ROUND(I329*H329,2)</f>
        <v>0</v>
      </c>
      <c r="BL329" s="17" t="s">
        <v>882</v>
      </c>
      <c r="BM329" s="228" t="s">
        <v>1757</v>
      </c>
    </row>
    <row r="330" s="14" customFormat="1">
      <c r="A330" s="14"/>
      <c r="B330" s="246"/>
      <c r="C330" s="247"/>
      <c r="D330" s="237" t="s">
        <v>215</v>
      </c>
      <c r="E330" s="247"/>
      <c r="F330" s="249" t="s">
        <v>1758</v>
      </c>
      <c r="G330" s="247"/>
      <c r="H330" s="250">
        <v>5101.7399999999998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4"/>
      <c r="U330" s="255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215</v>
      </c>
      <c r="AU330" s="256" t="s">
        <v>88</v>
      </c>
      <c r="AV330" s="14" t="s">
        <v>88</v>
      </c>
      <c r="AW330" s="14" t="s">
        <v>4</v>
      </c>
      <c r="AX330" s="14" t="s">
        <v>86</v>
      </c>
      <c r="AY330" s="256" t="s">
        <v>144</v>
      </c>
    </row>
    <row r="331" s="2" customFormat="1" ht="24.15" customHeight="1">
      <c r="A331" s="38"/>
      <c r="B331" s="39"/>
      <c r="C331" s="217" t="s">
        <v>532</v>
      </c>
      <c r="D331" s="217" t="s">
        <v>147</v>
      </c>
      <c r="E331" s="218" t="s">
        <v>1759</v>
      </c>
      <c r="F331" s="219" t="s">
        <v>1760</v>
      </c>
      <c r="G331" s="220" t="s">
        <v>270</v>
      </c>
      <c r="H331" s="221">
        <v>116.3</v>
      </c>
      <c r="I331" s="222"/>
      <c r="J331" s="223">
        <f>ROUND(I331*H331,2)</f>
        <v>0</v>
      </c>
      <c r="K331" s="219" t="s">
        <v>151</v>
      </c>
      <c r="L331" s="44"/>
      <c r="M331" s="224" t="s">
        <v>1</v>
      </c>
      <c r="N331" s="225" t="s">
        <v>43</v>
      </c>
      <c r="O331" s="91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6">
        <f>S331*H331</f>
        <v>0</v>
      </c>
      <c r="U331" s="227" t="s">
        <v>1</v>
      </c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8" t="s">
        <v>353</v>
      </c>
      <c r="AT331" s="228" t="s">
        <v>147</v>
      </c>
      <c r="AU331" s="228" t="s">
        <v>88</v>
      </c>
      <c r="AY331" s="17" t="s">
        <v>144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7" t="s">
        <v>86</v>
      </c>
      <c r="BK331" s="229">
        <f>ROUND(I331*H331,2)</f>
        <v>0</v>
      </c>
      <c r="BL331" s="17" t="s">
        <v>353</v>
      </c>
      <c r="BM331" s="228" t="s">
        <v>1761</v>
      </c>
    </row>
    <row r="332" s="14" customFormat="1">
      <c r="A332" s="14"/>
      <c r="B332" s="246"/>
      <c r="C332" s="247"/>
      <c r="D332" s="237" t="s">
        <v>215</v>
      </c>
      <c r="E332" s="248" t="s">
        <v>1</v>
      </c>
      <c r="F332" s="249" t="s">
        <v>1762</v>
      </c>
      <c r="G332" s="247"/>
      <c r="H332" s="250">
        <v>116.3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4"/>
      <c r="U332" s="255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215</v>
      </c>
      <c r="AU332" s="256" t="s">
        <v>88</v>
      </c>
      <c r="AV332" s="14" t="s">
        <v>88</v>
      </c>
      <c r="AW332" s="14" t="s">
        <v>34</v>
      </c>
      <c r="AX332" s="14" t="s">
        <v>86</v>
      </c>
      <c r="AY332" s="256" t="s">
        <v>144</v>
      </c>
    </row>
    <row r="333" s="2" customFormat="1" ht="33" customHeight="1">
      <c r="A333" s="38"/>
      <c r="B333" s="39"/>
      <c r="C333" s="268" t="s">
        <v>538</v>
      </c>
      <c r="D333" s="268" t="s">
        <v>349</v>
      </c>
      <c r="E333" s="269" t="s">
        <v>1763</v>
      </c>
      <c r="F333" s="270" t="s">
        <v>1764</v>
      </c>
      <c r="G333" s="271" t="s">
        <v>270</v>
      </c>
      <c r="H333" s="272">
        <v>122.115</v>
      </c>
      <c r="I333" s="273"/>
      <c r="J333" s="274">
        <f>ROUND(I333*H333,2)</f>
        <v>0</v>
      </c>
      <c r="K333" s="270" t="s">
        <v>151</v>
      </c>
      <c r="L333" s="275"/>
      <c r="M333" s="276" t="s">
        <v>1</v>
      </c>
      <c r="N333" s="277" t="s">
        <v>43</v>
      </c>
      <c r="O333" s="91"/>
      <c r="P333" s="226">
        <f>O333*H333</f>
        <v>0</v>
      </c>
      <c r="Q333" s="226">
        <v>0.00092000000000000003</v>
      </c>
      <c r="R333" s="226">
        <f>Q333*H333</f>
        <v>0.1123458</v>
      </c>
      <c r="S333" s="226">
        <v>0</v>
      </c>
      <c r="T333" s="226">
        <f>S333*H333</f>
        <v>0</v>
      </c>
      <c r="U333" s="227" t="s">
        <v>1</v>
      </c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8" t="s">
        <v>882</v>
      </c>
      <c r="AT333" s="228" t="s">
        <v>349</v>
      </c>
      <c r="AU333" s="228" t="s">
        <v>88</v>
      </c>
      <c r="AY333" s="17" t="s">
        <v>144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7" t="s">
        <v>86</v>
      </c>
      <c r="BK333" s="229">
        <f>ROUND(I333*H333,2)</f>
        <v>0</v>
      </c>
      <c r="BL333" s="17" t="s">
        <v>882</v>
      </c>
      <c r="BM333" s="228" t="s">
        <v>1765</v>
      </c>
    </row>
    <row r="334" s="14" customFormat="1">
      <c r="A334" s="14"/>
      <c r="B334" s="246"/>
      <c r="C334" s="247"/>
      <c r="D334" s="237" t="s">
        <v>215</v>
      </c>
      <c r="E334" s="247"/>
      <c r="F334" s="249" t="s">
        <v>1766</v>
      </c>
      <c r="G334" s="247"/>
      <c r="H334" s="250">
        <v>122.115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4"/>
      <c r="U334" s="255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215</v>
      </c>
      <c r="AU334" s="256" t="s">
        <v>88</v>
      </c>
      <c r="AV334" s="14" t="s">
        <v>88</v>
      </c>
      <c r="AW334" s="14" t="s">
        <v>4</v>
      </c>
      <c r="AX334" s="14" t="s">
        <v>86</v>
      </c>
      <c r="AY334" s="256" t="s">
        <v>144</v>
      </c>
    </row>
    <row r="335" s="2" customFormat="1" ht="16.5" customHeight="1">
      <c r="A335" s="38"/>
      <c r="B335" s="39"/>
      <c r="C335" s="217" t="s">
        <v>543</v>
      </c>
      <c r="D335" s="217" t="s">
        <v>147</v>
      </c>
      <c r="E335" s="218" t="s">
        <v>1767</v>
      </c>
      <c r="F335" s="219" t="s">
        <v>1768</v>
      </c>
      <c r="G335" s="220" t="s">
        <v>270</v>
      </c>
      <c r="H335" s="221">
        <v>39.700000000000003</v>
      </c>
      <c r="I335" s="222"/>
      <c r="J335" s="223">
        <f>ROUND(I335*H335,2)</f>
        <v>0</v>
      </c>
      <c r="K335" s="219" t="s">
        <v>1</v>
      </c>
      <c r="L335" s="44"/>
      <c r="M335" s="224" t="s">
        <v>1</v>
      </c>
      <c r="N335" s="225" t="s">
        <v>43</v>
      </c>
      <c r="O335" s="91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6">
        <f>S335*H335</f>
        <v>0</v>
      </c>
      <c r="U335" s="227" t="s">
        <v>1</v>
      </c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8" t="s">
        <v>353</v>
      </c>
      <c r="AT335" s="228" t="s">
        <v>147</v>
      </c>
      <c r="AU335" s="228" t="s">
        <v>88</v>
      </c>
      <c r="AY335" s="17" t="s">
        <v>144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7" t="s">
        <v>86</v>
      </c>
      <c r="BK335" s="229">
        <f>ROUND(I335*H335,2)</f>
        <v>0</v>
      </c>
      <c r="BL335" s="17" t="s">
        <v>353</v>
      </c>
      <c r="BM335" s="228" t="s">
        <v>1769</v>
      </c>
    </row>
    <row r="336" s="14" customFormat="1">
      <c r="A336" s="14"/>
      <c r="B336" s="246"/>
      <c r="C336" s="247"/>
      <c r="D336" s="237" t="s">
        <v>215</v>
      </c>
      <c r="E336" s="248" t="s">
        <v>1</v>
      </c>
      <c r="F336" s="249" t="s">
        <v>1770</v>
      </c>
      <c r="G336" s="247"/>
      <c r="H336" s="250">
        <v>39.700000000000003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4"/>
      <c r="U336" s="255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6" t="s">
        <v>215</v>
      </c>
      <c r="AU336" s="256" t="s">
        <v>88</v>
      </c>
      <c r="AV336" s="14" t="s">
        <v>88</v>
      </c>
      <c r="AW336" s="14" t="s">
        <v>34</v>
      </c>
      <c r="AX336" s="14" t="s">
        <v>86</v>
      </c>
      <c r="AY336" s="256" t="s">
        <v>144</v>
      </c>
    </row>
    <row r="337" s="2" customFormat="1" ht="16.5" customHeight="1">
      <c r="A337" s="38"/>
      <c r="B337" s="39"/>
      <c r="C337" s="268" t="s">
        <v>550</v>
      </c>
      <c r="D337" s="268" t="s">
        <v>349</v>
      </c>
      <c r="E337" s="269" t="s">
        <v>1771</v>
      </c>
      <c r="F337" s="270" t="s">
        <v>1772</v>
      </c>
      <c r="G337" s="271" t="s">
        <v>270</v>
      </c>
      <c r="H337" s="272">
        <v>41.685000000000002</v>
      </c>
      <c r="I337" s="273"/>
      <c r="J337" s="274">
        <f>ROUND(I337*H337,2)</f>
        <v>0</v>
      </c>
      <c r="K337" s="270" t="s">
        <v>1</v>
      </c>
      <c r="L337" s="275"/>
      <c r="M337" s="276" t="s">
        <v>1</v>
      </c>
      <c r="N337" s="277" t="s">
        <v>43</v>
      </c>
      <c r="O337" s="91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6">
        <f>S337*H337</f>
        <v>0</v>
      </c>
      <c r="U337" s="227" t="s">
        <v>1</v>
      </c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8" t="s">
        <v>352</v>
      </c>
      <c r="AT337" s="228" t="s">
        <v>349</v>
      </c>
      <c r="AU337" s="228" t="s">
        <v>88</v>
      </c>
      <c r="AY337" s="17" t="s">
        <v>144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7" t="s">
        <v>86</v>
      </c>
      <c r="BK337" s="229">
        <f>ROUND(I337*H337,2)</f>
        <v>0</v>
      </c>
      <c r="BL337" s="17" t="s">
        <v>353</v>
      </c>
      <c r="BM337" s="228" t="s">
        <v>1773</v>
      </c>
    </row>
    <row r="338" s="2" customFormat="1" ht="37.8" customHeight="1">
      <c r="A338" s="38"/>
      <c r="B338" s="39"/>
      <c r="C338" s="217" t="s">
        <v>555</v>
      </c>
      <c r="D338" s="217" t="s">
        <v>147</v>
      </c>
      <c r="E338" s="218" t="s">
        <v>1774</v>
      </c>
      <c r="F338" s="219" t="s">
        <v>1775</v>
      </c>
      <c r="G338" s="220" t="s">
        <v>213</v>
      </c>
      <c r="H338" s="221">
        <v>61.490000000000002</v>
      </c>
      <c r="I338" s="222"/>
      <c r="J338" s="223">
        <f>ROUND(I338*H338,2)</f>
        <v>0</v>
      </c>
      <c r="K338" s="219" t="s">
        <v>151</v>
      </c>
      <c r="L338" s="44"/>
      <c r="M338" s="224" t="s">
        <v>1</v>
      </c>
      <c r="N338" s="225" t="s">
        <v>43</v>
      </c>
      <c r="O338" s="91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6">
        <f>S338*H338</f>
        <v>0</v>
      </c>
      <c r="U338" s="227" t="s">
        <v>1</v>
      </c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8" t="s">
        <v>353</v>
      </c>
      <c r="AT338" s="228" t="s">
        <v>147</v>
      </c>
      <c r="AU338" s="228" t="s">
        <v>88</v>
      </c>
      <c r="AY338" s="17" t="s">
        <v>144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7" t="s">
        <v>86</v>
      </c>
      <c r="BK338" s="229">
        <f>ROUND(I338*H338,2)</f>
        <v>0</v>
      </c>
      <c r="BL338" s="17" t="s">
        <v>353</v>
      </c>
      <c r="BM338" s="228" t="s">
        <v>1776</v>
      </c>
    </row>
    <row r="339" s="14" customFormat="1">
      <c r="A339" s="14"/>
      <c r="B339" s="246"/>
      <c r="C339" s="247"/>
      <c r="D339" s="237" t="s">
        <v>215</v>
      </c>
      <c r="E339" s="248" t="s">
        <v>1</v>
      </c>
      <c r="F339" s="249" t="s">
        <v>1777</v>
      </c>
      <c r="G339" s="247"/>
      <c r="H339" s="250">
        <v>6.5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4"/>
      <c r="U339" s="255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215</v>
      </c>
      <c r="AU339" s="256" t="s">
        <v>88</v>
      </c>
      <c r="AV339" s="14" t="s">
        <v>88</v>
      </c>
      <c r="AW339" s="14" t="s">
        <v>34</v>
      </c>
      <c r="AX339" s="14" t="s">
        <v>78</v>
      </c>
      <c r="AY339" s="256" t="s">
        <v>144</v>
      </c>
    </row>
    <row r="340" s="14" customFormat="1">
      <c r="A340" s="14"/>
      <c r="B340" s="246"/>
      <c r="C340" s="247"/>
      <c r="D340" s="237" t="s">
        <v>215</v>
      </c>
      <c r="E340" s="248" t="s">
        <v>1</v>
      </c>
      <c r="F340" s="249" t="s">
        <v>1778</v>
      </c>
      <c r="G340" s="247"/>
      <c r="H340" s="250">
        <v>4.7999999999999998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4"/>
      <c r="U340" s="255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215</v>
      </c>
      <c r="AU340" s="256" t="s">
        <v>88</v>
      </c>
      <c r="AV340" s="14" t="s">
        <v>88</v>
      </c>
      <c r="AW340" s="14" t="s">
        <v>34</v>
      </c>
      <c r="AX340" s="14" t="s">
        <v>78</v>
      </c>
      <c r="AY340" s="256" t="s">
        <v>144</v>
      </c>
    </row>
    <row r="341" s="14" customFormat="1">
      <c r="A341" s="14"/>
      <c r="B341" s="246"/>
      <c r="C341" s="247"/>
      <c r="D341" s="237" t="s">
        <v>215</v>
      </c>
      <c r="E341" s="248" t="s">
        <v>1</v>
      </c>
      <c r="F341" s="249" t="s">
        <v>1779</v>
      </c>
      <c r="G341" s="247"/>
      <c r="H341" s="250">
        <v>8.5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4"/>
      <c r="U341" s="255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6" t="s">
        <v>215</v>
      </c>
      <c r="AU341" s="256" t="s">
        <v>88</v>
      </c>
      <c r="AV341" s="14" t="s">
        <v>88</v>
      </c>
      <c r="AW341" s="14" t="s">
        <v>34</v>
      </c>
      <c r="AX341" s="14" t="s">
        <v>78</v>
      </c>
      <c r="AY341" s="256" t="s">
        <v>144</v>
      </c>
    </row>
    <row r="342" s="14" customFormat="1">
      <c r="A342" s="14"/>
      <c r="B342" s="246"/>
      <c r="C342" s="247"/>
      <c r="D342" s="237" t="s">
        <v>215</v>
      </c>
      <c r="E342" s="248" t="s">
        <v>1</v>
      </c>
      <c r="F342" s="249" t="s">
        <v>1780</v>
      </c>
      <c r="G342" s="247"/>
      <c r="H342" s="250">
        <v>7.3399999999999999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4"/>
      <c r="U342" s="255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215</v>
      </c>
      <c r="AU342" s="256" t="s">
        <v>88</v>
      </c>
      <c r="AV342" s="14" t="s">
        <v>88</v>
      </c>
      <c r="AW342" s="14" t="s">
        <v>34</v>
      </c>
      <c r="AX342" s="14" t="s">
        <v>78</v>
      </c>
      <c r="AY342" s="256" t="s">
        <v>144</v>
      </c>
    </row>
    <row r="343" s="14" customFormat="1">
      <c r="A343" s="14"/>
      <c r="B343" s="246"/>
      <c r="C343" s="247"/>
      <c r="D343" s="237" t="s">
        <v>215</v>
      </c>
      <c r="E343" s="248" t="s">
        <v>1</v>
      </c>
      <c r="F343" s="249" t="s">
        <v>1781</v>
      </c>
      <c r="G343" s="247"/>
      <c r="H343" s="250">
        <v>2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4"/>
      <c r="U343" s="255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215</v>
      </c>
      <c r="AU343" s="256" t="s">
        <v>88</v>
      </c>
      <c r="AV343" s="14" t="s">
        <v>88</v>
      </c>
      <c r="AW343" s="14" t="s">
        <v>34</v>
      </c>
      <c r="AX343" s="14" t="s">
        <v>78</v>
      </c>
      <c r="AY343" s="256" t="s">
        <v>144</v>
      </c>
    </row>
    <row r="344" s="14" customFormat="1">
      <c r="A344" s="14"/>
      <c r="B344" s="246"/>
      <c r="C344" s="247"/>
      <c r="D344" s="237" t="s">
        <v>215</v>
      </c>
      <c r="E344" s="248" t="s">
        <v>1</v>
      </c>
      <c r="F344" s="249" t="s">
        <v>1782</v>
      </c>
      <c r="G344" s="247"/>
      <c r="H344" s="250">
        <v>2.75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4"/>
      <c r="U344" s="255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6" t="s">
        <v>215</v>
      </c>
      <c r="AU344" s="256" t="s">
        <v>88</v>
      </c>
      <c r="AV344" s="14" t="s">
        <v>88</v>
      </c>
      <c r="AW344" s="14" t="s">
        <v>34</v>
      </c>
      <c r="AX344" s="14" t="s">
        <v>78</v>
      </c>
      <c r="AY344" s="256" t="s">
        <v>144</v>
      </c>
    </row>
    <row r="345" s="14" customFormat="1">
      <c r="A345" s="14"/>
      <c r="B345" s="246"/>
      <c r="C345" s="247"/>
      <c r="D345" s="237" t="s">
        <v>215</v>
      </c>
      <c r="E345" s="248" t="s">
        <v>1</v>
      </c>
      <c r="F345" s="249" t="s">
        <v>1783</v>
      </c>
      <c r="G345" s="247"/>
      <c r="H345" s="250">
        <v>29.600000000000001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4"/>
      <c r="U345" s="255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215</v>
      </c>
      <c r="AU345" s="256" t="s">
        <v>88</v>
      </c>
      <c r="AV345" s="14" t="s">
        <v>88</v>
      </c>
      <c r="AW345" s="14" t="s">
        <v>34</v>
      </c>
      <c r="AX345" s="14" t="s">
        <v>78</v>
      </c>
      <c r="AY345" s="256" t="s">
        <v>144</v>
      </c>
    </row>
    <row r="346" s="15" customFormat="1">
      <c r="A346" s="15"/>
      <c r="B346" s="257"/>
      <c r="C346" s="258"/>
      <c r="D346" s="237" t="s">
        <v>215</v>
      </c>
      <c r="E346" s="259" t="s">
        <v>1</v>
      </c>
      <c r="F346" s="260" t="s">
        <v>237</v>
      </c>
      <c r="G346" s="258"/>
      <c r="H346" s="261">
        <v>61.490000000000002</v>
      </c>
      <c r="I346" s="262"/>
      <c r="J346" s="258"/>
      <c r="K346" s="258"/>
      <c r="L346" s="263"/>
      <c r="M346" s="264"/>
      <c r="N346" s="265"/>
      <c r="O346" s="265"/>
      <c r="P346" s="265"/>
      <c r="Q346" s="265"/>
      <c r="R346" s="265"/>
      <c r="S346" s="265"/>
      <c r="T346" s="265"/>
      <c r="U346" s="266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7" t="s">
        <v>215</v>
      </c>
      <c r="AU346" s="267" t="s">
        <v>88</v>
      </c>
      <c r="AV346" s="15" t="s">
        <v>161</v>
      </c>
      <c r="AW346" s="15" t="s">
        <v>34</v>
      </c>
      <c r="AX346" s="15" t="s">
        <v>86</v>
      </c>
      <c r="AY346" s="267" t="s">
        <v>144</v>
      </c>
    </row>
    <row r="347" s="2" customFormat="1" ht="33" customHeight="1">
      <c r="A347" s="38"/>
      <c r="B347" s="39"/>
      <c r="C347" s="217" t="s">
        <v>558</v>
      </c>
      <c r="D347" s="217" t="s">
        <v>147</v>
      </c>
      <c r="E347" s="218" t="s">
        <v>1784</v>
      </c>
      <c r="F347" s="219" t="s">
        <v>1785</v>
      </c>
      <c r="G347" s="220" t="s">
        <v>213</v>
      </c>
      <c r="H347" s="221">
        <v>61.490000000000002</v>
      </c>
      <c r="I347" s="222"/>
      <c r="J347" s="223">
        <f>ROUND(I347*H347,2)</f>
        <v>0</v>
      </c>
      <c r="K347" s="219" t="s">
        <v>151</v>
      </c>
      <c r="L347" s="44"/>
      <c r="M347" s="224" t="s">
        <v>1</v>
      </c>
      <c r="N347" s="225" t="s">
        <v>43</v>
      </c>
      <c r="O347" s="91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6">
        <f>S347*H347</f>
        <v>0</v>
      </c>
      <c r="U347" s="227" t="s">
        <v>1</v>
      </c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8" t="s">
        <v>353</v>
      </c>
      <c r="AT347" s="228" t="s">
        <v>147</v>
      </c>
      <c r="AU347" s="228" t="s">
        <v>88</v>
      </c>
      <c r="AY347" s="17" t="s">
        <v>144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7" t="s">
        <v>86</v>
      </c>
      <c r="BK347" s="229">
        <f>ROUND(I347*H347,2)</f>
        <v>0</v>
      </c>
      <c r="BL347" s="17" t="s">
        <v>353</v>
      </c>
      <c r="BM347" s="228" t="s">
        <v>1786</v>
      </c>
    </row>
    <row r="348" s="2" customFormat="1" ht="37.8" customHeight="1">
      <c r="A348" s="38"/>
      <c r="B348" s="39"/>
      <c r="C348" s="217" t="s">
        <v>353</v>
      </c>
      <c r="D348" s="217" t="s">
        <v>147</v>
      </c>
      <c r="E348" s="218" t="s">
        <v>1787</v>
      </c>
      <c r="F348" s="219" t="s">
        <v>1788</v>
      </c>
      <c r="G348" s="220" t="s">
        <v>213</v>
      </c>
      <c r="H348" s="221">
        <v>61.490000000000002</v>
      </c>
      <c r="I348" s="222"/>
      <c r="J348" s="223">
        <f>ROUND(I348*H348,2)</f>
        <v>0</v>
      </c>
      <c r="K348" s="219" t="s">
        <v>151</v>
      </c>
      <c r="L348" s="44"/>
      <c r="M348" s="224" t="s">
        <v>1</v>
      </c>
      <c r="N348" s="225" t="s">
        <v>43</v>
      </c>
      <c r="O348" s="91"/>
      <c r="P348" s="226">
        <f>O348*H348</f>
        <v>0</v>
      </c>
      <c r="Q348" s="226">
        <v>0</v>
      </c>
      <c r="R348" s="226">
        <f>Q348*H348</f>
        <v>0</v>
      </c>
      <c r="S348" s="226">
        <v>0.44</v>
      </c>
      <c r="T348" s="226">
        <f>S348*H348</f>
        <v>27.055600000000002</v>
      </c>
      <c r="U348" s="227" t="s">
        <v>1</v>
      </c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8" t="s">
        <v>353</v>
      </c>
      <c r="AT348" s="228" t="s">
        <v>147</v>
      </c>
      <c r="AU348" s="228" t="s">
        <v>88</v>
      </c>
      <c r="AY348" s="17" t="s">
        <v>144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7" t="s">
        <v>86</v>
      </c>
      <c r="BK348" s="229">
        <f>ROUND(I348*H348,2)</f>
        <v>0</v>
      </c>
      <c r="BL348" s="17" t="s">
        <v>353</v>
      </c>
      <c r="BM348" s="228" t="s">
        <v>1789</v>
      </c>
    </row>
    <row r="349" s="13" customFormat="1">
      <c r="A349" s="13"/>
      <c r="B349" s="235"/>
      <c r="C349" s="236"/>
      <c r="D349" s="237" t="s">
        <v>215</v>
      </c>
      <c r="E349" s="238" t="s">
        <v>1</v>
      </c>
      <c r="F349" s="239" t="s">
        <v>233</v>
      </c>
      <c r="G349" s="236"/>
      <c r="H349" s="238" t="s">
        <v>1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3"/>
      <c r="U349" s="244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5" t="s">
        <v>215</v>
      </c>
      <c r="AU349" s="245" t="s">
        <v>88</v>
      </c>
      <c r="AV349" s="13" t="s">
        <v>86</v>
      </c>
      <c r="AW349" s="13" t="s">
        <v>34</v>
      </c>
      <c r="AX349" s="13" t="s">
        <v>78</v>
      </c>
      <c r="AY349" s="245" t="s">
        <v>144</v>
      </c>
    </row>
    <row r="350" s="14" customFormat="1">
      <c r="A350" s="14"/>
      <c r="B350" s="246"/>
      <c r="C350" s="247"/>
      <c r="D350" s="237" t="s">
        <v>215</v>
      </c>
      <c r="E350" s="248" t="s">
        <v>1</v>
      </c>
      <c r="F350" s="249" t="s">
        <v>1777</v>
      </c>
      <c r="G350" s="247"/>
      <c r="H350" s="250">
        <v>6.5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4"/>
      <c r="U350" s="255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215</v>
      </c>
      <c r="AU350" s="256" t="s">
        <v>88</v>
      </c>
      <c r="AV350" s="14" t="s">
        <v>88</v>
      </c>
      <c r="AW350" s="14" t="s">
        <v>34</v>
      </c>
      <c r="AX350" s="14" t="s">
        <v>78</v>
      </c>
      <c r="AY350" s="256" t="s">
        <v>144</v>
      </c>
    </row>
    <row r="351" s="13" customFormat="1">
      <c r="A351" s="13"/>
      <c r="B351" s="235"/>
      <c r="C351" s="236"/>
      <c r="D351" s="237" t="s">
        <v>215</v>
      </c>
      <c r="E351" s="238" t="s">
        <v>1</v>
      </c>
      <c r="F351" s="239" t="s">
        <v>235</v>
      </c>
      <c r="G351" s="236"/>
      <c r="H351" s="238" t="s">
        <v>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3"/>
      <c r="U351" s="244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215</v>
      </c>
      <c r="AU351" s="245" t="s">
        <v>88</v>
      </c>
      <c r="AV351" s="13" t="s">
        <v>86</v>
      </c>
      <c r="AW351" s="13" t="s">
        <v>34</v>
      </c>
      <c r="AX351" s="13" t="s">
        <v>78</v>
      </c>
      <c r="AY351" s="245" t="s">
        <v>144</v>
      </c>
    </row>
    <row r="352" s="14" customFormat="1">
      <c r="A352" s="14"/>
      <c r="B352" s="246"/>
      <c r="C352" s="247"/>
      <c r="D352" s="237" t="s">
        <v>215</v>
      </c>
      <c r="E352" s="248" t="s">
        <v>1</v>
      </c>
      <c r="F352" s="249" t="s">
        <v>1778</v>
      </c>
      <c r="G352" s="247"/>
      <c r="H352" s="250">
        <v>4.7999999999999998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4"/>
      <c r="U352" s="255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215</v>
      </c>
      <c r="AU352" s="256" t="s">
        <v>88</v>
      </c>
      <c r="AV352" s="14" t="s">
        <v>88</v>
      </c>
      <c r="AW352" s="14" t="s">
        <v>34</v>
      </c>
      <c r="AX352" s="14" t="s">
        <v>78</v>
      </c>
      <c r="AY352" s="256" t="s">
        <v>144</v>
      </c>
    </row>
    <row r="353" s="14" customFormat="1">
      <c r="A353" s="14"/>
      <c r="B353" s="246"/>
      <c r="C353" s="247"/>
      <c r="D353" s="237" t="s">
        <v>215</v>
      </c>
      <c r="E353" s="248" t="s">
        <v>1</v>
      </c>
      <c r="F353" s="249" t="s">
        <v>1779</v>
      </c>
      <c r="G353" s="247"/>
      <c r="H353" s="250">
        <v>8.5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4"/>
      <c r="U353" s="255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215</v>
      </c>
      <c r="AU353" s="256" t="s">
        <v>88</v>
      </c>
      <c r="AV353" s="14" t="s">
        <v>88</v>
      </c>
      <c r="AW353" s="14" t="s">
        <v>34</v>
      </c>
      <c r="AX353" s="14" t="s">
        <v>78</v>
      </c>
      <c r="AY353" s="256" t="s">
        <v>144</v>
      </c>
    </row>
    <row r="354" s="14" customFormat="1">
      <c r="A354" s="14"/>
      <c r="B354" s="246"/>
      <c r="C354" s="247"/>
      <c r="D354" s="237" t="s">
        <v>215</v>
      </c>
      <c r="E354" s="248" t="s">
        <v>1</v>
      </c>
      <c r="F354" s="249" t="s">
        <v>1780</v>
      </c>
      <c r="G354" s="247"/>
      <c r="H354" s="250">
        <v>7.3399999999999999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4"/>
      <c r="U354" s="255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215</v>
      </c>
      <c r="AU354" s="256" t="s">
        <v>88</v>
      </c>
      <c r="AV354" s="14" t="s">
        <v>88</v>
      </c>
      <c r="AW354" s="14" t="s">
        <v>34</v>
      </c>
      <c r="AX354" s="14" t="s">
        <v>78</v>
      </c>
      <c r="AY354" s="256" t="s">
        <v>144</v>
      </c>
    </row>
    <row r="355" s="14" customFormat="1">
      <c r="A355" s="14"/>
      <c r="B355" s="246"/>
      <c r="C355" s="247"/>
      <c r="D355" s="237" t="s">
        <v>215</v>
      </c>
      <c r="E355" s="248" t="s">
        <v>1</v>
      </c>
      <c r="F355" s="249" t="s">
        <v>1781</v>
      </c>
      <c r="G355" s="247"/>
      <c r="H355" s="250">
        <v>2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4"/>
      <c r="U355" s="255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215</v>
      </c>
      <c r="AU355" s="256" t="s">
        <v>88</v>
      </c>
      <c r="AV355" s="14" t="s">
        <v>88</v>
      </c>
      <c r="AW355" s="14" t="s">
        <v>34</v>
      </c>
      <c r="AX355" s="14" t="s">
        <v>78</v>
      </c>
      <c r="AY355" s="256" t="s">
        <v>144</v>
      </c>
    </row>
    <row r="356" s="14" customFormat="1">
      <c r="A356" s="14"/>
      <c r="B356" s="246"/>
      <c r="C356" s="247"/>
      <c r="D356" s="237" t="s">
        <v>215</v>
      </c>
      <c r="E356" s="248" t="s">
        <v>1</v>
      </c>
      <c r="F356" s="249" t="s">
        <v>1782</v>
      </c>
      <c r="G356" s="247"/>
      <c r="H356" s="250">
        <v>2.75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4"/>
      <c r="U356" s="255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215</v>
      </c>
      <c r="AU356" s="256" t="s">
        <v>88</v>
      </c>
      <c r="AV356" s="14" t="s">
        <v>88</v>
      </c>
      <c r="AW356" s="14" t="s">
        <v>34</v>
      </c>
      <c r="AX356" s="14" t="s">
        <v>78</v>
      </c>
      <c r="AY356" s="256" t="s">
        <v>144</v>
      </c>
    </row>
    <row r="357" s="14" customFormat="1">
      <c r="A357" s="14"/>
      <c r="B357" s="246"/>
      <c r="C357" s="247"/>
      <c r="D357" s="237" t="s">
        <v>215</v>
      </c>
      <c r="E357" s="248" t="s">
        <v>1</v>
      </c>
      <c r="F357" s="249" t="s">
        <v>1783</v>
      </c>
      <c r="G357" s="247"/>
      <c r="H357" s="250">
        <v>29.600000000000001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4"/>
      <c r="U357" s="255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215</v>
      </c>
      <c r="AU357" s="256" t="s">
        <v>88</v>
      </c>
      <c r="AV357" s="14" t="s">
        <v>88</v>
      </c>
      <c r="AW357" s="14" t="s">
        <v>34</v>
      </c>
      <c r="AX357" s="14" t="s">
        <v>78</v>
      </c>
      <c r="AY357" s="256" t="s">
        <v>144</v>
      </c>
    </row>
    <row r="358" s="15" customFormat="1">
      <c r="A358" s="15"/>
      <c r="B358" s="257"/>
      <c r="C358" s="258"/>
      <c r="D358" s="237" t="s">
        <v>215</v>
      </c>
      <c r="E358" s="259" t="s">
        <v>1</v>
      </c>
      <c r="F358" s="260" t="s">
        <v>237</v>
      </c>
      <c r="G358" s="258"/>
      <c r="H358" s="261">
        <v>61.490000000000002</v>
      </c>
      <c r="I358" s="262"/>
      <c r="J358" s="258"/>
      <c r="K358" s="258"/>
      <c r="L358" s="263"/>
      <c r="M358" s="264"/>
      <c r="N358" s="265"/>
      <c r="O358" s="265"/>
      <c r="P358" s="265"/>
      <c r="Q358" s="265"/>
      <c r="R358" s="265"/>
      <c r="S358" s="265"/>
      <c r="T358" s="265"/>
      <c r="U358" s="266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7" t="s">
        <v>215</v>
      </c>
      <c r="AU358" s="267" t="s">
        <v>88</v>
      </c>
      <c r="AV358" s="15" t="s">
        <v>161</v>
      </c>
      <c r="AW358" s="15" t="s">
        <v>34</v>
      </c>
      <c r="AX358" s="15" t="s">
        <v>86</v>
      </c>
      <c r="AY358" s="267" t="s">
        <v>144</v>
      </c>
    </row>
    <row r="359" s="2" customFormat="1" ht="37.8" customHeight="1">
      <c r="A359" s="38"/>
      <c r="B359" s="39"/>
      <c r="C359" s="217" t="s">
        <v>565</v>
      </c>
      <c r="D359" s="217" t="s">
        <v>147</v>
      </c>
      <c r="E359" s="218" t="s">
        <v>1790</v>
      </c>
      <c r="F359" s="219" t="s">
        <v>1791</v>
      </c>
      <c r="G359" s="220" t="s">
        <v>213</v>
      </c>
      <c r="H359" s="221">
        <v>29.600000000000001</v>
      </c>
      <c r="I359" s="222"/>
      <c r="J359" s="223">
        <f>ROUND(I359*H359,2)</f>
        <v>0</v>
      </c>
      <c r="K359" s="219" t="s">
        <v>151</v>
      </c>
      <c r="L359" s="44"/>
      <c r="M359" s="224" t="s">
        <v>1</v>
      </c>
      <c r="N359" s="225" t="s">
        <v>43</v>
      </c>
      <c r="O359" s="91"/>
      <c r="P359" s="226">
        <f>O359*H359</f>
        <v>0</v>
      </c>
      <c r="Q359" s="226">
        <v>0</v>
      </c>
      <c r="R359" s="226">
        <f>Q359*H359</f>
        <v>0</v>
      </c>
      <c r="S359" s="226">
        <v>0.625</v>
      </c>
      <c r="T359" s="226">
        <f>S359*H359</f>
        <v>18.5</v>
      </c>
      <c r="U359" s="227" t="s">
        <v>1</v>
      </c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8" t="s">
        <v>353</v>
      </c>
      <c r="AT359" s="228" t="s">
        <v>147</v>
      </c>
      <c r="AU359" s="228" t="s">
        <v>88</v>
      </c>
      <c r="AY359" s="17" t="s">
        <v>144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7" t="s">
        <v>86</v>
      </c>
      <c r="BK359" s="229">
        <f>ROUND(I359*H359,2)</f>
        <v>0</v>
      </c>
      <c r="BL359" s="17" t="s">
        <v>353</v>
      </c>
      <c r="BM359" s="228" t="s">
        <v>1792</v>
      </c>
    </row>
    <row r="360" s="14" customFormat="1">
      <c r="A360" s="14"/>
      <c r="B360" s="246"/>
      <c r="C360" s="247"/>
      <c r="D360" s="237" t="s">
        <v>215</v>
      </c>
      <c r="E360" s="248" t="s">
        <v>1</v>
      </c>
      <c r="F360" s="249" t="s">
        <v>1783</v>
      </c>
      <c r="G360" s="247"/>
      <c r="H360" s="250">
        <v>29.600000000000001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4"/>
      <c r="U360" s="255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215</v>
      </c>
      <c r="AU360" s="256" t="s">
        <v>88</v>
      </c>
      <c r="AV360" s="14" t="s">
        <v>88</v>
      </c>
      <c r="AW360" s="14" t="s">
        <v>34</v>
      </c>
      <c r="AX360" s="14" t="s">
        <v>86</v>
      </c>
      <c r="AY360" s="256" t="s">
        <v>144</v>
      </c>
    </row>
    <row r="361" s="2" customFormat="1" ht="24.15" customHeight="1">
      <c r="A361" s="38"/>
      <c r="B361" s="39"/>
      <c r="C361" s="217" t="s">
        <v>569</v>
      </c>
      <c r="D361" s="217" t="s">
        <v>147</v>
      </c>
      <c r="E361" s="218" t="s">
        <v>1793</v>
      </c>
      <c r="F361" s="219" t="s">
        <v>1794</v>
      </c>
      <c r="G361" s="220" t="s">
        <v>213</v>
      </c>
      <c r="H361" s="221">
        <v>2.75</v>
      </c>
      <c r="I361" s="222"/>
      <c r="J361" s="223">
        <f>ROUND(I361*H361,2)</f>
        <v>0</v>
      </c>
      <c r="K361" s="219" t="s">
        <v>151</v>
      </c>
      <c r="L361" s="44"/>
      <c r="M361" s="224" t="s">
        <v>1</v>
      </c>
      <c r="N361" s="225" t="s">
        <v>43</v>
      </c>
      <c r="O361" s="91"/>
      <c r="P361" s="226">
        <f>O361*H361</f>
        <v>0</v>
      </c>
      <c r="Q361" s="226">
        <v>0</v>
      </c>
      <c r="R361" s="226">
        <f>Q361*H361</f>
        <v>0</v>
      </c>
      <c r="S361" s="226">
        <v>0.28100000000000003</v>
      </c>
      <c r="T361" s="226">
        <f>S361*H361</f>
        <v>0.77275000000000005</v>
      </c>
      <c r="U361" s="227" t="s">
        <v>1</v>
      </c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8" t="s">
        <v>353</v>
      </c>
      <c r="AT361" s="228" t="s">
        <v>147</v>
      </c>
      <c r="AU361" s="228" t="s">
        <v>88</v>
      </c>
      <c r="AY361" s="17" t="s">
        <v>144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7" t="s">
        <v>86</v>
      </c>
      <c r="BK361" s="229">
        <f>ROUND(I361*H361,2)</f>
        <v>0</v>
      </c>
      <c r="BL361" s="17" t="s">
        <v>353</v>
      </c>
      <c r="BM361" s="228" t="s">
        <v>1795</v>
      </c>
    </row>
    <row r="362" s="14" customFormat="1">
      <c r="A362" s="14"/>
      <c r="B362" s="246"/>
      <c r="C362" s="247"/>
      <c r="D362" s="237" t="s">
        <v>215</v>
      </c>
      <c r="E362" s="248" t="s">
        <v>1</v>
      </c>
      <c r="F362" s="249" t="s">
        <v>1782</v>
      </c>
      <c r="G362" s="247"/>
      <c r="H362" s="250">
        <v>2.75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4"/>
      <c r="U362" s="255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215</v>
      </c>
      <c r="AU362" s="256" t="s">
        <v>88</v>
      </c>
      <c r="AV362" s="14" t="s">
        <v>88</v>
      </c>
      <c r="AW362" s="14" t="s">
        <v>34</v>
      </c>
      <c r="AX362" s="14" t="s">
        <v>86</v>
      </c>
      <c r="AY362" s="256" t="s">
        <v>144</v>
      </c>
    </row>
    <row r="363" s="2" customFormat="1" ht="24.15" customHeight="1">
      <c r="A363" s="38"/>
      <c r="B363" s="39"/>
      <c r="C363" s="217" t="s">
        <v>574</v>
      </c>
      <c r="D363" s="217" t="s">
        <v>147</v>
      </c>
      <c r="E363" s="218" t="s">
        <v>1796</v>
      </c>
      <c r="F363" s="219" t="s">
        <v>1797</v>
      </c>
      <c r="G363" s="220" t="s">
        <v>213</v>
      </c>
      <c r="H363" s="221">
        <v>2</v>
      </c>
      <c r="I363" s="222"/>
      <c r="J363" s="223">
        <f>ROUND(I363*H363,2)</f>
        <v>0</v>
      </c>
      <c r="K363" s="219" t="s">
        <v>151</v>
      </c>
      <c r="L363" s="44"/>
      <c r="M363" s="224" t="s">
        <v>1</v>
      </c>
      <c r="N363" s="225" t="s">
        <v>43</v>
      </c>
      <c r="O363" s="91"/>
      <c r="P363" s="226">
        <f>O363*H363</f>
        <v>0</v>
      </c>
      <c r="Q363" s="226">
        <v>0</v>
      </c>
      <c r="R363" s="226">
        <f>Q363*H363</f>
        <v>0</v>
      </c>
      <c r="S363" s="226">
        <v>0.098000000000000004</v>
      </c>
      <c r="T363" s="226">
        <f>S363*H363</f>
        <v>0.19600000000000001</v>
      </c>
      <c r="U363" s="227" t="s">
        <v>1</v>
      </c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8" t="s">
        <v>353</v>
      </c>
      <c r="AT363" s="228" t="s">
        <v>147</v>
      </c>
      <c r="AU363" s="228" t="s">
        <v>88</v>
      </c>
      <c r="AY363" s="17" t="s">
        <v>144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7" t="s">
        <v>86</v>
      </c>
      <c r="BK363" s="229">
        <f>ROUND(I363*H363,2)</f>
        <v>0</v>
      </c>
      <c r="BL363" s="17" t="s">
        <v>353</v>
      </c>
      <c r="BM363" s="228" t="s">
        <v>1798</v>
      </c>
    </row>
    <row r="364" s="14" customFormat="1">
      <c r="A364" s="14"/>
      <c r="B364" s="246"/>
      <c r="C364" s="247"/>
      <c r="D364" s="237" t="s">
        <v>215</v>
      </c>
      <c r="E364" s="248" t="s">
        <v>1</v>
      </c>
      <c r="F364" s="249" t="s">
        <v>1781</v>
      </c>
      <c r="G364" s="247"/>
      <c r="H364" s="250">
        <v>2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4"/>
      <c r="U364" s="255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215</v>
      </c>
      <c r="AU364" s="256" t="s">
        <v>88</v>
      </c>
      <c r="AV364" s="14" t="s">
        <v>88</v>
      </c>
      <c r="AW364" s="14" t="s">
        <v>34</v>
      </c>
      <c r="AX364" s="14" t="s">
        <v>86</v>
      </c>
      <c r="AY364" s="256" t="s">
        <v>144</v>
      </c>
    </row>
    <row r="365" s="2" customFormat="1" ht="24.15" customHeight="1">
      <c r="A365" s="38"/>
      <c r="B365" s="39"/>
      <c r="C365" s="217" t="s">
        <v>579</v>
      </c>
      <c r="D365" s="217" t="s">
        <v>147</v>
      </c>
      <c r="E365" s="218" t="s">
        <v>1799</v>
      </c>
      <c r="F365" s="219" t="s">
        <v>1800</v>
      </c>
      <c r="G365" s="220" t="s">
        <v>213</v>
      </c>
      <c r="H365" s="221">
        <v>7.3399999999999999</v>
      </c>
      <c r="I365" s="222"/>
      <c r="J365" s="223">
        <f>ROUND(I365*H365,2)</f>
        <v>0</v>
      </c>
      <c r="K365" s="219" t="s">
        <v>151</v>
      </c>
      <c r="L365" s="44"/>
      <c r="M365" s="224" t="s">
        <v>1</v>
      </c>
      <c r="N365" s="225" t="s">
        <v>43</v>
      </c>
      <c r="O365" s="91"/>
      <c r="P365" s="226">
        <f>O365*H365</f>
        <v>0</v>
      </c>
      <c r="Q365" s="226">
        <v>0</v>
      </c>
      <c r="R365" s="226">
        <f>Q365*H365</f>
        <v>0</v>
      </c>
      <c r="S365" s="226">
        <v>0.70899999999999996</v>
      </c>
      <c r="T365" s="226">
        <f>S365*H365</f>
        <v>5.2040599999999992</v>
      </c>
      <c r="U365" s="227" t="s">
        <v>1</v>
      </c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8" t="s">
        <v>353</v>
      </c>
      <c r="AT365" s="228" t="s">
        <v>147</v>
      </c>
      <c r="AU365" s="228" t="s">
        <v>88</v>
      </c>
      <c r="AY365" s="17" t="s">
        <v>144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7" t="s">
        <v>86</v>
      </c>
      <c r="BK365" s="229">
        <f>ROUND(I365*H365,2)</f>
        <v>0</v>
      </c>
      <c r="BL365" s="17" t="s">
        <v>353</v>
      </c>
      <c r="BM365" s="228" t="s">
        <v>1801</v>
      </c>
    </row>
    <row r="366" s="14" customFormat="1">
      <c r="A366" s="14"/>
      <c r="B366" s="246"/>
      <c r="C366" s="247"/>
      <c r="D366" s="237" t="s">
        <v>215</v>
      </c>
      <c r="E366" s="248" t="s">
        <v>1</v>
      </c>
      <c r="F366" s="249" t="s">
        <v>1780</v>
      </c>
      <c r="G366" s="247"/>
      <c r="H366" s="250">
        <v>7.3399999999999999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4"/>
      <c r="U366" s="255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215</v>
      </c>
      <c r="AU366" s="256" t="s">
        <v>88</v>
      </c>
      <c r="AV366" s="14" t="s">
        <v>88</v>
      </c>
      <c r="AW366" s="14" t="s">
        <v>34</v>
      </c>
      <c r="AX366" s="14" t="s">
        <v>86</v>
      </c>
      <c r="AY366" s="256" t="s">
        <v>144</v>
      </c>
    </row>
    <row r="367" s="2" customFormat="1" ht="33" customHeight="1">
      <c r="A367" s="38"/>
      <c r="B367" s="39"/>
      <c r="C367" s="217" t="s">
        <v>584</v>
      </c>
      <c r="D367" s="217" t="s">
        <v>147</v>
      </c>
      <c r="E367" s="218" t="s">
        <v>1802</v>
      </c>
      <c r="F367" s="219" t="s">
        <v>1803</v>
      </c>
      <c r="G367" s="220" t="s">
        <v>213</v>
      </c>
      <c r="H367" s="221">
        <v>8.5</v>
      </c>
      <c r="I367" s="222"/>
      <c r="J367" s="223">
        <f>ROUND(I367*H367,2)</f>
        <v>0</v>
      </c>
      <c r="K367" s="219" t="s">
        <v>151</v>
      </c>
      <c r="L367" s="44"/>
      <c r="M367" s="224" t="s">
        <v>1</v>
      </c>
      <c r="N367" s="225" t="s">
        <v>43</v>
      </c>
      <c r="O367" s="91"/>
      <c r="P367" s="226">
        <f>O367*H367</f>
        <v>0</v>
      </c>
      <c r="Q367" s="226">
        <v>0</v>
      </c>
      <c r="R367" s="226">
        <f>Q367*H367</f>
        <v>0</v>
      </c>
      <c r="S367" s="226">
        <v>0.255</v>
      </c>
      <c r="T367" s="226">
        <f>S367*H367</f>
        <v>2.1675</v>
      </c>
      <c r="U367" s="227" t="s">
        <v>1</v>
      </c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8" t="s">
        <v>353</v>
      </c>
      <c r="AT367" s="228" t="s">
        <v>147</v>
      </c>
      <c r="AU367" s="228" t="s">
        <v>88</v>
      </c>
      <c r="AY367" s="17" t="s">
        <v>144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7" t="s">
        <v>86</v>
      </c>
      <c r="BK367" s="229">
        <f>ROUND(I367*H367,2)</f>
        <v>0</v>
      </c>
      <c r="BL367" s="17" t="s">
        <v>353</v>
      </c>
      <c r="BM367" s="228" t="s">
        <v>1804</v>
      </c>
    </row>
    <row r="368" s="14" customFormat="1">
      <c r="A368" s="14"/>
      <c r="B368" s="246"/>
      <c r="C368" s="247"/>
      <c r="D368" s="237" t="s">
        <v>215</v>
      </c>
      <c r="E368" s="248" t="s">
        <v>1</v>
      </c>
      <c r="F368" s="249" t="s">
        <v>1779</v>
      </c>
      <c r="G368" s="247"/>
      <c r="H368" s="250">
        <v>8.5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4"/>
      <c r="U368" s="255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215</v>
      </c>
      <c r="AU368" s="256" t="s">
        <v>88</v>
      </c>
      <c r="AV368" s="14" t="s">
        <v>88</v>
      </c>
      <c r="AW368" s="14" t="s">
        <v>34</v>
      </c>
      <c r="AX368" s="14" t="s">
        <v>86</v>
      </c>
      <c r="AY368" s="256" t="s">
        <v>144</v>
      </c>
    </row>
    <row r="369" s="2" customFormat="1" ht="24.15" customHeight="1">
      <c r="A369" s="38"/>
      <c r="B369" s="39"/>
      <c r="C369" s="217" t="s">
        <v>588</v>
      </c>
      <c r="D369" s="217" t="s">
        <v>147</v>
      </c>
      <c r="E369" s="218" t="s">
        <v>1805</v>
      </c>
      <c r="F369" s="219" t="s">
        <v>1806</v>
      </c>
      <c r="G369" s="220" t="s">
        <v>213</v>
      </c>
      <c r="H369" s="221">
        <v>4.7999999999999998</v>
      </c>
      <c r="I369" s="222"/>
      <c r="J369" s="223">
        <f>ROUND(I369*H369,2)</f>
        <v>0</v>
      </c>
      <c r="K369" s="219" t="s">
        <v>151</v>
      </c>
      <c r="L369" s="44"/>
      <c r="M369" s="224" t="s">
        <v>1</v>
      </c>
      <c r="N369" s="225" t="s">
        <v>43</v>
      </c>
      <c r="O369" s="91"/>
      <c r="P369" s="226">
        <f>O369*H369</f>
        <v>0</v>
      </c>
      <c r="Q369" s="226">
        <v>0</v>
      </c>
      <c r="R369" s="226">
        <f>Q369*H369</f>
        <v>0</v>
      </c>
      <c r="S369" s="226">
        <v>0.29499999999999998</v>
      </c>
      <c r="T369" s="226">
        <f>S369*H369</f>
        <v>1.4159999999999999</v>
      </c>
      <c r="U369" s="227" t="s">
        <v>1</v>
      </c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8" t="s">
        <v>353</v>
      </c>
      <c r="AT369" s="228" t="s">
        <v>147</v>
      </c>
      <c r="AU369" s="228" t="s">
        <v>88</v>
      </c>
      <c r="AY369" s="17" t="s">
        <v>144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7" t="s">
        <v>86</v>
      </c>
      <c r="BK369" s="229">
        <f>ROUND(I369*H369,2)</f>
        <v>0</v>
      </c>
      <c r="BL369" s="17" t="s">
        <v>353</v>
      </c>
      <c r="BM369" s="228" t="s">
        <v>1807</v>
      </c>
    </row>
    <row r="370" s="14" customFormat="1">
      <c r="A370" s="14"/>
      <c r="B370" s="246"/>
      <c r="C370" s="247"/>
      <c r="D370" s="237" t="s">
        <v>215</v>
      </c>
      <c r="E370" s="248" t="s">
        <v>1</v>
      </c>
      <c r="F370" s="249" t="s">
        <v>1778</v>
      </c>
      <c r="G370" s="247"/>
      <c r="H370" s="250">
        <v>4.7999999999999998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4"/>
      <c r="U370" s="255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6" t="s">
        <v>215</v>
      </c>
      <c r="AU370" s="256" t="s">
        <v>88</v>
      </c>
      <c r="AV370" s="14" t="s">
        <v>88</v>
      </c>
      <c r="AW370" s="14" t="s">
        <v>34</v>
      </c>
      <c r="AX370" s="14" t="s">
        <v>86</v>
      </c>
      <c r="AY370" s="256" t="s">
        <v>144</v>
      </c>
    </row>
    <row r="371" s="2" customFormat="1" ht="37.8" customHeight="1">
      <c r="A371" s="38"/>
      <c r="B371" s="39"/>
      <c r="C371" s="217" t="s">
        <v>593</v>
      </c>
      <c r="D371" s="217" t="s">
        <v>147</v>
      </c>
      <c r="E371" s="218" t="s">
        <v>1808</v>
      </c>
      <c r="F371" s="219" t="s">
        <v>1809</v>
      </c>
      <c r="G371" s="220" t="s">
        <v>270</v>
      </c>
      <c r="H371" s="221">
        <v>6</v>
      </c>
      <c r="I371" s="222"/>
      <c r="J371" s="223">
        <f>ROUND(I371*H371,2)</f>
        <v>0</v>
      </c>
      <c r="K371" s="219" t="s">
        <v>151</v>
      </c>
      <c r="L371" s="44"/>
      <c r="M371" s="224" t="s">
        <v>1</v>
      </c>
      <c r="N371" s="225" t="s">
        <v>43</v>
      </c>
      <c r="O371" s="91"/>
      <c r="P371" s="226">
        <f>O371*H371</f>
        <v>0</v>
      </c>
      <c r="Q371" s="226">
        <v>0</v>
      </c>
      <c r="R371" s="226">
        <f>Q371*H371</f>
        <v>0</v>
      </c>
      <c r="S371" s="226">
        <v>0.10000000000000001</v>
      </c>
      <c r="T371" s="226">
        <f>S371*H371</f>
        <v>0.60000000000000009</v>
      </c>
      <c r="U371" s="227" t="s">
        <v>1</v>
      </c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8" t="s">
        <v>353</v>
      </c>
      <c r="AT371" s="228" t="s">
        <v>147</v>
      </c>
      <c r="AU371" s="228" t="s">
        <v>88</v>
      </c>
      <c r="AY371" s="17" t="s">
        <v>144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7" t="s">
        <v>86</v>
      </c>
      <c r="BK371" s="229">
        <f>ROUND(I371*H371,2)</f>
        <v>0</v>
      </c>
      <c r="BL371" s="17" t="s">
        <v>353</v>
      </c>
      <c r="BM371" s="228" t="s">
        <v>1810</v>
      </c>
    </row>
    <row r="372" s="14" customFormat="1">
      <c r="A372" s="14"/>
      <c r="B372" s="246"/>
      <c r="C372" s="247"/>
      <c r="D372" s="237" t="s">
        <v>215</v>
      </c>
      <c r="E372" s="248" t="s">
        <v>1</v>
      </c>
      <c r="F372" s="249" t="s">
        <v>1811</v>
      </c>
      <c r="G372" s="247"/>
      <c r="H372" s="250">
        <v>6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4"/>
      <c r="U372" s="255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215</v>
      </c>
      <c r="AU372" s="256" t="s">
        <v>88</v>
      </c>
      <c r="AV372" s="14" t="s">
        <v>88</v>
      </c>
      <c r="AW372" s="14" t="s">
        <v>34</v>
      </c>
      <c r="AX372" s="14" t="s">
        <v>86</v>
      </c>
      <c r="AY372" s="256" t="s">
        <v>144</v>
      </c>
    </row>
    <row r="373" s="2" customFormat="1" ht="33" customHeight="1">
      <c r="A373" s="38"/>
      <c r="B373" s="39"/>
      <c r="C373" s="217" t="s">
        <v>598</v>
      </c>
      <c r="D373" s="217" t="s">
        <v>147</v>
      </c>
      <c r="E373" s="218" t="s">
        <v>1812</v>
      </c>
      <c r="F373" s="219" t="s">
        <v>1813</v>
      </c>
      <c r="G373" s="220" t="s">
        <v>270</v>
      </c>
      <c r="H373" s="221">
        <v>11</v>
      </c>
      <c r="I373" s="222"/>
      <c r="J373" s="223">
        <f>ROUND(I373*H373,2)</f>
        <v>0</v>
      </c>
      <c r="K373" s="219" t="s">
        <v>151</v>
      </c>
      <c r="L373" s="44"/>
      <c r="M373" s="224" t="s">
        <v>1</v>
      </c>
      <c r="N373" s="225" t="s">
        <v>43</v>
      </c>
      <c r="O373" s="91"/>
      <c r="P373" s="226">
        <f>O373*H373</f>
        <v>0</v>
      </c>
      <c r="Q373" s="226">
        <v>0</v>
      </c>
      <c r="R373" s="226">
        <f>Q373*H373</f>
        <v>0</v>
      </c>
      <c r="S373" s="226">
        <v>0.125</v>
      </c>
      <c r="T373" s="226">
        <f>S373*H373</f>
        <v>1.375</v>
      </c>
      <c r="U373" s="227" t="s">
        <v>1</v>
      </c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8" t="s">
        <v>353</v>
      </c>
      <c r="AT373" s="228" t="s">
        <v>147</v>
      </c>
      <c r="AU373" s="228" t="s">
        <v>88</v>
      </c>
      <c r="AY373" s="17" t="s">
        <v>144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7" t="s">
        <v>86</v>
      </c>
      <c r="BK373" s="229">
        <f>ROUND(I373*H373,2)</f>
        <v>0</v>
      </c>
      <c r="BL373" s="17" t="s">
        <v>353</v>
      </c>
      <c r="BM373" s="228" t="s">
        <v>1814</v>
      </c>
    </row>
    <row r="374" s="14" customFormat="1">
      <c r="A374" s="14"/>
      <c r="B374" s="246"/>
      <c r="C374" s="247"/>
      <c r="D374" s="237" t="s">
        <v>215</v>
      </c>
      <c r="E374" s="248" t="s">
        <v>1</v>
      </c>
      <c r="F374" s="249" t="s">
        <v>1815</v>
      </c>
      <c r="G374" s="247"/>
      <c r="H374" s="250">
        <v>11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4"/>
      <c r="U374" s="255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215</v>
      </c>
      <c r="AU374" s="256" t="s">
        <v>88</v>
      </c>
      <c r="AV374" s="14" t="s">
        <v>88</v>
      </c>
      <c r="AW374" s="14" t="s">
        <v>34</v>
      </c>
      <c r="AX374" s="14" t="s">
        <v>86</v>
      </c>
      <c r="AY374" s="256" t="s">
        <v>144</v>
      </c>
    </row>
    <row r="375" s="2" customFormat="1" ht="33" customHeight="1">
      <c r="A375" s="38"/>
      <c r="B375" s="39"/>
      <c r="C375" s="217" t="s">
        <v>603</v>
      </c>
      <c r="D375" s="217" t="s">
        <v>147</v>
      </c>
      <c r="E375" s="218" t="s">
        <v>1816</v>
      </c>
      <c r="F375" s="219" t="s">
        <v>1817</v>
      </c>
      <c r="G375" s="220" t="s">
        <v>270</v>
      </c>
      <c r="H375" s="221">
        <v>1</v>
      </c>
      <c r="I375" s="222"/>
      <c r="J375" s="223">
        <f>ROUND(I375*H375,2)</f>
        <v>0</v>
      </c>
      <c r="K375" s="219" t="s">
        <v>151</v>
      </c>
      <c r="L375" s="44"/>
      <c r="M375" s="224" t="s">
        <v>1</v>
      </c>
      <c r="N375" s="225" t="s">
        <v>43</v>
      </c>
      <c r="O375" s="91"/>
      <c r="P375" s="226">
        <f>O375*H375</f>
        <v>0</v>
      </c>
      <c r="Q375" s="226">
        <v>0</v>
      </c>
      <c r="R375" s="226">
        <f>Q375*H375</f>
        <v>0</v>
      </c>
      <c r="S375" s="226">
        <v>0.14499999999999999</v>
      </c>
      <c r="T375" s="226">
        <f>S375*H375</f>
        <v>0.14499999999999999</v>
      </c>
      <c r="U375" s="227" t="s">
        <v>1</v>
      </c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8" t="s">
        <v>353</v>
      </c>
      <c r="AT375" s="228" t="s">
        <v>147</v>
      </c>
      <c r="AU375" s="228" t="s">
        <v>88</v>
      </c>
      <c r="AY375" s="17" t="s">
        <v>144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7" t="s">
        <v>86</v>
      </c>
      <c r="BK375" s="229">
        <f>ROUND(I375*H375,2)</f>
        <v>0</v>
      </c>
      <c r="BL375" s="17" t="s">
        <v>353</v>
      </c>
      <c r="BM375" s="228" t="s">
        <v>1818</v>
      </c>
    </row>
    <row r="376" s="14" customFormat="1">
      <c r="A376" s="14"/>
      <c r="B376" s="246"/>
      <c r="C376" s="247"/>
      <c r="D376" s="237" t="s">
        <v>215</v>
      </c>
      <c r="E376" s="248" t="s">
        <v>1</v>
      </c>
      <c r="F376" s="249" t="s">
        <v>86</v>
      </c>
      <c r="G376" s="247"/>
      <c r="H376" s="250">
        <v>1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4"/>
      <c r="U376" s="255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6" t="s">
        <v>215</v>
      </c>
      <c r="AU376" s="256" t="s">
        <v>88</v>
      </c>
      <c r="AV376" s="14" t="s">
        <v>88</v>
      </c>
      <c r="AW376" s="14" t="s">
        <v>34</v>
      </c>
      <c r="AX376" s="14" t="s">
        <v>86</v>
      </c>
      <c r="AY376" s="256" t="s">
        <v>144</v>
      </c>
    </row>
    <row r="377" s="2" customFormat="1" ht="24.15" customHeight="1">
      <c r="A377" s="38"/>
      <c r="B377" s="39"/>
      <c r="C377" s="217" t="s">
        <v>608</v>
      </c>
      <c r="D377" s="217" t="s">
        <v>147</v>
      </c>
      <c r="E377" s="218" t="s">
        <v>1819</v>
      </c>
      <c r="F377" s="219" t="s">
        <v>1820</v>
      </c>
      <c r="G377" s="220" t="s">
        <v>270</v>
      </c>
      <c r="H377" s="221">
        <v>8</v>
      </c>
      <c r="I377" s="222"/>
      <c r="J377" s="223">
        <f>ROUND(I377*H377,2)</f>
        <v>0</v>
      </c>
      <c r="K377" s="219" t="s">
        <v>151</v>
      </c>
      <c r="L377" s="44"/>
      <c r="M377" s="224" t="s">
        <v>1</v>
      </c>
      <c r="N377" s="225" t="s">
        <v>43</v>
      </c>
      <c r="O377" s="91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6">
        <f>S377*H377</f>
        <v>0</v>
      </c>
      <c r="U377" s="227" t="s">
        <v>1</v>
      </c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8" t="s">
        <v>353</v>
      </c>
      <c r="AT377" s="228" t="s">
        <v>147</v>
      </c>
      <c r="AU377" s="228" t="s">
        <v>88</v>
      </c>
      <c r="AY377" s="17" t="s">
        <v>144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7" t="s">
        <v>86</v>
      </c>
      <c r="BK377" s="229">
        <f>ROUND(I377*H377,2)</f>
        <v>0</v>
      </c>
      <c r="BL377" s="17" t="s">
        <v>353</v>
      </c>
      <c r="BM377" s="228" t="s">
        <v>1821</v>
      </c>
    </row>
    <row r="378" s="2" customFormat="1" ht="24.15" customHeight="1">
      <c r="A378" s="38"/>
      <c r="B378" s="39"/>
      <c r="C378" s="217" t="s">
        <v>613</v>
      </c>
      <c r="D378" s="217" t="s">
        <v>147</v>
      </c>
      <c r="E378" s="218" t="s">
        <v>1822</v>
      </c>
      <c r="F378" s="219" t="s">
        <v>1823</v>
      </c>
      <c r="G378" s="220" t="s">
        <v>270</v>
      </c>
      <c r="H378" s="221">
        <v>23.600000000000001</v>
      </c>
      <c r="I378" s="222"/>
      <c r="J378" s="223">
        <f>ROUND(I378*H378,2)</f>
        <v>0</v>
      </c>
      <c r="K378" s="219" t="s">
        <v>151</v>
      </c>
      <c r="L378" s="44"/>
      <c r="M378" s="224" t="s">
        <v>1</v>
      </c>
      <c r="N378" s="225" t="s">
        <v>43</v>
      </c>
      <c r="O378" s="91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6">
        <f>S378*H378</f>
        <v>0</v>
      </c>
      <c r="U378" s="227" t="s">
        <v>1</v>
      </c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8" t="s">
        <v>353</v>
      </c>
      <c r="AT378" s="228" t="s">
        <v>147</v>
      </c>
      <c r="AU378" s="228" t="s">
        <v>88</v>
      </c>
      <c r="AY378" s="17" t="s">
        <v>144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7" t="s">
        <v>86</v>
      </c>
      <c r="BK378" s="229">
        <f>ROUND(I378*H378,2)</f>
        <v>0</v>
      </c>
      <c r="BL378" s="17" t="s">
        <v>353</v>
      </c>
      <c r="BM378" s="228" t="s">
        <v>1824</v>
      </c>
    </row>
    <row r="379" s="14" customFormat="1">
      <c r="A379" s="14"/>
      <c r="B379" s="246"/>
      <c r="C379" s="247"/>
      <c r="D379" s="237" t="s">
        <v>215</v>
      </c>
      <c r="E379" s="248" t="s">
        <v>1</v>
      </c>
      <c r="F379" s="249" t="s">
        <v>1825</v>
      </c>
      <c r="G379" s="247"/>
      <c r="H379" s="250">
        <v>23.600000000000001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4"/>
      <c r="U379" s="255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6" t="s">
        <v>215</v>
      </c>
      <c r="AU379" s="256" t="s">
        <v>88</v>
      </c>
      <c r="AV379" s="14" t="s">
        <v>88</v>
      </c>
      <c r="AW379" s="14" t="s">
        <v>34</v>
      </c>
      <c r="AX379" s="14" t="s">
        <v>86</v>
      </c>
      <c r="AY379" s="256" t="s">
        <v>144</v>
      </c>
    </row>
    <row r="380" s="2" customFormat="1" ht="24.15" customHeight="1">
      <c r="A380" s="38"/>
      <c r="B380" s="39"/>
      <c r="C380" s="217" t="s">
        <v>618</v>
      </c>
      <c r="D380" s="217" t="s">
        <v>147</v>
      </c>
      <c r="E380" s="218" t="s">
        <v>1826</v>
      </c>
      <c r="F380" s="219" t="s">
        <v>1827</v>
      </c>
      <c r="G380" s="220" t="s">
        <v>270</v>
      </c>
      <c r="H380" s="221">
        <v>111.2</v>
      </c>
      <c r="I380" s="222"/>
      <c r="J380" s="223">
        <f>ROUND(I380*H380,2)</f>
        <v>0</v>
      </c>
      <c r="K380" s="219" t="s">
        <v>151</v>
      </c>
      <c r="L380" s="44"/>
      <c r="M380" s="224" t="s">
        <v>1</v>
      </c>
      <c r="N380" s="225" t="s">
        <v>43</v>
      </c>
      <c r="O380" s="91"/>
      <c r="P380" s="226">
        <f>O380*H380</f>
        <v>0</v>
      </c>
      <c r="Q380" s="226">
        <v>0.00012</v>
      </c>
      <c r="R380" s="226">
        <f>Q380*H380</f>
        <v>0.013344</v>
      </c>
      <c r="S380" s="226">
        <v>0</v>
      </c>
      <c r="T380" s="226">
        <f>S380*H380</f>
        <v>0</v>
      </c>
      <c r="U380" s="227" t="s">
        <v>1</v>
      </c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8" t="s">
        <v>353</v>
      </c>
      <c r="AT380" s="228" t="s">
        <v>147</v>
      </c>
      <c r="AU380" s="228" t="s">
        <v>88</v>
      </c>
      <c r="AY380" s="17" t="s">
        <v>144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7" t="s">
        <v>86</v>
      </c>
      <c r="BK380" s="229">
        <f>ROUND(I380*H380,2)</f>
        <v>0</v>
      </c>
      <c r="BL380" s="17" t="s">
        <v>353</v>
      </c>
      <c r="BM380" s="228" t="s">
        <v>1828</v>
      </c>
    </row>
    <row r="381" s="14" customFormat="1">
      <c r="A381" s="14"/>
      <c r="B381" s="246"/>
      <c r="C381" s="247"/>
      <c r="D381" s="237" t="s">
        <v>215</v>
      </c>
      <c r="E381" s="248" t="s">
        <v>1</v>
      </c>
      <c r="F381" s="249" t="s">
        <v>1829</v>
      </c>
      <c r="G381" s="247"/>
      <c r="H381" s="250">
        <v>111.2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4"/>
      <c r="U381" s="255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215</v>
      </c>
      <c r="AU381" s="256" t="s">
        <v>88</v>
      </c>
      <c r="AV381" s="14" t="s">
        <v>88</v>
      </c>
      <c r="AW381" s="14" t="s">
        <v>34</v>
      </c>
      <c r="AX381" s="14" t="s">
        <v>86</v>
      </c>
      <c r="AY381" s="256" t="s">
        <v>144</v>
      </c>
    </row>
    <row r="382" s="2" customFormat="1" ht="24.15" customHeight="1">
      <c r="A382" s="38"/>
      <c r="B382" s="39"/>
      <c r="C382" s="217" t="s">
        <v>622</v>
      </c>
      <c r="D382" s="217" t="s">
        <v>147</v>
      </c>
      <c r="E382" s="218" t="s">
        <v>1479</v>
      </c>
      <c r="F382" s="219" t="s">
        <v>1480</v>
      </c>
      <c r="G382" s="220" t="s">
        <v>426</v>
      </c>
      <c r="H382" s="221">
        <v>29.603999999999999</v>
      </c>
      <c r="I382" s="222"/>
      <c r="J382" s="223">
        <f>ROUND(I382*H382,2)</f>
        <v>0</v>
      </c>
      <c r="K382" s="219" t="s">
        <v>151</v>
      </c>
      <c r="L382" s="44"/>
      <c r="M382" s="224" t="s">
        <v>1</v>
      </c>
      <c r="N382" s="225" t="s">
        <v>43</v>
      </c>
      <c r="O382" s="91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6">
        <f>S382*H382</f>
        <v>0</v>
      </c>
      <c r="U382" s="227" t="s">
        <v>1</v>
      </c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8" t="s">
        <v>161</v>
      </c>
      <c r="AT382" s="228" t="s">
        <v>147</v>
      </c>
      <c r="AU382" s="228" t="s">
        <v>88</v>
      </c>
      <c r="AY382" s="17" t="s">
        <v>144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7" t="s">
        <v>86</v>
      </c>
      <c r="BK382" s="229">
        <f>ROUND(I382*H382,2)</f>
        <v>0</v>
      </c>
      <c r="BL382" s="17" t="s">
        <v>161</v>
      </c>
      <c r="BM382" s="228" t="s">
        <v>1830</v>
      </c>
    </row>
    <row r="383" s="2" customFormat="1" ht="24.15" customHeight="1">
      <c r="A383" s="38"/>
      <c r="B383" s="39"/>
      <c r="C383" s="217" t="s">
        <v>628</v>
      </c>
      <c r="D383" s="217" t="s">
        <v>147</v>
      </c>
      <c r="E383" s="218" t="s">
        <v>1831</v>
      </c>
      <c r="F383" s="219" t="s">
        <v>1832</v>
      </c>
      <c r="G383" s="220" t="s">
        <v>426</v>
      </c>
      <c r="H383" s="221">
        <v>29.603999999999999</v>
      </c>
      <c r="I383" s="222"/>
      <c r="J383" s="223">
        <f>ROUND(I383*H383,2)</f>
        <v>0</v>
      </c>
      <c r="K383" s="219" t="s">
        <v>151</v>
      </c>
      <c r="L383" s="44"/>
      <c r="M383" s="224" t="s">
        <v>1</v>
      </c>
      <c r="N383" s="225" t="s">
        <v>43</v>
      </c>
      <c r="O383" s="91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6">
        <f>S383*H383</f>
        <v>0</v>
      </c>
      <c r="U383" s="227" t="s">
        <v>1</v>
      </c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8" t="s">
        <v>353</v>
      </c>
      <c r="AT383" s="228" t="s">
        <v>147</v>
      </c>
      <c r="AU383" s="228" t="s">
        <v>88</v>
      </c>
      <c r="AY383" s="17" t="s">
        <v>144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7" t="s">
        <v>86</v>
      </c>
      <c r="BK383" s="229">
        <f>ROUND(I383*H383,2)</f>
        <v>0</v>
      </c>
      <c r="BL383" s="17" t="s">
        <v>353</v>
      </c>
      <c r="BM383" s="228" t="s">
        <v>1833</v>
      </c>
    </row>
    <row r="384" s="2" customFormat="1" ht="24.15" customHeight="1">
      <c r="A384" s="38"/>
      <c r="B384" s="39"/>
      <c r="C384" s="217" t="s">
        <v>633</v>
      </c>
      <c r="D384" s="217" t="s">
        <v>147</v>
      </c>
      <c r="E384" s="218" t="s">
        <v>1834</v>
      </c>
      <c r="F384" s="219" t="s">
        <v>1835</v>
      </c>
      <c r="G384" s="220" t="s">
        <v>426</v>
      </c>
      <c r="H384" s="221">
        <v>858.51599999999996</v>
      </c>
      <c r="I384" s="222"/>
      <c r="J384" s="223">
        <f>ROUND(I384*H384,2)</f>
        <v>0</v>
      </c>
      <c r="K384" s="219" t="s">
        <v>151</v>
      </c>
      <c r="L384" s="44"/>
      <c r="M384" s="224" t="s">
        <v>1</v>
      </c>
      <c r="N384" s="225" t="s">
        <v>43</v>
      </c>
      <c r="O384" s="91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6">
        <f>S384*H384</f>
        <v>0</v>
      </c>
      <c r="U384" s="227" t="s">
        <v>1</v>
      </c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8" t="s">
        <v>353</v>
      </c>
      <c r="AT384" s="228" t="s">
        <v>147</v>
      </c>
      <c r="AU384" s="228" t="s">
        <v>88</v>
      </c>
      <c r="AY384" s="17" t="s">
        <v>144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7" t="s">
        <v>86</v>
      </c>
      <c r="BK384" s="229">
        <f>ROUND(I384*H384,2)</f>
        <v>0</v>
      </c>
      <c r="BL384" s="17" t="s">
        <v>353</v>
      </c>
      <c r="BM384" s="228" t="s">
        <v>1836</v>
      </c>
    </row>
    <row r="385" s="2" customFormat="1" ht="37.8" customHeight="1">
      <c r="A385" s="38"/>
      <c r="B385" s="39"/>
      <c r="C385" s="217" t="s">
        <v>637</v>
      </c>
      <c r="D385" s="217" t="s">
        <v>147</v>
      </c>
      <c r="E385" s="218" t="s">
        <v>1837</v>
      </c>
      <c r="F385" s="219" t="s">
        <v>1838</v>
      </c>
      <c r="G385" s="220" t="s">
        <v>426</v>
      </c>
      <c r="H385" s="221">
        <v>24.204000000000001</v>
      </c>
      <c r="I385" s="222"/>
      <c r="J385" s="223">
        <f>ROUND(I385*H385,2)</f>
        <v>0</v>
      </c>
      <c r="K385" s="219" t="s">
        <v>151</v>
      </c>
      <c r="L385" s="44"/>
      <c r="M385" s="224" t="s">
        <v>1</v>
      </c>
      <c r="N385" s="225" t="s">
        <v>43</v>
      </c>
      <c r="O385" s="91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6">
        <f>S385*H385</f>
        <v>0</v>
      </c>
      <c r="U385" s="227" t="s">
        <v>1</v>
      </c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8" t="s">
        <v>353</v>
      </c>
      <c r="AT385" s="228" t="s">
        <v>147</v>
      </c>
      <c r="AU385" s="228" t="s">
        <v>88</v>
      </c>
      <c r="AY385" s="17" t="s">
        <v>144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7" t="s">
        <v>86</v>
      </c>
      <c r="BK385" s="229">
        <f>ROUND(I385*H385,2)</f>
        <v>0</v>
      </c>
      <c r="BL385" s="17" t="s">
        <v>353</v>
      </c>
      <c r="BM385" s="228" t="s">
        <v>1839</v>
      </c>
    </row>
    <row r="386" s="2" customFormat="1" ht="44.25" customHeight="1">
      <c r="A386" s="38"/>
      <c r="B386" s="39"/>
      <c r="C386" s="217" t="s">
        <v>641</v>
      </c>
      <c r="D386" s="217" t="s">
        <v>147</v>
      </c>
      <c r="E386" s="218" t="s">
        <v>1840</v>
      </c>
      <c r="F386" s="219" t="s">
        <v>1496</v>
      </c>
      <c r="G386" s="220" t="s">
        <v>426</v>
      </c>
      <c r="H386" s="221">
        <v>5.4000000000000004</v>
      </c>
      <c r="I386" s="222"/>
      <c r="J386" s="223">
        <f>ROUND(I386*H386,2)</f>
        <v>0</v>
      </c>
      <c r="K386" s="219" t="s">
        <v>151</v>
      </c>
      <c r="L386" s="44"/>
      <c r="M386" s="224" t="s">
        <v>1</v>
      </c>
      <c r="N386" s="225" t="s">
        <v>43</v>
      </c>
      <c r="O386" s="91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6">
        <f>S386*H386</f>
        <v>0</v>
      </c>
      <c r="U386" s="227" t="s">
        <v>1</v>
      </c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8" t="s">
        <v>353</v>
      </c>
      <c r="AT386" s="228" t="s">
        <v>147</v>
      </c>
      <c r="AU386" s="228" t="s">
        <v>88</v>
      </c>
      <c r="AY386" s="17" t="s">
        <v>144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7" t="s">
        <v>86</v>
      </c>
      <c r="BK386" s="229">
        <f>ROUND(I386*H386,2)</f>
        <v>0</v>
      </c>
      <c r="BL386" s="17" t="s">
        <v>353</v>
      </c>
      <c r="BM386" s="228" t="s">
        <v>1841</v>
      </c>
    </row>
    <row r="387" s="2" customFormat="1" ht="24.15" customHeight="1">
      <c r="A387" s="38"/>
      <c r="B387" s="39"/>
      <c r="C387" s="217" t="s">
        <v>646</v>
      </c>
      <c r="D387" s="217" t="s">
        <v>147</v>
      </c>
      <c r="E387" s="218" t="s">
        <v>1842</v>
      </c>
      <c r="F387" s="219" t="s">
        <v>1843</v>
      </c>
      <c r="G387" s="220" t="s">
        <v>426</v>
      </c>
      <c r="H387" s="221">
        <v>2.601</v>
      </c>
      <c r="I387" s="222"/>
      <c r="J387" s="223">
        <f>ROUND(I387*H387,2)</f>
        <v>0</v>
      </c>
      <c r="K387" s="219" t="s">
        <v>151</v>
      </c>
      <c r="L387" s="44"/>
      <c r="M387" s="230" t="s">
        <v>1</v>
      </c>
      <c r="N387" s="231" t="s">
        <v>43</v>
      </c>
      <c r="O387" s="232"/>
      <c r="P387" s="233">
        <f>O387*H387</f>
        <v>0</v>
      </c>
      <c r="Q387" s="233">
        <v>0</v>
      </c>
      <c r="R387" s="233">
        <f>Q387*H387</f>
        <v>0</v>
      </c>
      <c r="S387" s="233">
        <v>0</v>
      </c>
      <c r="T387" s="233">
        <f>S387*H387</f>
        <v>0</v>
      </c>
      <c r="U387" s="234" t="s">
        <v>1</v>
      </c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8" t="s">
        <v>353</v>
      </c>
      <c r="AT387" s="228" t="s">
        <v>147</v>
      </c>
      <c r="AU387" s="228" t="s">
        <v>88</v>
      </c>
      <c r="AY387" s="17" t="s">
        <v>144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7" t="s">
        <v>86</v>
      </c>
      <c r="BK387" s="229">
        <f>ROUND(I387*H387,2)</f>
        <v>0</v>
      </c>
      <c r="BL387" s="17" t="s">
        <v>353</v>
      </c>
      <c r="BM387" s="228" t="s">
        <v>1844</v>
      </c>
    </row>
    <row r="388" s="2" customFormat="1" ht="6.96" customHeight="1">
      <c r="A388" s="38"/>
      <c r="B388" s="66"/>
      <c r="C388" s="67"/>
      <c r="D388" s="67"/>
      <c r="E388" s="67"/>
      <c r="F388" s="67"/>
      <c r="G388" s="67"/>
      <c r="H388" s="67"/>
      <c r="I388" s="67"/>
      <c r="J388" s="67"/>
      <c r="K388" s="67"/>
      <c r="L388" s="44"/>
      <c r="M388" s="38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</row>
  </sheetData>
  <sheetProtection sheet="1" autoFilter="0" formatColumns="0" formatRows="0" objects="1" scenarios="1" spinCount="100000" saltValue="TEvxSffwwSY0aMWafN/00rmNupd8SaGF8Ly7Hd+vDjvHBLb60qXgDjo2JWjPP8+DxUxU1sC21Gy2kTfaQPZwiQ==" hashValue="8Y2EHEPUsjxvOs+p1ZyyP6Zl6qY3pOqei1DW8TqNG1OqdzGpM7xCV8bYpkmLwYA0MTlFMhmeqsLzHNC6AucsgA==" algorithmName="SHA-512" password="CC35"/>
  <autoFilter ref="C118:K38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1845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ROUND((SUM(BE118:BE166)),  2)</f>
        <v>0</v>
      </c>
      <c r="G33" s="38"/>
      <c r="H33" s="38"/>
      <c r="I33" s="155">
        <v>0.20999999999999999</v>
      </c>
      <c r="J33" s="154">
        <f>ROUND(((SUM(BE118:BE166))*I33),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ROUND((SUM(BF118:BF166)),  2)</f>
        <v>0</v>
      </c>
      <c r="G34" s="38"/>
      <c r="H34" s="38"/>
      <c r="I34" s="155">
        <v>0.14999999999999999</v>
      </c>
      <c r="J34" s="154">
        <f>ROUND(((SUM(BF118:BF166))*I34),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403 - Ochrana Cetin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1505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1507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403 - Ochrana Cetin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63</v>
      </c>
      <c r="E117" s="194" t="s">
        <v>59</v>
      </c>
      <c r="F117" s="194" t="s">
        <v>60</v>
      </c>
      <c r="G117" s="194" t="s">
        <v>130</v>
      </c>
      <c r="H117" s="194" t="s">
        <v>131</v>
      </c>
      <c r="I117" s="194" t="s">
        <v>132</v>
      </c>
      <c r="J117" s="194" t="s">
        <v>118</v>
      </c>
      <c r="K117" s="195" t="s">
        <v>133</v>
      </c>
      <c r="L117" s="196"/>
      <c r="M117" s="100" t="s">
        <v>1</v>
      </c>
      <c r="N117" s="101" t="s">
        <v>42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1" t="s">
        <v>139</v>
      </c>
      <c r="U117" s="102" t="s">
        <v>140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13.371477000000001</v>
      </c>
      <c r="S118" s="104"/>
      <c r="T118" s="199">
        <f>T119</f>
        <v>9.495000000000001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120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349</v>
      </c>
      <c r="F119" s="204" t="s">
        <v>1508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13.371477000000001</v>
      </c>
      <c r="S119" s="209"/>
      <c r="T119" s="210">
        <f>T120</f>
        <v>9.495000000000001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157</v>
      </c>
      <c r="AT119" s="213" t="s">
        <v>77</v>
      </c>
      <c r="AU119" s="213" t="s">
        <v>78</v>
      </c>
      <c r="AY119" s="212" t="s">
        <v>144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1655</v>
      </c>
      <c r="F120" s="215" t="s">
        <v>1656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SUM(P121:P166)</f>
        <v>0</v>
      </c>
      <c r="Q120" s="209"/>
      <c r="R120" s="210">
        <f>SUM(R121:R166)</f>
        <v>13.371477000000001</v>
      </c>
      <c r="S120" s="209"/>
      <c r="T120" s="210">
        <f>SUM(T121:T166)</f>
        <v>9.495000000000001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157</v>
      </c>
      <c r="AT120" s="213" t="s">
        <v>77</v>
      </c>
      <c r="AU120" s="213" t="s">
        <v>86</v>
      </c>
      <c r="AY120" s="212" t="s">
        <v>144</v>
      </c>
      <c r="BK120" s="214">
        <f>SUM(BK121:BK166)</f>
        <v>0</v>
      </c>
    </row>
    <row r="121" s="2" customFormat="1" ht="24.15" customHeight="1">
      <c r="A121" s="38"/>
      <c r="B121" s="39"/>
      <c r="C121" s="217" t="s">
        <v>86</v>
      </c>
      <c r="D121" s="217" t="s">
        <v>147</v>
      </c>
      <c r="E121" s="218" t="s">
        <v>1657</v>
      </c>
      <c r="F121" s="219" t="s">
        <v>1658</v>
      </c>
      <c r="G121" s="220" t="s">
        <v>1659</v>
      </c>
      <c r="H121" s="221">
        <v>0.12</v>
      </c>
      <c r="I121" s="222"/>
      <c r="J121" s="223">
        <f>ROUND(I121*H121,2)</f>
        <v>0</v>
      </c>
      <c r="K121" s="219" t="s">
        <v>151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0.0010560000000000001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353</v>
      </c>
      <c r="AT121" s="228" t="s">
        <v>147</v>
      </c>
      <c r="AU121" s="228" t="s">
        <v>88</v>
      </c>
      <c r="AY121" s="17" t="s">
        <v>144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353</v>
      </c>
      <c r="BM121" s="228" t="s">
        <v>1846</v>
      </c>
    </row>
    <row r="122" s="2" customFormat="1" ht="21.75" customHeight="1">
      <c r="A122" s="38"/>
      <c r="B122" s="39"/>
      <c r="C122" s="217" t="s">
        <v>88</v>
      </c>
      <c r="D122" s="217" t="s">
        <v>147</v>
      </c>
      <c r="E122" s="218" t="s">
        <v>1661</v>
      </c>
      <c r="F122" s="219" t="s">
        <v>1662</v>
      </c>
      <c r="G122" s="220" t="s">
        <v>1659</v>
      </c>
      <c r="H122" s="221">
        <v>0.12</v>
      </c>
      <c r="I122" s="222"/>
      <c r="J122" s="223">
        <f>ROUND(I122*H122,2)</f>
        <v>0</v>
      </c>
      <c r="K122" s="219" t="s">
        <v>151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0.001188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353</v>
      </c>
      <c r="AT122" s="228" t="s">
        <v>147</v>
      </c>
      <c r="AU122" s="228" t="s">
        <v>88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353</v>
      </c>
      <c r="BM122" s="228" t="s">
        <v>1847</v>
      </c>
    </row>
    <row r="123" s="2" customFormat="1" ht="24.15" customHeight="1">
      <c r="A123" s="38"/>
      <c r="B123" s="39"/>
      <c r="C123" s="217" t="s">
        <v>157</v>
      </c>
      <c r="D123" s="217" t="s">
        <v>147</v>
      </c>
      <c r="E123" s="218" t="s">
        <v>1664</v>
      </c>
      <c r="F123" s="219" t="s">
        <v>1665</v>
      </c>
      <c r="G123" s="220" t="s">
        <v>213</v>
      </c>
      <c r="H123" s="221">
        <v>65.25</v>
      </c>
      <c r="I123" s="222"/>
      <c r="J123" s="223">
        <f>ROUND(I123*H123,2)</f>
        <v>0</v>
      </c>
      <c r="K123" s="219" t="s">
        <v>151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353</v>
      </c>
      <c r="AT123" s="228" t="s">
        <v>147</v>
      </c>
      <c r="AU123" s="228" t="s">
        <v>88</v>
      </c>
      <c r="AY123" s="17" t="s">
        <v>144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353</v>
      </c>
      <c r="BM123" s="228" t="s">
        <v>1848</v>
      </c>
    </row>
    <row r="124" s="14" customFormat="1">
      <c r="A124" s="14"/>
      <c r="B124" s="246"/>
      <c r="C124" s="247"/>
      <c r="D124" s="237" t="s">
        <v>215</v>
      </c>
      <c r="E124" s="248" t="s">
        <v>1</v>
      </c>
      <c r="F124" s="249" t="s">
        <v>1849</v>
      </c>
      <c r="G124" s="247"/>
      <c r="H124" s="250">
        <v>65.25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215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144</v>
      </c>
    </row>
    <row r="125" s="2" customFormat="1" ht="24.15" customHeight="1">
      <c r="A125" s="38"/>
      <c r="B125" s="39"/>
      <c r="C125" s="217" t="s">
        <v>161</v>
      </c>
      <c r="D125" s="217" t="s">
        <v>147</v>
      </c>
      <c r="E125" s="218" t="s">
        <v>1850</v>
      </c>
      <c r="F125" s="219" t="s">
        <v>1851</v>
      </c>
      <c r="G125" s="220" t="s">
        <v>270</v>
      </c>
      <c r="H125" s="221">
        <v>64</v>
      </c>
      <c r="I125" s="222"/>
      <c r="J125" s="223">
        <f>ROUND(I125*H125,2)</f>
        <v>0</v>
      </c>
      <c r="K125" s="219" t="s">
        <v>151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353</v>
      </c>
      <c r="AT125" s="228" t="s">
        <v>147</v>
      </c>
      <c r="AU125" s="228" t="s">
        <v>88</v>
      </c>
      <c r="AY125" s="17" t="s">
        <v>144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353</v>
      </c>
      <c r="BM125" s="228" t="s">
        <v>1852</v>
      </c>
    </row>
    <row r="126" s="14" customFormat="1">
      <c r="A126" s="14"/>
      <c r="B126" s="246"/>
      <c r="C126" s="247"/>
      <c r="D126" s="237" t="s">
        <v>215</v>
      </c>
      <c r="E126" s="248" t="s">
        <v>1</v>
      </c>
      <c r="F126" s="249" t="s">
        <v>1853</v>
      </c>
      <c r="G126" s="247"/>
      <c r="H126" s="250">
        <v>64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4"/>
      <c r="U126" s="255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215</v>
      </c>
      <c r="AU126" s="256" t="s">
        <v>88</v>
      </c>
      <c r="AV126" s="14" t="s">
        <v>88</v>
      </c>
      <c r="AW126" s="14" t="s">
        <v>34</v>
      </c>
      <c r="AX126" s="14" t="s">
        <v>86</v>
      </c>
      <c r="AY126" s="256" t="s">
        <v>144</v>
      </c>
    </row>
    <row r="127" s="2" customFormat="1" ht="24.15" customHeight="1">
      <c r="A127" s="38"/>
      <c r="B127" s="39"/>
      <c r="C127" s="217" t="s">
        <v>143</v>
      </c>
      <c r="D127" s="217" t="s">
        <v>147</v>
      </c>
      <c r="E127" s="218" t="s">
        <v>1854</v>
      </c>
      <c r="F127" s="219" t="s">
        <v>1855</v>
      </c>
      <c r="G127" s="220" t="s">
        <v>270</v>
      </c>
      <c r="H127" s="221">
        <v>50</v>
      </c>
      <c r="I127" s="222"/>
      <c r="J127" s="223">
        <f>ROUND(I127*H127,2)</f>
        <v>0</v>
      </c>
      <c r="K127" s="219" t="s">
        <v>151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353</v>
      </c>
      <c r="AT127" s="228" t="s">
        <v>147</v>
      </c>
      <c r="AU127" s="228" t="s">
        <v>88</v>
      </c>
      <c r="AY127" s="17" t="s">
        <v>144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353</v>
      </c>
      <c r="BM127" s="228" t="s">
        <v>1856</v>
      </c>
    </row>
    <row r="128" s="2" customFormat="1" ht="37.8" customHeight="1">
      <c r="A128" s="38"/>
      <c r="B128" s="39"/>
      <c r="C128" s="217" t="s">
        <v>168</v>
      </c>
      <c r="D128" s="217" t="s">
        <v>147</v>
      </c>
      <c r="E128" s="218" t="s">
        <v>1687</v>
      </c>
      <c r="F128" s="219" t="s">
        <v>1688</v>
      </c>
      <c r="G128" s="220" t="s">
        <v>297</v>
      </c>
      <c r="H128" s="221">
        <v>19.600000000000001</v>
      </c>
      <c r="I128" s="222"/>
      <c r="J128" s="223">
        <f>ROUND(I128*H128,2)</f>
        <v>0</v>
      </c>
      <c r="K128" s="219" t="s">
        <v>151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353</v>
      </c>
      <c r="AT128" s="228" t="s">
        <v>147</v>
      </c>
      <c r="AU128" s="228" t="s">
        <v>88</v>
      </c>
      <c r="AY128" s="17" t="s">
        <v>144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353</v>
      </c>
      <c r="BM128" s="228" t="s">
        <v>1857</v>
      </c>
    </row>
    <row r="129" s="14" customFormat="1">
      <c r="A129" s="14"/>
      <c r="B129" s="246"/>
      <c r="C129" s="247"/>
      <c r="D129" s="237" t="s">
        <v>215</v>
      </c>
      <c r="E129" s="248" t="s">
        <v>1</v>
      </c>
      <c r="F129" s="249" t="s">
        <v>1858</v>
      </c>
      <c r="G129" s="247"/>
      <c r="H129" s="250">
        <v>19.600000000000001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4"/>
      <c r="U129" s="255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215</v>
      </c>
      <c r="AU129" s="256" t="s">
        <v>88</v>
      </c>
      <c r="AV129" s="14" t="s">
        <v>88</v>
      </c>
      <c r="AW129" s="14" t="s">
        <v>34</v>
      </c>
      <c r="AX129" s="14" t="s">
        <v>86</v>
      </c>
      <c r="AY129" s="256" t="s">
        <v>144</v>
      </c>
    </row>
    <row r="130" s="2" customFormat="1" ht="37.8" customHeight="1">
      <c r="A130" s="38"/>
      <c r="B130" s="39"/>
      <c r="C130" s="217" t="s">
        <v>174</v>
      </c>
      <c r="D130" s="217" t="s">
        <v>147</v>
      </c>
      <c r="E130" s="218" t="s">
        <v>1691</v>
      </c>
      <c r="F130" s="219" t="s">
        <v>1692</v>
      </c>
      <c r="G130" s="220" t="s">
        <v>297</v>
      </c>
      <c r="H130" s="221">
        <v>568.39999999999998</v>
      </c>
      <c r="I130" s="222"/>
      <c r="J130" s="223">
        <f>ROUND(I130*H130,2)</f>
        <v>0</v>
      </c>
      <c r="K130" s="219" t="s">
        <v>151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353</v>
      </c>
      <c r="AT130" s="228" t="s">
        <v>147</v>
      </c>
      <c r="AU130" s="228" t="s">
        <v>88</v>
      </c>
      <c r="AY130" s="17" t="s">
        <v>144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353</v>
      </c>
      <c r="BM130" s="228" t="s">
        <v>1859</v>
      </c>
    </row>
    <row r="131" s="2" customFormat="1" ht="24.15" customHeight="1">
      <c r="A131" s="38"/>
      <c r="B131" s="39"/>
      <c r="C131" s="217" t="s">
        <v>179</v>
      </c>
      <c r="D131" s="217" t="s">
        <v>147</v>
      </c>
      <c r="E131" s="218" t="s">
        <v>1694</v>
      </c>
      <c r="F131" s="219" t="s">
        <v>1695</v>
      </c>
      <c r="G131" s="220" t="s">
        <v>426</v>
      </c>
      <c r="H131" s="221">
        <v>39.200000000000003</v>
      </c>
      <c r="I131" s="222"/>
      <c r="J131" s="223">
        <f>ROUND(I131*H131,2)</f>
        <v>0</v>
      </c>
      <c r="K131" s="219" t="s">
        <v>151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353</v>
      </c>
      <c r="AT131" s="228" t="s">
        <v>147</v>
      </c>
      <c r="AU131" s="228" t="s">
        <v>88</v>
      </c>
      <c r="AY131" s="17" t="s">
        <v>144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353</v>
      </c>
      <c r="BM131" s="228" t="s">
        <v>1860</v>
      </c>
    </row>
    <row r="132" s="2" customFormat="1" ht="24.15" customHeight="1">
      <c r="A132" s="38"/>
      <c r="B132" s="39"/>
      <c r="C132" s="217" t="s">
        <v>184</v>
      </c>
      <c r="D132" s="217" t="s">
        <v>147</v>
      </c>
      <c r="E132" s="218" t="s">
        <v>1697</v>
      </c>
      <c r="F132" s="219" t="s">
        <v>1698</v>
      </c>
      <c r="G132" s="220" t="s">
        <v>297</v>
      </c>
      <c r="H132" s="221">
        <v>19.600000000000001</v>
      </c>
      <c r="I132" s="222"/>
      <c r="J132" s="223">
        <f>ROUND(I132*H132,2)</f>
        <v>0</v>
      </c>
      <c r="K132" s="219" t="s">
        <v>151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353</v>
      </c>
      <c r="AT132" s="228" t="s">
        <v>147</v>
      </c>
      <c r="AU132" s="228" t="s">
        <v>88</v>
      </c>
      <c r="AY132" s="17" t="s">
        <v>144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353</v>
      </c>
      <c r="BM132" s="228" t="s">
        <v>1861</v>
      </c>
    </row>
    <row r="133" s="2" customFormat="1" ht="24.15" customHeight="1">
      <c r="A133" s="38"/>
      <c r="B133" s="39"/>
      <c r="C133" s="217" t="s">
        <v>189</v>
      </c>
      <c r="D133" s="217" t="s">
        <v>147</v>
      </c>
      <c r="E133" s="218" t="s">
        <v>1226</v>
      </c>
      <c r="F133" s="219" t="s">
        <v>1227</v>
      </c>
      <c r="G133" s="220" t="s">
        <v>297</v>
      </c>
      <c r="H133" s="221">
        <v>1.6200000000000001</v>
      </c>
      <c r="I133" s="222"/>
      <c r="J133" s="223">
        <f>ROUND(I133*H133,2)</f>
        <v>0</v>
      </c>
      <c r="K133" s="219" t="s">
        <v>151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161</v>
      </c>
      <c r="AT133" s="228" t="s">
        <v>147</v>
      </c>
      <c r="AU133" s="228" t="s">
        <v>88</v>
      </c>
      <c r="AY133" s="17" t="s">
        <v>144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161</v>
      </c>
      <c r="BM133" s="228" t="s">
        <v>1862</v>
      </c>
    </row>
    <row r="134" s="14" customFormat="1">
      <c r="A134" s="14"/>
      <c r="B134" s="246"/>
      <c r="C134" s="247"/>
      <c r="D134" s="237" t="s">
        <v>215</v>
      </c>
      <c r="E134" s="248" t="s">
        <v>1</v>
      </c>
      <c r="F134" s="249" t="s">
        <v>1863</v>
      </c>
      <c r="G134" s="247"/>
      <c r="H134" s="250">
        <v>1.6200000000000001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4"/>
      <c r="U134" s="255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215</v>
      </c>
      <c r="AU134" s="256" t="s">
        <v>88</v>
      </c>
      <c r="AV134" s="14" t="s">
        <v>88</v>
      </c>
      <c r="AW134" s="14" t="s">
        <v>34</v>
      </c>
      <c r="AX134" s="14" t="s">
        <v>86</v>
      </c>
      <c r="AY134" s="256" t="s">
        <v>144</v>
      </c>
    </row>
    <row r="135" s="2" customFormat="1" ht="24.15" customHeight="1">
      <c r="A135" s="38"/>
      <c r="B135" s="39"/>
      <c r="C135" s="217" t="s">
        <v>194</v>
      </c>
      <c r="D135" s="217" t="s">
        <v>147</v>
      </c>
      <c r="E135" s="218" t="s">
        <v>1700</v>
      </c>
      <c r="F135" s="219" t="s">
        <v>1701</v>
      </c>
      <c r="G135" s="220" t="s">
        <v>270</v>
      </c>
      <c r="H135" s="221">
        <v>64</v>
      </c>
      <c r="I135" s="222"/>
      <c r="J135" s="223">
        <f>ROUND(I135*H135,2)</f>
        <v>0</v>
      </c>
      <c r="K135" s="219" t="s">
        <v>151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353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353</v>
      </c>
      <c r="BM135" s="228" t="s">
        <v>1864</v>
      </c>
    </row>
    <row r="136" s="2" customFormat="1" ht="24.15" customHeight="1">
      <c r="A136" s="38"/>
      <c r="B136" s="39"/>
      <c r="C136" s="217" t="s">
        <v>262</v>
      </c>
      <c r="D136" s="217" t="s">
        <v>147</v>
      </c>
      <c r="E136" s="218" t="s">
        <v>1865</v>
      </c>
      <c r="F136" s="219" t="s">
        <v>1866</v>
      </c>
      <c r="G136" s="220" t="s">
        <v>270</v>
      </c>
      <c r="H136" s="221">
        <v>50</v>
      </c>
      <c r="I136" s="222"/>
      <c r="J136" s="223">
        <f>ROUND(I136*H136,2)</f>
        <v>0</v>
      </c>
      <c r="K136" s="219" t="s">
        <v>151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353</v>
      </c>
      <c r="AT136" s="228" t="s">
        <v>147</v>
      </c>
      <c r="AU136" s="228" t="s">
        <v>88</v>
      </c>
      <c r="AY136" s="17" t="s">
        <v>144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353</v>
      </c>
      <c r="BM136" s="228" t="s">
        <v>1867</v>
      </c>
    </row>
    <row r="137" s="2" customFormat="1" ht="33" customHeight="1">
      <c r="A137" s="38"/>
      <c r="B137" s="39"/>
      <c r="C137" s="217" t="s">
        <v>267</v>
      </c>
      <c r="D137" s="217" t="s">
        <v>147</v>
      </c>
      <c r="E137" s="218" t="s">
        <v>1706</v>
      </c>
      <c r="F137" s="219" t="s">
        <v>1707</v>
      </c>
      <c r="G137" s="220" t="s">
        <v>213</v>
      </c>
      <c r="H137" s="221">
        <v>62.5</v>
      </c>
      <c r="I137" s="222"/>
      <c r="J137" s="223">
        <f>ROUND(I137*H137,2)</f>
        <v>0</v>
      </c>
      <c r="K137" s="219" t="s">
        <v>151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353</v>
      </c>
      <c r="AT137" s="228" t="s">
        <v>147</v>
      </c>
      <c r="AU137" s="228" t="s">
        <v>88</v>
      </c>
      <c r="AY137" s="17" t="s">
        <v>144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353</v>
      </c>
      <c r="BM137" s="228" t="s">
        <v>1868</v>
      </c>
    </row>
    <row r="138" s="2" customFormat="1" ht="24.15" customHeight="1">
      <c r="A138" s="38"/>
      <c r="B138" s="39"/>
      <c r="C138" s="217" t="s">
        <v>274</v>
      </c>
      <c r="D138" s="217" t="s">
        <v>147</v>
      </c>
      <c r="E138" s="218" t="s">
        <v>1715</v>
      </c>
      <c r="F138" s="219" t="s">
        <v>1716</v>
      </c>
      <c r="G138" s="220" t="s">
        <v>270</v>
      </c>
      <c r="H138" s="221">
        <v>64</v>
      </c>
      <c r="I138" s="222"/>
      <c r="J138" s="223">
        <f>ROUND(I138*H138,2)</f>
        <v>0</v>
      </c>
      <c r="K138" s="219" t="s">
        <v>151</v>
      </c>
      <c r="L138" s="44"/>
      <c r="M138" s="224" t="s">
        <v>1</v>
      </c>
      <c r="N138" s="225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353</v>
      </c>
      <c r="AT138" s="228" t="s">
        <v>147</v>
      </c>
      <c r="AU138" s="228" t="s">
        <v>88</v>
      </c>
      <c r="AY138" s="17" t="s">
        <v>144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353</v>
      </c>
      <c r="BM138" s="228" t="s">
        <v>1869</v>
      </c>
    </row>
    <row r="139" s="2" customFormat="1" ht="24.15" customHeight="1">
      <c r="A139" s="38"/>
      <c r="B139" s="39"/>
      <c r="C139" s="217" t="s">
        <v>8</v>
      </c>
      <c r="D139" s="217" t="s">
        <v>147</v>
      </c>
      <c r="E139" s="218" t="s">
        <v>1870</v>
      </c>
      <c r="F139" s="219" t="s">
        <v>1871</v>
      </c>
      <c r="G139" s="220" t="s">
        <v>270</v>
      </c>
      <c r="H139" s="221">
        <v>50</v>
      </c>
      <c r="I139" s="222"/>
      <c r="J139" s="223">
        <f>ROUND(I139*H139,2)</f>
        <v>0</v>
      </c>
      <c r="K139" s="219" t="s">
        <v>151</v>
      </c>
      <c r="L139" s="44"/>
      <c r="M139" s="224" t="s">
        <v>1</v>
      </c>
      <c r="N139" s="225" t="s">
        <v>43</v>
      </c>
      <c r="O139" s="91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353</v>
      </c>
      <c r="AT139" s="228" t="s">
        <v>147</v>
      </c>
      <c r="AU139" s="228" t="s">
        <v>88</v>
      </c>
      <c r="AY139" s="17" t="s">
        <v>144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353</v>
      </c>
      <c r="BM139" s="228" t="s">
        <v>1872</v>
      </c>
    </row>
    <row r="140" s="2" customFormat="1" ht="21.75" customHeight="1">
      <c r="A140" s="38"/>
      <c r="B140" s="39"/>
      <c r="C140" s="217" t="s">
        <v>283</v>
      </c>
      <c r="D140" s="217" t="s">
        <v>147</v>
      </c>
      <c r="E140" s="218" t="s">
        <v>1873</v>
      </c>
      <c r="F140" s="219" t="s">
        <v>1874</v>
      </c>
      <c r="G140" s="220" t="s">
        <v>270</v>
      </c>
      <c r="H140" s="221">
        <v>114</v>
      </c>
      <c r="I140" s="222"/>
      <c r="J140" s="223">
        <f>ROUND(I140*H140,2)</f>
        <v>0</v>
      </c>
      <c r="K140" s="219" t="s">
        <v>151</v>
      </c>
      <c r="L140" s="44"/>
      <c r="M140" s="224" t="s">
        <v>1</v>
      </c>
      <c r="N140" s="225" t="s">
        <v>43</v>
      </c>
      <c r="O140" s="91"/>
      <c r="P140" s="226">
        <f>O140*H140</f>
        <v>0</v>
      </c>
      <c r="Q140" s="226">
        <v>0.00012</v>
      </c>
      <c r="R140" s="226">
        <f>Q140*H140</f>
        <v>0.013680000000000001</v>
      </c>
      <c r="S140" s="226">
        <v>0</v>
      </c>
      <c r="T140" s="226">
        <f>S140*H140</f>
        <v>0</v>
      </c>
      <c r="U140" s="22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353</v>
      </c>
      <c r="AT140" s="228" t="s">
        <v>147</v>
      </c>
      <c r="AU140" s="228" t="s">
        <v>88</v>
      </c>
      <c r="AY140" s="17" t="s">
        <v>144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86</v>
      </c>
      <c r="BK140" s="229">
        <f>ROUND(I140*H140,2)</f>
        <v>0</v>
      </c>
      <c r="BL140" s="17" t="s">
        <v>353</v>
      </c>
      <c r="BM140" s="228" t="s">
        <v>1875</v>
      </c>
    </row>
    <row r="141" s="2" customFormat="1" ht="33" customHeight="1">
      <c r="A141" s="38"/>
      <c r="B141" s="39"/>
      <c r="C141" s="217" t="s">
        <v>288</v>
      </c>
      <c r="D141" s="217" t="s">
        <v>147</v>
      </c>
      <c r="E141" s="218" t="s">
        <v>1876</v>
      </c>
      <c r="F141" s="219" t="s">
        <v>1877</v>
      </c>
      <c r="G141" s="220" t="s">
        <v>270</v>
      </c>
      <c r="H141" s="221">
        <v>101</v>
      </c>
      <c r="I141" s="222"/>
      <c r="J141" s="223">
        <f>ROUND(I141*H141,2)</f>
        <v>0</v>
      </c>
      <c r="K141" s="219" t="s">
        <v>151</v>
      </c>
      <c r="L141" s="44"/>
      <c r="M141" s="224" t="s">
        <v>1</v>
      </c>
      <c r="N141" s="225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353</v>
      </c>
      <c r="AT141" s="228" t="s">
        <v>147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353</v>
      </c>
      <c r="BM141" s="228" t="s">
        <v>1878</v>
      </c>
    </row>
    <row r="142" s="2" customFormat="1" ht="16.5" customHeight="1">
      <c r="A142" s="38"/>
      <c r="B142" s="39"/>
      <c r="C142" s="268" t="s">
        <v>294</v>
      </c>
      <c r="D142" s="268" t="s">
        <v>349</v>
      </c>
      <c r="E142" s="269" t="s">
        <v>1879</v>
      </c>
      <c r="F142" s="270" t="s">
        <v>1880</v>
      </c>
      <c r="G142" s="271" t="s">
        <v>270</v>
      </c>
      <c r="H142" s="272">
        <v>101</v>
      </c>
      <c r="I142" s="273"/>
      <c r="J142" s="274">
        <f>ROUND(I142*H142,2)</f>
        <v>0</v>
      </c>
      <c r="K142" s="270" t="s">
        <v>151</v>
      </c>
      <c r="L142" s="275"/>
      <c r="M142" s="276" t="s">
        <v>1</v>
      </c>
      <c r="N142" s="277" t="s">
        <v>43</v>
      </c>
      <c r="O142" s="91"/>
      <c r="P142" s="226">
        <f>O142*H142</f>
        <v>0</v>
      </c>
      <c r="Q142" s="226">
        <v>0.094</v>
      </c>
      <c r="R142" s="226">
        <f>Q142*H142</f>
        <v>9.4939999999999998</v>
      </c>
      <c r="S142" s="226">
        <v>0</v>
      </c>
      <c r="T142" s="226">
        <f>S142*H142</f>
        <v>0</v>
      </c>
      <c r="U142" s="22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882</v>
      </c>
      <c r="AT142" s="228" t="s">
        <v>349</v>
      </c>
      <c r="AU142" s="228" t="s">
        <v>88</v>
      </c>
      <c r="AY142" s="17" t="s">
        <v>144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882</v>
      </c>
      <c r="BM142" s="228" t="s">
        <v>1881</v>
      </c>
    </row>
    <row r="143" s="2" customFormat="1" ht="16.5" customHeight="1">
      <c r="A143" s="38"/>
      <c r="B143" s="39"/>
      <c r="C143" s="268" t="s">
        <v>302</v>
      </c>
      <c r="D143" s="268" t="s">
        <v>349</v>
      </c>
      <c r="E143" s="269" t="s">
        <v>1882</v>
      </c>
      <c r="F143" s="270" t="s">
        <v>1883</v>
      </c>
      <c r="G143" s="271" t="s">
        <v>270</v>
      </c>
      <c r="H143" s="272">
        <v>101</v>
      </c>
      <c r="I143" s="273"/>
      <c r="J143" s="274">
        <f>ROUND(I143*H143,2)</f>
        <v>0</v>
      </c>
      <c r="K143" s="270" t="s">
        <v>151</v>
      </c>
      <c r="L143" s="275"/>
      <c r="M143" s="276" t="s">
        <v>1</v>
      </c>
      <c r="N143" s="277" t="s">
        <v>43</v>
      </c>
      <c r="O143" s="91"/>
      <c r="P143" s="226">
        <f>O143*H143</f>
        <v>0</v>
      </c>
      <c r="Q143" s="226">
        <v>0.037999999999999999</v>
      </c>
      <c r="R143" s="226">
        <f>Q143*H143</f>
        <v>3.8380000000000001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882</v>
      </c>
      <c r="AT143" s="228" t="s">
        <v>349</v>
      </c>
      <c r="AU143" s="228" t="s">
        <v>88</v>
      </c>
      <c r="AY143" s="17" t="s">
        <v>144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882</v>
      </c>
      <c r="BM143" s="228" t="s">
        <v>1884</v>
      </c>
    </row>
    <row r="144" s="2" customFormat="1" ht="24.15" customHeight="1">
      <c r="A144" s="38"/>
      <c r="B144" s="39"/>
      <c r="C144" s="217" t="s">
        <v>307</v>
      </c>
      <c r="D144" s="217" t="s">
        <v>147</v>
      </c>
      <c r="E144" s="218" t="s">
        <v>1885</v>
      </c>
      <c r="F144" s="219" t="s">
        <v>1886</v>
      </c>
      <c r="G144" s="220" t="s">
        <v>270</v>
      </c>
      <c r="H144" s="221">
        <v>27</v>
      </c>
      <c r="I144" s="222"/>
      <c r="J144" s="223">
        <f>ROUND(I144*H144,2)</f>
        <v>0</v>
      </c>
      <c r="K144" s="219" t="s">
        <v>1</v>
      </c>
      <c r="L144" s="44"/>
      <c r="M144" s="224" t="s">
        <v>1</v>
      </c>
      <c r="N144" s="225" t="s">
        <v>43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6">
        <f>S144*H144</f>
        <v>0</v>
      </c>
      <c r="U144" s="22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353</v>
      </c>
      <c r="AT144" s="228" t="s">
        <v>147</v>
      </c>
      <c r="AU144" s="228" t="s">
        <v>88</v>
      </c>
      <c r="AY144" s="17" t="s">
        <v>144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86</v>
      </c>
      <c r="BK144" s="229">
        <f>ROUND(I144*H144,2)</f>
        <v>0</v>
      </c>
      <c r="BL144" s="17" t="s">
        <v>353</v>
      </c>
      <c r="BM144" s="228" t="s">
        <v>1887</v>
      </c>
    </row>
    <row r="145" s="14" customFormat="1">
      <c r="A145" s="14"/>
      <c r="B145" s="246"/>
      <c r="C145" s="247"/>
      <c r="D145" s="237" t="s">
        <v>215</v>
      </c>
      <c r="E145" s="248" t="s">
        <v>1</v>
      </c>
      <c r="F145" s="249" t="s">
        <v>1888</v>
      </c>
      <c r="G145" s="247"/>
      <c r="H145" s="250">
        <v>27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4"/>
      <c r="U145" s="255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215</v>
      </c>
      <c r="AU145" s="256" t="s">
        <v>88</v>
      </c>
      <c r="AV145" s="14" t="s">
        <v>88</v>
      </c>
      <c r="AW145" s="14" t="s">
        <v>34</v>
      </c>
      <c r="AX145" s="14" t="s">
        <v>86</v>
      </c>
      <c r="AY145" s="256" t="s">
        <v>144</v>
      </c>
    </row>
    <row r="146" s="2" customFormat="1" ht="24.15" customHeight="1">
      <c r="A146" s="38"/>
      <c r="B146" s="39"/>
      <c r="C146" s="268" t="s">
        <v>7</v>
      </c>
      <c r="D146" s="268" t="s">
        <v>349</v>
      </c>
      <c r="E146" s="269" t="s">
        <v>1889</v>
      </c>
      <c r="F146" s="270" t="s">
        <v>1890</v>
      </c>
      <c r="G146" s="271" t="s">
        <v>270</v>
      </c>
      <c r="H146" s="272">
        <v>28.350000000000001</v>
      </c>
      <c r="I146" s="273"/>
      <c r="J146" s="274">
        <f>ROUND(I146*H146,2)</f>
        <v>0</v>
      </c>
      <c r="K146" s="270" t="s">
        <v>151</v>
      </c>
      <c r="L146" s="275"/>
      <c r="M146" s="276" t="s">
        <v>1</v>
      </c>
      <c r="N146" s="277" t="s">
        <v>43</v>
      </c>
      <c r="O146" s="91"/>
      <c r="P146" s="226">
        <f>O146*H146</f>
        <v>0</v>
      </c>
      <c r="Q146" s="226">
        <v>0.00077999999999999999</v>
      </c>
      <c r="R146" s="226">
        <f>Q146*H146</f>
        <v>0.022113000000000001</v>
      </c>
      <c r="S146" s="226">
        <v>0</v>
      </c>
      <c r="T146" s="226">
        <f>S146*H146</f>
        <v>0</v>
      </c>
      <c r="U146" s="22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882</v>
      </c>
      <c r="AT146" s="228" t="s">
        <v>349</v>
      </c>
      <c r="AU146" s="228" t="s">
        <v>88</v>
      </c>
      <c r="AY146" s="17" t="s">
        <v>144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86</v>
      </c>
      <c r="BK146" s="229">
        <f>ROUND(I146*H146,2)</f>
        <v>0</v>
      </c>
      <c r="BL146" s="17" t="s">
        <v>882</v>
      </c>
      <c r="BM146" s="228" t="s">
        <v>1891</v>
      </c>
    </row>
    <row r="147" s="2" customFormat="1" ht="37.8" customHeight="1">
      <c r="A147" s="38"/>
      <c r="B147" s="39"/>
      <c r="C147" s="217" t="s">
        <v>316</v>
      </c>
      <c r="D147" s="217" t="s">
        <v>147</v>
      </c>
      <c r="E147" s="218" t="s">
        <v>1774</v>
      </c>
      <c r="F147" s="219" t="s">
        <v>1775</v>
      </c>
      <c r="G147" s="220" t="s">
        <v>213</v>
      </c>
      <c r="H147" s="221">
        <v>3</v>
      </c>
      <c r="I147" s="222"/>
      <c r="J147" s="223">
        <f>ROUND(I147*H147,2)</f>
        <v>0</v>
      </c>
      <c r="K147" s="219" t="s">
        <v>151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6">
        <f>S147*H147</f>
        <v>0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353</v>
      </c>
      <c r="AT147" s="228" t="s">
        <v>147</v>
      </c>
      <c r="AU147" s="228" t="s">
        <v>88</v>
      </c>
      <c r="AY147" s="17" t="s">
        <v>144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353</v>
      </c>
      <c r="BM147" s="228" t="s">
        <v>1892</v>
      </c>
    </row>
    <row r="148" s="13" customFormat="1">
      <c r="A148" s="13"/>
      <c r="B148" s="235"/>
      <c r="C148" s="236"/>
      <c r="D148" s="237" t="s">
        <v>215</v>
      </c>
      <c r="E148" s="238" t="s">
        <v>1</v>
      </c>
      <c r="F148" s="239" t="s">
        <v>233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3"/>
      <c r="U148" s="244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215</v>
      </c>
      <c r="AU148" s="245" t="s">
        <v>88</v>
      </c>
      <c r="AV148" s="13" t="s">
        <v>86</v>
      </c>
      <c r="AW148" s="13" t="s">
        <v>34</v>
      </c>
      <c r="AX148" s="13" t="s">
        <v>78</v>
      </c>
      <c r="AY148" s="245" t="s">
        <v>144</v>
      </c>
    </row>
    <row r="149" s="14" customFormat="1">
      <c r="A149" s="14"/>
      <c r="B149" s="246"/>
      <c r="C149" s="247"/>
      <c r="D149" s="237" t="s">
        <v>215</v>
      </c>
      <c r="E149" s="248" t="s">
        <v>1</v>
      </c>
      <c r="F149" s="249" t="s">
        <v>1893</v>
      </c>
      <c r="G149" s="247"/>
      <c r="H149" s="250">
        <v>13.75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4"/>
      <c r="U149" s="255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215</v>
      </c>
      <c r="AU149" s="256" t="s">
        <v>88</v>
      </c>
      <c r="AV149" s="14" t="s">
        <v>88</v>
      </c>
      <c r="AW149" s="14" t="s">
        <v>34</v>
      </c>
      <c r="AX149" s="14" t="s">
        <v>78</v>
      </c>
      <c r="AY149" s="256" t="s">
        <v>144</v>
      </c>
    </row>
    <row r="150" s="13" customFormat="1">
      <c r="A150" s="13"/>
      <c r="B150" s="235"/>
      <c r="C150" s="236"/>
      <c r="D150" s="237" t="s">
        <v>215</v>
      </c>
      <c r="E150" s="238" t="s">
        <v>1</v>
      </c>
      <c r="F150" s="239" t="s">
        <v>1894</v>
      </c>
      <c r="G150" s="236"/>
      <c r="H150" s="238" t="s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3"/>
      <c r="U150" s="244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215</v>
      </c>
      <c r="AU150" s="245" t="s">
        <v>88</v>
      </c>
      <c r="AV150" s="13" t="s">
        <v>86</v>
      </c>
      <c r="AW150" s="13" t="s">
        <v>34</v>
      </c>
      <c r="AX150" s="13" t="s">
        <v>78</v>
      </c>
      <c r="AY150" s="245" t="s">
        <v>144</v>
      </c>
    </row>
    <row r="151" s="14" customFormat="1">
      <c r="A151" s="14"/>
      <c r="B151" s="246"/>
      <c r="C151" s="247"/>
      <c r="D151" s="237" t="s">
        <v>215</v>
      </c>
      <c r="E151" s="248" t="s">
        <v>1</v>
      </c>
      <c r="F151" s="249" t="s">
        <v>1895</v>
      </c>
      <c r="G151" s="247"/>
      <c r="H151" s="250">
        <v>3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4"/>
      <c r="U151" s="255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215</v>
      </c>
      <c r="AU151" s="256" t="s">
        <v>88</v>
      </c>
      <c r="AV151" s="14" t="s">
        <v>88</v>
      </c>
      <c r="AW151" s="14" t="s">
        <v>34</v>
      </c>
      <c r="AX151" s="14" t="s">
        <v>86</v>
      </c>
      <c r="AY151" s="256" t="s">
        <v>144</v>
      </c>
    </row>
    <row r="152" s="2" customFormat="1" ht="33" customHeight="1">
      <c r="A152" s="38"/>
      <c r="B152" s="39"/>
      <c r="C152" s="217" t="s">
        <v>321</v>
      </c>
      <c r="D152" s="217" t="s">
        <v>147</v>
      </c>
      <c r="E152" s="218" t="s">
        <v>1784</v>
      </c>
      <c r="F152" s="219" t="s">
        <v>1785</v>
      </c>
      <c r="G152" s="220" t="s">
        <v>213</v>
      </c>
      <c r="H152" s="221">
        <v>3</v>
      </c>
      <c r="I152" s="222"/>
      <c r="J152" s="223">
        <f>ROUND(I152*H152,2)</f>
        <v>0</v>
      </c>
      <c r="K152" s="219" t="s">
        <v>151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353</v>
      </c>
      <c r="AT152" s="228" t="s">
        <v>147</v>
      </c>
      <c r="AU152" s="228" t="s">
        <v>88</v>
      </c>
      <c r="AY152" s="17" t="s">
        <v>144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353</v>
      </c>
      <c r="BM152" s="228" t="s">
        <v>1896</v>
      </c>
    </row>
    <row r="153" s="2" customFormat="1" ht="37.8" customHeight="1">
      <c r="A153" s="38"/>
      <c r="B153" s="39"/>
      <c r="C153" s="217" t="s">
        <v>326</v>
      </c>
      <c r="D153" s="217" t="s">
        <v>147</v>
      </c>
      <c r="E153" s="218" t="s">
        <v>1787</v>
      </c>
      <c r="F153" s="219" t="s">
        <v>1788</v>
      </c>
      <c r="G153" s="220" t="s">
        <v>213</v>
      </c>
      <c r="H153" s="221">
        <v>16.75</v>
      </c>
      <c r="I153" s="222"/>
      <c r="J153" s="223">
        <f>ROUND(I153*H153,2)</f>
        <v>0</v>
      </c>
      <c r="K153" s="219" t="s">
        <v>151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0.44</v>
      </c>
      <c r="T153" s="226">
        <f>S153*H153</f>
        <v>7.3700000000000001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353</v>
      </c>
      <c r="AT153" s="228" t="s">
        <v>147</v>
      </c>
      <c r="AU153" s="228" t="s">
        <v>88</v>
      </c>
      <c r="AY153" s="17" t="s">
        <v>144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353</v>
      </c>
      <c r="BM153" s="228" t="s">
        <v>1897</v>
      </c>
    </row>
    <row r="154" s="13" customFormat="1">
      <c r="A154" s="13"/>
      <c r="B154" s="235"/>
      <c r="C154" s="236"/>
      <c r="D154" s="237" t="s">
        <v>215</v>
      </c>
      <c r="E154" s="238" t="s">
        <v>1</v>
      </c>
      <c r="F154" s="239" t="s">
        <v>233</v>
      </c>
      <c r="G154" s="236"/>
      <c r="H154" s="238" t="s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3"/>
      <c r="U154" s="244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215</v>
      </c>
      <c r="AU154" s="245" t="s">
        <v>88</v>
      </c>
      <c r="AV154" s="13" t="s">
        <v>86</v>
      </c>
      <c r="AW154" s="13" t="s">
        <v>34</v>
      </c>
      <c r="AX154" s="13" t="s">
        <v>78</v>
      </c>
      <c r="AY154" s="245" t="s">
        <v>144</v>
      </c>
    </row>
    <row r="155" s="14" customFormat="1">
      <c r="A155" s="14"/>
      <c r="B155" s="246"/>
      <c r="C155" s="247"/>
      <c r="D155" s="237" t="s">
        <v>215</v>
      </c>
      <c r="E155" s="248" t="s">
        <v>1</v>
      </c>
      <c r="F155" s="249" t="s">
        <v>1893</v>
      </c>
      <c r="G155" s="247"/>
      <c r="H155" s="250">
        <v>13.75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4"/>
      <c r="U155" s="255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215</v>
      </c>
      <c r="AU155" s="256" t="s">
        <v>88</v>
      </c>
      <c r="AV155" s="14" t="s">
        <v>88</v>
      </c>
      <c r="AW155" s="14" t="s">
        <v>34</v>
      </c>
      <c r="AX155" s="14" t="s">
        <v>78</v>
      </c>
      <c r="AY155" s="256" t="s">
        <v>144</v>
      </c>
    </row>
    <row r="156" s="13" customFormat="1">
      <c r="A156" s="13"/>
      <c r="B156" s="235"/>
      <c r="C156" s="236"/>
      <c r="D156" s="237" t="s">
        <v>215</v>
      </c>
      <c r="E156" s="238" t="s">
        <v>1</v>
      </c>
      <c r="F156" s="239" t="s">
        <v>235</v>
      </c>
      <c r="G156" s="236"/>
      <c r="H156" s="238" t="s">
        <v>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3"/>
      <c r="U156" s="244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215</v>
      </c>
      <c r="AU156" s="245" t="s">
        <v>88</v>
      </c>
      <c r="AV156" s="13" t="s">
        <v>86</v>
      </c>
      <c r="AW156" s="13" t="s">
        <v>34</v>
      </c>
      <c r="AX156" s="13" t="s">
        <v>78</v>
      </c>
      <c r="AY156" s="245" t="s">
        <v>144</v>
      </c>
    </row>
    <row r="157" s="14" customFormat="1">
      <c r="A157" s="14"/>
      <c r="B157" s="246"/>
      <c r="C157" s="247"/>
      <c r="D157" s="237" t="s">
        <v>215</v>
      </c>
      <c r="E157" s="248" t="s">
        <v>1</v>
      </c>
      <c r="F157" s="249" t="s">
        <v>1895</v>
      </c>
      <c r="G157" s="247"/>
      <c r="H157" s="250">
        <v>3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4"/>
      <c r="U157" s="255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215</v>
      </c>
      <c r="AU157" s="256" t="s">
        <v>88</v>
      </c>
      <c r="AV157" s="14" t="s">
        <v>88</v>
      </c>
      <c r="AW157" s="14" t="s">
        <v>34</v>
      </c>
      <c r="AX157" s="14" t="s">
        <v>78</v>
      </c>
      <c r="AY157" s="256" t="s">
        <v>144</v>
      </c>
    </row>
    <row r="158" s="15" customFormat="1">
      <c r="A158" s="15"/>
      <c r="B158" s="257"/>
      <c r="C158" s="258"/>
      <c r="D158" s="237" t="s">
        <v>215</v>
      </c>
      <c r="E158" s="259" t="s">
        <v>1</v>
      </c>
      <c r="F158" s="260" t="s">
        <v>237</v>
      </c>
      <c r="G158" s="258"/>
      <c r="H158" s="261">
        <v>16.75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5"/>
      <c r="U158" s="266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215</v>
      </c>
      <c r="AU158" s="267" t="s">
        <v>88</v>
      </c>
      <c r="AV158" s="15" t="s">
        <v>161</v>
      </c>
      <c r="AW158" s="15" t="s">
        <v>34</v>
      </c>
      <c r="AX158" s="15" t="s">
        <v>86</v>
      </c>
      <c r="AY158" s="267" t="s">
        <v>144</v>
      </c>
    </row>
    <row r="159" s="2" customFormat="1" ht="37.8" customHeight="1">
      <c r="A159" s="38"/>
      <c r="B159" s="39"/>
      <c r="C159" s="217" t="s">
        <v>331</v>
      </c>
      <c r="D159" s="217" t="s">
        <v>147</v>
      </c>
      <c r="E159" s="218" t="s">
        <v>1790</v>
      </c>
      <c r="F159" s="219" t="s">
        <v>1791</v>
      </c>
      <c r="G159" s="220" t="s">
        <v>213</v>
      </c>
      <c r="H159" s="221">
        <v>3</v>
      </c>
      <c r="I159" s="222"/>
      <c r="J159" s="223">
        <f>ROUND(I159*H159,2)</f>
        <v>0</v>
      </c>
      <c r="K159" s="219" t="s">
        <v>151</v>
      </c>
      <c r="L159" s="44"/>
      <c r="M159" s="224" t="s">
        <v>1</v>
      </c>
      <c r="N159" s="225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0.625</v>
      </c>
      <c r="T159" s="226">
        <f>S159*H159</f>
        <v>1.875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353</v>
      </c>
      <c r="AT159" s="228" t="s">
        <v>147</v>
      </c>
      <c r="AU159" s="228" t="s">
        <v>88</v>
      </c>
      <c r="AY159" s="17" t="s">
        <v>144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353</v>
      </c>
      <c r="BM159" s="228" t="s">
        <v>1898</v>
      </c>
    </row>
    <row r="160" s="2" customFormat="1" ht="24.15" customHeight="1">
      <c r="A160" s="38"/>
      <c r="B160" s="39"/>
      <c r="C160" s="217" t="s">
        <v>343</v>
      </c>
      <c r="D160" s="217" t="s">
        <v>147</v>
      </c>
      <c r="E160" s="218" t="s">
        <v>1826</v>
      </c>
      <c r="F160" s="219" t="s">
        <v>1827</v>
      </c>
      <c r="G160" s="220" t="s">
        <v>270</v>
      </c>
      <c r="H160" s="221">
        <v>12</v>
      </c>
      <c r="I160" s="222"/>
      <c r="J160" s="223">
        <f>ROUND(I160*H160,2)</f>
        <v>0</v>
      </c>
      <c r="K160" s="219" t="s">
        <v>151</v>
      </c>
      <c r="L160" s="44"/>
      <c r="M160" s="224" t="s">
        <v>1</v>
      </c>
      <c r="N160" s="225" t="s">
        <v>43</v>
      </c>
      <c r="O160" s="91"/>
      <c r="P160" s="226">
        <f>O160*H160</f>
        <v>0</v>
      </c>
      <c r="Q160" s="226">
        <v>0.00012</v>
      </c>
      <c r="R160" s="226">
        <f>Q160*H160</f>
        <v>0.0014400000000000001</v>
      </c>
      <c r="S160" s="226">
        <v>0</v>
      </c>
      <c r="T160" s="226">
        <f>S160*H160</f>
        <v>0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353</v>
      </c>
      <c r="AT160" s="228" t="s">
        <v>147</v>
      </c>
      <c r="AU160" s="228" t="s">
        <v>88</v>
      </c>
      <c r="AY160" s="17" t="s">
        <v>144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353</v>
      </c>
      <c r="BM160" s="228" t="s">
        <v>1899</v>
      </c>
    </row>
    <row r="161" s="2" customFormat="1" ht="33" customHeight="1">
      <c r="A161" s="38"/>
      <c r="B161" s="39"/>
      <c r="C161" s="217" t="s">
        <v>348</v>
      </c>
      <c r="D161" s="217" t="s">
        <v>147</v>
      </c>
      <c r="E161" s="218" t="s">
        <v>1812</v>
      </c>
      <c r="F161" s="219" t="s">
        <v>1813</v>
      </c>
      <c r="G161" s="220" t="s">
        <v>270</v>
      </c>
      <c r="H161" s="221">
        <v>2</v>
      </c>
      <c r="I161" s="222"/>
      <c r="J161" s="223">
        <f>ROUND(I161*H161,2)</f>
        <v>0</v>
      </c>
      <c r="K161" s="219" t="s">
        <v>151</v>
      </c>
      <c r="L161" s="44"/>
      <c r="M161" s="224" t="s">
        <v>1</v>
      </c>
      <c r="N161" s="225" t="s">
        <v>43</v>
      </c>
      <c r="O161" s="91"/>
      <c r="P161" s="226">
        <f>O161*H161</f>
        <v>0</v>
      </c>
      <c r="Q161" s="226">
        <v>0</v>
      </c>
      <c r="R161" s="226">
        <f>Q161*H161</f>
        <v>0</v>
      </c>
      <c r="S161" s="226">
        <v>0.125</v>
      </c>
      <c r="T161" s="226">
        <f>S161*H161</f>
        <v>0.25</v>
      </c>
      <c r="U161" s="22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353</v>
      </c>
      <c r="AT161" s="228" t="s">
        <v>147</v>
      </c>
      <c r="AU161" s="228" t="s">
        <v>88</v>
      </c>
      <c r="AY161" s="17" t="s">
        <v>144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353</v>
      </c>
      <c r="BM161" s="228" t="s">
        <v>1900</v>
      </c>
    </row>
    <row r="162" s="2" customFormat="1" ht="24.15" customHeight="1">
      <c r="A162" s="38"/>
      <c r="B162" s="39"/>
      <c r="C162" s="217" t="s">
        <v>356</v>
      </c>
      <c r="D162" s="217" t="s">
        <v>147</v>
      </c>
      <c r="E162" s="218" t="s">
        <v>1479</v>
      </c>
      <c r="F162" s="219" t="s">
        <v>1480</v>
      </c>
      <c r="G162" s="220" t="s">
        <v>426</v>
      </c>
      <c r="H162" s="221">
        <v>2.125</v>
      </c>
      <c r="I162" s="222"/>
      <c r="J162" s="223">
        <f>ROUND(I162*H162,2)</f>
        <v>0</v>
      </c>
      <c r="K162" s="219" t="s">
        <v>151</v>
      </c>
      <c r="L162" s="44"/>
      <c r="M162" s="224" t="s">
        <v>1</v>
      </c>
      <c r="N162" s="225" t="s">
        <v>43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6">
        <f>S162*H162</f>
        <v>0</v>
      </c>
      <c r="U162" s="22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161</v>
      </c>
      <c r="AT162" s="228" t="s">
        <v>147</v>
      </c>
      <c r="AU162" s="228" t="s">
        <v>88</v>
      </c>
      <c r="AY162" s="17" t="s">
        <v>144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86</v>
      </c>
      <c r="BK162" s="229">
        <f>ROUND(I162*H162,2)</f>
        <v>0</v>
      </c>
      <c r="BL162" s="17" t="s">
        <v>161</v>
      </c>
      <c r="BM162" s="228" t="s">
        <v>1901</v>
      </c>
    </row>
    <row r="163" s="2" customFormat="1" ht="24.15" customHeight="1">
      <c r="A163" s="38"/>
      <c r="B163" s="39"/>
      <c r="C163" s="217" t="s">
        <v>361</v>
      </c>
      <c r="D163" s="217" t="s">
        <v>147</v>
      </c>
      <c r="E163" s="218" t="s">
        <v>1831</v>
      </c>
      <c r="F163" s="219" t="s">
        <v>1832</v>
      </c>
      <c r="G163" s="220" t="s">
        <v>426</v>
      </c>
      <c r="H163" s="221">
        <v>2.125</v>
      </c>
      <c r="I163" s="222"/>
      <c r="J163" s="223">
        <f>ROUND(I163*H163,2)</f>
        <v>0</v>
      </c>
      <c r="K163" s="219" t="s">
        <v>151</v>
      </c>
      <c r="L163" s="44"/>
      <c r="M163" s="224" t="s">
        <v>1</v>
      </c>
      <c r="N163" s="225" t="s">
        <v>43</v>
      </c>
      <c r="O163" s="91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6">
        <f>S163*H163</f>
        <v>0</v>
      </c>
      <c r="U163" s="22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353</v>
      </c>
      <c r="AT163" s="228" t="s">
        <v>147</v>
      </c>
      <c r="AU163" s="228" t="s">
        <v>88</v>
      </c>
      <c r="AY163" s="17" t="s">
        <v>144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353</v>
      </c>
      <c r="BM163" s="228" t="s">
        <v>1902</v>
      </c>
    </row>
    <row r="164" s="2" customFormat="1" ht="24.15" customHeight="1">
      <c r="A164" s="38"/>
      <c r="B164" s="39"/>
      <c r="C164" s="217" t="s">
        <v>366</v>
      </c>
      <c r="D164" s="217" t="s">
        <v>147</v>
      </c>
      <c r="E164" s="218" t="s">
        <v>1834</v>
      </c>
      <c r="F164" s="219" t="s">
        <v>1835</v>
      </c>
      <c r="G164" s="220" t="s">
        <v>426</v>
      </c>
      <c r="H164" s="221">
        <v>61.625</v>
      </c>
      <c r="I164" s="222"/>
      <c r="J164" s="223">
        <f>ROUND(I164*H164,2)</f>
        <v>0</v>
      </c>
      <c r="K164" s="219" t="s">
        <v>151</v>
      </c>
      <c r="L164" s="44"/>
      <c r="M164" s="224" t="s">
        <v>1</v>
      </c>
      <c r="N164" s="225" t="s">
        <v>43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6">
        <f>S164*H164</f>
        <v>0</v>
      </c>
      <c r="U164" s="22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353</v>
      </c>
      <c r="AT164" s="228" t="s">
        <v>147</v>
      </c>
      <c r="AU164" s="228" t="s">
        <v>88</v>
      </c>
      <c r="AY164" s="17" t="s">
        <v>144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86</v>
      </c>
      <c r="BK164" s="229">
        <f>ROUND(I164*H164,2)</f>
        <v>0</v>
      </c>
      <c r="BL164" s="17" t="s">
        <v>353</v>
      </c>
      <c r="BM164" s="228" t="s">
        <v>1903</v>
      </c>
    </row>
    <row r="165" s="2" customFormat="1" ht="37.8" customHeight="1">
      <c r="A165" s="38"/>
      <c r="B165" s="39"/>
      <c r="C165" s="217" t="s">
        <v>371</v>
      </c>
      <c r="D165" s="217" t="s">
        <v>147</v>
      </c>
      <c r="E165" s="218" t="s">
        <v>1837</v>
      </c>
      <c r="F165" s="219" t="s">
        <v>1838</v>
      </c>
      <c r="G165" s="220" t="s">
        <v>426</v>
      </c>
      <c r="H165" s="221">
        <v>2.125</v>
      </c>
      <c r="I165" s="222"/>
      <c r="J165" s="223">
        <f>ROUND(I165*H165,2)</f>
        <v>0</v>
      </c>
      <c r="K165" s="219" t="s">
        <v>151</v>
      </c>
      <c r="L165" s="44"/>
      <c r="M165" s="224" t="s">
        <v>1</v>
      </c>
      <c r="N165" s="225" t="s">
        <v>43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6">
        <f>S165*H165</f>
        <v>0</v>
      </c>
      <c r="U165" s="22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353</v>
      </c>
      <c r="AT165" s="228" t="s">
        <v>147</v>
      </c>
      <c r="AU165" s="228" t="s">
        <v>88</v>
      </c>
      <c r="AY165" s="17" t="s">
        <v>144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86</v>
      </c>
      <c r="BK165" s="229">
        <f>ROUND(I165*H165,2)</f>
        <v>0</v>
      </c>
      <c r="BL165" s="17" t="s">
        <v>353</v>
      </c>
      <c r="BM165" s="228" t="s">
        <v>1904</v>
      </c>
    </row>
    <row r="166" s="2" customFormat="1" ht="24.15" customHeight="1">
      <c r="A166" s="38"/>
      <c r="B166" s="39"/>
      <c r="C166" s="217" t="s">
        <v>375</v>
      </c>
      <c r="D166" s="217" t="s">
        <v>147</v>
      </c>
      <c r="E166" s="218" t="s">
        <v>1842</v>
      </c>
      <c r="F166" s="219" t="s">
        <v>1843</v>
      </c>
      <c r="G166" s="220" t="s">
        <v>426</v>
      </c>
      <c r="H166" s="221">
        <v>13.371</v>
      </c>
      <c r="I166" s="222"/>
      <c r="J166" s="223">
        <f>ROUND(I166*H166,2)</f>
        <v>0</v>
      </c>
      <c r="K166" s="219" t="s">
        <v>151</v>
      </c>
      <c r="L166" s="44"/>
      <c r="M166" s="230" t="s">
        <v>1</v>
      </c>
      <c r="N166" s="231" t="s">
        <v>43</v>
      </c>
      <c r="O166" s="232"/>
      <c r="P166" s="233">
        <f>O166*H166</f>
        <v>0</v>
      </c>
      <c r="Q166" s="233">
        <v>0</v>
      </c>
      <c r="R166" s="233">
        <f>Q166*H166</f>
        <v>0</v>
      </c>
      <c r="S166" s="233">
        <v>0</v>
      </c>
      <c r="T166" s="233">
        <f>S166*H166</f>
        <v>0</v>
      </c>
      <c r="U166" s="234" t="s">
        <v>1</v>
      </c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8" t="s">
        <v>353</v>
      </c>
      <c r="AT166" s="228" t="s">
        <v>147</v>
      </c>
      <c r="AU166" s="228" t="s">
        <v>88</v>
      </c>
      <c r="AY166" s="17" t="s">
        <v>144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7" t="s">
        <v>86</v>
      </c>
      <c r="BK166" s="229">
        <f>ROUND(I166*H166,2)</f>
        <v>0</v>
      </c>
      <c r="BL166" s="17" t="s">
        <v>353</v>
      </c>
      <c r="BM166" s="228" t="s">
        <v>1905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TLuIS5DgNdwvfsDCQEDZxFeJKLx2xLBYcoboAqWdquBxG/7eRfMmBX3BmSYbsIovXBRpeN7S5bXsPyjAtGM2+A==" hashValue="dEe0lNM+M4Lv5oDjNUhR/IOvIR4Gtx2SS9TKWJOJFFlU8Orr2KT8BHNVmXpn4wgBXs8UiK05wjS1U4Knk7KBrA==" algorithmName="SHA-512" password="CC35"/>
  <autoFilter ref="C117:K16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1906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ROUND((SUM(BE118:BE163)),  2)</f>
        <v>0</v>
      </c>
      <c r="G33" s="38"/>
      <c r="H33" s="38"/>
      <c r="I33" s="155">
        <v>0.20999999999999999</v>
      </c>
      <c r="J33" s="154">
        <f>ROUND(((SUM(BE118:BE163))*I33),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ROUND((SUM(BF118:BF163)),  2)</f>
        <v>0</v>
      </c>
      <c r="G34" s="38"/>
      <c r="H34" s="38"/>
      <c r="I34" s="155">
        <v>0.14999999999999999</v>
      </c>
      <c r="J34" s="154">
        <f>ROUND(((SUM(BF118:BF163))*I34),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ROUND((SUM(BH118:BH163)),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404 - Ochrana Vodafone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1505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1507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404 - Ochrana Vodafone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63</v>
      </c>
      <c r="E117" s="194" t="s">
        <v>59</v>
      </c>
      <c r="F117" s="194" t="s">
        <v>60</v>
      </c>
      <c r="G117" s="194" t="s">
        <v>130</v>
      </c>
      <c r="H117" s="194" t="s">
        <v>131</v>
      </c>
      <c r="I117" s="194" t="s">
        <v>132</v>
      </c>
      <c r="J117" s="194" t="s">
        <v>118</v>
      </c>
      <c r="K117" s="195" t="s">
        <v>133</v>
      </c>
      <c r="L117" s="196"/>
      <c r="M117" s="100" t="s">
        <v>1</v>
      </c>
      <c r="N117" s="101" t="s">
        <v>42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1" t="s">
        <v>139</v>
      </c>
      <c r="U117" s="102" t="s">
        <v>140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1.9840719999999998</v>
      </c>
      <c r="S118" s="104"/>
      <c r="T118" s="199">
        <f>T119</f>
        <v>6.6342499999999989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120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349</v>
      </c>
      <c r="F119" s="204" t="s">
        <v>1508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1.9840719999999998</v>
      </c>
      <c r="S119" s="209"/>
      <c r="T119" s="210">
        <f>T120</f>
        <v>6.6342499999999989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157</v>
      </c>
      <c r="AT119" s="213" t="s">
        <v>77</v>
      </c>
      <c r="AU119" s="213" t="s">
        <v>78</v>
      </c>
      <c r="AY119" s="212" t="s">
        <v>144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1655</v>
      </c>
      <c r="F120" s="215" t="s">
        <v>1656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SUM(P121:P163)</f>
        <v>0</v>
      </c>
      <c r="Q120" s="209"/>
      <c r="R120" s="210">
        <f>SUM(R121:R163)</f>
        <v>1.9840719999999998</v>
      </c>
      <c r="S120" s="209"/>
      <c r="T120" s="210">
        <f>SUM(T121:T163)</f>
        <v>6.6342499999999989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157</v>
      </c>
      <c r="AT120" s="213" t="s">
        <v>77</v>
      </c>
      <c r="AU120" s="213" t="s">
        <v>86</v>
      </c>
      <c r="AY120" s="212" t="s">
        <v>144</v>
      </c>
      <c r="BK120" s="214">
        <f>SUM(BK121:BK163)</f>
        <v>0</v>
      </c>
    </row>
    <row r="121" s="2" customFormat="1" ht="24.15" customHeight="1">
      <c r="A121" s="38"/>
      <c r="B121" s="39"/>
      <c r="C121" s="217" t="s">
        <v>86</v>
      </c>
      <c r="D121" s="217" t="s">
        <v>147</v>
      </c>
      <c r="E121" s="218" t="s">
        <v>1657</v>
      </c>
      <c r="F121" s="219" t="s">
        <v>1658</v>
      </c>
      <c r="G121" s="220" t="s">
        <v>1659</v>
      </c>
      <c r="H121" s="221">
        <v>0.02</v>
      </c>
      <c r="I121" s="222"/>
      <c r="J121" s="223">
        <f>ROUND(I121*H121,2)</f>
        <v>0</v>
      </c>
      <c r="K121" s="219" t="s">
        <v>151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0.0088000000000000005</v>
      </c>
      <c r="R121" s="226">
        <f>Q121*H121</f>
        <v>0.00017600000000000002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353</v>
      </c>
      <c r="AT121" s="228" t="s">
        <v>147</v>
      </c>
      <c r="AU121" s="228" t="s">
        <v>88</v>
      </c>
      <c r="AY121" s="17" t="s">
        <v>144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353</v>
      </c>
      <c r="BM121" s="228" t="s">
        <v>1907</v>
      </c>
    </row>
    <row r="122" s="2" customFormat="1" ht="21.75" customHeight="1">
      <c r="A122" s="38"/>
      <c r="B122" s="39"/>
      <c r="C122" s="217" t="s">
        <v>88</v>
      </c>
      <c r="D122" s="217" t="s">
        <v>147</v>
      </c>
      <c r="E122" s="218" t="s">
        <v>1661</v>
      </c>
      <c r="F122" s="219" t="s">
        <v>1662</v>
      </c>
      <c r="G122" s="220" t="s">
        <v>1659</v>
      </c>
      <c r="H122" s="221">
        <v>0.02</v>
      </c>
      <c r="I122" s="222"/>
      <c r="J122" s="223">
        <f>ROUND(I122*H122,2)</f>
        <v>0</v>
      </c>
      <c r="K122" s="219" t="s">
        <v>151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0.0099000000000000008</v>
      </c>
      <c r="R122" s="226">
        <f>Q122*H122</f>
        <v>0.00019800000000000002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353</v>
      </c>
      <c r="AT122" s="228" t="s">
        <v>147</v>
      </c>
      <c r="AU122" s="228" t="s">
        <v>88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353</v>
      </c>
      <c r="BM122" s="228" t="s">
        <v>1908</v>
      </c>
    </row>
    <row r="123" s="2" customFormat="1" ht="24.15" customHeight="1">
      <c r="A123" s="38"/>
      <c r="B123" s="39"/>
      <c r="C123" s="217" t="s">
        <v>157</v>
      </c>
      <c r="D123" s="217" t="s">
        <v>147</v>
      </c>
      <c r="E123" s="218" t="s">
        <v>1664</v>
      </c>
      <c r="F123" s="219" t="s">
        <v>1665</v>
      </c>
      <c r="G123" s="220" t="s">
        <v>213</v>
      </c>
      <c r="H123" s="221">
        <v>5.6500000000000004</v>
      </c>
      <c r="I123" s="222"/>
      <c r="J123" s="223">
        <f>ROUND(I123*H123,2)</f>
        <v>0</v>
      </c>
      <c r="K123" s="219" t="s">
        <v>151</v>
      </c>
      <c r="L123" s="44"/>
      <c r="M123" s="224" t="s">
        <v>1</v>
      </c>
      <c r="N123" s="225" t="s">
        <v>43</v>
      </c>
      <c r="O123" s="91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6">
        <f>S123*H123</f>
        <v>0</v>
      </c>
      <c r="U123" s="227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353</v>
      </c>
      <c r="AT123" s="228" t="s">
        <v>147</v>
      </c>
      <c r="AU123" s="228" t="s">
        <v>88</v>
      </c>
      <c r="AY123" s="17" t="s">
        <v>144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353</v>
      </c>
      <c r="BM123" s="228" t="s">
        <v>1909</v>
      </c>
    </row>
    <row r="124" s="14" customFormat="1">
      <c r="A124" s="14"/>
      <c r="B124" s="246"/>
      <c r="C124" s="247"/>
      <c r="D124" s="237" t="s">
        <v>215</v>
      </c>
      <c r="E124" s="248" t="s">
        <v>1</v>
      </c>
      <c r="F124" s="249" t="s">
        <v>1910</v>
      </c>
      <c r="G124" s="247"/>
      <c r="H124" s="250">
        <v>5.6500000000000004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4"/>
      <c r="U124" s="255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6" t="s">
        <v>215</v>
      </c>
      <c r="AU124" s="256" t="s">
        <v>88</v>
      </c>
      <c r="AV124" s="14" t="s">
        <v>88</v>
      </c>
      <c r="AW124" s="14" t="s">
        <v>34</v>
      </c>
      <c r="AX124" s="14" t="s">
        <v>86</v>
      </c>
      <c r="AY124" s="256" t="s">
        <v>144</v>
      </c>
    </row>
    <row r="125" s="2" customFormat="1" ht="24.15" customHeight="1">
      <c r="A125" s="38"/>
      <c r="B125" s="39"/>
      <c r="C125" s="217" t="s">
        <v>161</v>
      </c>
      <c r="D125" s="217" t="s">
        <v>147</v>
      </c>
      <c r="E125" s="218" t="s">
        <v>1911</v>
      </c>
      <c r="F125" s="219" t="s">
        <v>1912</v>
      </c>
      <c r="G125" s="220" t="s">
        <v>270</v>
      </c>
      <c r="H125" s="221">
        <v>13</v>
      </c>
      <c r="I125" s="222"/>
      <c r="J125" s="223">
        <f>ROUND(I125*H125,2)</f>
        <v>0</v>
      </c>
      <c r="K125" s="219" t="s">
        <v>151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353</v>
      </c>
      <c r="AT125" s="228" t="s">
        <v>147</v>
      </c>
      <c r="AU125" s="228" t="s">
        <v>88</v>
      </c>
      <c r="AY125" s="17" t="s">
        <v>144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353</v>
      </c>
      <c r="BM125" s="228" t="s">
        <v>1913</v>
      </c>
    </row>
    <row r="126" s="2" customFormat="1" ht="24.15" customHeight="1">
      <c r="A126" s="38"/>
      <c r="B126" s="39"/>
      <c r="C126" s="217" t="s">
        <v>143</v>
      </c>
      <c r="D126" s="217" t="s">
        <v>147</v>
      </c>
      <c r="E126" s="218" t="s">
        <v>1914</v>
      </c>
      <c r="F126" s="219" t="s">
        <v>1915</v>
      </c>
      <c r="G126" s="220" t="s">
        <v>270</v>
      </c>
      <c r="H126" s="221">
        <v>6</v>
      </c>
      <c r="I126" s="222"/>
      <c r="J126" s="223">
        <f>ROUND(I126*H126,2)</f>
        <v>0</v>
      </c>
      <c r="K126" s="219" t="s">
        <v>151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353</v>
      </c>
      <c r="AT126" s="228" t="s">
        <v>147</v>
      </c>
      <c r="AU126" s="228" t="s">
        <v>88</v>
      </c>
      <c r="AY126" s="17" t="s">
        <v>144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353</v>
      </c>
      <c r="BM126" s="228" t="s">
        <v>1916</v>
      </c>
    </row>
    <row r="127" s="2" customFormat="1" ht="37.8" customHeight="1">
      <c r="A127" s="38"/>
      <c r="B127" s="39"/>
      <c r="C127" s="217" t="s">
        <v>168</v>
      </c>
      <c r="D127" s="217" t="s">
        <v>147</v>
      </c>
      <c r="E127" s="218" t="s">
        <v>1687</v>
      </c>
      <c r="F127" s="219" t="s">
        <v>1688</v>
      </c>
      <c r="G127" s="220" t="s">
        <v>297</v>
      </c>
      <c r="H127" s="221">
        <v>5</v>
      </c>
      <c r="I127" s="222"/>
      <c r="J127" s="223">
        <f>ROUND(I127*H127,2)</f>
        <v>0</v>
      </c>
      <c r="K127" s="219" t="s">
        <v>151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353</v>
      </c>
      <c r="AT127" s="228" t="s">
        <v>147</v>
      </c>
      <c r="AU127" s="228" t="s">
        <v>88</v>
      </c>
      <c r="AY127" s="17" t="s">
        <v>144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353</v>
      </c>
      <c r="BM127" s="228" t="s">
        <v>1917</v>
      </c>
    </row>
    <row r="128" s="14" customFormat="1">
      <c r="A128" s="14"/>
      <c r="B128" s="246"/>
      <c r="C128" s="247"/>
      <c r="D128" s="237" t="s">
        <v>215</v>
      </c>
      <c r="E128" s="248" t="s">
        <v>1</v>
      </c>
      <c r="F128" s="249" t="s">
        <v>1918</v>
      </c>
      <c r="G128" s="247"/>
      <c r="H128" s="250">
        <v>5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4"/>
      <c r="U128" s="255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215</v>
      </c>
      <c r="AU128" s="256" t="s">
        <v>88</v>
      </c>
      <c r="AV128" s="14" t="s">
        <v>88</v>
      </c>
      <c r="AW128" s="14" t="s">
        <v>34</v>
      </c>
      <c r="AX128" s="14" t="s">
        <v>86</v>
      </c>
      <c r="AY128" s="256" t="s">
        <v>144</v>
      </c>
    </row>
    <row r="129" s="2" customFormat="1" ht="37.8" customHeight="1">
      <c r="A129" s="38"/>
      <c r="B129" s="39"/>
      <c r="C129" s="217" t="s">
        <v>174</v>
      </c>
      <c r="D129" s="217" t="s">
        <v>147</v>
      </c>
      <c r="E129" s="218" t="s">
        <v>1691</v>
      </c>
      <c r="F129" s="219" t="s">
        <v>1692</v>
      </c>
      <c r="G129" s="220" t="s">
        <v>297</v>
      </c>
      <c r="H129" s="221">
        <v>145</v>
      </c>
      <c r="I129" s="222"/>
      <c r="J129" s="223">
        <f>ROUND(I129*H129,2)</f>
        <v>0</v>
      </c>
      <c r="K129" s="219" t="s">
        <v>151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353</v>
      </c>
      <c r="AT129" s="228" t="s">
        <v>147</v>
      </c>
      <c r="AU129" s="228" t="s">
        <v>88</v>
      </c>
      <c r="AY129" s="17" t="s">
        <v>144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353</v>
      </c>
      <c r="BM129" s="228" t="s">
        <v>1919</v>
      </c>
    </row>
    <row r="130" s="2" customFormat="1" ht="24.15" customHeight="1">
      <c r="A130" s="38"/>
      <c r="B130" s="39"/>
      <c r="C130" s="217" t="s">
        <v>179</v>
      </c>
      <c r="D130" s="217" t="s">
        <v>147</v>
      </c>
      <c r="E130" s="218" t="s">
        <v>1694</v>
      </c>
      <c r="F130" s="219" t="s">
        <v>1695</v>
      </c>
      <c r="G130" s="220" t="s">
        <v>426</v>
      </c>
      <c r="H130" s="221">
        <v>10</v>
      </c>
      <c r="I130" s="222"/>
      <c r="J130" s="223">
        <f>ROUND(I130*H130,2)</f>
        <v>0</v>
      </c>
      <c r="K130" s="219" t="s">
        <v>151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353</v>
      </c>
      <c r="AT130" s="228" t="s">
        <v>147</v>
      </c>
      <c r="AU130" s="228" t="s">
        <v>88</v>
      </c>
      <c r="AY130" s="17" t="s">
        <v>144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353</v>
      </c>
      <c r="BM130" s="228" t="s">
        <v>1920</v>
      </c>
    </row>
    <row r="131" s="2" customFormat="1" ht="24.15" customHeight="1">
      <c r="A131" s="38"/>
      <c r="B131" s="39"/>
      <c r="C131" s="217" t="s">
        <v>184</v>
      </c>
      <c r="D131" s="217" t="s">
        <v>147</v>
      </c>
      <c r="E131" s="218" t="s">
        <v>1697</v>
      </c>
      <c r="F131" s="219" t="s">
        <v>1698</v>
      </c>
      <c r="G131" s="220" t="s">
        <v>297</v>
      </c>
      <c r="H131" s="221">
        <v>5</v>
      </c>
      <c r="I131" s="222"/>
      <c r="J131" s="223">
        <f>ROUND(I131*H131,2)</f>
        <v>0</v>
      </c>
      <c r="K131" s="219" t="s">
        <v>151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353</v>
      </c>
      <c r="AT131" s="228" t="s">
        <v>147</v>
      </c>
      <c r="AU131" s="228" t="s">
        <v>88</v>
      </c>
      <c r="AY131" s="17" t="s">
        <v>144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353</v>
      </c>
      <c r="BM131" s="228" t="s">
        <v>1921</v>
      </c>
    </row>
    <row r="132" s="2" customFormat="1" ht="24.15" customHeight="1">
      <c r="A132" s="38"/>
      <c r="B132" s="39"/>
      <c r="C132" s="217" t="s">
        <v>189</v>
      </c>
      <c r="D132" s="217" t="s">
        <v>147</v>
      </c>
      <c r="E132" s="218" t="s">
        <v>1700</v>
      </c>
      <c r="F132" s="219" t="s">
        <v>1701</v>
      </c>
      <c r="G132" s="220" t="s">
        <v>270</v>
      </c>
      <c r="H132" s="221">
        <v>13</v>
      </c>
      <c r="I132" s="222"/>
      <c r="J132" s="223">
        <f>ROUND(I132*H132,2)</f>
        <v>0</v>
      </c>
      <c r="K132" s="219" t="s">
        <v>151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353</v>
      </c>
      <c r="AT132" s="228" t="s">
        <v>147</v>
      </c>
      <c r="AU132" s="228" t="s">
        <v>88</v>
      </c>
      <c r="AY132" s="17" t="s">
        <v>144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353</v>
      </c>
      <c r="BM132" s="228" t="s">
        <v>1922</v>
      </c>
    </row>
    <row r="133" s="2" customFormat="1" ht="24.15" customHeight="1">
      <c r="A133" s="38"/>
      <c r="B133" s="39"/>
      <c r="C133" s="217" t="s">
        <v>194</v>
      </c>
      <c r="D133" s="217" t="s">
        <v>147</v>
      </c>
      <c r="E133" s="218" t="s">
        <v>1923</v>
      </c>
      <c r="F133" s="219" t="s">
        <v>1924</v>
      </c>
      <c r="G133" s="220" t="s">
        <v>270</v>
      </c>
      <c r="H133" s="221">
        <v>6</v>
      </c>
      <c r="I133" s="222"/>
      <c r="J133" s="223">
        <f>ROUND(I133*H133,2)</f>
        <v>0</v>
      </c>
      <c r="K133" s="219" t="s">
        <v>151</v>
      </c>
      <c r="L133" s="44"/>
      <c r="M133" s="224" t="s">
        <v>1</v>
      </c>
      <c r="N133" s="225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353</v>
      </c>
      <c r="AT133" s="228" t="s">
        <v>147</v>
      </c>
      <c r="AU133" s="228" t="s">
        <v>88</v>
      </c>
      <c r="AY133" s="17" t="s">
        <v>144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353</v>
      </c>
      <c r="BM133" s="228" t="s">
        <v>1925</v>
      </c>
    </row>
    <row r="134" s="2" customFormat="1" ht="33" customHeight="1">
      <c r="A134" s="38"/>
      <c r="B134" s="39"/>
      <c r="C134" s="217" t="s">
        <v>262</v>
      </c>
      <c r="D134" s="217" t="s">
        <v>147</v>
      </c>
      <c r="E134" s="218" t="s">
        <v>1706</v>
      </c>
      <c r="F134" s="219" t="s">
        <v>1707</v>
      </c>
      <c r="G134" s="220" t="s">
        <v>213</v>
      </c>
      <c r="H134" s="221">
        <v>5.6500000000000004</v>
      </c>
      <c r="I134" s="222"/>
      <c r="J134" s="223">
        <f>ROUND(I134*H134,2)</f>
        <v>0</v>
      </c>
      <c r="K134" s="219" t="s">
        <v>151</v>
      </c>
      <c r="L134" s="44"/>
      <c r="M134" s="224" t="s">
        <v>1</v>
      </c>
      <c r="N134" s="225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353</v>
      </c>
      <c r="AT134" s="228" t="s">
        <v>147</v>
      </c>
      <c r="AU134" s="228" t="s">
        <v>88</v>
      </c>
      <c r="AY134" s="17" t="s">
        <v>144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353</v>
      </c>
      <c r="BM134" s="228" t="s">
        <v>1926</v>
      </c>
    </row>
    <row r="135" s="2" customFormat="1" ht="24.15" customHeight="1">
      <c r="A135" s="38"/>
      <c r="B135" s="39"/>
      <c r="C135" s="217" t="s">
        <v>267</v>
      </c>
      <c r="D135" s="217" t="s">
        <v>147</v>
      </c>
      <c r="E135" s="218" t="s">
        <v>1715</v>
      </c>
      <c r="F135" s="219" t="s">
        <v>1716</v>
      </c>
      <c r="G135" s="220" t="s">
        <v>270</v>
      </c>
      <c r="H135" s="221">
        <v>13</v>
      </c>
      <c r="I135" s="222"/>
      <c r="J135" s="223">
        <f>ROUND(I135*H135,2)</f>
        <v>0</v>
      </c>
      <c r="K135" s="219" t="s">
        <v>151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353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353</v>
      </c>
      <c r="BM135" s="228" t="s">
        <v>1927</v>
      </c>
    </row>
    <row r="136" s="2" customFormat="1" ht="24.15" customHeight="1">
      <c r="A136" s="38"/>
      <c r="B136" s="39"/>
      <c r="C136" s="217" t="s">
        <v>274</v>
      </c>
      <c r="D136" s="217" t="s">
        <v>147</v>
      </c>
      <c r="E136" s="218" t="s">
        <v>1870</v>
      </c>
      <c r="F136" s="219" t="s">
        <v>1871</v>
      </c>
      <c r="G136" s="220" t="s">
        <v>270</v>
      </c>
      <c r="H136" s="221">
        <v>6</v>
      </c>
      <c r="I136" s="222"/>
      <c r="J136" s="223">
        <f>ROUND(I136*H136,2)</f>
        <v>0</v>
      </c>
      <c r="K136" s="219" t="s">
        <v>151</v>
      </c>
      <c r="L136" s="44"/>
      <c r="M136" s="224" t="s">
        <v>1</v>
      </c>
      <c r="N136" s="225" t="s">
        <v>43</v>
      </c>
      <c r="O136" s="91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353</v>
      </c>
      <c r="AT136" s="228" t="s">
        <v>147</v>
      </c>
      <c r="AU136" s="228" t="s">
        <v>88</v>
      </c>
      <c r="AY136" s="17" t="s">
        <v>144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353</v>
      </c>
      <c r="BM136" s="228" t="s">
        <v>1928</v>
      </c>
    </row>
    <row r="137" s="2" customFormat="1" ht="21.75" customHeight="1">
      <c r="A137" s="38"/>
      <c r="B137" s="39"/>
      <c r="C137" s="217" t="s">
        <v>8</v>
      </c>
      <c r="D137" s="217" t="s">
        <v>147</v>
      </c>
      <c r="E137" s="218" t="s">
        <v>1873</v>
      </c>
      <c r="F137" s="219" t="s">
        <v>1874</v>
      </c>
      <c r="G137" s="220" t="s">
        <v>270</v>
      </c>
      <c r="H137" s="221">
        <v>19</v>
      </c>
      <c r="I137" s="222"/>
      <c r="J137" s="223">
        <f>ROUND(I137*H137,2)</f>
        <v>0</v>
      </c>
      <c r="K137" s="219" t="s">
        <v>151</v>
      </c>
      <c r="L137" s="44"/>
      <c r="M137" s="224" t="s">
        <v>1</v>
      </c>
      <c r="N137" s="225" t="s">
        <v>43</v>
      </c>
      <c r="O137" s="91"/>
      <c r="P137" s="226">
        <f>O137*H137</f>
        <v>0</v>
      </c>
      <c r="Q137" s="226">
        <v>0.00012</v>
      </c>
      <c r="R137" s="226">
        <f>Q137*H137</f>
        <v>0.0022799999999999999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353</v>
      </c>
      <c r="AT137" s="228" t="s">
        <v>147</v>
      </c>
      <c r="AU137" s="228" t="s">
        <v>88</v>
      </c>
      <c r="AY137" s="17" t="s">
        <v>144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353</v>
      </c>
      <c r="BM137" s="228" t="s">
        <v>1929</v>
      </c>
    </row>
    <row r="138" s="2" customFormat="1" ht="33" customHeight="1">
      <c r="A138" s="38"/>
      <c r="B138" s="39"/>
      <c r="C138" s="217" t="s">
        <v>283</v>
      </c>
      <c r="D138" s="217" t="s">
        <v>147</v>
      </c>
      <c r="E138" s="218" t="s">
        <v>1876</v>
      </c>
      <c r="F138" s="219" t="s">
        <v>1877</v>
      </c>
      <c r="G138" s="220" t="s">
        <v>270</v>
      </c>
      <c r="H138" s="221">
        <v>15</v>
      </c>
      <c r="I138" s="222"/>
      <c r="J138" s="223">
        <f>ROUND(I138*H138,2)</f>
        <v>0</v>
      </c>
      <c r="K138" s="219" t="s">
        <v>151</v>
      </c>
      <c r="L138" s="44"/>
      <c r="M138" s="224" t="s">
        <v>1</v>
      </c>
      <c r="N138" s="225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353</v>
      </c>
      <c r="AT138" s="228" t="s">
        <v>147</v>
      </c>
      <c r="AU138" s="228" t="s">
        <v>88</v>
      </c>
      <c r="AY138" s="17" t="s">
        <v>144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353</v>
      </c>
      <c r="BM138" s="228" t="s">
        <v>1930</v>
      </c>
    </row>
    <row r="139" s="14" customFormat="1">
      <c r="A139" s="14"/>
      <c r="B139" s="246"/>
      <c r="C139" s="247"/>
      <c r="D139" s="237" t="s">
        <v>215</v>
      </c>
      <c r="E139" s="248" t="s">
        <v>1</v>
      </c>
      <c r="F139" s="249" t="s">
        <v>1931</v>
      </c>
      <c r="G139" s="247"/>
      <c r="H139" s="250">
        <v>15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4"/>
      <c r="U139" s="255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215</v>
      </c>
      <c r="AU139" s="256" t="s">
        <v>88</v>
      </c>
      <c r="AV139" s="14" t="s">
        <v>88</v>
      </c>
      <c r="AW139" s="14" t="s">
        <v>34</v>
      </c>
      <c r="AX139" s="14" t="s">
        <v>86</v>
      </c>
      <c r="AY139" s="256" t="s">
        <v>144</v>
      </c>
    </row>
    <row r="140" s="2" customFormat="1" ht="16.5" customHeight="1">
      <c r="A140" s="38"/>
      <c r="B140" s="39"/>
      <c r="C140" s="268" t="s">
        <v>288</v>
      </c>
      <c r="D140" s="268" t="s">
        <v>349</v>
      </c>
      <c r="E140" s="269" t="s">
        <v>1879</v>
      </c>
      <c r="F140" s="270" t="s">
        <v>1880</v>
      </c>
      <c r="G140" s="271" t="s">
        <v>270</v>
      </c>
      <c r="H140" s="272">
        <v>15</v>
      </c>
      <c r="I140" s="273"/>
      <c r="J140" s="274">
        <f>ROUND(I140*H140,2)</f>
        <v>0</v>
      </c>
      <c r="K140" s="270" t="s">
        <v>151</v>
      </c>
      <c r="L140" s="275"/>
      <c r="M140" s="276" t="s">
        <v>1</v>
      </c>
      <c r="N140" s="277" t="s">
        <v>43</v>
      </c>
      <c r="O140" s="91"/>
      <c r="P140" s="226">
        <f>O140*H140</f>
        <v>0</v>
      </c>
      <c r="Q140" s="226">
        <v>0.094</v>
      </c>
      <c r="R140" s="226">
        <f>Q140*H140</f>
        <v>1.4099999999999999</v>
      </c>
      <c r="S140" s="226">
        <v>0</v>
      </c>
      <c r="T140" s="226">
        <f>S140*H140</f>
        <v>0</v>
      </c>
      <c r="U140" s="22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882</v>
      </c>
      <c r="AT140" s="228" t="s">
        <v>349</v>
      </c>
      <c r="AU140" s="228" t="s">
        <v>88</v>
      </c>
      <c r="AY140" s="17" t="s">
        <v>144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86</v>
      </c>
      <c r="BK140" s="229">
        <f>ROUND(I140*H140,2)</f>
        <v>0</v>
      </c>
      <c r="BL140" s="17" t="s">
        <v>882</v>
      </c>
      <c r="BM140" s="228" t="s">
        <v>1932</v>
      </c>
    </row>
    <row r="141" s="2" customFormat="1" ht="16.5" customHeight="1">
      <c r="A141" s="38"/>
      <c r="B141" s="39"/>
      <c r="C141" s="268" t="s">
        <v>294</v>
      </c>
      <c r="D141" s="268" t="s">
        <v>349</v>
      </c>
      <c r="E141" s="269" t="s">
        <v>1882</v>
      </c>
      <c r="F141" s="270" t="s">
        <v>1883</v>
      </c>
      <c r="G141" s="271" t="s">
        <v>270</v>
      </c>
      <c r="H141" s="272">
        <v>15</v>
      </c>
      <c r="I141" s="273"/>
      <c r="J141" s="274">
        <f>ROUND(I141*H141,2)</f>
        <v>0</v>
      </c>
      <c r="K141" s="270" t="s">
        <v>151</v>
      </c>
      <c r="L141" s="275"/>
      <c r="M141" s="276" t="s">
        <v>1</v>
      </c>
      <c r="N141" s="277" t="s">
        <v>43</v>
      </c>
      <c r="O141" s="91"/>
      <c r="P141" s="226">
        <f>O141*H141</f>
        <v>0</v>
      </c>
      <c r="Q141" s="226">
        <v>0.037999999999999999</v>
      </c>
      <c r="R141" s="226">
        <f>Q141*H141</f>
        <v>0.56999999999999995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882</v>
      </c>
      <c r="AT141" s="228" t="s">
        <v>349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882</v>
      </c>
      <c r="BM141" s="228" t="s">
        <v>1933</v>
      </c>
    </row>
    <row r="142" s="2" customFormat="1" ht="37.8" customHeight="1">
      <c r="A142" s="38"/>
      <c r="B142" s="39"/>
      <c r="C142" s="217" t="s">
        <v>302</v>
      </c>
      <c r="D142" s="217" t="s">
        <v>147</v>
      </c>
      <c r="E142" s="218" t="s">
        <v>1774</v>
      </c>
      <c r="F142" s="219" t="s">
        <v>1775</v>
      </c>
      <c r="G142" s="220" t="s">
        <v>213</v>
      </c>
      <c r="H142" s="221">
        <v>6.8499999999999996</v>
      </c>
      <c r="I142" s="222"/>
      <c r="J142" s="223">
        <f>ROUND(I142*H142,2)</f>
        <v>0</v>
      </c>
      <c r="K142" s="219" t="s">
        <v>151</v>
      </c>
      <c r="L142" s="44"/>
      <c r="M142" s="224" t="s">
        <v>1</v>
      </c>
      <c r="N142" s="225" t="s">
        <v>43</v>
      </c>
      <c r="O142" s="91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6">
        <f>S142*H142</f>
        <v>0</v>
      </c>
      <c r="U142" s="22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353</v>
      </c>
      <c r="AT142" s="228" t="s">
        <v>147</v>
      </c>
      <c r="AU142" s="228" t="s">
        <v>88</v>
      </c>
      <c r="AY142" s="17" t="s">
        <v>144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353</v>
      </c>
      <c r="BM142" s="228" t="s">
        <v>1934</v>
      </c>
    </row>
    <row r="143" s="14" customFormat="1">
      <c r="A143" s="14"/>
      <c r="B143" s="246"/>
      <c r="C143" s="247"/>
      <c r="D143" s="237" t="s">
        <v>215</v>
      </c>
      <c r="E143" s="248" t="s">
        <v>1</v>
      </c>
      <c r="F143" s="249" t="s">
        <v>1935</v>
      </c>
      <c r="G143" s="247"/>
      <c r="H143" s="250">
        <v>6.8499999999999996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4"/>
      <c r="U143" s="255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215</v>
      </c>
      <c r="AU143" s="256" t="s">
        <v>88</v>
      </c>
      <c r="AV143" s="14" t="s">
        <v>88</v>
      </c>
      <c r="AW143" s="14" t="s">
        <v>34</v>
      </c>
      <c r="AX143" s="14" t="s">
        <v>86</v>
      </c>
      <c r="AY143" s="256" t="s">
        <v>144</v>
      </c>
    </row>
    <row r="144" s="2" customFormat="1" ht="33" customHeight="1">
      <c r="A144" s="38"/>
      <c r="B144" s="39"/>
      <c r="C144" s="217" t="s">
        <v>307</v>
      </c>
      <c r="D144" s="217" t="s">
        <v>147</v>
      </c>
      <c r="E144" s="218" t="s">
        <v>1784</v>
      </c>
      <c r="F144" s="219" t="s">
        <v>1785</v>
      </c>
      <c r="G144" s="220" t="s">
        <v>213</v>
      </c>
      <c r="H144" s="221">
        <v>6.8499999999999996</v>
      </c>
      <c r="I144" s="222"/>
      <c r="J144" s="223">
        <f>ROUND(I144*H144,2)</f>
        <v>0</v>
      </c>
      <c r="K144" s="219" t="s">
        <v>151</v>
      </c>
      <c r="L144" s="44"/>
      <c r="M144" s="224" t="s">
        <v>1</v>
      </c>
      <c r="N144" s="225" t="s">
        <v>43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6">
        <f>S144*H144</f>
        <v>0</v>
      </c>
      <c r="U144" s="22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353</v>
      </c>
      <c r="AT144" s="228" t="s">
        <v>147</v>
      </c>
      <c r="AU144" s="228" t="s">
        <v>88</v>
      </c>
      <c r="AY144" s="17" t="s">
        <v>144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86</v>
      </c>
      <c r="BK144" s="229">
        <f>ROUND(I144*H144,2)</f>
        <v>0</v>
      </c>
      <c r="BL144" s="17" t="s">
        <v>353</v>
      </c>
      <c r="BM144" s="228" t="s">
        <v>1936</v>
      </c>
    </row>
    <row r="145" s="14" customFormat="1">
      <c r="A145" s="14"/>
      <c r="B145" s="246"/>
      <c r="C145" s="247"/>
      <c r="D145" s="237" t="s">
        <v>215</v>
      </c>
      <c r="E145" s="248" t="s">
        <v>1</v>
      </c>
      <c r="F145" s="249" t="s">
        <v>1935</v>
      </c>
      <c r="G145" s="247"/>
      <c r="H145" s="250">
        <v>6.8499999999999996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4"/>
      <c r="U145" s="255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215</v>
      </c>
      <c r="AU145" s="256" t="s">
        <v>88</v>
      </c>
      <c r="AV145" s="14" t="s">
        <v>88</v>
      </c>
      <c r="AW145" s="14" t="s">
        <v>34</v>
      </c>
      <c r="AX145" s="14" t="s">
        <v>86</v>
      </c>
      <c r="AY145" s="256" t="s">
        <v>144</v>
      </c>
    </row>
    <row r="146" s="2" customFormat="1" ht="37.8" customHeight="1">
      <c r="A146" s="38"/>
      <c r="B146" s="39"/>
      <c r="C146" s="217" t="s">
        <v>7</v>
      </c>
      <c r="D146" s="217" t="s">
        <v>147</v>
      </c>
      <c r="E146" s="218" t="s">
        <v>1787</v>
      </c>
      <c r="F146" s="219" t="s">
        <v>1788</v>
      </c>
      <c r="G146" s="220" t="s">
        <v>213</v>
      </c>
      <c r="H146" s="221">
        <v>6.8499999999999996</v>
      </c>
      <c r="I146" s="222"/>
      <c r="J146" s="223">
        <f>ROUND(I146*H146,2)</f>
        <v>0</v>
      </c>
      <c r="K146" s="219" t="s">
        <v>151</v>
      </c>
      <c r="L146" s="44"/>
      <c r="M146" s="224" t="s">
        <v>1</v>
      </c>
      <c r="N146" s="225" t="s">
        <v>43</v>
      </c>
      <c r="O146" s="91"/>
      <c r="P146" s="226">
        <f>O146*H146</f>
        <v>0</v>
      </c>
      <c r="Q146" s="226">
        <v>0</v>
      </c>
      <c r="R146" s="226">
        <f>Q146*H146</f>
        <v>0</v>
      </c>
      <c r="S146" s="226">
        <v>0.44</v>
      </c>
      <c r="T146" s="226">
        <f>S146*H146</f>
        <v>3.0139999999999998</v>
      </c>
      <c r="U146" s="22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353</v>
      </c>
      <c r="AT146" s="228" t="s">
        <v>147</v>
      </c>
      <c r="AU146" s="228" t="s">
        <v>88</v>
      </c>
      <c r="AY146" s="17" t="s">
        <v>144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86</v>
      </c>
      <c r="BK146" s="229">
        <f>ROUND(I146*H146,2)</f>
        <v>0</v>
      </c>
      <c r="BL146" s="17" t="s">
        <v>353</v>
      </c>
      <c r="BM146" s="228" t="s">
        <v>1937</v>
      </c>
    </row>
    <row r="147" s="14" customFormat="1">
      <c r="A147" s="14"/>
      <c r="B147" s="246"/>
      <c r="C147" s="247"/>
      <c r="D147" s="237" t="s">
        <v>215</v>
      </c>
      <c r="E147" s="248" t="s">
        <v>1</v>
      </c>
      <c r="F147" s="249" t="s">
        <v>1935</v>
      </c>
      <c r="G147" s="247"/>
      <c r="H147" s="250">
        <v>6.8499999999999996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4"/>
      <c r="U147" s="255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215</v>
      </c>
      <c r="AU147" s="256" t="s">
        <v>88</v>
      </c>
      <c r="AV147" s="14" t="s">
        <v>88</v>
      </c>
      <c r="AW147" s="14" t="s">
        <v>34</v>
      </c>
      <c r="AX147" s="14" t="s">
        <v>86</v>
      </c>
      <c r="AY147" s="256" t="s">
        <v>144</v>
      </c>
    </row>
    <row r="148" s="2" customFormat="1" ht="37.8" customHeight="1">
      <c r="A148" s="38"/>
      <c r="B148" s="39"/>
      <c r="C148" s="217" t="s">
        <v>316</v>
      </c>
      <c r="D148" s="217" t="s">
        <v>147</v>
      </c>
      <c r="E148" s="218" t="s">
        <v>1790</v>
      </c>
      <c r="F148" s="219" t="s">
        <v>1791</v>
      </c>
      <c r="G148" s="220" t="s">
        <v>213</v>
      </c>
      <c r="H148" s="221">
        <v>2.8500000000000001</v>
      </c>
      <c r="I148" s="222"/>
      <c r="J148" s="223">
        <f>ROUND(I148*H148,2)</f>
        <v>0</v>
      </c>
      <c r="K148" s="219" t="s">
        <v>151</v>
      </c>
      <c r="L148" s="44"/>
      <c r="M148" s="224" t="s">
        <v>1</v>
      </c>
      <c r="N148" s="225" t="s">
        <v>43</v>
      </c>
      <c r="O148" s="91"/>
      <c r="P148" s="226">
        <f>O148*H148</f>
        <v>0</v>
      </c>
      <c r="Q148" s="226">
        <v>0</v>
      </c>
      <c r="R148" s="226">
        <f>Q148*H148</f>
        <v>0</v>
      </c>
      <c r="S148" s="226">
        <v>0.625</v>
      </c>
      <c r="T148" s="226">
        <f>S148*H148</f>
        <v>1.78125</v>
      </c>
      <c r="U148" s="22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8" t="s">
        <v>353</v>
      </c>
      <c r="AT148" s="228" t="s">
        <v>147</v>
      </c>
      <c r="AU148" s="228" t="s">
        <v>88</v>
      </c>
      <c r="AY148" s="17" t="s">
        <v>144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7" t="s">
        <v>86</v>
      </c>
      <c r="BK148" s="229">
        <f>ROUND(I148*H148,2)</f>
        <v>0</v>
      </c>
      <c r="BL148" s="17" t="s">
        <v>353</v>
      </c>
      <c r="BM148" s="228" t="s">
        <v>1938</v>
      </c>
    </row>
    <row r="149" s="14" customFormat="1">
      <c r="A149" s="14"/>
      <c r="B149" s="246"/>
      <c r="C149" s="247"/>
      <c r="D149" s="237" t="s">
        <v>215</v>
      </c>
      <c r="E149" s="248" t="s">
        <v>1</v>
      </c>
      <c r="F149" s="249" t="s">
        <v>1939</v>
      </c>
      <c r="G149" s="247"/>
      <c r="H149" s="250">
        <v>2.8500000000000001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4"/>
      <c r="U149" s="255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215</v>
      </c>
      <c r="AU149" s="256" t="s">
        <v>88</v>
      </c>
      <c r="AV149" s="14" t="s">
        <v>88</v>
      </c>
      <c r="AW149" s="14" t="s">
        <v>34</v>
      </c>
      <c r="AX149" s="14" t="s">
        <v>86</v>
      </c>
      <c r="AY149" s="256" t="s">
        <v>144</v>
      </c>
    </row>
    <row r="150" s="2" customFormat="1" ht="24.15" customHeight="1">
      <c r="A150" s="38"/>
      <c r="B150" s="39"/>
      <c r="C150" s="217" t="s">
        <v>321</v>
      </c>
      <c r="D150" s="217" t="s">
        <v>147</v>
      </c>
      <c r="E150" s="218" t="s">
        <v>1796</v>
      </c>
      <c r="F150" s="219" t="s">
        <v>1797</v>
      </c>
      <c r="G150" s="220" t="s">
        <v>213</v>
      </c>
      <c r="H150" s="221">
        <v>2</v>
      </c>
      <c r="I150" s="222"/>
      <c r="J150" s="223">
        <f>ROUND(I150*H150,2)</f>
        <v>0</v>
      </c>
      <c r="K150" s="219" t="s">
        <v>151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0.098000000000000004</v>
      </c>
      <c r="T150" s="226">
        <f>S150*H150</f>
        <v>0.19600000000000001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353</v>
      </c>
      <c r="AT150" s="228" t="s">
        <v>147</v>
      </c>
      <c r="AU150" s="228" t="s">
        <v>88</v>
      </c>
      <c r="AY150" s="17" t="s">
        <v>144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353</v>
      </c>
      <c r="BM150" s="228" t="s">
        <v>1940</v>
      </c>
    </row>
    <row r="151" s="2" customFormat="1" ht="24.15" customHeight="1">
      <c r="A151" s="38"/>
      <c r="B151" s="39"/>
      <c r="C151" s="217" t="s">
        <v>326</v>
      </c>
      <c r="D151" s="217" t="s">
        <v>147</v>
      </c>
      <c r="E151" s="218" t="s">
        <v>1799</v>
      </c>
      <c r="F151" s="219" t="s">
        <v>1800</v>
      </c>
      <c r="G151" s="220" t="s">
        <v>213</v>
      </c>
      <c r="H151" s="221">
        <v>2</v>
      </c>
      <c r="I151" s="222"/>
      <c r="J151" s="223">
        <f>ROUND(I151*H151,2)</f>
        <v>0</v>
      </c>
      <c r="K151" s="219" t="s">
        <v>151</v>
      </c>
      <c r="L151" s="44"/>
      <c r="M151" s="224" t="s">
        <v>1</v>
      </c>
      <c r="N151" s="225" t="s">
        <v>43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0.70899999999999996</v>
      </c>
      <c r="T151" s="226">
        <f>S151*H151</f>
        <v>1.4179999999999999</v>
      </c>
      <c r="U151" s="22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353</v>
      </c>
      <c r="AT151" s="228" t="s">
        <v>147</v>
      </c>
      <c r="AU151" s="228" t="s">
        <v>88</v>
      </c>
      <c r="AY151" s="17" t="s">
        <v>144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353</v>
      </c>
      <c r="BM151" s="228" t="s">
        <v>1941</v>
      </c>
    </row>
    <row r="152" s="2" customFormat="1" ht="37.8" customHeight="1">
      <c r="A152" s="38"/>
      <c r="B152" s="39"/>
      <c r="C152" s="217" t="s">
        <v>331</v>
      </c>
      <c r="D152" s="217" t="s">
        <v>147</v>
      </c>
      <c r="E152" s="218" t="s">
        <v>1808</v>
      </c>
      <c r="F152" s="219" t="s">
        <v>1809</v>
      </c>
      <c r="G152" s="220" t="s">
        <v>270</v>
      </c>
      <c r="H152" s="221">
        <v>1</v>
      </c>
      <c r="I152" s="222"/>
      <c r="J152" s="223">
        <f>ROUND(I152*H152,2)</f>
        <v>0</v>
      </c>
      <c r="K152" s="219" t="s">
        <v>151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0.10000000000000001</v>
      </c>
      <c r="T152" s="226">
        <f>S152*H152</f>
        <v>0.10000000000000001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353</v>
      </c>
      <c r="AT152" s="228" t="s">
        <v>147</v>
      </c>
      <c r="AU152" s="228" t="s">
        <v>88</v>
      </c>
      <c r="AY152" s="17" t="s">
        <v>144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353</v>
      </c>
      <c r="BM152" s="228" t="s">
        <v>1942</v>
      </c>
    </row>
    <row r="153" s="2" customFormat="1" ht="33" customHeight="1">
      <c r="A153" s="38"/>
      <c r="B153" s="39"/>
      <c r="C153" s="217" t="s">
        <v>343</v>
      </c>
      <c r="D153" s="217" t="s">
        <v>147</v>
      </c>
      <c r="E153" s="218" t="s">
        <v>1812</v>
      </c>
      <c r="F153" s="219" t="s">
        <v>1813</v>
      </c>
      <c r="G153" s="220" t="s">
        <v>270</v>
      </c>
      <c r="H153" s="221">
        <v>1</v>
      </c>
      <c r="I153" s="222"/>
      <c r="J153" s="223">
        <f>ROUND(I153*H153,2)</f>
        <v>0</v>
      </c>
      <c r="K153" s="219" t="s">
        <v>151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0.125</v>
      </c>
      <c r="T153" s="226">
        <f>S153*H153</f>
        <v>0.125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353</v>
      </c>
      <c r="AT153" s="228" t="s">
        <v>147</v>
      </c>
      <c r="AU153" s="228" t="s">
        <v>88</v>
      </c>
      <c r="AY153" s="17" t="s">
        <v>144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353</v>
      </c>
      <c r="BM153" s="228" t="s">
        <v>1943</v>
      </c>
    </row>
    <row r="154" s="2" customFormat="1" ht="24.15" customHeight="1">
      <c r="A154" s="38"/>
      <c r="B154" s="39"/>
      <c r="C154" s="217" t="s">
        <v>348</v>
      </c>
      <c r="D154" s="217" t="s">
        <v>147</v>
      </c>
      <c r="E154" s="218" t="s">
        <v>1826</v>
      </c>
      <c r="F154" s="219" t="s">
        <v>1827</v>
      </c>
      <c r="G154" s="220" t="s">
        <v>270</v>
      </c>
      <c r="H154" s="221">
        <v>11.4</v>
      </c>
      <c r="I154" s="222"/>
      <c r="J154" s="223">
        <f>ROUND(I154*H154,2)</f>
        <v>0</v>
      </c>
      <c r="K154" s="219" t="s">
        <v>151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0.00012</v>
      </c>
      <c r="R154" s="226">
        <f>Q154*H154</f>
        <v>0.0013680000000000001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353</v>
      </c>
      <c r="AT154" s="228" t="s">
        <v>147</v>
      </c>
      <c r="AU154" s="228" t="s">
        <v>88</v>
      </c>
      <c r="AY154" s="17" t="s">
        <v>144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353</v>
      </c>
      <c r="BM154" s="228" t="s">
        <v>1944</v>
      </c>
    </row>
    <row r="155" s="14" customFormat="1">
      <c r="A155" s="14"/>
      <c r="B155" s="246"/>
      <c r="C155" s="247"/>
      <c r="D155" s="237" t="s">
        <v>215</v>
      </c>
      <c r="E155" s="248" t="s">
        <v>1</v>
      </c>
      <c r="F155" s="249" t="s">
        <v>1945</v>
      </c>
      <c r="G155" s="247"/>
      <c r="H155" s="250">
        <v>11.4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4"/>
      <c r="U155" s="255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215</v>
      </c>
      <c r="AU155" s="256" t="s">
        <v>88</v>
      </c>
      <c r="AV155" s="14" t="s">
        <v>88</v>
      </c>
      <c r="AW155" s="14" t="s">
        <v>34</v>
      </c>
      <c r="AX155" s="14" t="s">
        <v>86</v>
      </c>
      <c r="AY155" s="256" t="s">
        <v>144</v>
      </c>
    </row>
    <row r="156" s="2" customFormat="1" ht="24.15" customHeight="1">
      <c r="A156" s="38"/>
      <c r="B156" s="39"/>
      <c r="C156" s="217" t="s">
        <v>356</v>
      </c>
      <c r="D156" s="217" t="s">
        <v>147</v>
      </c>
      <c r="E156" s="218" t="s">
        <v>1819</v>
      </c>
      <c r="F156" s="219" t="s">
        <v>1820</v>
      </c>
      <c r="G156" s="220" t="s">
        <v>270</v>
      </c>
      <c r="H156" s="221">
        <v>5</v>
      </c>
      <c r="I156" s="222"/>
      <c r="J156" s="223">
        <f>ROUND(I156*H156,2)</f>
        <v>0</v>
      </c>
      <c r="K156" s="219" t="s">
        <v>151</v>
      </c>
      <c r="L156" s="44"/>
      <c r="M156" s="224" t="s">
        <v>1</v>
      </c>
      <c r="N156" s="225" t="s">
        <v>43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353</v>
      </c>
      <c r="AT156" s="228" t="s">
        <v>147</v>
      </c>
      <c r="AU156" s="228" t="s">
        <v>88</v>
      </c>
      <c r="AY156" s="17" t="s">
        <v>144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353</v>
      </c>
      <c r="BM156" s="228" t="s">
        <v>1946</v>
      </c>
    </row>
    <row r="157" s="2" customFormat="1" ht="24.15" customHeight="1">
      <c r="A157" s="38"/>
      <c r="B157" s="39"/>
      <c r="C157" s="217" t="s">
        <v>361</v>
      </c>
      <c r="D157" s="217" t="s">
        <v>147</v>
      </c>
      <c r="E157" s="218" t="s">
        <v>1947</v>
      </c>
      <c r="F157" s="219" t="s">
        <v>1948</v>
      </c>
      <c r="G157" s="220" t="s">
        <v>270</v>
      </c>
      <c r="H157" s="221">
        <v>5</v>
      </c>
      <c r="I157" s="222"/>
      <c r="J157" s="223">
        <f>ROUND(I157*H157,2)</f>
        <v>0</v>
      </c>
      <c r="K157" s="219" t="s">
        <v>151</v>
      </c>
      <c r="L157" s="44"/>
      <c r="M157" s="224" t="s">
        <v>1</v>
      </c>
      <c r="N157" s="225" t="s">
        <v>43</v>
      </c>
      <c r="O157" s="91"/>
      <c r="P157" s="226">
        <f>O157*H157</f>
        <v>0</v>
      </c>
      <c r="Q157" s="226">
        <v>1.0000000000000001E-05</v>
      </c>
      <c r="R157" s="226">
        <f>Q157*H157</f>
        <v>5.0000000000000002E-05</v>
      </c>
      <c r="S157" s="226">
        <v>0</v>
      </c>
      <c r="T157" s="226">
        <f>S157*H157</f>
        <v>0</v>
      </c>
      <c r="U157" s="22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353</v>
      </c>
      <c r="AT157" s="228" t="s">
        <v>147</v>
      </c>
      <c r="AU157" s="228" t="s">
        <v>88</v>
      </c>
      <c r="AY157" s="17" t="s">
        <v>144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86</v>
      </c>
      <c r="BK157" s="229">
        <f>ROUND(I157*H157,2)</f>
        <v>0</v>
      </c>
      <c r="BL157" s="17" t="s">
        <v>353</v>
      </c>
      <c r="BM157" s="228" t="s">
        <v>1949</v>
      </c>
    </row>
    <row r="158" s="2" customFormat="1" ht="24.15" customHeight="1">
      <c r="A158" s="38"/>
      <c r="B158" s="39"/>
      <c r="C158" s="217" t="s">
        <v>366</v>
      </c>
      <c r="D158" s="217" t="s">
        <v>147</v>
      </c>
      <c r="E158" s="218" t="s">
        <v>1479</v>
      </c>
      <c r="F158" s="219" t="s">
        <v>1480</v>
      </c>
      <c r="G158" s="220" t="s">
        <v>426</v>
      </c>
      <c r="H158" s="221">
        <v>3.52</v>
      </c>
      <c r="I158" s="222"/>
      <c r="J158" s="223">
        <f>ROUND(I158*H158,2)</f>
        <v>0</v>
      </c>
      <c r="K158" s="219" t="s">
        <v>151</v>
      </c>
      <c r="L158" s="44"/>
      <c r="M158" s="224" t="s">
        <v>1</v>
      </c>
      <c r="N158" s="225" t="s">
        <v>43</v>
      </c>
      <c r="O158" s="91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6">
        <f>S158*H158</f>
        <v>0</v>
      </c>
      <c r="U158" s="22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161</v>
      </c>
      <c r="AT158" s="228" t="s">
        <v>147</v>
      </c>
      <c r="AU158" s="228" t="s">
        <v>88</v>
      </c>
      <c r="AY158" s="17" t="s">
        <v>144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86</v>
      </c>
      <c r="BK158" s="229">
        <f>ROUND(I158*H158,2)</f>
        <v>0</v>
      </c>
      <c r="BL158" s="17" t="s">
        <v>161</v>
      </c>
      <c r="BM158" s="228" t="s">
        <v>1950</v>
      </c>
    </row>
    <row r="159" s="2" customFormat="1" ht="24.15" customHeight="1">
      <c r="A159" s="38"/>
      <c r="B159" s="39"/>
      <c r="C159" s="217" t="s">
        <v>371</v>
      </c>
      <c r="D159" s="217" t="s">
        <v>147</v>
      </c>
      <c r="E159" s="218" t="s">
        <v>1831</v>
      </c>
      <c r="F159" s="219" t="s">
        <v>1832</v>
      </c>
      <c r="G159" s="220" t="s">
        <v>426</v>
      </c>
      <c r="H159" s="221">
        <v>3.52</v>
      </c>
      <c r="I159" s="222"/>
      <c r="J159" s="223">
        <f>ROUND(I159*H159,2)</f>
        <v>0</v>
      </c>
      <c r="K159" s="219" t="s">
        <v>151</v>
      </c>
      <c r="L159" s="44"/>
      <c r="M159" s="224" t="s">
        <v>1</v>
      </c>
      <c r="N159" s="225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6">
        <f>S159*H159</f>
        <v>0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353</v>
      </c>
      <c r="AT159" s="228" t="s">
        <v>147</v>
      </c>
      <c r="AU159" s="228" t="s">
        <v>88</v>
      </c>
      <c r="AY159" s="17" t="s">
        <v>144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353</v>
      </c>
      <c r="BM159" s="228" t="s">
        <v>1951</v>
      </c>
    </row>
    <row r="160" s="2" customFormat="1" ht="24.15" customHeight="1">
      <c r="A160" s="38"/>
      <c r="B160" s="39"/>
      <c r="C160" s="217" t="s">
        <v>375</v>
      </c>
      <c r="D160" s="217" t="s">
        <v>147</v>
      </c>
      <c r="E160" s="218" t="s">
        <v>1834</v>
      </c>
      <c r="F160" s="219" t="s">
        <v>1835</v>
      </c>
      <c r="G160" s="220" t="s">
        <v>426</v>
      </c>
      <c r="H160" s="221">
        <v>102.08</v>
      </c>
      <c r="I160" s="222"/>
      <c r="J160" s="223">
        <f>ROUND(I160*H160,2)</f>
        <v>0</v>
      </c>
      <c r="K160" s="219" t="s">
        <v>151</v>
      </c>
      <c r="L160" s="44"/>
      <c r="M160" s="224" t="s">
        <v>1</v>
      </c>
      <c r="N160" s="225" t="s">
        <v>43</v>
      </c>
      <c r="O160" s="91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6">
        <f>S160*H160</f>
        <v>0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353</v>
      </c>
      <c r="AT160" s="228" t="s">
        <v>147</v>
      </c>
      <c r="AU160" s="228" t="s">
        <v>88</v>
      </c>
      <c r="AY160" s="17" t="s">
        <v>144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353</v>
      </c>
      <c r="BM160" s="228" t="s">
        <v>1952</v>
      </c>
    </row>
    <row r="161" s="2" customFormat="1" ht="37.8" customHeight="1">
      <c r="A161" s="38"/>
      <c r="B161" s="39"/>
      <c r="C161" s="217" t="s">
        <v>383</v>
      </c>
      <c r="D161" s="217" t="s">
        <v>147</v>
      </c>
      <c r="E161" s="218" t="s">
        <v>1837</v>
      </c>
      <c r="F161" s="219" t="s">
        <v>1838</v>
      </c>
      <c r="G161" s="220" t="s">
        <v>426</v>
      </c>
      <c r="H161" s="221">
        <v>1.9059999999999999</v>
      </c>
      <c r="I161" s="222"/>
      <c r="J161" s="223">
        <f>ROUND(I161*H161,2)</f>
        <v>0</v>
      </c>
      <c r="K161" s="219" t="s">
        <v>151</v>
      </c>
      <c r="L161" s="44"/>
      <c r="M161" s="224" t="s">
        <v>1</v>
      </c>
      <c r="N161" s="225" t="s">
        <v>43</v>
      </c>
      <c r="O161" s="91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6">
        <f>S161*H161</f>
        <v>0</v>
      </c>
      <c r="U161" s="22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353</v>
      </c>
      <c r="AT161" s="228" t="s">
        <v>147</v>
      </c>
      <c r="AU161" s="228" t="s">
        <v>88</v>
      </c>
      <c r="AY161" s="17" t="s">
        <v>144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353</v>
      </c>
      <c r="BM161" s="228" t="s">
        <v>1953</v>
      </c>
    </row>
    <row r="162" s="2" customFormat="1" ht="44.25" customHeight="1">
      <c r="A162" s="38"/>
      <c r="B162" s="39"/>
      <c r="C162" s="217" t="s">
        <v>387</v>
      </c>
      <c r="D162" s="217" t="s">
        <v>147</v>
      </c>
      <c r="E162" s="218" t="s">
        <v>1840</v>
      </c>
      <c r="F162" s="219" t="s">
        <v>1496</v>
      </c>
      <c r="G162" s="220" t="s">
        <v>426</v>
      </c>
      <c r="H162" s="221">
        <v>1.6140000000000001</v>
      </c>
      <c r="I162" s="222"/>
      <c r="J162" s="223">
        <f>ROUND(I162*H162,2)</f>
        <v>0</v>
      </c>
      <c r="K162" s="219" t="s">
        <v>151</v>
      </c>
      <c r="L162" s="44"/>
      <c r="M162" s="224" t="s">
        <v>1</v>
      </c>
      <c r="N162" s="225" t="s">
        <v>43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6">
        <f>S162*H162</f>
        <v>0</v>
      </c>
      <c r="U162" s="227" t="s">
        <v>1</v>
      </c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353</v>
      </c>
      <c r="AT162" s="228" t="s">
        <v>147</v>
      </c>
      <c r="AU162" s="228" t="s">
        <v>88</v>
      </c>
      <c r="AY162" s="17" t="s">
        <v>144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86</v>
      </c>
      <c r="BK162" s="229">
        <f>ROUND(I162*H162,2)</f>
        <v>0</v>
      </c>
      <c r="BL162" s="17" t="s">
        <v>353</v>
      </c>
      <c r="BM162" s="228" t="s">
        <v>1954</v>
      </c>
    </row>
    <row r="163" s="2" customFormat="1" ht="24.15" customHeight="1">
      <c r="A163" s="38"/>
      <c r="B163" s="39"/>
      <c r="C163" s="217" t="s">
        <v>397</v>
      </c>
      <c r="D163" s="217" t="s">
        <v>147</v>
      </c>
      <c r="E163" s="218" t="s">
        <v>1842</v>
      </c>
      <c r="F163" s="219" t="s">
        <v>1843</v>
      </c>
      <c r="G163" s="220" t="s">
        <v>426</v>
      </c>
      <c r="H163" s="221">
        <v>1.984</v>
      </c>
      <c r="I163" s="222"/>
      <c r="J163" s="223">
        <f>ROUND(I163*H163,2)</f>
        <v>0</v>
      </c>
      <c r="K163" s="219" t="s">
        <v>151</v>
      </c>
      <c r="L163" s="44"/>
      <c r="M163" s="230" t="s">
        <v>1</v>
      </c>
      <c r="N163" s="231" t="s">
        <v>43</v>
      </c>
      <c r="O163" s="232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3">
        <f>S163*H163</f>
        <v>0</v>
      </c>
      <c r="U163" s="234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353</v>
      </c>
      <c r="AT163" s="228" t="s">
        <v>147</v>
      </c>
      <c r="AU163" s="228" t="s">
        <v>88</v>
      </c>
      <c r="AY163" s="17" t="s">
        <v>144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353</v>
      </c>
      <c r="BM163" s="228" t="s">
        <v>1955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ui/6g6qB69L2PpdzxarNdD4GGVuF8c4diKpnFEUtu/clqjDfC8MQy+tduFWaHAlfWi7YIlX5h7Jtx8UJQp34dw==" hashValue="nhL5aNzyOXi2nv9D1LzXe+kS5dm6jVABdoh79hF7Si4S06JDnPcFugpZutraNfD7h/owy0yyK29OtdBMx3SN/w==" algorithmName="SHA-512" password="CC35"/>
  <autoFilter ref="C117:K16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1956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ROUND((SUM(BE122:BE242)),  2)</f>
        <v>0</v>
      </c>
      <c r="G33" s="38"/>
      <c r="H33" s="38"/>
      <c r="I33" s="155">
        <v>0.20999999999999999</v>
      </c>
      <c r="J33" s="154">
        <f>ROUND(((SUM(BE122:BE242))*I33),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ROUND((SUM(BF122:BF242)),  2)</f>
        <v>0</v>
      </c>
      <c r="G34" s="38"/>
      <c r="H34" s="38"/>
      <c r="I34" s="155">
        <v>0.14999999999999999</v>
      </c>
      <c r="J34" s="154">
        <f>ROUND(((SUM(BF122:BF242))*I34),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ROUND((SUM(BG122:BG242)),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ROUND((SUM(BH122:BH242)),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ROUND((SUM(BI122:BI242)),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407 - Nabíjení elektromobilů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1505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1506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1507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121</v>
      </c>
      <c r="E100" s="182"/>
      <c r="F100" s="182"/>
      <c r="G100" s="182"/>
      <c r="H100" s="182"/>
      <c r="I100" s="182"/>
      <c r="J100" s="183">
        <f>J233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125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1957</v>
      </c>
      <c r="E102" s="188"/>
      <c r="F102" s="188"/>
      <c r="G102" s="188"/>
      <c r="H102" s="188"/>
      <c r="I102" s="188"/>
      <c r="J102" s="189">
        <f>J240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Regenerace sídliště Ruprechtice II.etapa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407 - Nabíjení elektromobilů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21. 10. 2024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Liberec</v>
      </c>
      <c r="G118" s="40"/>
      <c r="H118" s="40"/>
      <c r="I118" s="32" t="s">
        <v>31</v>
      </c>
      <c r="J118" s="36" t="str">
        <f>E21</f>
        <v>GREGOR projekt - invest,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35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129</v>
      </c>
      <c r="D121" s="194" t="s">
        <v>63</v>
      </c>
      <c r="E121" s="194" t="s">
        <v>59</v>
      </c>
      <c r="F121" s="194" t="s">
        <v>60</v>
      </c>
      <c r="G121" s="194" t="s">
        <v>130</v>
      </c>
      <c r="H121" s="194" t="s">
        <v>131</v>
      </c>
      <c r="I121" s="194" t="s">
        <v>132</v>
      </c>
      <c r="J121" s="194" t="s">
        <v>118</v>
      </c>
      <c r="K121" s="195" t="s">
        <v>133</v>
      </c>
      <c r="L121" s="196"/>
      <c r="M121" s="100" t="s">
        <v>1</v>
      </c>
      <c r="N121" s="101" t="s">
        <v>42</v>
      </c>
      <c r="O121" s="101" t="s">
        <v>134</v>
      </c>
      <c r="P121" s="101" t="s">
        <v>135</v>
      </c>
      <c r="Q121" s="101" t="s">
        <v>136</v>
      </c>
      <c r="R121" s="101" t="s">
        <v>137</v>
      </c>
      <c r="S121" s="101" t="s">
        <v>138</v>
      </c>
      <c r="T121" s="101" t="s">
        <v>139</v>
      </c>
      <c r="U121" s="102" t="s">
        <v>140</v>
      </c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141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P123+P233</f>
        <v>0</v>
      </c>
      <c r="Q122" s="104"/>
      <c r="R122" s="199">
        <f>R123+R233</f>
        <v>9.0801256500000012</v>
      </c>
      <c r="S122" s="104"/>
      <c r="T122" s="199">
        <f>T123+T233</f>
        <v>106.99705</v>
      </c>
      <c r="U122" s="105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120</v>
      </c>
      <c r="BK122" s="200">
        <f>BK123+BK233</f>
        <v>0</v>
      </c>
    </row>
    <row r="123" s="12" customFormat="1" ht="25.92" customHeight="1">
      <c r="A123" s="12"/>
      <c r="B123" s="201"/>
      <c r="C123" s="202"/>
      <c r="D123" s="203" t="s">
        <v>77</v>
      </c>
      <c r="E123" s="204" t="s">
        <v>349</v>
      </c>
      <c r="F123" s="204" t="s">
        <v>1508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P124+P162</f>
        <v>0</v>
      </c>
      <c r="Q123" s="209"/>
      <c r="R123" s="210">
        <f>R124+R162</f>
        <v>9.0801256500000012</v>
      </c>
      <c r="S123" s="209"/>
      <c r="T123" s="210">
        <f>T124+T162</f>
        <v>106.99705</v>
      </c>
      <c r="U123" s="211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157</v>
      </c>
      <c r="AT123" s="213" t="s">
        <v>77</v>
      </c>
      <c r="AU123" s="213" t="s">
        <v>78</v>
      </c>
      <c r="AY123" s="212" t="s">
        <v>144</v>
      </c>
      <c r="BK123" s="214">
        <f>BK124+BK162</f>
        <v>0</v>
      </c>
    </row>
    <row r="124" s="12" customFormat="1" ht="22.8" customHeight="1">
      <c r="A124" s="12"/>
      <c r="B124" s="201"/>
      <c r="C124" s="202"/>
      <c r="D124" s="203" t="s">
        <v>77</v>
      </c>
      <c r="E124" s="215" t="s">
        <v>1509</v>
      </c>
      <c r="F124" s="215" t="s">
        <v>1510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SUM(P125:P161)</f>
        <v>0</v>
      </c>
      <c r="Q124" s="209"/>
      <c r="R124" s="210">
        <f>SUM(R125:R161)</f>
        <v>0.20700000000000002</v>
      </c>
      <c r="S124" s="209"/>
      <c r="T124" s="210">
        <f>SUM(T125:T161)</f>
        <v>0</v>
      </c>
      <c r="U124" s="211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157</v>
      </c>
      <c r="AT124" s="213" t="s">
        <v>77</v>
      </c>
      <c r="AU124" s="213" t="s">
        <v>86</v>
      </c>
      <c r="AY124" s="212" t="s">
        <v>144</v>
      </c>
      <c r="BK124" s="214">
        <f>SUM(BK125:BK161)</f>
        <v>0</v>
      </c>
    </row>
    <row r="125" s="2" customFormat="1" ht="24.15" customHeight="1">
      <c r="A125" s="38"/>
      <c r="B125" s="39"/>
      <c r="C125" s="217" t="s">
        <v>86</v>
      </c>
      <c r="D125" s="217" t="s">
        <v>147</v>
      </c>
      <c r="E125" s="218" t="s">
        <v>1958</v>
      </c>
      <c r="F125" s="219" t="s">
        <v>1959</v>
      </c>
      <c r="G125" s="220" t="s">
        <v>369</v>
      </c>
      <c r="H125" s="221">
        <v>20</v>
      </c>
      <c r="I125" s="222"/>
      <c r="J125" s="223">
        <f>ROUND(I125*H125,2)</f>
        <v>0</v>
      </c>
      <c r="K125" s="219" t="s">
        <v>151</v>
      </c>
      <c r="L125" s="44"/>
      <c r="M125" s="224" t="s">
        <v>1</v>
      </c>
      <c r="N125" s="225" t="s">
        <v>43</v>
      </c>
      <c r="O125" s="91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6">
        <f>S125*H125</f>
        <v>0</v>
      </c>
      <c r="U125" s="227" t="s">
        <v>1</v>
      </c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161</v>
      </c>
      <c r="AT125" s="228" t="s">
        <v>147</v>
      </c>
      <c r="AU125" s="228" t="s">
        <v>88</v>
      </c>
      <c r="AY125" s="17" t="s">
        <v>144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86</v>
      </c>
      <c r="BK125" s="229">
        <f>ROUND(I125*H125,2)</f>
        <v>0</v>
      </c>
      <c r="BL125" s="17" t="s">
        <v>161</v>
      </c>
      <c r="BM125" s="228" t="s">
        <v>1960</v>
      </c>
    </row>
    <row r="126" s="2" customFormat="1" ht="24.15" customHeight="1">
      <c r="A126" s="38"/>
      <c r="B126" s="39"/>
      <c r="C126" s="217" t="s">
        <v>88</v>
      </c>
      <c r="D126" s="217" t="s">
        <v>147</v>
      </c>
      <c r="E126" s="218" t="s">
        <v>1961</v>
      </c>
      <c r="F126" s="219" t="s">
        <v>1962</v>
      </c>
      <c r="G126" s="220" t="s">
        <v>369</v>
      </c>
      <c r="H126" s="221">
        <v>16</v>
      </c>
      <c r="I126" s="222"/>
      <c r="J126" s="223">
        <f>ROUND(I126*H126,2)</f>
        <v>0</v>
      </c>
      <c r="K126" s="219" t="s">
        <v>151</v>
      </c>
      <c r="L126" s="44"/>
      <c r="M126" s="224" t="s">
        <v>1</v>
      </c>
      <c r="N126" s="225" t="s">
        <v>43</v>
      </c>
      <c r="O126" s="91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6">
        <f>S126*H126</f>
        <v>0</v>
      </c>
      <c r="U126" s="227" t="s">
        <v>1</v>
      </c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8" t="s">
        <v>353</v>
      </c>
      <c r="AT126" s="228" t="s">
        <v>147</v>
      </c>
      <c r="AU126" s="228" t="s">
        <v>88</v>
      </c>
      <c r="AY126" s="17" t="s">
        <v>144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7" t="s">
        <v>86</v>
      </c>
      <c r="BK126" s="229">
        <f>ROUND(I126*H126,2)</f>
        <v>0</v>
      </c>
      <c r="BL126" s="17" t="s">
        <v>353</v>
      </c>
      <c r="BM126" s="228" t="s">
        <v>1963</v>
      </c>
    </row>
    <row r="127" s="2" customFormat="1" ht="21.75" customHeight="1">
      <c r="A127" s="38"/>
      <c r="B127" s="39"/>
      <c r="C127" s="217" t="s">
        <v>157</v>
      </c>
      <c r="D127" s="217" t="s">
        <v>147</v>
      </c>
      <c r="E127" s="218" t="s">
        <v>1964</v>
      </c>
      <c r="F127" s="219" t="s">
        <v>1965</v>
      </c>
      <c r="G127" s="220" t="s">
        <v>369</v>
      </c>
      <c r="H127" s="221">
        <v>3</v>
      </c>
      <c r="I127" s="222"/>
      <c r="J127" s="223">
        <f>ROUND(I127*H127,2)</f>
        <v>0</v>
      </c>
      <c r="K127" s="219" t="s">
        <v>1</v>
      </c>
      <c r="L127" s="44"/>
      <c r="M127" s="224" t="s">
        <v>1</v>
      </c>
      <c r="N127" s="225" t="s">
        <v>43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6">
        <f>S127*H127</f>
        <v>0</v>
      </c>
      <c r="U127" s="227" t="s">
        <v>1</v>
      </c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353</v>
      </c>
      <c r="AT127" s="228" t="s">
        <v>147</v>
      </c>
      <c r="AU127" s="228" t="s">
        <v>88</v>
      </c>
      <c r="AY127" s="17" t="s">
        <v>144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86</v>
      </c>
      <c r="BK127" s="229">
        <f>ROUND(I127*H127,2)</f>
        <v>0</v>
      </c>
      <c r="BL127" s="17" t="s">
        <v>353</v>
      </c>
      <c r="BM127" s="228" t="s">
        <v>1966</v>
      </c>
    </row>
    <row r="128" s="2" customFormat="1" ht="21.75" customHeight="1">
      <c r="A128" s="38"/>
      <c r="B128" s="39"/>
      <c r="C128" s="217" t="s">
        <v>161</v>
      </c>
      <c r="D128" s="217" t="s">
        <v>147</v>
      </c>
      <c r="E128" s="218" t="s">
        <v>1967</v>
      </c>
      <c r="F128" s="219" t="s">
        <v>1968</v>
      </c>
      <c r="G128" s="220" t="s">
        <v>369</v>
      </c>
      <c r="H128" s="221">
        <v>1</v>
      </c>
      <c r="I128" s="222"/>
      <c r="J128" s="223">
        <f>ROUND(I128*H128,2)</f>
        <v>0</v>
      </c>
      <c r="K128" s="219" t="s">
        <v>151</v>
      </c>
      <c r="L128" s="44"/>
      <c r="M128" s="224" t="s">
        <v>1</v>
      </c>
      <c r="N128" s="225" t="s">
        <v>43</v>
      </c>
      <c r="O128" s="91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6">
        <f>S128*H128</f>
        <v>0</v>
      </c>
      <c r="U128" s="227" t="s">
        <v>1</v>
      </c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8" t="s">
        <v>353</v>
      </c>
      <c r="AT128" s="228" t="s">
        <v>147</v>
      </c>
      <c r="AU128" s="228" t="s">
        <v>88</v>
      </c>
      <c r="AY128" s="17" t="s">
        <v>144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7" t="s">
        <v>86</v>
      </c>
      <c r="BK128" s="229">
        <f>ROUND(I128*H128,2)</f>
        <v>0</v>
      </c>
      <c r="BL128" s="17" t="s">
        <v>353</v>
      </c>
      <c r="BM128" s="228" t="s">
        <v>1969</v>
      </c>
    </row>
    <row r="129" s="2" customFormat="1" ht="24.15" customHeight="1">
      <c r="A129" s="38"/>
      <c r="B129" s="39"/>
      <c r="C129" s="217" t="s">
        <v>143</v>
      </c>
      <c r="D129" s="217" t="s">
        <v>147</v>
      </c>
      <c r="E129" s="218" t="s">
        <v>1970</v>
      </c>
      <c r="F129" s="219" t="s">
        <v>1971</v>
      </c>
      <c r="G129" s="220" t="s">
        <v>369</v>
      </c>
      <c r="H129" s="221">
        <v>1</v>
      </c>
      <c r="I129" s="222"/>
      <c r="J129" s="223">
        <f>ROUND(I129*H129,2)</f>
        <v>0</v>
      </c>
      <c r="K129" s="219" t="s">
        <v>151</v>
      </c>
      <c r="L129" s="44"/>
      <c r="M129" s="224" t="s">
        <v>1</v>
      </c>
      <c r="N129" s="225" t="s">
        <v>43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6">
        <f>S129*H129</f>
        <v>0</v>
      </c>
      <c r="U129" s="227" t="s">
        <v>1</v>
      </c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353</v>
      </c>
      <c r="AT129" s="228" t="s">
        <v>147</v>
      </c>
      <c r="AU129" s="228" t="s">
        <v>88</v>
      </c>
      <c r="AY129" s="17" t="s">
        <v>144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86</v>
      </c>
      <c r="BK129" s="229">
        <f>ROUND(I129*H129,2)</f>
        <v>0</v>
      </c>
      <c r="BL129" s="17" t="s">
        <v>353</v>
      </c>
      <c r="BM129" s="228" t="s">
        <v>1972</v>
      </c>
    </row>
    <row r="130" s="2" customFormat="1" ht="37.8" customHeight="1">
      <c r="A130" s="38"/>
      <c r="B130" s="39"/>
      <c r="C130" s="217" t="s">
        <v>168</v>
      </c>
      <c r="D130" s="217" t="s">
        <v>147</v>
      </c>
      <c r="E130" s="218" t="s">
        <v>1973</v>
      </c>
      <c r="F130" s="219" t="s">
        <v>1974</v>
      </c>
      <c r="G130" s="220" t="s">
        <v>270</v>
      </c>
      <c r="H130" s="221">
        <v>10</v>
      </c>
      <c r="I130" s="222"/>
      <c r="J130" s="223">
        <f>ROUND(I130*H130,2)</f>
        <v>0</v>
      </c>
      <c r="K130" s="219" t="s">
        <v>151</v>
      </c>
      <c r="L130" s="44"/>
      <c r="M130" s="224" t="s">
        <v>1</v>
      </c>
      <c r="N130" s="225" t="s">
        <v>43</v>
      </c>
      <c r="O130" s="91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6">
        <f>S130*H130</f>
        <v>0</v>
      </c>
      <c r="U130" s="227" t="s">
        <v>1</v>
      </c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8" t="s">
        <v>353</v>
      </c>
      <c r="AT130" s="228" t="s">
        <v>147</v>
      </c>
      <c r="AU130" s="228" t="s">
        <v>88</v>
      </c>
      <c r="AY130" s="17" t="s">
        <v>144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7" t="s">
        <v>86</v>
      </c>
      <c r="BK130" s="229">
        <f>ROUND(I130*H130,2)</f>
        <v>0</v>
      </c>
      <c r="BL130" s="17" t="s">
        <v>353</v>
      </c>
      <c r="BM130" s="228" t="s">
        <v>1975</v>
      </c>
    </row>
    <row r="131" s="2" customFormat="1" ht="24.15" customHeight="1">
      <c r="A131" s="38"/>
      <c r="B131" s="39"/>
      <c r="C131" s="217" t="s">
        <v>174</v>
      </c>
      <c r="D131" s="217" t="s">
        <v>147</v>
      </c>
      <c r="E131" s="218" t="s">
        <v>1976</v>
      </c>
      <c r="F131" s="219" t="s">
        <v>1977</v>
      </c>
      <c r="G131" s="220" t="s">
        <v>369</v>
      </c>
      <c r="H131" s="221">
        <v>12</v>
      </c>
      <c r="I131" s="222"/>
      <c r="J131" s="223">
        <f>ROUND(I131*H131,2)</f>
        <v>0</v>
      </c>
      <c r="K131" s="219" t="s">
        <v>1</v>
      </c>
      <c r="L131" s="44"/>
      <c r="M131" s="224" t="s">
        <v>1</v>
      </c>
      <c r="N131" s="225" t="s">
        <v>43</v>
      </c>
      <c r="O131" s="91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6">
        <f>S131*H131</f>
        <v>0</v>
      </c>
      <c r="U131" s="227" t="s">
        <v>1</v>
      </c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8" t="s">
        <v>353</v>
      </c>
      <c r="AT131" s="228" t="s">
        <v>147</v>
      </c>
      <c r="AU131" s="228" t="s">
        <v>88</v>
      </c>
      <c r="AY131" s="17" t="s">
        <v>144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7" t="s">
        <v>86</v>
      </c>
      <c r="BK131" s="229">
        <f>ROUND(I131*H131,2)</f>
        <v>0</v>
      </c>
      <c r="BL131" s="17" t="s">
        <v>353</v>
      </c>
      <c r="BM131" s="228" t="s">
        <v>1978</v>
      </c>
    </row>
    <row r="132" s="2" customFormat="1" ht="37.8" customHeight="1">
      <c r="A132" s="38"/>
      <c r="B132" s="39"/>
      <c r="C132" s="217" t="s">
        <v>179</v>
      </c>
      <c r="D132" s="217" t="s">
        <v>147</v>
      </c>
      <c r="E132" s="218" t="s">
        <v>1579</v>
      </c>
      <c r="F132" s="219" t="s">
        <v>1580</v>
      </c>
      <c r="G132" s="220" t="s">
        <v>270</v>
      </c>
      <c r="H132" s="221">
        <v>15</v>
      </c>
      <c r="I132" s="222"/>
      <c r="J132" s="223">
        <f>ROUND(I132*H132,2)</f>
        <v>0</v>
      </c>
      <c r="K132" s="219" t="s">
        <v>151</v>
      </c>
      <c r="L132" s="44"/>
      <c r="M132" s="224" t="s">
        <v>1</v>
      </c>
      <c r="N132" s="225" t="s">
        <v>43</v>
      </c>
      <c r="O132" s="91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6">
        <f>S132*H132</f>
        <v>0</v>
      </c>
      <c r="U132" s="227" t="s">
        <v>1</v>
      </c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161</v>
      </c>
      <c r="AT132" s="228" t="s">
        <v>147</v>
      </c>
      <c r="AU132" s="228" t="s">
        <v>88</v>
      </c>
      <c r="AY132" s="17" t="s">
        <v>144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86</v>
      </c>
      <c r="BK132" s="229">
        <f>ROUND(I132*H132,2)</f>
        <v>0</v>
      </c>
      <c r="BL132" s="17" t="s">
        <v>161</v>
      </c>
      <c r="BM132" s="228" t="s">
        <v>1979</v>
      </c>
    </row>
    <row r="133" s="2" customFormat="1" ht="21.75" customHeight="1">
      <c r="A133" s="38"/>
      <c r="B133" s="39"/>
      <c r="C133" s="268" t="s">
        <v>184</v>
      </c>
      <c r="D133" s="268" t="s">
        <v>349</v>
      </c>
      <c r="E133" s="269" t="s">
        <v>1980</v>
      </c>
      <c r="F133" s="270" t="s">
        <v>1981</v>
      </c>
      <c r="G133" s="271" t="s">
        <v>1449</v>
      </c>
      <c r="H133" s="272">
        <v>5</v>
      </c>
      <c r="I133" s="273"/>
      <c r="J133" s="274">
        <f>ROUND(I133*H133,2)</f>
        <v>0</v>
      </c>
      <c r="K133" s="270" t="s">
        <v>1</v>
      </c>
      <c r="L133" s="275"/>
      <c r="M133" s="276" t="s">
        <v>1</v>
      </c>
      <c r="N133" s="277" t="s">
        <v>43</v>
      </c>
      <c r="O133" s="91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6">
        <f>S133*H133</f>
        <v>0</v>
      </c>
      <c r="U133" s="227" t="s">
        <v>1</v>
      </c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8" t="s">
        <v>352</v>
      </c>
      <c r="AT133" s="228" t="s">
        <v>349</v>
      </c>
      <c r="AU133" s="228" t="s">
        <v>88</v>
      </c>
      <c r="AY133" s="17" t="s">
        <v>144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7" t="s">
        <v>86</v>
      </c>
      <c r="BK133" s="229">
        <f>ROUND(I133*H133,2)</f>
        <v>0</v>
      </c>
      <c r="BL133" s="17" t="s">
        <v>353</v>
      </c>
      <c r="BM133" s="228" t="s">
        <v>1982</v>
      </c>
    </row>
    <row r="134" s="2" customFormat="1" ht="16.5" customHeight="1">
      <c r="A134" s="38"/>
      <c r="B134" s="39"/>
      <c r="C134" s="268" t="s">
        <v>189</v>
      </c>
      <c r="D134" s="268" t="s">
        <v>349</v>
      </c>
      <c r="E134" s="269" t="s">
        <v>1983</v>
      </c>
      <c r="F134" s="270" t="s">
        <v>1984</v>
      </c>
      <c r="G134" s="271" t="s">
        <v>270</v>
      </c>
      <c r="H134" s="272">
        <v>15</v>
      </c>
      <c r="I134" s="273"/>
      <c r="J134" s="274">
        <f>ROUND(I134*H134,2)</f>
        <v>0</v>
      </c>
      <c r="K134" s="270" t="s">
        <v>1</v>
      </c>
      <c r="L134" s="275"/>
      <c r="M134" s="276" t="s">
        <v>1</v>
      </c>
      <c r="N134" s="277" t="s">
        <v>43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6">
        <f>S134*H134</f>
        <v>0</v>
      </c>
      <c r="U134" s="227" t="s">
        <v>1</v>
      </c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352</v>
      </c>
      <c r="AT134" s="228" t="s">
        <v>349</v>
      </c>
      <c r="AU134" s="228" t="s">
        <v>88</v>
      </c>
      <c r="AY134" s="17" t="s">
        <v>144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86</v>
      </c>
      <c r="BK134" s="229">
        <f>ROUND(I134*H134,2)</f>
        <v>0</v>
      </c>
      <c r="BL134" s="17" t="s">
        <v>353</v>
      </c>
      <c r="BM134" s="228" t="s">
        <v>1985</v>
      </c>
    </row>
    <row r="135" s="2" customFormat="1" ht="37.8" customHeight="1">
      <c r="A135" s="38"/>
      <c r="B135" s="39"/>
      <c r="C135" s="217" t="s">
        <v>194</v>
      </c>
      <c r="D135" s="217" t="s">
        <v>147</v>
      </c>
      <c r="E135" s="218" t="s">
        <v>1559</v>
      </c>
      <c r="F135" s="219" t="s">
        <v>1560</v>
      </c>
      <c r="G135" s="220" t="s">
        <v>270</v>
      </c>
      <c r="H135" s="221">
        <v>200</v>
      </c>
      <c r="I135" s="222"/>
      <c r="J135" s="223">
        <f>ROUND(I135*H135,2)</f>
        <v>0</v>
      </c>
      <c r="K135" s="219" t="s">
        <v>151</v>
      </c>
      <c r="L135" s="44"/>
      <c r="M135" s="224" t="s">
        <v>1</v>
      </c>
      <c r="N135" s="225" t="s">
        <v>43</v>
      </c>
      <c r="O135" s="91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6">
        <f>S135*H135</f>
        <v>0</v>
      </c>
      <c r="U135" s="227" t="s">
        <v>1</v>
      </c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8" t="s">
        <v>353</v>
      </c>
      <c r="AT135" s="228" t="s">
        <v>147</v>
      </c>
      <c r="AU135" s="228" t="s">
        <v>88</v>
      </c>
      <c r="AY135" s="17" t="s">
        <v>144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7" t="s">
        <v>86</v>
      </c>
      <c r="BK135" s="229">
        <f>ROUND(I135*H135,2)</f>
        <v>0</v>
      </c>
      <c r="BL135" s="17" t="s">
        <v>353</v>
      </c>
      <c r="BM135" s="228" t="s">
        <v>1986</v>
      </c>
    </row>
    <row r="136" s="2" customFormat="1" ht="16.5" customHeight="1">
      <c r="A136" s="38"/>
      <c r="B136" s="39"/>
      <c r="C136" s="268" t="s">
        <v>262</v>
      </c>
      <c r="D136" s="268" t="s">
        <v>349</v>
      </c>
      <c r="E136" s="269" t="s">
        <v>1987</v>
      </c>
      <c r="F136" s="270" t="s">
        <v>1988</v>
      </c>
      <c r="G136" s="271" t="s">
        <v>270</v>
      </c>
      <c r="H136" s="272">
        <v>200</v>
      </c>
      <c r="I136" s="273"/>
      <c r="J136" s="274">
        <f>ROUND(I136*H136,2)</f>
        <v>0</v>
      </c>
      <c r="K136" s="270" t="s">
        <v>1</v>
      </c>
      <c r="L136" s="275"/>
      <c r="M136" s="276" t="s">
        <v>1</v>
      </c>
      <c r="N136" s="277" t="s">
        <v>43</v>
      </c>
      <c r="O136" s="91"/>
      <c r="P136" s="226">
        <f>O136*H136</f>
        <v>0</v>
      </c>
      <c r="Q136" s="226">
        <v>0.00097000000000000005</v>
      </c>
      <c r="R136" s="226">
        <f>Q136*H136</f>
        <v>0.19400000000000001</v>
      </c>
      <c r="S136" s="226">
        <v>0</v>
      </c>
      <c r="T136" s="226">
        <f>S136*H136</f>
        <v>0</v>
      </c>
      <c r="U136" s="227" t="s">
        <v>1</v>
      </c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8" t="s">
        <v>179</v>
      </c>
      <c r="AT136" s="228" t="s">
        <v>349</v>
      </c>
      <c r="AU136" s="228" t="s">
        <v>88</v>
      </c>
      <c r="AY136" s="17" t="s">
        <v>144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7" t="s">
        <v>86</v>
      </c>
      <c r="BK136" s="229">
        <f>ROUND(I136*H136,2)</f>
        <v>0</v>
      </c>
      <c r="BL136" s="17" t="s">
        <v>161</v>
      </c>
      <c r="BM136" s="228" t="s">
        <v>1989</v>
      </c>
    </row>
    <row r="137" s="2" customFormat="1" ht="24.15" customHeight="1">
      <c r="A137" s="38"/>
      <c r="B137" s="39"/>
      <c r="C137" s="268" t="s">
        <v>267</v>
      </c>
      <c r="D137" s="268" t="s">
        <v>349</v>
      </c>
      <c r="E137" s="269" t="s">
        <v>1990</v>
      </c>
      <c r="F137" s="270" t="s">
        <v>1991</v>
      </c>
      <c r="G137" s="271" t="s">
        <v>1044</v>
      </c>
      <c r="H137" s="272">
        <v>1</v>
      </c>
      <c r="I137" s="273"/>
      <c r="J137" s="274">
        <f>ROUND(I137*H137,2)</f>
        <v>0</v>
      </c>
      <c r="K137" s="270" t="s">
        <v>1</v>
      </c>
      <c r="L137" s="275"/>
      <c r="M137" s="276" t="s">
        <v>1</v>
      </c>
      <c r="N137" s="277" t="s">
        <v>43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6">
        <f>S137*H137</f>
        <v>0</v>
      </c>
      <c r="U137" s="227" t="s">
        <v>1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352</v>
      </c>
      <c r="AT137" s="228" t="s">
        <v>349</v>
      </c>
      <c r="AU137" s="228" t="s">
        <v>88</v>
      </c>
      <c r="AY137" s="17" t="s">
        <v>144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86</v>
      </c>
      <c r="BK137" s="229">
        <f>ROUND(I137*H137,2)</f>
        <v>0</v>
      </c>
      <c r="BL137" s="17" t="s">
        <v>353</v>
      </c>
      <c r="BM137" s="228" t="s">
        <v>1992</v>
      </c>
    </row>
    <row r="138" s="2" customFormat="1" ht="16.5" customHeight="1">
      <c r="A138" s="38"/>
      <c r="B138" s="39"/>
      <c r="C138" s="268" t="s">
        <v>274</v>
      </c>
      <c r="D138" s="268" t="s">
        <v>349</v>
      </c>
      <c r="E138" s="269" t="s">
        <v>1993</v>
      </c>
      <c r="F138" s="270" t="s">
        <v>1994</v>
      </c>
      <c r="G138" s="271" t="s">
        <v>369</v>
      </c>
      <c r="H138" s="272">
        <v>1</v>
      </c>
      <c r="I138" s="273"/>
      <c r="J138" s="274">
        <f>ROUND(I138*H138,2)</f>
        <v>0</v>
      </c>
      <c r="K138" s="270" t="s">
        <v>1</v>
      </c>
      <c r="L138" s="275"/>
      <c r="M138" s="276" t="s">
        <v>1</v>
      </c>
      <c r="N138" s="277" t="s">
        <v>43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6">
        <f>S138*H138</f>
        <v>0</v>
      </c>
      <c r="U138" s="227" t="s">
        <v>1</v>
      </c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352</v>
      </c>
      <c r="AT138" s="228" t="s">
        <v>349</v>
      </c>
      <c r="AU138" s="228" t="s">
        <v>88</v>
      </c>
      <c r="AY138" s="17" t="s">
        <v>144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86</v>
      </c>
      <c r="BK138" s="229">
        <f>ROUND(I138*H138,2)</f>
        <v>0</v>
      </c>
      <c r="BL138" s="17" t="s">
        <v>353</v>
      </c>
      <c r="BM138" s="228" t="s">
        <v>1995</v>
      </c>
    </row>
    <row r="139" s="2" customFormat="1" ht="24.15" customHeight="1">
      <c r="A139" s="38"/>
      <c r="B139" s="39"/>
      <c r="C139" s="268" t="s">
        <v>8</v>
      </c>
      <c r="D139" s="268" t="s">
        <v>349</v>
      </c>
      <c r="E139" s="269" t="s">
        <v>1996</v>
      </c>
      <c r="F139" s="270" t="s">
        <v>1997</v>
      </c>
      <c r="G139" s="271" t="s">
        <v>369</v>
      </c>
      <c r="H139" s="272">
        <v>4</v>
      </c>
      <c r="I139" s="273"/>
      <c r="J139" s="274">
        <f>ROUND(I139*H139,2)</f>
        <v>0</v>
      </c>
      <c r="K139" s="270" t="s">
        <v>1</v>
      </c>
      <c r="L139" s="275"/>
      <c r="M139" s="276" t="s">
        <v>1</v>
      </c>
      <c r="N139" s="277" t="s">
        <v>43</v>
      </c>
      <c r="O139" s="91"/>
      <c r="P139" s="226">
        <f>O139*H139</f>
        <v>0</v>
      </c>
      <c r="Q139" s="226">
        <v>0.0010499999999999999</v>
      </c>
      <c r="R139" s="226">
        <f>Q139*H139</f>
        <v>0.0041999999999999997</v>
      </c>
      <c r="S139" s="226">
        <v>0</v>
      </c>
      <c r="T139" s="226">
        <f>S139*H139</f>
        <v>0</v>
      </c>
      <c r="U139" s="227" t="s">
        <v>1</v>
      </c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8" t="s">
        <v>352</v>
      </c>
      <c r="AT139" s="228" t="s">
        <v>349</v>
      </c>
      <c r="AU139" s="228" t="s">
        <v>88</v>
      </c>
      <c r="AY139" s="17" t="s">
        <v>144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7" t="s">
        <v>86</v>
      </c>
      <c r="BK139" s="229">
        <f>ROUND(I139*H139,2)</f>
        <v>0</v>
      </c>
      <c r="BL139" s="17" t="s">
        <v>353</v>
      </c>
      <c r="BM139" s="228" t="s">
        <v>1998</v>
      </c>
    </row>
    <row r="140" s="2" customFormat="1" ht="21.75" customHeight="1">
      <c r="A140" s="38"/>
      <c r="B140" s="39"/>
      <c r="C140" s="268" t="s">
        <v>283</v>
      </c>
      <c r="D140" s="268" t="s">
        <v>349</v>
      </c>
      <c r="E140" s="269" t="s">
        <v>1999</v>
      </c>
      <c r="F140" s="270" t="s">
        <v>2000</v>
      </c>
      <c r="G140" s="271" t="s">
        <v>369</v>
      </c>
      <c r="H140" s="272">
        <v>6</v>
      </c>
      <c r="I140" s="273"/>
      <c r="J140" s="274">
        <f>ROUND(I140*H140,2)</f>
        <v>0</v>
      </c>
      <c r="K140" s="270" t="s">
        <v>1</v>
      </c>
      <c r="L140" s="275"/>
      <c r="M140" s="276" t="s">
        <v>1</v>
      </c>
      <c r="N140" s="277" t="s">
        <v>43</v>
      </c>
      <c r="O140" s="91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6">
        <f>S140*H140</f>
        <v>0</v>
      </c>
      <c r="U140" s="227" t="s">
        <v>1</v>
      </c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352</v>
      </c>
      <c r="AT140" s="228" t="s">
        <v>349</v>
      </c>
      <c r="AU140" s="228" t="s">
        <v>88</v>
      </c>
      <c r="AY140" s="17" t="s">
        <v>144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86</v>
      </c>
      <c r="BK140" s="229">
        <f>ROUND(I140*H140,2)</f>
        <v>0</v>
      </c>
      <c r="BL140" s="17" t="s">
        <v>353</v>
      </c>
      <c r="BM140" s="228" t="s">
        <v>2001</v>
      </c>
    </row>
    <row r="141" s="2" customFormat="1" ht="33" customHeight="1">
      <c r="A141" s="38"/>
      <c r="B141" s="39"/>
      <c r="C141" s="268" t="s">
        <v>288</v>
      </c>
      <c r="D141" s="268" t="s">
        <v>349</v>
      </c>
      <c r="E141" s="269" t="s">
        <v>2002</v>
      </c>
      <c r="F141" s="270" t="s">
        <v>2003</v>
      </c>
      <c r="G141" s="271" t="s">
        <v>369</v>
      </c>
      <c r="H141" s="272">
        <v>4</v>
      </c>
      <c r="I141" s="273"/>
      <c r="J141" s="274">
        <f>ROUND(I141*H141,2)</f>
        <v>0</v>
      </c>
      <c r="K141" s="270" t="s">
        <v>1</v>
      </c>
      <c r="L141" s="275"/>
      <c r="M141" s="276" t="s">
        <v>1</v>
      </c>
      <c r="N141" s="277" t="s">
        <v>43</v>
      </c>
      <c r="O141" s="91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6">
        <f>S141*H141</f>
        <v>0</v>
      </c>
      <c r="U141" s="227" t="s">
        <v>1</v>
      </c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8" t="s">
        <v>352</v>
      </c>
      <c r="AT141" s="228" t="s">
        <v>349</v>
      </c>
      <c r="AU141" s="228" t="s">
        <v>88</v>
      </c>
      <c r="AY141" s="17" t="s">
        <v>144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7" t="s">
        <v>86</v>
      </c>
      <c r="BK141" s="229">
        <f>ROUND(I141*H141,2)</f>
        <v>0</v>
      </c>
      <c r="BL141" s="17" t="s">
        <v>353</v>
      </c>
      <c r="BM141" s="228" t="s">
        <v>2004</v>
      </c>
    </row>
    <row r="142" s="2" customFormat="1" ht="44.25" customHeight="1">
      <c r="A142" s="38"/>
      <c r="B142" s="39"/>
      <c r="C142" s="268" t="s">
        <v>294</v>
      </c>
      <c r="D142" s="268" t="s">
        <v>349</v>
      </c>
      <c r="E142" s="269" t="s">
        <v>2005</v>
      </c>
      <c r="F142" s="270" t="s">
        <v>2006</v>
      </c>
      <c r="G142" s="271" t="s">
        <v>1044</v>
      </c>
      <c r="H142" s="272">
        <v>1</v>
      </c>
      <c r="I142" s="273"/>
      <c r="J142" s="274">
        <f>ROUND(I142*H142,2)</f>
        <v>0</v>
      </c>
      <c r="K142" s="270" t="s">
        <v>1</v>
      </c>
      <c r="L142" s="275"/>
      <c r="M142" s="276" t="s">
        <v>1</v>
      </c>
      <c r="N142" s="277" t="s">
        <v>43</v>
      </c>
      <c r="O142" s="91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6">
        <f>S142*H142</f>
        <v>0</v>
      </c>
      <c r="U142" s="227" t="s">
        <v>1</v>
      </c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352</v>
      </c>
      <c r="AT142" s="228" t="s">
        <v>349</v>
      </c>
      <c r="AU142" s="228" t="s">
        <v>88</v>
      </c>
      <c r="AY142" s="17" t="s">
        <v>144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86</v>
      </c>
      <c r="BK142" s="229">
        <f>ROUND(I142*H142,2)</f>
        <v>0</v>
      </c>
      <c r="BL142" s="17" t="s">
        <v>353</v>
      </c>
      <c r="BM142" s="228" t="s">
        <v>2007</v>
      </c>
    </row>
    <row r="143" s="2" customFormat="1" ht="37.8" customHeight="1">
      <c r="A143" s="38"/>
      <c r="B143" s="39"/>
      <c r="C143" s="217" t="s">
        <v>302</v>
      </c>
      <c r="D143" s="217" t="s">
        <v>147</v>
      </c>
      <c r="E143" s="218" t="s">
        <v>2008</v>
      </c>
      <c r="F143" s="219" t="s">
        <v>2009</v>
      </c>
      <c r="G143" s="220" t="s">
        <v>270</v>
      </c>
      <c r="H143" s="221">
        <v>210</v>
      </c>
      <c r="I143" s="222"/>
      <c r="J143" s="223">
        <f>ROUND(I143*H143,2)</f>
        <v>0</v>
      </c>
      <c r="K143" s="219" t="s">
        <v>1</v>
      </c>
      <c r="L143" s="44"/>
      <c r="M143" s="224" t="s">
        <v>1</v>
      </c>
      <c r="N143" s="225" t="s">
        <v>43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6">
        <f>S143*H143</f>
        <v>0</v>
      </c>
      <c r="U143" s="227" t="s">
        <v>1</v>
      </c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353</v>
      </c>
      <c r="AT143" s="228" t="s">
        <v>147</v>
      </c>
      <c r="AU143" s="228" t="s">
        <v>88</v>
      </c>
      <c r="AY143" s="17" t="s">
        <v>144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86</v>
      </c>
      <c r="BK143" s="229">
        <f>ROUND(I143*H143,2)</f>
        <v>0</v>
      </c>
      <c r="BL143" s="17" t="s">
        <v>353</v>
      </c>
      <c r="BM143" s="228" t="s">
        <v>2010</v>
      </c>
    </row>
    <row r="144" s="2" customFormat="1" ht="24.15" customHeight="1">
      <c r="A144" s="38"/>
      <c r="B144" s="39"/>
      <c r="C144" s="268" t="s">
        <v>307</v>
      </c>
      <c r="D144" s="268" t="s">
        <v>349</v>
      </c>
      <c r="E144" s="269" t="s">
        <v>2011</v>
      </c>
      <c r="F144" s="270" t="s">
        <v>2012</v>
      </c>
      <c r="G144" s="271" t="s">
        <v>270</v>
      </c>
      <c r="H144" s="272">
        <v>220</v>
      </c>
      <c r="I144" s="273"/>
      <c r="J144" s="274">
        <f>ROUND(I144*H144,2)</f>
        <v>0</v>
      </c>
      <c r="K144" s="270" t="s">
        <v>1</v>
      </c>
      <c r="L144" s="275"/>
      <c r="M144" s="276" t="s">
        <v>1</v>
      </c>
      <c r="N144" s="277" t="s">
        <v>43</v>
      </c>
      <c r="O144" s="91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6">
        <f>S144*H144</f>
        <v>0</v>
      </c>
      <c r="U144" s="227" t="s">
        <v>1</v>
      </c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352</v>
      </c>
      <c r="AT144" s="228" t="s">
        <v>349</v>
      </c>
      <c r="AU144" s="228" t="s">
        <v>88</v>
      </c>
      <c r="AY144" s="17" t="s">
        <v>144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86</v>
      </c>
      <c r="BK144" s="229">
        <f>ROUND(I144*H144,2)</f>
        <v>0</v>
      </c>
      <c r="BL144" s="17" t="s">
        <v>353</v>
      </c>
      <c r="BM144" s="228" t="s">
        <v>2013</v>
      </c>
    </row>
    <row r="145" s="2" customFormat="1" ht="16.5" customHeight="1">
      <c r="A145" s="38"/>
      <c r="B145" s="39"/>
      <c r="C145" s="217" t="s">
        <v>7</v>
      </c>
      <c r="D145" s="217" t="s">
        <v>147</v>
      </c>
      <c r="E145" s="218" t="s">
        <v>2014</v>
      </c>
      <c r="F145" s="219" t="s">
        <v>2015</v>
      </c>
      <c r="G145" s="220" t="s">
        <v>270</v>
      </c>
      <c r="H145" s="221">
        <v>210</v>
      </c>
      <c r="I145" s="222"/>
      <c r="J145" s="223">
        <f>ROUND(I145*H145,2)</f>
        <v>0</v>
      </c>
      <c r="K145" s="219" t="s">
        <v>1</v>
      </c>
      <c r="L145" s="44"/>
      <c r="M145" s="224" t="s">
        <v>1</v>
      </c>
      <c r="N145" s="225" t="s">
        <v>43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6">
        <f>S145*H145</f>
        <v>0</v>
      </c>
      <c r="U145" s="227" t="s">
        <v>1</v>
      </c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353</v>
      </c>
      <c r="AT145" s="228" t="s">
        <v>147</v>
      </c>
      <c r="AU145" s="228" t="s">
        <v>88</v>
      </c>
      <c r="AY145" s="17" t="s">
        <v>144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86</v>
      </c>
      <c r="BK145" s="229">
        <f>ROUND(I145*H145,2)</f>
        <v>0</v>
      </c>
      <c r="BL145" s="17" t="s">
        <v>353</v>
      </c>
      <c r="BM145" s="228" t="s">
        <v>2016</v>
      </c>
    </row>
    <row r="146" s="2" customFormat="1" ht="24.15" customHeight="1">
      <c r="A146" s="38"/>
      <c r="B146" s="39"/>
      <c r="C146" s="268" t="s">
        <v>316</v>
      </c>
      <c r="D146" s="268" t="s">
        <v>349</v>
      </c>
      <c r="E146" s="269" t="s">
        <v>2017</v>
      </c>
      <c r="F146" s="270" t="s">
        <v>2018</v>
      </c>
      <c r="G146" s="271" t="s">
        <v>270</v>
      </c>
      <c r="H146" s="272">
        <v>220</v>
      </c>
      <c r="I146" s="273"/>
      <c r="J146" s="274">
        <f>ROUND(I146*H146,2)</f>
        <v>0</v>
      </c>
      <c r="K146" s="270" t="s">
        <v>1</v>
      </c>
      <c r="L146" s="275"/>
      <c r="M146" s="276" t="s">
        <v>1</v>
      </c>
      <c r="N146" s="277" t="s">
        <v>43</v>
      </c>
      <c r="O146" s="91"/>
      <c r="P146" s="226">
        <f>O146*H146</f>
        <v>0</v>
      </c>
      <c r="Q146" s="226">
        <v>4.0000000000000003E-05</v>
      </c>
      <c r="R146" s="226">
        <f>Q146*H146</f>
        <v>0.0088000000000000005</v>
      </c>
      <c r="S146" s="226">
        <v>0</v>
      </c>
      <c r="T146" s="226">
        <f>S146*H146</f>
        <v>0</v>
      </c>
      <c r="U146" s="227" t="s">
        <v>1</v>
      </c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8" t="s">
        <v>352</v>
      </c>
      <c r="AT146" s="228" t="s">
        <v>349</v>
      </c>
      <c r="AU146" s="228" t="s">
        <v>88</v>
      </c>
      <c r="AY146" s="17" t="s">
        <v>144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7" t="s">
        <v>86</v>
      </c>
      <c r="BK146" s="229">
        <f>ROUND(I146*H146,2)</f>
        <v>0</v>
      </c>
      <c r="BL146" s="17" t="s">
        <v>353</v>
      </c>
      <c r="BM146" s="228" t="s">
        <v>2019</v>
      </c>
    </row>
    <row r="147" s="2" customFormat="1" ht="16.5" customHeight="1">
      <c r="A147" s="38"/>
      <c r="B147" s="39"/>
      <c r="C147" s="217" t="s">
        <v>321</v>
      </c>
      <c r="D147" s="217" t="s">
        <v>147</v>
      </c>
      <c r="E147" s="218" t="s">
        <v>2020</v>
      </c>
      <c r="F147" s="219" t="s">
        <v>2021</v>
      </c>
      <c r="G147" s="220" t="s">
        <v>369</v>
      </c>
      <c r="H147" s="221">
        <v>1</v>
      </c>
      <c r="I147" s="222"/>
      <c r="J147" s="223">
        <f>ROUND(I147*H147,2)</f>
        <v>0</v>
      </c>
      <c r="K147" s="219" t="s">
        <v>1</v>
      </c>
      <c r="L147" s="44"/>
      <c r="M147" s="224" t="s">
        <v>1</v>
      </c>
      <c r="N147" s="225" t="s">
        <v>43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6">
        <f>S147*H147</f>
        <v>0</v>
      </c>
      <c r="U147" s="227" t="s">
        <v>1</v>
      </c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353</v>
      </c>
      <c r="AT147" s="228" t="s">
        <v>147</v>
      </c>
      <c r="AU147" s="228" t="s">
        <v>88</v>
      </c>
      <c r="AY147" s="17" t="s">
        <v>144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86</v>
      </c>
      <c r="BK147" s="229">
        <f>ROUND(I147*H147,2)</f>
        <v>0</v>
      </c>
      <c r="BL147" s="17" t="s">
        <v>353</v>
      </c>
      <c r="BM147" s="228" t="s">
        <v>2022</v>
      </c>
    </row>
    <row r="148" s="2" customFormat="1" ht="16.5" customHeight="1">
      <c r="A148" s="38"/>
      <c r="B148" s="39"/>
      <c r="C148" s="268" t="s">
        <v>326</v>
      </c>
      <c r="D148" s="268" t="s">
        <v>349</v>
      </c>
      <c r="E148" s="269" t="s">
        <v>2023</v>
      </c>
      <c r="F148" s="270" t="s">
        <v>2024</v>
      </c>
      <c r="G148" s="271" t="s">
        <v>369</v>
      </c>
      <c r="H148" s="272">
        <v>1</v>
      </c>
      <c r="I148" s="273"/>
      <c r="J148" s="274">
        <f>ROUND(I148*H148,2)</f>
        <v>0</v>
      </c>
      <c r="K148" s="270" t="s">
        <v>1</v>
      </c>
      <c r="L148" s="275"/>
      <c r="M148" s="276" t="s">
        <v>1</v>
      </c>
      <c r="N148" s="277" t="s">
        <v>43</v>
      </c>
      <c r="O148" s="91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6">
        <f>S148*H148</f>
        <v>0</v>
      </c>
      <c r="U148" s="227" t="s">
        <v>1</v>
      </c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8" t="s">
        <v>352</v>
      </c>
      <c r="AT148" s="228" t="s">
        <v>349</v>
      </c>
      <c r="AU148" s="228" t="s">
        <v>88</v>
      </c>
      <c r="AY148" s="17" t="s">
        <v>144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7" t="s">
        <v>86</v>
      </c>
      <c r="BK148" s="229">
        <f>ROUND(I148*H148,2)</f>
        <v>0</v>
      </c>
      <c r="BL148" s="17" t="s">
        <v>353</v>
      </c>
      <c r="BM148" s="228" t="s">
        <v>2025</v>
      </c>
    </row>
    <row r="149" s="2" customFormat="1" ht="24.15" customHeight="1">
      <c r="A149" s="38"/>
      <c r="B149" s="39"/>
      <c r="C149" s="217" t="s">
        <v>331</v>
      </c>
      <c r="D149" s="217" t="s">
        <v>147</v>
      </c>
      <c r="E149" s="218" t="s">
        <v>2026</v>
      </c>
      <c r="F149" s="219" t="s">
        <v>2027</v>
      </c>
      <c r="G149" s="220" t="s">
        <v>369</v>
      </c>
      <c r="H149" s="221">
        <v>3</v>
      </c>
      <c r="I149" s="222"/>
      <c r="J149" s="223">
        <f>ROUND(I149*H149,2)</f>
        <v>0</v>
      </c>
      <c r="K149" s="219" t="s">
        <v>1</v>
      </c>
      <c r="L149" s="44"/>
      <c r="M149" s="224" t="s">
        <v>1</v>
      </c>
      <c r="N149" s="225" t="s">
        <v>43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6">
        <f>S149*H149</f>
        <v>0</v>
      </c>
      <c r="U149" s="227" t="s">
        <v>1</v>
      </c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161</v>
      </c>
      <c r="AT149" s="228" t="s">
        <v>147</v>
      </c>
      <c r="AU149" s="228" t="s">
        <v>88</v>
      </c>
      <c r="AY149" s="17" t="s">
        <v>144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86</v>
      </c>
      <c r="BK149" s="229">
        <f>ROUND(I149*H149,2)</f>
        <v>0</v>
      </c>
      <c r="BL149" s="17" t="s">
        <v>161</v>
      </c>
      <c r="BM149" s="228" t="s">
        <v>2028</v>
      </c>
    </row>
    <row r="150" s="2" customFormat="1" ht="24.15" customHeight="1">
      <c r="A150" s="38"/>
      <c r="B150" s="39"/>
      <c r="C150" s="217" t="s">
        <v>343</v>
      </c>
      <c r="D150" s="217" t="s">
        <v>147</v>
      </c>
      <c r="E150" s="218" t="s">
        <v>2029</v>
      </c>
      <c r="F150" s="219" t="s">
        <v>2030</v>
      </c>
      <c r="G150" s="220" t="s">
        <v>369</v>
      </c>
      <c r="H150" s="221">
        <v>2</v>
      </c>
      <c r="I150" s="222"/>
      <c r="J150" s="223">
        <f>ROUND(I150*H150,2)</f>
        <v>0</v>
      </c>
      <c r="K150" s="219" t="s">
        <v>1</v>
      </c>
      <c r="L150" s="44"/>
      <c r="M150" s="224" t="s">
        <v>1</v>
      </c>
      <c r="N150" s="225" t="s">
        <v>43</v>
      </c>
      <c r="O150" s="91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6">
        <f>S150*H150</f>
        <v>0</v>
      </c>
      <c r="U150" s="227" t="s">
        <v>1</v>
      </c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161</v>
      </c>
      <c r="AT150" s="228" t="s">
        <v>147</v>
      </c>
      <c r="AU150" s="228" t="s">
        <v>88</v>
      </c>
      <c r="AY150" s="17" t="s">
        <v>144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86</v>
      </c>
      <c r="BK150" s="229">
        <f>ROUND(I150*H150,2)</f>
        <v>0</v>
      </c>
      <c r="BL150" s="17" t="s">
        <v>161</v>
      </c>
      <c r="BM150" s="228" t="s">
        <v>2031</v>
      </c>
    </row>
    <row r="151" s="2" customFormat="1" ht="16.5" customHeight="1">
      <c r="A151" s="38"/>
      <c r="B151" s="39"/>
      <c r="C151" s="217" t="s">
        <v>348</v>
      </c>
      <c r="D151" s="217" t="s">
        <v>147</v>
      </c>
      <c r="E151" s="218" t="s">
        <v>2032</v>
      </c>
      <c r="F151" s="219" t="s">
        <v>2033</v>
      </c>
      <c r="G151" s="220" t="s">
        <v>1044</v>
      </c>
      <c r="H151" s="221">
        <v>2</v>
      </c>
      <c r="I151" s="222"/>
      <c r="J151" s="223">
        <f>ROUND(I151*H151,2)</f>
        <v>0</v>
      </c>
      <c r="K151" s="219" t="s">
        <v>1</v>
      </c>
      <c r="L151" s="44"/>
      <c r="M151" s="224" t="s">
        <v>1</v>
      </c>
      <c r="N151" s="225" t="s">
        <v>43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6">
        <f>S151*H151</f>
        <v>0</v>
      </c>
      <c r="U151" s="227" t="s">
        <v>1</v>
      </c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161</v>
      </c>
      <c r="AT151" s="228" t="s">
        <v>147</v>
      </c>
      <c r="AU151" s="228" t="s">
        <v>88</v>
      </c>
      <c r="AY151" s="17" t="s">
        <v>144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86</v>
      </c>
      <c r="BK151" s="229">
        <f>ROUND(I151*H151,2)</f>
        <v>0</v>
      </c>
      <c r="BL151" s="17" t="s">
        <v>161</v>
      </c>
      <c r="BM151" s="228" t="s">
        <v>2034</v>
      </c>
    </row>
    <row r="152" s="2" customFormat="1" ht="16.5" customHeight="1">
      <c r="A152" s="38"/>
      <c r="B152" s="39"/>
      <c r="C152" s="217" t="s">
        <v>356</v>
      </c>
      <c r="D152" s="217" t="s">
        <v>147</v>
      </c>
      <c r="E152" s="218" t="s">
        <v>2035</v>
      </c>
      <c r="F152" s="219" t="s">
        <v>2036</v>
      </c>
      <c r="G152" s="220" t="s">
        <v>1044</v>
      </c>
      <c r="H152" s="221">
        <v>1</v>
      </c>
      <c r="I152" s="222"/>
      <c r="J152" s="223">
        <f>ROUND(I152*H152,2)</f>
        <v>0</v>
      </c>
      <c r="K152" s="219" t="s">
        <v>1</v>
      </c>
      <c r="L152" s="44"/>
      <c r="M152" s="224" t="s">
        <v>1</v>
      </c>
      <c r="N152" s="225" t="s">
        <v>43</v>
      </c>
      <c r="O152" s="91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6">
        <f>S152*H152</f>
        <v>0</v>
      </c>
      <c r="U152" s="227" t="s">
        <v>1</v>
      </c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161</v>
      </c>
      <c r="AT152" s="228" t="s">
        <v>147</v>
      </c>
      <c r="AU152" s="228" t="s">
        <v>88</v>
      </c>
      <c r="AY152" s="17" t="s">
        <v>144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86</v>
      </c>
      <c r="BK152" s="229">
        <f>ROUND(I152*H152,2)</f>
        <v>0</v>
      </c>
      <c r="BL152" s="17" t="s">
        <v>161</v>
      </c>
      <c r="BM152" s="228" t="s">
        <v>2037</v>
      </c>
    </row>
    <row r="153" s="2" customFormat="1" ht="16.5" customHeight="1">
      <c r="A153" s="38"/>
      <c r="B153" s="39"/>
      <c r="C153" s="217" t="s">
        <v>361</v>
      </c>
      <c r="D153" s="217" t="s">
        <v>147</v>
      </c>
      <c r="E153" s="218" t="s">
        <v>2038</v>
      </c>
      <c r="F153" s="219" t="s">
        <v>2039</v>
      </c>
      <c r="G153" s="220" t="s">
        <v>1044</v>
      </c>
      <c r="H153" s="221">
        <v>1</v>
      </c>
      <c r="I153" s="222"/>
      <c r="J153" s="223">
        <f>ROUND(I153*H153,2)</f>
        <v>0</v>
      </c>
      <c r="K153" s="219" t="s">
        <v>1</v>
      </c>
      <c r="L153" s="44"/>
      <c r="M153" s="224" t="s">
        <v>1</v>
      </c>
      <c r="N153" s="225" t="s">
        <v>43</v>
      </c>
      <c r="O153" s="91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6">
        <f>S153*H153</f>
        <v>0</v>
      </c>
      <c r="U153" s="227" t="s">
        <v>1</v>
      </c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161</v>
      </c>
      <c r="AT153" s="228" t="s">
        <v>147</v>
      </c>
      <c r="AU153" s="228" t="s">
        <v>88</v>
      </c>
      <c r="AY153" s="17" t="s">
        <v>144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86</v>
      </c>
      <c r="BK153" s="229">
        <f>ROUND(I153*H153,2)</f>
        <v>0</v>
      </c>
      <c r="BL153" s="17" t="s">
        <v>161</v>
      </c>
      <c r="BM153" s="228" t="s">
        <v>2040</v>
      </c>
    </row>
    <row r="154" s="2" customFormat="1" ht="16.5" customHeight="1">
      <c r="A154" s="38"/>
      <c r="B154" s="39"/>
      <c r="C154" s="217" t="s">
        <v>366</v>
      </c>
      <c r="D154" s="217" t="s">
        <v>147</v>
      </c>
      <c r="E154" s="218" t="s">
        <v>2041</v>
      </c>
      <c r="F154" s="219" t="s">
        <v>2042</v>
      </c>
      <c r="G154" s="220" t="s">
        <v>1044</v>
      </c>
      <c r="H154" s="221">
        <v>1</v>
      </c>
      <c r="I154" s="222"/>
      <c r="J154" s="223">
        <f>ROUND(I154*H154,2)</f>
        <v>0</v>
      </c>
      <c r="K154" s="219" t="s">
        <v>1</v>
      </c>
      <c r="L154" s="44"/>
      <c r="M154" s="224" t="s">
        <v>1</v>
      </c>
      <c r="N154" s="225" t="s">
        <v>43</v>
      </c>
      <c r="O154" s="91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6">
        <f>S154*H154</f>
        <v>0</v>
      </c>
      <c r="U154" s="227" t="s">
        <v>1</v>
      </c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8" t="s">
        <v>161</v>
      </c>
      <c r="AT154" s="228" t="s">
        <v>147</v>
      </c>
      <c r="AU154" s="228" t="s">
        <v>88</v>
      </c>
      <c r="AY154" s="17" t="s">
        <v>144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7" t="s">
        <v>86</v>
      </c>
      <c r="BK154" s="229">
        <f>ROUND(I154*H154,2)</f>
        <v>0</v>
      </c>
      <c r="BL154" s="17" t="s">
        <v>161</v>
      </c>
      <c r="BM154" s="228" t="s">
        <v>2043</v>
      </c>
    </row>
    <row r="155" s="2" customFormat="1" ht="16.5" customHeight="1">
      <c r="A155" s="38"/>
      <c r="B155" s="39"/>
      <c r="C155" s="217" t="s">
        <v>371</v>
      </c>
      <c r="D155" s="217" t="s">
        <v>147</v>
      </c>
      <c r="E155" s="218" t="s">
        <v>2044</v>
      </c>
      <c r="F155" s="219" t="s">
        <v>2045</v>
      </c>
      <c r="G155" s="220" t="s">
        <v>1044</v>
      </c>
      <c r="H155" s="221">
        <v>1</v>
      </c>
      <c r="I155" s="222"/>
      <c r="J155" s="223">
        <f>ROUND(I155*H155,2)</f>
        <v>0</v>
      </c>
      <c r="K155" s="219" t="s">
        <v>1</v>
      </c>
      <c r="L155" s="44"/>
      <c r="M155" s="224" t="s">
        <v>1</v>
      </c>
      <c r="N155" s="225" t="s">
        <v>43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6">
        <f>S155*H155</f>
        <v>0</v>
      </c>
      <c r="U155" s="227" t="s">
        <v>1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161</v>
      </c>
      <c r="AT155" s="228" t="s">
        <v>147</v>
      </c>
      <c r="AU155" s="228" t="s">
        <v>88</v>
      </c>
      <c r="AY155" s="17" t="s">
        <v>144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86</v>
      </c>
      <c r="BK155" s="229">
        <f>ROUND(I155*H155,2)</f>
        <v>0</v>
      </c>
      <c r="BL155" s="17" t="s">
        <v>161</v>
      </c>
      <c r="BM155" s="228" t="s">
        <v>2046</v>
      </c>
    </row>
    <row r="156" s="2" customFormat="1" ht="21.75" customHeight="1">
      <c r="A156" s="38"/>
      <c r="B156" s="39"/>
      <c r="C156" s="217" t="s">
        <v>375</v>
      </c>
      <c r="D156" s="217" t="s">
        <v>147</v>
      </c>
      <c r="E156" s="218" t="s">
        <v>2047</v>
      </c>
      <c r="F156" s="219" t="s">
        <v>2048</v>
      </c>
      <c r="G156" s="220" t="s">
        <v>369</v>
      </c>
      <c r="H156" s="221">
        <v>1</v>
      </c>
      <c r="I156" s="222"/>
      <c r="J156" s="223">
        <f>ROUND(I156*H156,2)</f>
        <v>0</v>
      </c>
      <c r="K156" s="219" t="s">
        <v>1</v>
      </c>
      <c r="L156" s="44"/>
      <c r="M156" s="224" t="s">
        <v>1</v>
      </c>
      <c r="N156" s="225" t="s">
        <v>43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6">
        <f>S156*H156</f>
        <v>0</v>
      </c>
      <c r="U156" s="227" t="s">
        <v>1</v>
      </c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353</v>
      </c>
      <c r="AT156" s="228" t="s">
        <v>147</v>
      </c>
      <c r="AU156" s="228" t="s">
        <v>88</v>
      </c>
      <c r="AY156" s="17" t="s">
        <v>144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86</v>
      </c>
      <c r="BK156" s="229">
        <f>ROUND(I156*H156,2)</f>
        <v>0</v>
      </c>
      <c r="BL156" s="17" t="s">
        <v>353</v>
      </c>
      <c r="BM156" s="228" t="s">
        <v>1660</v>
      </c>
    </row>
    <row r="157" s="2" customFormat="1" ht="16.5" customHeight="1">
      <c r="A157" s="38"/>
      <c r="B157" s="39"/>
      <c r="C157" s="268" t="s">
        <v>383</v>
      </c>
      <c r="D157" s="268" t="s">
        <v>349</v>
      </c>
      <c r="E157" s="269" t="s">
        <v>2049</v>
      </c>
      <c r="F157" s="270" t="s">
        <v>2050</v>
      </c>
      <c r="G157" s="271" t="s">
        <v>1449</v>
      </c>
      <c r="H157" s="272">
        <v>3</v>
      </c>
      <c r="I157" s="273"/>
      <c r="J157" s="274">
        <f>ROUND(I157*H157,2)</f>
        <v>0</v>
      </c>
      <c r="K157" s="270" t="s">
        <v>1</v>
      </c>
      <c r="L157" s="275"/>
      <c r="M157" s="276" t="s">
        <v>1</v>
      </c>
      <c r="N157" s="277" t="s">
        <v>43</v>
      </c>
      <c r="O157" s="91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6">
        <f>S157*H157</f>
        <v>0</v>
      </c>
      <c r="U157" s="227" t="s">
        <v>1</v>
      </c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8" t="s">
        <v>179</v>
      </c>
      <c r="AT157" s="228" t="s">
        <v>349</v>
      </c>
      <c r="AU157" s="228" t="s">
        <v>88</v>
      </c>
      <c r="AY157" s="17" t="s">
        <v>144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7" t="s">
        <v>86</v>
      </c>
      <c r="BK157" s="229">
        <f>ROUND(I157*H157,2)</f>
        <v>0</v>
      </c>
      <c r="BL157" s="17" t="s">
        <v>161</v>
      </c>
      <c r="BM157" s="228" t="s">
        <v>2051</v>
      </c>
    </row>
    <row r="158" s="2" customFormat="1" ht="16.5" customHeight="1">
      <c r="A158" s="38"/>
      <c r="B158" s="39"/>
      <c r="C158" s="268" t="s">
        <v>387</v>
      </c>
      <c r="D158" s="268" t="s">
        <v>349</v>
      </c>
      <c r="E158" s="269" t="s">
        <v>2052</v>
      </c>
      <c r="F158" s="270" t="s">
        <v>2053</v>
      </c>
      <c r="G158" s="271" t="s">
        <v>1044</v>
      </c>
      <c r="H158" s="272">
        <v>1</v>
      </c>
      <c r="I158" s="273"/>
      <c r="J158" s="274">
        <f>ROUND(I158*H158,2)</f>
        <v>0</v>
      </c>
      <c r="K158" s="270" t="s">
        <v>1</v>
      </c>
      <c r="L158" s="275"/>
      <c r="M158" s="276" t="s">
        <v>1</v>
      </c>
      <c r="N158" s="277" t="s">
        <v>43</v>
      </c>
      <c r="O158" s="91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6">
        <f>S158*H158</f>
        <v>0</v>
      </c>
      <c r="U158" s="227" t="s">
        <v>1</v>
      </c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179</v>
      </c>
      <c r="AT158" s="228" t="s">
        <v>349</v>
      </c>
      <c r="AU158" s="228" t="s">
        <v>88</v>
      </c>
      <c r="AY158" s="17" t="s">
        <v>144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86</v>
      </c>
      <c r="BK158" s="229">
        <f>ROUND(I158*H158,2)</f>
        <v>0</v>
      </c>
      <c r="BL158" s="17" t="s">
        <v>161</v>
      </c>
      <c r="BM158" s="228" t="s">
        <v>2054</v>
      </c>
    </row>
    <row r="159" s="2" customFormat="1" ht="16.5" customHeight="1">
      <c r="A159" s="38"/>
      <c r="B159" s="39"/>
      <c r="C159" s="268" t="s">
        <v>397</v>
      </c>
      <c r="D159" s="268" t="s">
        <v>349</v>
      </c>
      <c r="E159" s="269" t="s">
        <v>2055</v>
      </c>
      <c r="F159" s="270" t="s">
        <v>2056</v>
      </c>
      <c r="G159" s="271" t="s">
        <v>1044</v>
      </c>
      <c r="H159" s="272">
        <v>1</v>
      </c>
      <c r="I159" s="273"/>
      <c r="J159" s="274">
        <f>ROUND(I159*H159,2)</f>
        <v>0</v>
      </c>
      <c r="K159" s="270" t="s">
        <v>1</v>
      </c>
      <c r="L159" s="275"/>
      <c r="M159" s="276" t="s">
        <v>1</v>
      </c>
      <c r="N159" s="277" t="s">
        <v>43</v>
      </c>
      <c r="O159" s="91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6">
        <f>S159*H159</f>
        <v>0</v>
      </c>
      <c r="U159" s="227" t="s">
        <v>1</v>
      </c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179</v>
      </c>
      <c r="AT159" s="228" t="s">
        <v>349</v>
      </c>
      <c r="AU159" s="228" t="s">
        <v>88</v>
      </c>
      <c r="AY159" s="17" t="s">
        <v>144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86</v>
      </c>
      <c r="BK159" s="229">
        <f>ROUND(I159*H159,2)</f>
        <v>0</v>
      </c>
      <c r="BL159" s="17" t="s">
        <v>161</v>
      </c>
      <c r="BM159" s="228" t="s">
        <v>2057</v>
      </c>
    </row>
    <row r="160" s="2" customFormat="1" ht="24.15" customHeight="1">
      <c r="A160" s="38"/>
      <c r="B160" s="39"/>
      <c r="C160" s="217" t="s">
        <v>402</v>
      </c>
      <c r="D160" s="217" t="s">
        <v>147</v>
      </c>
      <c r="E160" s="218" t="s">
        <v>2058</v>
      </c>
      <c r="F160" s="219" t="s">
        <v>2059</v>
      </c>
      <c r="G160" s="220" t="s">
        <v>369</v>
      </c>
      <c r="H160" s="221">
        <v>1</v>
      </c>
      <c r="I160" s="222"/>
      <c r="J160" s="223">
        <f>ROUND(I160*H160,2)</f>
        <v>0</v>
      </c>
      <c r="K160" s="219" t="s">
        <v>151</v>
      </c>
      <c r="L160" s="44"/>
      <c r="M160" s="224" t="s">
        <v>1</v>
      </c>
      <c r="N160" s="225" t="s">
        <v>43</v>
      </c>
      <c r="O160" s="91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6">
        <f>S160*H160</f>
        <v>0</v>
      </c>
      <c r="U160" s="227" t="s">
        <v>1</v>
      </c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8" t="s">
        <v>283</v>
      </c>
      <c r="AT160" s="228" t="s">
        <v>147</v>
      </c>
      <c r="AU160" s="228" t="s">
        <v>88</v>
      </c>
      <c r="AY160" s="17" t="s">
        <v>144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7" t="s">
        <v>86</v>
      </c>
      <c r="BK160" s="229">
        <f>ROUND(I160*H160,2)</f>
        <v>0</v>
      </c>
      <c r="BL160" s="17" t="s">
        <v>283</v>
      </c>
      <c r="BM160" s="228" t="s">
        <v>2060</v>
      </c>
    </row>
    <row r="161" s="2" customFormat="1" ht="37.8" customHeight="1">
      <c r="A161" s="38"/>
      <c r="B161" s="39"/>
      <c r="C161" s="217" t="s">
        <v>408</v>
      </c>
      <c r="D161" s="217" t="s">
        <v>147</v>
      </c>
      <c r="E161" s="218" t="s">
        <v>2061</v>
      </c>
      <c r="F161" s="219" t="s">
        <v>2062</v>
      </c>
      <c r="G161" s="220" t="s">
        <v>1044</v>
      </c>
      <c r="H161" s="221">
        <v>1</v>
      </c>
      <c r="I161" s="222"/>
      <c r="J161" s="223">
        <f>ROUND(I161*H161,2)</f>
        <v>0</v>
      </c>
      <c r="K161" s="219" t="s">
        <v>1</v>
      </c>
      <c r="L161" s="44"/>
      <c r="M161" s="224" t="s">
        <v>1</v>
      </c>
      <c r="N161" s="225" t="s">
        <v>43</v>
      </c>
      <c r="O161" s="91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6">
        <f>S161*H161</f>
        <v>0</v>
      </c>
      <c r="U161" s="227" t="s">
        <v>1</v>
      </c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353</v>
      </c>
      <c r="AT161" s="228" t="s">
        <v>147</v>
      </c>
      <c r="AU161" s="228" t="s">
        <v>88</v>
      </c>
      <c r="AY161" s="17" t="s">
        <v>144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86</v>
      </c>
      <c r="BK161" s="229">
        <f>ROUND(I161*H161,2)</f>
        <v>0</v>
      </c>
      <c r="BL161" s="17" t="s">
        <v>353</v>
      </c>
      <c r="BM161" s="228" t="s">
        <v>2063</v>
      </c>
    </row>
    <row r="162" s="12" customFormat="1" ht="22.8" customHeight="1">
      <c r="A162" s="12"/>
      <c r="B162" s="201"/>
      <c r="C162" s="202"/>
      <c r="D162" s="203" t="s">
        <v>77</v>
      </c>
      <c r="E162" s="215" t="s">
        <v>1655</v>
      </c>
      <c r="F162" s="215" t="s">
        <v>1656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SUM(P163:P232)</f>
        <v>0</v>
      </c>
      <c r="Q162" s="209"/>
      <c r="R162" s="210">
        <f>SUM(R163:R232)</f>
        <v>8.8731256500000004</v>
      </c>
      <c r="S162" s="209"/>
      <c r="T162" s="210">
        <f>SUM(T163:T232)</f>
        <v>106.99705</v>
      </c>
      <c r="U162" s="211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157</v>
      </c>
      <c r="AT162" s="213" t="s">
        <v>77</v>
      </c>
      <c r="AU162" s="213" t="s">
        <v>86</v>
      </c>
      <c r="AY162" s="212" t="s">
        <v>144</v>
      </c>
      <c r="BK162" s="214">
        <f>SUM(BK163:BK232)</f>
        <v>0</v>
      </c>
    </row>
    <row r="163" s="2" customFormat="1" ht="24.15" customHeight="1">
      <c r="A163" s="38"/>
      <c r="B163" s="39"/>
      <c r="C163" s="217" t="s">
        <v>413</v>
      </c>
      <c r="D163" s="217" t="s">
        <v>147</v>
      </c>
      <c r="E163" s="218" t="s">
        <v>1657</v>
      </c>
      <c r="F163" s="219" t="s">
        <v>1658</v>
      </c>
      <c r="G163" s="220" t="s">
        <v>1659</v>
      </c>
      <c r="H163" s="221">
        <v>0.20000000000000001</v>
      </c>
      <c r="I163" s="222"/>
      <c r="J163" s="223">
        <f>ROUND(I163*H163,2)</f>
        <v>0</v>
      </c>
      <c r="K163" s="219" t="s">
        <v>151</v>
      </c>
      <c r="L163" s="44"/>
      <c r="M163" s="224" t="s">
        <v>1</v>
      </c>
      <c r="N163" s="225" t="s">
        <v>43</v>
      </c>
      <c r="O163" s="91"/>
      <c r="P163" s="226">
        <f>O163*H163</f>
        <v>0</v>
      </c>
      <c r="Q163" s="226">
        <v>0.0088000000000000005</v>
      </c>
      <c r="R163" s="226">
        <f>Q163*H163</f>
        <v>0.0017600000000000003</v>
      </c>
      <c r="S163" s="226">
        <v>0</v>
      </c>
      <c r="T163" s="226">
        <f>S163*H163</f>
        <v>0</v>
      </c>
      <c r="U163" s="227" t="s">
        <v>1</v>
      </c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353</v>
      </c>
      <c r="AT163" s="228" t="s">
        <v>147</v>
      </c>
      <c r="AU163" s="228" t="s">
        <v>88</v>
      </c>
      <c r="AY163" s="17" t="s">
        <v>144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86</v>
      </c>
      <c r="BK163" s="229">
        <f>ROUND(I163*H163,2)</f>
        <v>0</v>
      </c>
      <c r="BL163" s="17" t="s">
        <v>353</v>
      </c>
      <c r="BM163" s="228" t="s">
        <v>2064</v>
      </c>
    </row>
    <row r="164" s="2" customFormat="1" ht="21.75" customHeight="1">
      <c r="A164" s="38"/>
      <c r="B164" s="39"/>
      <c r="C164" s="217" t="s">
        <v>418</v>
      </c>
      <c r="D164" s="217" t="s">
        <v>147</v>
      </c>
      <c r="E164" s="218" t="s">
        <v>1661</v>
      </c>
      <c r="F164" s="219" t="s">
        <v>1662</v>
      </c>
      <c r="G164" s="220" t="s">
        <v>1659</v>
      </c>
      <c r="H164" s="221">
        <v>0.20000000000000001</v>
      </c>
      <c r="I164" s="222"/>
      <c r="J164" s="223">
        <f>ROUND(I164*H164,2)</f>
        <v>0</v>
      </c>
      <c r="K164" s="219" t="s">
        <v>151</v>
      </c>
      <c r="L164" s="44"/>
      <c r="M164" s="224" t="s">
        <v>1</v>
      </c>
      <c r="N164" s="225" t="s">
        <v>43</v>
      </c>
      <c r="O164" s="91"/>
      <c r="P164" s="226">
        <f>O164*H164</f>
        <v>0</v>
      </c>
      <c r="Q164" s="226">
        <v>0.0099000000000000008</v>
      </c>
      <c r="R164" s="226">
        <f>Q164*H164</f>
        <v>0.0019800000000000004</v>
      </c>
      <c r="S164" s="226">
        <v>0</v>
      </c>
      <c r="T164" s="226">
        <f>S164*H164</f>
        <v>0</v>
      </c>
      <c r="U164" s="227" t="s">
        <v>1</v>
      </c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353</v>
      </c>
      <c r="AT164" s="228" t="s">
        <v>147</v>
      </c>
      <c r="AU164" s="228" t="s">
        <v>88</v>
      </c>
      <c r="AY164" s="17" t="s">
        <v>144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86</v>
      </c>
      <c r="BK164" s="229">
        <f>ROUND(I164*H164,2)</f>
        <v>0</v>
      </c>
      <c r="BL164" s="17" t="s">
        <v>353</v>
      </c>
      <c r="BM164" s="228" t="s">
        <v>2065</v>
      </c>
    </row>
    <row r="165" s="2" customFormat="1" ht="24.15" customHeight="1">
      <c r="A165" s="38"/>
      <c r="B165" s="39"/>
      <c r="C165" s="217" t="s">
        <v>423</v>
      </c>
      <c r="D165" s="217" t="s">
        <v>147</v>
      </c>
      <c r="E165" s="218" t="s">
        <v>2066</v>
      </c>
      <c r="F165" s="219" t="s">
        <v>2067</v>
      </c>
      <c r="G165" s="220" t="s">
        <v>213</v>
      </c>
      <c r="H165" s="221">
        <v>93.150000000000006</v>
      </c>
      <c r="I165" s="222"/>
      <c r="J165" s="223">
        <f>ROUND(I165*H165,2)</f>
        <v>0</v>
      </c>
      <c r="K165" s="219" t="s">
        <v>151</v>
      </c>
      <c r="L165" s="44"/>
      <c r="M165" s="224" t="s">
        <v>1</v>
      </c>
      <c r="N165" s="225" t="s">
        <v>43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6">
        <f>S165*H165</f>
        <v>0</v>
      </c>
      <c r="U165" s="227" t="s">
        <v>1</v>
      </c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353</v>
      </c>
      <c r="AT165" s="228" t="s">
        <v>147</v>
      </c>
      <c r="AU165" s="228" t="s">
        <v>88</v>
      </c>
      <c r="AY165" s="17" t="s">
        <v>144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86</v>
      </c>
      <c r="BK165" s="229">
        <f>ROUND(I165*H165,2)</f>
        <v>0</v>
      </c>
      <c r="BL165" s="17" t="s">
        <v>353</v>
      </c>
      <c r="BM165" s="228" t="s">
        <v>2068</v>
      </c>
    </row>
    <row r="166" s="14" customFormat="1">
      <c r="A166" s="14"/>
      <c r="B166" s="246"/>
      <c r="C166" s="247"/>
      <c r="D166" s="237" t="s">
        <v>215</v>
      </c>
      <c r="E166" s="248" t="s">
        <v>1</v>
      </c>
      <c r="F166" s="249" t="s">
        <v>2069</v>
      </c>
      <c r="G166" s="247"/>
      <c r="H166" s="250">
        <v>93.150000000000006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4"/>
      <c r="U166" s="255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215</v>
      </c>
      <c r="AU166" s="256" t="s">
        <v>88</v>
      </c>
      <c r="AV166" s="14" t="s">
        <v>88</v>
      </c>
      <c r="AW166" s="14" t="s">
        <v>34</v>
      </c>
      <c r="AX166" s="14" t="s">
        <v>86</v>
      </c>
      <c r="AY166" s="256" t="s">
        <v>144</v>
      </c>
    </row>
    <row r="167" s="2" customFormat="1" ht="24.15" customHeight="1">
      <c r="A167" s="38"/>
      <c r="B167" s="39"/>
      <c r="C167" s="217" t="s">
        <v>429</v>
      </c>
      <c r="D167" s="217" t="s">
        <v>147</v>
      </c>
      <c r="E167" s="218" t="s">
        <v>1675</v>
      </c>
      <c r="F167" s="219" t="s">
        <v>1676</v>
      </c>
      <c r="G167" s="220" t="s">
        <v>270</v>
      </c>
      <c r="H167" s="221">
        <v>46.5</v>
      </c>
      <c r="I167" s="222"/>
      <c r="J167" s="223">
        <f>ROUND(I167*H167,2)</f>
        <v>0</v>
      </c>
      <c r="K167" s="219" t="s">
        <v>151</v>
      </c>
      <c r="L167" s="44"/>
      <c r="M167" s="224" t="s">
        <v>1</v>
      </c>
      <c r="N167" s="225" t="s">
        <v>43</v>
      </c>
      <c r="O167" s="91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6">
        <f>S167*H167</f>
        <v>0</v>
      </c>
      <c r="U167" s="227" t="s">
        <v>1</v>
      </c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353</v>
      </c>
      <c r="AT167" s="228" t="s">
        <v>147</v>
      </c>
      <c r="AU167" s="228" t="s">
        <v>88</v>
      </c>
      <c r="AY167" s="17" t="s">
        <v>144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86</v>
      </c>
      <c r="BK167" s="229">
        <f>ROUND(I167*H167,2)</f>
        <v>0</v>
      </c>
      <c r="BL167" s="17" t="s">
        <v>353</v>
      </c>
      <c r="BM167" s="228" t="s">
        <v>2070</v>
      </c>
    </row>
    <row r="168" s="14" customFormat="1">
      <c r="A168" s="14"/>
      <c r="B168" s="246"/>
      <c r="C168" s="247"/>
      <c r="D168" s="237" t="s">
        <v>215</v>
      </c>
      <c r="E168" s="248" t="s">
        <v>1</v>
      </c>
      <c r="F168" s="249" t="s">
        <v>2071</v>
      </c>
      <c r="G168" s="247"/>
      <c r="H168" s="250">
        <v>46.5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4"/>
      <c r="U168" s="255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215</v>
      </c>
      <c r="AU168" s="256" t="s">
        <v>88</v>
      </c>
      <c r="AV168" s="14" t="s">
        <v>88</v>
      </c>
      <c r="AW168" s="14" t="s">
        <v>34</v>
      </c>
      <c r="AX168" s="14" t="s">
        <v>86</v>
      </c>
      <c r="AY168" s="256" t="s">
        <v>144</v>
      </c>
    </row>
    <row r="169" s="2" customFormat="1" ht="24.15" customHeight="1">
      <c r="A169" s="38"/>
      <c r="B169" s="39"/>
      <c r="C169" s="217" t="s">
        <v>434</v>
      </c>
      <c r="D169" s="217" t="s">
        <v>147</v>
      </c>
      <c r="E169" s="218" t="s">
        <v>2072</v>
      </c>
      <c r="F169" s="219" t="s">
        <v>2073</v>
      </c>
      <c r="G169" s="220" t="s">
        <v>270</v>
      </c>
      <c r="H169" s="221">
        <v>60.5</v>
      </c>
      <c r="I169" s="222"/>
      <c r="J169" s="223">
        <f>ROUND(I169*H169,2)</f>
        <v>0</v>
      </c>
      <c r="K169" s="219" t="s">
        <v>151</v>
      </c>
      <c r="L169" s="44"/>
      <c r="M169" s="224" t="s">
        <v>1</v>
      </c>
      <c r="N169" s="225" t="s">
        <v>43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6">
        <f>S169*H169</f>
        <v>0</v>
      </c>
      <c r="U169" s="227" t="s">
        <v>1</v>
      </c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353</v>
      </c>
      <c r="AT169" s="228" t="s">
        <v>147</v>
      </c>
      <c r="AU169" s="228" t="s">
        <v>88</v>
      </c>
      <c r="AY169" s="17" t="s">
        <v>144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86</v>
      </c>
      <c r="BK169" s="229">
        <f>ROUND(I169*H169,2)</f>
        <v>0</v>
      </c>
      <c r="BL169" s="17" t="s">
        <v>353</v>
      </c>
      <c r="BM169" s="228" t="s">
        <v>2074</v>
      </c>
    </row>
    <row r="170" s="14" customFormat="1">
      <c r="A170" s="14"/>
      <c r="B170" s="246"/>
      <c r="C170" s="247"/>
      <c r="D170" s="237" t="s">
        <v>215</v>
      </c>
      <c r="E170" s="248" t="s">
        <v>1</v>
      </c>
      <c r="F170" s="249" t="s">
        <v>2075</v>
      </c>
      <c r="G170" s="247"/>
      <c r="H170" s="250">
        <v>60.5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4"/>
      <c r="U170" s="255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215</v>
      </c>
      <c r="AU170" s="256" t="s">
        <v>88</v>
      </c>
      <c r="AV170" s="14" t="s">
        <v>88</v>
      </c>
      <c r="AW170" s="14" t="s">
        <v>34</v>
      </c>
      <c r="AX170" s="14" t="s">
        <v>86</v>
      </c>
      <c r="AY170" s="256" t="s">
        <v>144</v>
      </c>
    </row>
    <row r="171" s="2" customFormat="1" ht="24.15" customHeight="1">
      <c r="A171" s="38"/>
      <c r="B171" s="39"/>
      <c r="C171" s="217" t="s">
        <v>448</v>
      </c>
      <c r="D171" s="217" t="s">
        <v>147</v>
      </c>
      <c r="E171" s="218" t="s">
        <v>2076</v>
      </c>
      <c r="F171" s="219" t="s">
        <v>2077</v>
      </c>
      <c r="G171" s="220" t="s">
        <v>270</v>
      </c>
      <c r="H171" s="221">
        <v>17.5</v>
      </c>
      <c r="I171" s="222"/>
      <c r="J171" s="223">
        <f>ROUND(I171*H171,2)</f>
        <v>0</v>
      </c>
      <c r="K171" s="219" t="s">
        <v>151</v>
      </c>
      <c r="L171" s="44"/>
      <c r="M171" s="224" t="s">
        <v>1</v>
      </c>
      <c r="N171" s="225" t="s">
        <v>43</v>
      </c>
      <c r="O171" s="91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6">
        <f>S171*H171</f>
        <v>0</v>
      </c>
      <c r="U171" s="227" t="s">
        <v>1</v>
      </c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353</v>
      </c>
      <c r="AT171" s="228" t="s">
        <v>147</v>
      </c>
      <c r="AU171" s="228" t="s">
        <v>88</v>
      </c>
      <c r="AY171" s="17" t="s">
        <v>144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86</v>
      </c>
      <c r="BK171" s="229">
        <f>ROUND(I171*H171,2)</f>
        <v>0</v>
      </c>
      <c r="BL171" s="17" t="s">
        <v>353</v>
      </c>
      <c r="BM171" s="228" t="s">
        <v>2078</v>
      </c>
    </row>
    <row r="172" s="2" customFormat="1" ht="33" customHeight="1">
      <c r="A172" s="38"/>
      <c r="B172" s="39"/>
      <c r="C172" s="217" t="s">
        <v>454</v>
      </c>
      <c r="D172" s="217" t="s">
        <v>147</v>
      </c>
      <c r="E172" s="218" t="s">
        <v>2079</v>
      </c>
      <c r="F172" s="219" t="s">
        <v>2080</v>
      </c>
      <c r="G172" s="220" t="s">
        <v>297</v>
      </c>
      <c r="H172" s="221">
        <v>96</v>
      </c>
      <c r="I172" s="222"/>
      <c r="J172" s="223">
        <f>ROUND(I172*H172,2)</f>
        <v>0</v>
      </c>
      <c r="K172" s="219" t="s">
        <v>151</v>
      </c>
      <c r="L172" s="44"/>
      <c r="M172" s="224" t="s">
        <v>1</v>
      </c>
      <c r="N172" s="225" t="s">
        <v>43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6">
        <f>S172*H172</f>
        <v>0</v>
      </c>
      <c r="U172" s="227" t="s">
        <v>1</v>
      </c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161</v>
      </c>
      <c r="AT172" s="228" t="s">
        <v>147</v>
      </c>
      <c r="AU172" s="228" t="s">
        <v>88</v>
      </c>
      <c r="AY172" s="17" t="s">
        <v>144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86</v>
      </c>
      <c r="BK172" s="229">
        <f>ROUND(I172*H172,2)</f>
        <v>0</v>
      </c>
      <c r="BL172" s="17" t="s">
        <v>161</v>
      </c>
      <c r="BM172" s="228" t="s">
        <v>2081</v>
      </c>
    </row>
    <row r="173" s="14" customFormat="1">
      <c r="A173" s="14"/>
      <c r="B173" s="246"/>
      <c r="C173" s="247"/>
      <c r="D173" s="237" t="s">
        <v>215</v>
      </c>
      <c r="E173" s="248" t="s">
        <v>1</v>
      </c>
      <c r="F173" s="249" t="s">
        <v>2082</v>
      </c>
      <c r="G173" s="247"/>
      <c r="H173" s="250">
        <v>96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4"/>
      <c r="U173" s="255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215</v>
      </c>
      <c r="AU173" s="256" t="s">
        <v>88</v>
      </c>
      <c r="AV173" s="14" t="s">
        <v>88</v>
      </c>
      <c r="AW173" s="14" t="s">
        <v>34</v>
      </c>
      <c r="AX173" s="14" t="s">
        <v>86</v>
      </c>
      <c r="AY173" s="256" t="s">
        <v>144</v>
      </c>
    </row>
    <row r="174" s="2" customFormat="1" ht="37.8" customHeight="1">
      <c r="A174" s="38"/>
      <c r="B174" s="39"/>
      <c r="C174" s="217" t="s">
        <v>459</v>
      </c>
      <c r="D174" s="217" t="s">
        <v>147</v>
      </c>
      <c r="E174" s="218" t="s">
        <v>1687</v>
      </c>
      <c r="F174" s="219" t="s">
        <v>1688</v>
      </c>
      <c r="G174" s="220" t="s">
        <v>297</v>
      </c>
      <c r="H174" s="221">
        <v>80.219999999999999</v>
      </c>
      <c r="I174" s="222"/>
      <c r="J174" s="223">
        <f>ROUND(I174*H174,2)</f>
        <v>0</v>
      </c>
      <c r="K174" s="219" t="s">
        <v>151</v>
      </c>
      <c r="L174" s="44"/>
      <c r="M174" s="224" t="s">
        <v>1</v>
      </c>
      <c r="N174" s="225" t="s">
        <v>43</v>
      </c>
      <c r="O174" s="91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6">
        <f>S174*H174</f>
        <v>0</v>
      </c>
      <c r="U174" s="227" t="s">
        <v>1</v>
      </c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353</v>
      </c>
      <c r="AT174" s="228" t="s">
        <v>147</v>
      </c>
      <c r="AU174" s="228" t="s">
        <v>88</v>
      </c>
      <c r="AY174" s="17" t="s">
        <v>144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86</v>
      </c>
      <c r="BK174" s="229">
        <f>ROUND(I174*H174,2)</f>
        <v>0</v>
      </c>
      <c r="BL174" s="17" t="s">
        <v>353</v>
      </c>
      <c r="BM174" s="228" t="s">
        <v>2083</v>
      </c>
    </row>
    <row r="175" s="14" customFormat="1">
      <c r="A175" s="14"/>
      <c r="B175" s="246"/>
      <c r="C175" s="247"/>
      <c r="D175" s="237" t="s">
        <v>215</v>
      </c>
      <c r="E175" s="248" t="s">
        <v>1</v>
      </c>
      <c r="F175" s="249" t="s">
        <v>2084</v>
      </c>
      <c r="G175" s="247"/>
      <c r="H175" s="250">
        <v>80.219999999999999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4"/>
      <c r="U175" s="255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215</v>
      </c>
      <c r="AU175" s="256" t="s">
        <v>88</v>
      </c>
      <c r="AV175" s="14" t="s">
        <v>88</v>
      </c>
      <c r="AW175" s="14" t="s">
        <v>34</v>
      </c>
      <c r="AX175" s="14" t="s">
        <v>86</v>
      </c>
      <c r="AY175" s="256" t="s">
        <v>144</v>
      </c>
    </row>
    <row r="176" s="2" customFormat="1" ht="37.8" customHeight="1">
      <c r="A176" s="38"/>
      <c r="B176" s="39"/>
      <c r="C176" s="217" t="s">
        <v>464</v>
      </c>
      <c r="D176" s="217" t="s">
        <v>147</v>
      </c>
      <c r="E176" s="218" t="s">
        <v>1691</v>
      </c>
      <c r="F176" s="219" t="s">
        <v>1692</v>
      </c>
      <c r="G176" s="220" t="s">
        <v>297</v>
      </c>
      <c r="H176" s="221">
        <v>2326.3800000000001</v>
      </c>
      <c r="I176" s="222"/>
      <c r="J176" s="223">
        <f>ROUND(I176*H176,2)</f>
        <v>0</v>
      </c>
      <c r="K176" s="219" t="s">
        <v>151</v>
      </c>
      <c r="L176" s="44"/>
      <c r="M176" s="224" t="s">
        <v>1</v>
      </c>
      <c r="N176" s="225" t="s">
        <v>43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6">
        <f>S176*H176</f>
        <v>0</v>
      </c>
      <c r="U176" s="227" t="s">
        <v>1</v>
      </c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353</v>
      </c>
      <c r="AT176" s="228" t="s">
        <v>147</v>
      </c>
      <c r="AU176" s="228" t="s">
        <v>88</v>
      </c>
      <c r="AY176" s="17" t="s">
        <v>144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86</v>
      </c>
      <c r="BK176" s="229">
        <f>ROUND(I176*H176,2)</f>
        <v>0</v>
      </c>
      <c r="BL176" s="17" t="s">
        <v>353</v>
      </c>
      <c r="BM176" s="228" t="s">
        <v>2085</v>
      </c>
    </row>
    <row r="177" s="2" customFormat="1" ht="24.15" customHeight="1">
      <c r="A177" s="38"/>
      <c r="B177" s="39"/>
      <c r="C177" s="217" t="s">
        <v>469</v>
      </c>
      <c r="D177" s="217" t="s">
        <v>147</v>
      </c>
      <c r="E177" s="218" t="s">
        <v>1694</v>
      </c>
      <c r="F177" s="219" t="s">
        <v>1695</v>
      </c>
      <c r="G177" s="220" t="s">
        <v>426</v>
      </c>
      <c r="H177" s="221">
        <v>160.44</v>
      </c>
      <c r="I177" s="222"/>
      <c r="J177" s="223">
        <f>ROUND(I177*H177,2)</f>
        <v>0</v>
      </c>
      <c r="K177" s="219" t="s">
        <v>151</v>
      </c>
      <c r="L177" s="44"/>
      <c r="M177" s="224" t="s">
        <v>1</v>
      </c>
      <c r="N177" s="225" t="s">
        <v>43</v>
      </c>
      <c r="O177" s="91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6">
        <f>S177*H177</f>
        <v>0</v>
      </c>
      <c r="U177" s="227" t="s">
        <v>1</v>
      </c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8" t="s">
        <v>353</v>
      </c>
      <c r="AT177" s="228" t="s">
        <v>147</v>
      </c>
      <c r="AU177" s="228" t="s">
        <v>88</v>
      </c>
      <c r="AY177" s="17" t="s">
        <v>144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86</v>
      </c>
      <c r="BK177" s="229">
        <f>ROUND(I177*H177,2)</f>
        <v>0</v>
      </c>
      <c r="BL177" s="17" t="s">
        <v>353</v>
      </c>
      <c r="BM177" s="228" t="s">
        <v>2086</v>
      </c>
    </row>
    <row r="178" s="2" customFormat="1" ht="24.15" customHeight="1">
      <c r="A178" s="38"/>
      <c r="B178" s="39"/>
      <c r="C178" s="217" t="s">
        <v>475</v>
      </c>
      <c r="D178" s="217" t="s">
        <v>147</v>
      </c>
      <c r="E178" s="218" t="s">
        <v>1697</v>
      </c>
      <c r="F178" s="219" t="s">
        <v>1698</v>
      </c>
      <c r="G178" s="220" t="s">
        <v>297</v>
      </c>
      <c r="H178" s="221">
        <v>80.219999999999999</v>
      </c>
      <c r="I178" s="222"/>
      <c r="J178" s="223">
        <f>ROUND(I178*H178,2)</f>
        <v>0</v>
      </c>
      <c r="K178" s="219" t="s">
        <v>151</v>
      </c>
      <c r="L178" s="44"/>
      <c r="M178" s="224" t="s">
        <v>1</v>
      </c>
      <c r="N178" s="225" t="s">
        <v>43</v>
      </c>
      <c r="O178" s="91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6">
        <f>S178*H178</f>
        <v>0</v>
      </c>
      <c r="U178" s="227" t="s">
        <v>1</v>
      </c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353</v>
      </c>
      <c r="AT178" s="228" t="s">
        <v>147</v>
      </c>
      <c r="AU178" s="228" t="s">
        <v>88</v>
      </c>
      <c r="AY178" s="17" t="s">
        <v>144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86</v>
      </c>
      <c r="BK178" s="229">
        <f>ROUND(I178*H178,2)</f>
        <v>0</v>
      </c>
      <c r="BL178" s="17" t="s">
        <v>353</v>
      </c>
      <c r="BM178" s="228" t="s">
        <v>2087</v>
      </c>
    </row>
    <row r="179" s="2" customFormat="1" ht="24.15" customHeight="1">
      <c r="A179" s="38"/>
      <c r="B179" s="39"/>
      <c r="C179" s="217" t="s">
        <v>478</v>
      </c>
      <c r="D179" s="217" t="s">
        <v>147</v>
      </c>
      <c r="E179" s="218" t="s">
        <v>2088</v>
      </c>
      <c r="F179" s="219" t="s">
        <v>2089</v>
      </c>
      <c r="G179" s="220" t="s">
        <v>270</v>
      </c>
      <c r="H179" s="221">
        <v>46.5</v>
      </c>
      <c r="I179" s="222"/>
      <c r="J179" s="223">
        <f>ROUND(I179*H179,2)</f>
        <v>0</v>
      </c>
      <c r="K179" s="219" t="s">
        <v>151</v>
      </c>
      <c r="L179" s="44"/>
      <c r="M179" s="224" t="s">
        <v>1</v>
      </c>
      <c r="N179" s="225" t="s">
        <v>43</v>
      </c>
      <c r="O179" s="91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6">
        <f>S179*H179</f>
        <v>0</v>
      </c>
      <c r="U179" s="227" t="s">
        <v>1</v>
      </c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353</v>
      </c>
      <c r="AT179" s="228" t="s">
        <v>147</v>
      </c>
      <c r="AU179" s="228" t="s">
        <v>88</v>
      </c>
      <c r="AY179" s="17" t="s">
        <v>144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86</v>
      </c>
      <c r="BK179" s="229">
        <f>ROUND(I179*H179,2)</f>
        <v>0</v>
      </c>
      <c r="BL179" s="17" t="s">
        <v>353</v>
      </c>
      <c r="BM179" s="228" t="s">
        <v>2090</v>
      </c>
    </row>
    <row r="180" s="2" customFormat="1" ht="24.15" customHeight="1">
      <c r="A180" s="38"/>
      <c r="B180" s="39"/>
      <c r="C180" s="217" t="s">
        <v>483</v>
      </c>
      <c r="D180" s="217" t="s">
        <v>147</v>
      </c>
      <c r="E180" s="218" t="s">
        <v>2091</v>
      </c>
      <c r="F180" s="219" t="s">
        <v>2092</v>
      </c>
      <c r="G180" s="220" t="s">
        <v>270</v>
      </c>
      <c r="H180" s="221">
        <v>60.5</v>
      </c>
      <c r="I180" s="222"/>
      <c r="J180" s="223">
        <f>ROUND(I180*H180,2)</f>
        <v>0</v>
      </c>
      <c r="K180" s="219" t="s">
        <v>151</v>
      </c>
      <c r="L180" s="44"/>
      <c r="M180" s="224" t="s">
        <v>1</v>
      </c>
      <c r="N180" s="225" t="s">
        <v>43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6">
        <f>S180*H180</f>
        <v>0</v>
      </c>
      <c r="U180" s="227" t="s">
        <v>1</v>
      </c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353</v>
      </c>
      <c r="AT180" s="228" t="s">
        <v>147</v>
      </c>
      <c r="AU180" s="228" t="s">
        <v>88</v>
      </c>
      <c r="AY180" s="17" t="s">
        <v>144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86</v>
      </c>
      <c r="BK180" s="229">
        <f>ROUND(I180*H180,2)</f>
        <v>0</v>
      </c>
      <c r="BL180" s="17" t="s">
        <v>353</v>
      </c>
      <c r="BM180" s="228" t="s">
        <v>2093</v>
      </c>
    </row>
    <row r="181" s="2" customFormat="1" ht="24.15" customHeight="1">
      <c r="A181" s="38"/>
      <c r="B181" s="39"/>
      <c r="C181" s="217" t="s">
        <v>491</v>
      </c>
      <c r="D181" s="217" t="s">
        <v>147</v>
      </c>
      <c r="E181" s="218" t="s">
        <v>2094</v>
      </c>
      <c r="F181" s="219" t="s">
        <v>2095</v>
      </c>
      <c r="G181" s="220" t="s">
        <v>270</v>
      </c>
      <c r="H181" s="221">
        <v>17.5</v>
      </c>
      <c r="I181" s="222"/>
      <c r="J181" s="223">
        <f>ROUND(I181*H181,2)</f>
        <v>0</v>
      </c>
      <c r="K181" s="219" t="s">
        <v>151</v>
      </c>
      <c r="L181" s="44"/>
      <c r="M181" s="224" t="s">
        <v>1</v>
      </c>
      <c r="N181" s="225" t="s">
        <v>43</v>
      </c>
      <c r="O181" s="91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6">
        <f>S181*H181</f>
        <v>0</v>
      </c>
      <c r="U181" s="227" t="s">
        <v>1</v>
      </c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8" t="s">
        <v>353</v>
      </c>
      <c r="AT181" s="228" t="s">
        <v>147</v>
      </c>
      <c r="AU181" s="228" t="s">
        <v>88</v>
      </c>
      <c r="AY181" s="17" t="s">
        <v>144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86</v>
      </c>
      <c r="BK181" s="229">
        <f>ROUND(I181*H181,2)</f>
        <v>0</v>
      </c>
      <c r="BL181" s="17" t="s">
        <v>353</v>
      </c>
      <c r="BM181" s="228" t="s">
        <v>2096</v>
      </c>
    </row>
    <row r="182" s="2" customFormat="1" ht="24.15" customHeight="1">
      <c r="A182" s="38"/>
      <c r="B182" s="39"/>
      <c r="C182" s="217" t="s">
        <v>496</v>
      </c>
      <c r="D182" s="217" t="s">
        <v>147</v>
      </c>
      <c r="E182" s="218" t="s">
        <v>527</v>
      </c>
      <c r="F182" s="219" t="s">
        <v>528</v>
      </c>
      <c r="G182" s="220" t="s">
        <v>297</v>
      </c>
      <c r="H182" s="221">
        <v>48</v>
      </c>
      <c r="I182" s="222"/>
      <c r="J182" s="223">
        <f>ROUND(I182*H182,2)</f>
        <v>0</v>
      </c>
      <c r="K182" s="219" t="s">
        <v>151</v>
      </c>
      <c r="L182" s="44"/>
      <c r="M182" s="224" t="s">
        <v>1</v>
      </c>
      <c r="N182" s="225" t="s">
        <v>43</v>
      </c>
      <c r="O182" s="91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6">
        <f>S182*H182</f>
        <v>0</v>
      </c>
      <c r="U182" s="227" t="s">
        <v>1</v>
      </c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161</v>
      </c>
      <c r="AT182" s="228" t="s">
        <v>147</v>
      </c>
      <c r="AU182" s="228" t="s">
        <v>88</v>
      </c>
      <c r="AY182" s="17" t="s">
        <v>144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86</v>
      </c>
      <c r="BK182" s="229">
        <f>ROUND(I182*H182,2)</f>
        <v>0</v>
      </c>
      <c r="BL182" s="17" t="s">
        <v>161</v>
      </c>
      <c r="BM182" s="228" t="s">
        <v>2097</v>
      </c>
    </row>
    <row r="183" s="14" customFormat="1">
      <c r="A183" s="14"/>
      <c r="B183" s="246"/>
      <c r="C183" s="247"/>
      <c r="D183" s="237" t="s">
        <v>215</v>
      </c>
      <c r="E183" s="248" t="s">
        <v>1</v>
      </c>
      <c r="F183" s="249" t="s">
        <v>2098</v>
      </c>
      <c r="G183" s="247"/>
      <c r="H183" s="250">
        <v>48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4"/>
      <c r="U183" s="255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215</v>
      </c>
      <c r="AU183" s="256" t="s">
        <v>88</v>
      </c>
      <c r="AV183" s="14" t="s">
        <v>88</v>
      </c>
      <c r="AW183" s="14" t="s">
        <v>34</v>
      </c>
      <c r="AX183" s="14" t="s">
        <v>86</v>
      </c>
      <c r="AY183" s="256" t="s">
        <v>144</v>
      </c>
    </row>
    <row r="184" s="2" customFormat="1" ht="33" customHeight="1">
      <c r="A184" s="38"/>
      <c r="B184" s="39"/>
      <c r="C184" s="217" t="s">
        <v>501</v>
      </c>
      <c r="D184" s="217" t="s">
        <v>147</v>
      </c>
      <c r="E184" s="218" t="s">
        <v>1706</v>
      </c>
      <c r="F184" s="219" t="s">
        <v>1707</v>
      </c>
      <c r="G184" s="220" t="s">
        <v>213</v>
      </c>
      <c r="H184" s="221">
        <v>93.150000000000006</v>
      </c>
      <c r="I184" s="222"/>
      <c r="J184" s="223">
        <f>ROUND(I184*H184,2)</f>
        <v>0</v>
      </c>
      <c r="K184" s="219" t="s">
        <v>151</v>
      </c>
      <c r="L184" s="44"/>
      <c r="M184" s="224" t="s">
        <v>1</v>
      </c>
      <c r="N184" s="225" t="s">
        <v>43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6">
        <f>S184*H184</f>
        <v>0</v>
      </c>
      <c r="U184" s="227" t="s">
        <v>1</v>
      </c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353</v>
      </c>
      <c r="AT184" s="228" t="s">
        <v>147</v>
      </c>
      <c r="AU184" s="228" t="s">
        <v>88</v>
      </c>
      <c r="AY184" s="17" t="s">
        <v>144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86</v>
      </c>
      <c r="BK184" s="229">
        <f>ROUND(I184*H184,2)</f>
        <v>0</v>
      </c>
      <c r="BL184" s="17" t="s">
        <v>353</v>
      </c>
      <c r="BM184" s="228" t="s">
        <v>2099</v>
      </c>
    </row>
    <row r="185" s="2" customFormat="1" ht="24.15" customHeight="1">
      <c r="A185" s="38"/>
      <c r="B185" s="39"/>
      <c r="C185" s="217" t="s">
        <v>509</v>
      </c>
      <c r="D185" s="217" t="s">
        <v>147</v>
      </c>
      <c r="E185" s="218" t="s">
        <v>1715</v>
      </c>
      <c r="F185" s="219" t="s">
        <v>1716</v>
      </c>
      <c r="G185" s="220" t="s">
        <v>270</v>
      </c>
      <c r="H185" s="221">
        <v>46.5</v>
      </c>
      <c r="I185" s="222"/>
      <c r="J185" s="223">
        <f>ROUND(I185*H185,2)</f>
        <v>0</v>
      </c>
      <c r="K185" s="219" t="s">
        <v>151</v>
      </c>
      <c r="L185" s="44"/>
      <c r="M185" s="224" t="s">
        <v>1</v>
      </c>
      <c r="N185" s="225" t="s">
        <v>43</v>
      </c>
      <c r="O185" s="91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6">
        <f>S185*H185</f>
        <v>0</v>
      </c>
      <c r="U185" s="227" t="s">
        <v>1</v>
      </c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8" t="s">
        <v>353</v>
      </c>
      <c r="AT185" s="228" t="s">
        <v>147</v>
      </c>
      <c r="AU185" s="228" t="s">
        <v>88</v>
      </c>
      <c r="AY185" s="17" t="s">
        <v>144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7" t="s">
        <v>86</v>
      </c>
      <c r="BK185" s="229">
        <f>ROUND(I185*H185,2)</f>
        <v>0</v>
      </c>
      <c r="BL185" s="17" t="s">
        <v>353</v>
      </c>
      <c r="BM185" s="228" t="s">
        <v>2100</v>
      </c>
    </row>
    <row r="186" s="2" customFormat="1" ht="24.15" customHeight="1">
      <c r="A186" s="38"/>
      <c r="B186" s="39"/>
      <c r="C186" s="217" t="s">
        <v>514</v>
      </c>
      <c r="D186" s="217" t="s">
        <v>147</v>
      </c>
      <c r="E186" s="218" t="s">
        <v>2101</v>
      </c>
      <c r="F186" s="219" t="s">
        <v>2102</v>
      </c>
      <c r="G186" s="220" t="s">
        <v>270</v>
      </c>
      <c r="H186" s="221">
        <v>60.5</v>
      </c>
      <c r="I186" s="222"/>
      <c r="J186" s="223">
        <f>ROUND(I186*H186,2)</f>
        <v>0</v>
      </c>
      <c r="K186" s="219" t="s">
        <v>151</v>
      </c>
      <c r="L186" s="44"/>
      <c r="M186" s="224" t="s">
        <v>1</v>
      </c>
      <c r="N186" s="225" t="s">
        <v>43</v>
      </c>
      <c r="O186" s="91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6">
        <f>S186*H186</f>
        <v>0</v>
      </c>
      <c r="U186" s="227" t="s">
        <v>1</v>
      </c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353</v>
      </c>
      <c r="AT186" s="228" t="s">
        <v>147</v>
      </c>
      <c r="AU186" s="228" t="s">
        <v>88</v>
      </c>
      <c r="AY186" s="17" t="s">
        <v>144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86</v>
      </c>
      <c r="BK186" s="229">
        <f>ROUND(I186*H186,2)</f>
        <v>0</v>
      </c>
      <c r="BL186" s="17" t="s">
        <v>353</v>
      </c>
      <c r="BM186" s="228" t="s">
        <v>2103</v>
      </c>
    </row>
    <row r="187" s="2" customFormat="1" ht="24.15" customHeight="1">
      <c r="A187" s="38"/>
      <c r="B187" s="39"/>
      <c r="C187" s="217" t="s">
        <v>521</v>
      </c>
      <c r="D187" s="217" t="s">
        <v>147</v>
      </c>
      <c r="E187" s="218" t="s">
        <v>1870</v>
      </c>
      <c r="F187" s="219" t="s">
        <v>1871</v>
      </c>
      <c r="G187" s="220" t="s">
        <v>270</v>
      </c>
      <c r="H187" s="221">
        <v>120</v>
      </c>
      <c r="I187" s="222"/>
      <c r="J187" s="223">
        <f>ROUND(I187*H187,2)</f>
        <v>0</v>
      </c>
      <c r="K187" s="219" t="s">
        <v>151</v>
      </c>
      <c r="L187" s="44"/>
      <c r="M187" s="224" t="s">
        <v>1</v>
      </c>
      <c r="N187" s="225" t="s">
        <v>43</v>
      </c>
      <c r="O187" s="91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6">
        <f>S187*H187</f>
        <v>0</v>
      </c>
      <c r="U187" s="227" t="s">
        <v>1</v>
      </c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8" t="s">
        <v>353</v>
      </c>
      <c r="AT187" s="228" t="s">
        <v>147</v>
      </c>
      <c r="AU187" s="228" t="s">
        <v>88</v>
      </c>
      <c r="AY187" s="17" t="s">
        <v>144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7" t="s">
        <v>86</v>
      </c>
      <c r="BK187" s="229">
        <f>ROUND(I187*H187,2)</f>
        <v>0</v>
      </c>
      <c r="BL187" s="17" t="s">
        <v>353</v>
      </c>
      <c r="BM187" s="228" t="s">
        <v>2104</v>
      </c>
    </row>
    <row r="188" s="14" customFormat="1">
      <c r="A188" s="14"/>
      <c r="B188" s="246"/>
      <c r="C188" s="247"/>
      <c r="D188" s="237" t="s">
        <v>215</v>
      </c>
      <c r="E188" s="248" t="s">
        <v>1</v>
      </c>
      <c r="F188" s="249" t="s">
        <v>2105</v>
      </c>
      <c r="G188" s="247"/>
      <c r="H188" s="250">
        <v>120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4"/>
      <c r="U188" s="255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215</v>
      </c>
      <c r="AU188" s="256" t="s">
        <v>88</v>
      </c>
      <c r="AV188" s="14" t="s">
        <v>88</v>
      </c>
      <c r="AW188" s="14" t="s">
        <v>34</v>
      </c>
      <c r="AX188" s="14" t="s">
        <v>86</v>
      </c>
      <c r="AY188" s="256" t="s">
        <v>144</v>
      </c>
    </row>
    <row r="189" s="2" customFormat="1" ht="24.15" customHeight="1">
      <c r="A189" s="38"/>
      <c r="B189" s="39"/>
      <c r="C189" s="217" t="s">
        <v>526</v>
      </c>
      <c r="D189" s="217" t="s">
        <v>147</v>
      </c>
      <c r="E189" s="218" t="s">
        <v>2106</v>
      </c>
      <c r="F189" s="219" t="s">
        <v>2107</v>
      </c>
      <c r="G189" s="220" t="s">
        <v>270</v>
      </c>
      <c r="H189" s="221">
        <v>17.5</v>
      </c>
      <c r="I189" s="222"/>
      <c r="J189" s="223">
        <f>ROUND(I189*H189,2)</f>
        <v>0</v>
      </c>
      <c r="K189" s="219" t="s">
        <v>151</v>
      </c>
      <c r="L189" s="44"/>
      <c r="M189" s="224" t="s">
        <v>1</v>
      </c>
      <c r="N189" s="225" t="s">
        <v>43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6">
        <f>S189*H189</f>
        <v>0</v>
      </c>
      <c r="U189" s="227" t="s">
        <v>1</v>
      </c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353</v>
      </c>
      <c r="AT189" s="228" t="s">
        <v>147</v>
      </c>
      <c r="AU189" s="228" t="s">
        <v>88</v>
      </c>
      <c r="AY189" s="17" t="s">
        <v>144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86</v>
      </c>
      <c r="BK189" s="229">
        <f>ROUND(I189*H189,2)</f>
        <v>0</v>
      </c>
      <c r="BL189" s="17" t="s">
        <v>353</v>
      </c>
      <c r="BM189" s="228" t="s">
        <v>2108</v>
      </c>
    </row>
    <row r="190" s="2" customFormat="1" ht="24.15" customHeight="1">
      <c r="A190" s="38"/>
      <c r="B190" s="39"/>
      <c r="C190" s="217" t="s">
        <v>532</v>
      </c>
      <c r="D190" s="217" t="s">
        <v>147</v>
      </c>
      <c r="E190" s="218" t="s">
        <v>1721</v>
      </c>
      <c r="F190" s="219" t="s">
        <v>1722</v>
      </c>
      <c r="G190" s="220" t="s">
        <v>297</v>
      </c>
      <c r="H190" s="221">
        <v>60.164999999999999</v>
      </c>
      <c r="I190" s="222"/>
      <c r="J190" s="223">
        <f>ROUND(I190*H190,2)</f>
        <v>0</v>
      </c>
      <c r="K190" s="219" t="s">
        <v>1</v>
      </c>
      <c r="L190" s="44"/>
      <c r="M190" s="224" t="s">
        <v>1</v>
      </c>
      <c r="N190" s="225" t="s">
        <v>43</v>
      </c>
      <c r="O190" s="91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6">
        <f>S190*H190</f>
        <v>0</v>
      </c>
      <c r="U190" s="227" t="s">
        <v>1</v>
      </c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161</v>
      </c>
      <c r="AT190" s="228" t="s">
        <v>147</v>
      </c>
      <c r="AU190" s="228" t="s">
        <v>88</v>
      </c>
      <c r="AY190" s="17" t="s">
        <v>144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86</v>
      </c>
      <c r="BK190" s="229">
        <f>ROUND(I190*H190,2)</f>
        <v>0</v>
      </c>
      <c r="BL190" s="17" t="s">
        <v>161</v>
      </c>
      <c r="BM190" s="228" t="s">
        <v>2109</v>
      </c>
    </row>
    <row r="191" s="14" customFormat="1">
      <c r="A191" s="14"/>
      <c r="B191" s="246"/>
      <c r="C191" s="247"/>
      <c r="D191" s="237" t="s">
        <v>215</v>
      </c>
      <c r="E191" s="248" t="s">
        <v>1</v>
      </c>
      <c r="F191" s="249" t="s">
        <v>2110</v>
      </c>
      <c r="G191" s="247"/>
      <c r="H191" s="250">
        <v>60.164999999999999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4"/>
      <c r="U191" s="255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215</v>
      </c>
      <c r="AU191" s="256" t="s">
        <v>88</v>
      </c>
      <c r="AV191" s="14" t="s">
        <v>88</v>
      </c>
      <c r="AW191" s="14" t="s">
        <v>34</v>
      </c>
      <c r="AX191" s="14" t="s">
        <v>86</v>
      </c>
      <c r="AY191" s="256" t="s">
        <v>144</v>
      </c>
    </row>
    <row r="192" s="2" customFormat="1" ht="16.5" customHeight="1">
      <c r="A192" s="38"/>
      <c r="B192" s="39"/>
      <c r="C192" s="268" t="s">
        <v>538</v>
      </c>
      <c r="D192" s="268" t="s">
        <v>349</v>
      </c>
      <c r="E192" s="269" t="s">
        <v>522</v>
      </c>
      <c r="F192" s="270" t="s">
        <v>523</v>
      </c>
      <c r="G192" s="271" t="s">
        <v>426</v>
      </c>
      <c r="H192" s="272">
        <v>120.33</v>
      </c>
      <c r="I192" s="273"/>
      <c r="J192" s="274">
        <f>ROUND(I192*H192,2)</f>
        <v>0</v>
      </c>
      <c r="K192" s="270" t="s">
        <v>151</v>
      </c>
      <c r="L192" s="275"/>
      <c r="M192" s="276" t="s">
        <v>1</v>
      </c>
      <c r="N192" s="277" t="s">
        <v>43</v>
      </c>
      <c r="O192" s="91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6">
        <f>S192*H192</f>
        <v>0</v>
      </c>
      <c r="U192" s="227" t="s">
        <v>1</v>
      </c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179</v>
      </c>
      <c r="AT192" s="228" t="s">
        <v>349</v>
      </c>
      <c r="AU192" s="228" t="s">
        <v>88</v>
      </c>
      <c r="AY192" s="17" t="s">
        <v>144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86</v>
      </c>
      <c r="BK192" s="229">
        <f>ROUND(I192*H192,2)</f>
        <v>0</v>
      </c>
      <c r="BL192" s="17" t="s">
        <v>161</v>
      </c>
      <c r="BM192" s="228" t="s">
        <v>2111</v>
      </c>
    </row>
    <row r="193" s="14" customFormat="1">
      <c r="A193" s="14"/>
      <c r="B193" s="246"/>
      <c r="C193" s="247"/>
      <c r="D193" s="237" t="s">
        <v>215</v>
      </c>
      <c r="E193" s="247"/>
      <c r="F193" s="249" t="s">
        <v>2112</v>
      </c>
      <c r="G193" s="247"/>
      <c r="H193" s="250">
        <v>120.33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4"/>
      <c r="U193" s="255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215</v>
      </c>
      <c r="AU193" s="256" t="s">
        <v>88</v>
      </c>
      <c r="AV193" s="14" t="s">
        <v>88</v>
      </c>
      <c r="AW193" s="14" t="s">
        <v>4</v>
      </c>
      <c r="AX193" s="14" t="s">
        <v>86</v>
      </c>
      <c r="AY193" s="256" t="s">
        <v>144</v>
      </c>
    </row>
    <row r="194" s="2" customFormat="1" ht="21.75" customHeight="1">
      <c r="A194" s="38"/>
      <c r="B194" s="39"/>
      <c r="C194" s="217" t="s">
        <v>543</v>
      </c>
      <c r="D194" s="217" t="s">
        <v>147</v>
      </c>
      <c r="E194" s="218" t="s">
        <v>1873</v>
      </c>
      <c r="F194" s="219" t="s">
        <v>1874</v>
      </c>
      <c r="G194" s="220" t="s">
        <v>270</v>
      </c>
      <c r="H194" s="221">
        <v>520</v>
      </c>
      <c r="I194" s="222"/>
      <c r="J194" s="223">
        <f>ROUND(I194*H194,2)</f>
        <v>0</v>
      </c>
      <c r="K194" s="219" t="s">
        <v>151</v>
      </c>
      <c r="L194" s="44"/>
      <c r="M194" s="224" t="s">
        <v>1</v>
      </c>
      <c r="N194" s="225" t="s">
        <v>43</v>
      </c>
      <c r="O194" s="91"/>
      <c r="P194" s="226">
        <f>O194*H194</f>
        <v>0</v>
      </c>
      <c r="Q194" s="226">
        <v>0.00012</v>
      </c>
      <c r="R194" s="226">
        <f>Q194*H194</f>
        <v>0.062400000000000004</v>
      </c>
      <c r="S194" s="226">
        <v>0</v>
      </c>
      <c r="T194" s="226">
        <f>S194*H194</f>
        <v>0</v>
      </c>
      <c r="U194" s="227" t="s">
        <v>1</v>
      </c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8" t="s">
        <v>353</v>
      </c>
      <c r="AT194" s="228" t="s">
        <v>147</v>
      </c>
      <c r="AU194" s="228" t="s">
        <v>88</v>
      </c>
      <c r="AY194" s="17" t="s">
        <v>144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7" t="s">
        <v>86</v>
      </c>
      <c r="BK194" s="229">
        <f>ROUND(I194*H194,2)</f>
        <v>0</v>
      </c>
      <c r="BL194" s="17" t="s">
        <v>353</v>
      </c>
      <c r="BM194" s="228" t="s">
        <v>2113</v>
      </c>
    </row>
    <row r="195" s="14" customFormat="1">
      <c r="A195" s="14"/>
      <c r="B195" s="246"/>
      <c r="C195" s="247"/>
      <c r="D195" s="237" t="s">
        <v>215</v>
      </c>
      <c r="E195" s="248" t="s">
        <v>1</v>
      </c>
      <c r="F195" s="249" t="s">
        <v>2114</v>
      </c>
      <c r="G195" s="247"/>
      <c r="H195" s="250">
        <v>520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4"/>
      <c r="U195" s="255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215</v>
      </c>
      <c r="AU195" s="256" t="s">
        <v>88</v>
      </c>
      <c r="AV195" s="14" t="s">
        <v>88</v>
      </c>
      <c r="AW195" s="14" t="s">
        <v>34</v>
      </c>
      <c r="AX195" s="14" t="s">
        <v>86</v>
      </c>
      <c r="AY195" s="256" t="s">
        <v>144</v>
      </c>
    </row>
    <row r="196" s="2" customFormat="1" ht="33" customHeight="1">
      <c r="A196" s="38"/>
      <c r="B196" s="39"/>
      <c r="C196" s="217" t="s">
        <v>550</v>
      </c>
      <c r="D196" s="217" t="s">
        <v>147</v>
      </c>
      <c r="E196" s="218" t="s">
        <v>1876</v>
      </c>
      <c r="F196" s="219" t="s">
        <v>1877</v>
      </c>
      <c r="G196" s="220" t="s">
        <v>270</v>
      </c>
      <c r="H196" s="221">
        <v>64.599999999999994</v>
      </c>
      <c r="I196" s="222"/>
      <c r="J196" s="223">
        <f>ROUND(I196*H196,2)</f>
        <v>0</v>
      </c>
      <c r="K196" s="219" t="s">
        <v>151</v>
      </c>
      <c r="L196" s="44"/>
      <c r="M196" s="224" t="s">
        <v>1</v>
      </c>
      <c r="N196" s="225" t="s">
        <v>43</v>
      </c>
      <c r="O196" s="91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6">
        <f>S196*H196</f>
        <v>0</v>
      </c>
      <c r="U196" s="227" t="s">
        <v>1</v>
      </c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8" t="s">
        <v>353</v>
      </c>
      <c r="AT196" s="228" t="s">
        <v>147</v>
      </c>
      <c r="AU196" s="228" t="s">
        <v>88</v>
      </c>
      <c r="AY196" s="17" t="s">
        <v>144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7" t="s">
        <v>86</v>
      </c>
      <c r="BK196" s="229">
        <f>ROUND(I196*H196,2)</f>
        <v>0</v>
      </c>
      <c r="BL196" s="17" t="s">
        <v>353</v>
      </c>
      <c r="BM196" s="228" t="s">
        <v>2115</v>
      </c>
    </row>
    <row r="197" s="14" customFormat="1">
      <c r="A197" s="14"/>
      <c r="B197" s="246"/>
      <c r="C197" s="247"/>
      <c r="D197" s="237" t="s">
        <v>215</v>
      </c>
      <c r="E197" s="248" t="s">
        <v>1</v>
      </c>
      <c r="F197" s="249" t="s">
        <v>2116</v>
      </c>
      <c r="G197" s="247"/>
      <c r="H197" s="250">
        <v>64.599999999999994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4"/>
      <c r="U197" s="255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215</v>
      </c>
      <c r="AU197" s="256" t="s">
        <v>88</v>
      </c>
      <c r="AV197" s="14" t="s">
        <v>88</v>
      </c>
      <c r="AW197" s="14" t="s">
        <v>34</v>
      </c>
      <c r="AX197" s="14" t="s">
        <v>86</v>
      </c>
      <c r="AY197" s="256" t="s">
        <v>144</v>
      </c>
    </row>
    <row r="198" s="2" customFormat="1" ht="16.5" customHeight="1">
      <c r="A198" s="38"/>
      <c r="B198" s="39"/>
      <c r="C198" s="268" t="s">
        <v>555</v>
      </c>
      <c r="D198" s="268" t="s">
        <v>349</v>
      </c>
      <c r="E198" s="269" t="s">
        <v>1879</v>
      </c>
      <c r="F198" s="270" t="s">
        <v>1880</v>
      </c>
      <c r="G198" s="271" t="s">
        <v>270</v>
      </c>
      <c r="H198" s="272">
        <v>65</v>
      </c>
      <c r="I198" s="273"/>
      <c r="J198" s="274">
        <f>ROUND(I198*H198,2)</f>
        <v>0</v>
      </c>
      <c r="K198" s="270" t="s">
        <v>151</v>
      </c>
      <c r="L198" s="275"/>
      <c r="M198" s="276" t="s">
        <v>1</v>
      </c>
      <c r="N198" s="277" t="s">
        <v>43</v>
      </c>
      <c r="O198" s="91"/>
      <c r="P198" s="226">
        <f>O198*H198</f>
        <v>0</v>
      </c>
      <c r="Q198" s="226">
        <v>0.094</v>
      </c>
      <c r="R198" s="226">
        <f>Q198*H198</f>
        <v>6.1100000000000003</v>
      </c>
      <c r="S198" s="226">
        <v>0</v>
      </c>
      <c r="T198" s="226">
        <f>S198*H198</f>
        <v>0</v>
      </c>
      <c r="U198" s="227" t="s">
        <v>1</v>
      </c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882</v>
      </c>
      <c r="AT198" s="228" t="s">
        <v>349</v>
      </c>
      <c r="AU198" s="228" t="s">
        <v>88</v>
      </c>
      <c r="AY198" s="17" t="s">
        <v>144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86</v>
      </c>
      <c r="BK198" s="229">
        <f>ROUND(I198*H198,2)</f>
        <v>0</v>
      </c>
      <c r="BL198" s="17" t="s">
        <v>882</v>
      </c>
      <c r="BM198" s="228" t="s">
        <v>2117</v>
      </c>
    </row>
    <row r="199" s="2" customFormat="1" ht="16.5" customHeight="1">
      <c r="A199" s="38"/>
      <c r="B199" s="39"/>
      <c r="C199" s="268" t="s">
        <v>558</v>
      </c>
      <c r="D199" s="268" t="s">
        <v>349</v>
      </c>
      <c r="E199" s="269" t="s">
        <v>1882</v>
      </c>
      <c r="F199" s="270" t="s">
        <v>1883</v>
      </c>
      <c r="G199" s="271" t="s">
        <v>270</v>
      </c>
      <c r="H199" s="272">
        <v>65</v>
      </c>
      <c r="I199" s="273"/>
      <c r="J199" s="274">
        <f>ROUND(I199*H199,2)</f>
        <v>0</v>
      </c>
      <c r="K199" s="270" t="s">
        <v>151</v>
      </c>
      <c r="L199" s="275"/>
      <c r="M199" s="276" t="s">
        <v>1</v>
      </c>
      <c r="N199" s="277" t="s">
        <v>43</v>
      </c>
      <c r="O199" s="91"/>
      <c r="P199" s="226">
        <f>O199*H199</f>
        <v>0</v>
      </c>
      <c r="Q199" s="226">
        <v>0.037999999999999999</v>
      </c>
      <c r="R199" s="226">
        <f>Q199*H199</f>
        <v>2.4699999999999998</v>
      </c>
      <c r="S199" s="226">
        <v>0</v>
      </c>
      <c r="T199" s="226">
        <f>S199*H199</f>
        <v>0</v>
      </c>
      <c r="U199" s="227" t="s">
        <v>1</v>
      </c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882</v>
      </c>
      <c r="AT199" s="228" t="s">
        <v>349</v>
      </c>
      <c r="AU199" s="228" t="s">
        <v>88</v>
      </c>
      <c r="AY199" s="17" t="s">
        <v>144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86</v>
      </c>
      <c r="BK199" s="229">
        <f>ROUND(I199*H199,2)</f>
        <v>0</v>
      </c>
      <c r="BL199" s="17" t="s">
        <v>882</v>
      </c>
      <c r="BM199" s="228" t="s">
        <v>2118</v>
      </c>
    </row>
    <row r="200" s="2" customFormat="1" ht="24.15" customHeight="1">
      <c r="A200" s="38"/>
      <c r="B200" s="39"/>
      <c r="C200" s="217" t="s">
        <v>353</v>
      </c>
      <c r="D200" s="217" t="s">
        <v>147</v>
      </c>
      <c r="E200" s="218" t="s">
        <v>1739</v>
      </c>
      <c r="F200" s="219" t="s">
        <v>1740</v>
      </c>
      <c r="G200" s="220" t="s">
        <v>270</v>
      </c>
      <c r="H200" s="221">
        <v>587.76999999999998</v>
      </c>
      <c r="I200" s="222"/>
      <c r="J200" s="223">
        <f>ROUND(I200*H200,2)</f>
        <v>0</v>
      </c>
      <c r="K200" s="219" t="s">
        <v>151</v>
      </c>
      <c r="L200" s="44"/>
      <c r="M200" s="224" t="s">
        <v>1</v>
      </c>
      <c r="N200" s="225" t="s">
        <v>43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6">
        <f>S200*H200</f>
        <v>0</v>
      </c>
      <c r="U200" s="227" t="s">
        <v>1</v>
      </c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353</v>
      </c>
      <c r="AT200" s="228" t="s">
        <v>147</v>
      </c>
      <c r="AU200" s="228" t="s">
        <v>88</v>
      </c>
      <c r="AY200" s="17" t="s">
        <v>144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86</v>
      </c>
      <c r="BK200" s="229">
        <f>ROUND(I200*H200,2)</f>
        <v>0</v>
      </c>
      <c r="BL200" s="17" t="s">
        <v>353</v>
      </c>
      <c r="BM200" s="228" t="s">
        <v>2119</v>
      </c>
    </row>
    <row r="201" s="14" customFormat="1">
      <c r="A201" s="14"/>
      <c r="B201" s="246"/>
      <c r="C201" s="247"/>
      <c r="D201" s="237" t="s">
        <v>215</v>
      </c>
      <c r="E201" s="248" t="s">
        <v>1</v>
      </c>
      <c r="F201" s="249" t="s">
        <v>2120</v>
      </c>
      <c r="G201" s="247"/>
      <c r="H201" s="250">
        <v>587.76999999999998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4"/>
      <c r="U201" s="255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215</v>
      </c>
      <c r="AU201" s="256" t="s">
        <v>88</v>
      </c>
      <c r="AV201" s="14" t="s">
        <v>88</v>
      </c>
      <c r="AW201" s="14" t="s">
        <v>34</v>
      </c>
      <c r="AX201" s="14" t="s">
        <v>86</v>
      </c>
      <c r="AY201" s="256" t="s">
        <v>144</v>
      </c>
    </row>
    <row r="202" s="2" customFormat="1" ht="37.8" customHeight="1">
      <c r="A202" s="38"/>
      <c r="B202" s="39"/>
      <c r="C202" s="268" t="s">
        <v>565</v>
      </c>
      <c r="D202" s="268" t="s">
        <v>349</v>
      </c>
      <c r="E202" s="269" t="s">
        <v>1755</v>
      </c>
      <c r="F202" s="270" t="s">
        <v>1756</v>
      </c>
      <c r="G202" s="271" t="s">
        <v>270</v>
      </c>
      <c r="H202" s="272">
        <v>617.15899999999999</v>
      </c>
      <c r="I202" s="273"/>
      <c r="J202" s="274">
        <f>ROUND(I202*H202,2)</f>
        <v>0</v>
      </c>
      <c r="K202" s="270" t="s">
        <v>151</v>
      </c>
      <c r="L202" s="275"/>
      <c r="M202" s="276" t="s">
        <v>1</v>
      </c>
      <c r="N202" s="277" t="s">
        <v>43</v>
      </c>
      <c r="O202" s="91"/>
      <c r="P202" s="226">
        <f>O202*H202</f>
        <v>0</v>
      </c>
      <c r="Q202" s="226">
        <v>0.00035</v>
      </c>
      <c r="R202" s="226">
        <f>Q202*H202</f>
        <v>0.21600564999999999</v>
      </c>
      <c r="S202" s="226">
        <v>0</v>
      </c>
      <c r="T202" s="226">
        <f>S202*H202</f>
        <v>0</v>
      </c>
      <c r="U202" s="227" t="s">
        <v>1</v>
      </c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882</v>
      </c>
      <c r="AT202" s="228" t="s">
        <v>349</v>
      </c>
      <c r="AU202" s="228" t="s">
        <v>88</v>
      </c>
      <c r="AY202" s="17" t="s">
        <v>144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86</v>
      </c>
      <c r="BK202" s="229">
        <f>ROUND(I202*H202,2)</f>
        <v>0</v>
      </c>
      <c r="BL202" s="17" t="s">
        <v>882</v>
      </c>
      <c r="BM202" s="228" t="s">
        <v>2121</v>
      </c>
    </row>
    <row r="203" s="14" customFormat="1">
      <c r="A203" s="14"/>
      <c r="B203" s="246"/>
      <c r="C203" s="247"/>
      <c r="D203" s="237" t="s">
        <v>215</v>
      </c>
      <c r="E203" s="247"/>
      <c r="F203" s="249" t="s">
        <v>2122</v>
      </c>
      <c r="G203" s="247"/>
      <c r="H203" s="250">
        <v>617.15899999999999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4"/>
      <c r="U203" s="255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215</v>
      </c>
      <c r="AU203" s="256" t="s">
        <v>88</v>
      </c>
      <c r="AV203" s="14" t="s">
        <v>88</v>
      </c>
      <c r="AW203" s="14" t="s">
        <v>4</v>
      </c>
      <c r="AX203" s="14" t="s">
        <v>86</v>
      </c>
      <c r="AY203" s="256" t="s">
        <v>144</v>
      </c>
    </row>
    <row r="204" s="2" customFormat="1" ht="24.15" customHeight="1">
      <c r="A204" s="38"/>
      <c r="B204" s="39"/>
      <c r="C204" s="217" t="s">
        <v>569</v>
      </c>
      <c r="D204" s="217" t="s">
        <v>147</v>
      </c>
      <c r="E204" s="218" t="s">
        <v>2123</v>
      </c>
      <c r="F204" s="219" t="s">
        <v>2124</v>
      </c>
      <c r="G204" s="220" t="s">
        <v>270</v>
      </c>
      <c r="H204" s="221">
        <v>587.76999999999998</v>
      </c>
      <c r="I204" s="222"/>
      <c r="J204" s="223">
        <f>ROUND(I204*H204,2)</f>
        <v>0</v>
      </c>
      <c r="K204" s="219" t="s">
        <v>1</v>
      </c>
      <c r="L204" s="44"/>
      <c r="M204" s="224" t="s">
        <v>1</v>
      </c>
      <c r="N204" s="225" t="s">
        <v>43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6">
        <f>S204*H204</f>
        <v>0</v>
      </c>
      <c r="U204" s="227" t="s">
        <v>1</v>
      </c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353</v>
      </c>
      <c r="AT204" s="228" t="s">
        <v>147</v>
      </c>
      <c r="AU204" s="228" t="s">
        <v>88</v>
      </c>
      <c r="AY204" s="17" t="s">
        <v>144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86</v>
      </c>
      <c r="BK204" s="229">
        <f>ROUND(I204*H204,2)</f>
        <v>0</v>
      </c>
      <c r="BL204" s="17" t="s">
        <v>353</v>
      </c>
      <c r="BM204" s="228" t="s">
        <v>2125</v>
      </c>
    </row>
    <row r="205" s="14" customFormat="1">
      <c r="A205" s="14"/>
      <c r="B205" s="246"/>
      <c r="C205" s="247"/>
      <c r="D205" s="237" t="s">
        <v>215</v>
      </c>
      <c r="E205" s="248" t="s">
        <v>1</v>
      </c>
      <c r="F205" s="249" t="s">
        <v>2120</v>
      </c>
      <c r="G205" s="247"/>
      <c r="H205" s="250">
        <v>587.76999999999998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4"/>
      <c r="U205" s="255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6" t="s">
        <v>215</v>
      </c>
      <c r="AU205" s="256" t="s">
        <v>88</v>
      </c>
      <c r="AV205" s="14" t="s">
        <v>88</v>
      </c>
      <c r="AW205" s="14" t="s">
        <v>34</v>
      </c>
      <c r="AX205" s="14" t="s">
        <v>86</v>
      </c>
      <c r="AY205" s="256" t="s">
        <v>144</v>
      </c>
    </row>
    <row r="206" s="2" customFormat="1" ht="37.8" customHeight="1">
      <c r="A206" s="38"/>
      <c r="B206" s="39"/>
      <c r="C206" s="268" t="s">
        <v>574</v>
      </c>
      <c r="D206" s="268" t="s">
        <v>349</v>
      </c>
      <c r="E206" s="269" t="s">
        <v>2126</v>
      </c>
      <c r="F206" s="270" t="s">
        <v>2127</v>
      </c>
      <c r="G206" s="271" t="s">
        <v>270</v>
      </c>
      <c r="H206" s="272">
        <v>617.15899999999999</v>
      </c>
      <c r="I206" s="273"/>
      <c r="J206" s="274">
        <f>ROUND(I206*H206,2)</f>
        <v>0</v>
      </c>
      <c r="K206" s="270" t="s">
        <v>1</v>
      </c>
      <c r="L206" s="275"/>
      <c r="M206" s="276" t="s">
        <v>1</v>
      </c>
      <c r="N206" s="277" t="s">
        <v>43</v>
      </c>
      <c r="O206" s="91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6">
        <f>S206*H206</f>
        <v>0</v>
      </c>
      <c r="U206" s="227" t="s">
        <v>1</v>
      </c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882</v>
      </c>
      <c r="AT206" s="228" t="s">
        <v>349</v>
      </c>
      <c r="AU206" s="228" t="s">
        <v>88</v>
      </c>
      <c r="AY206" s="17" t="s">
        <v>144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86</v>
      </c>
      <c r="BK206" s="229">
        <f>ROUND(I206*H206,2)</f>
        <v>0</v>
      </c>
      <c r="BL206" s="17" t="s">
        <v>882</v>
      </c>
      <c r="BM206" s="228" t="s">
        <v>2128</v>
      </c>
    </row>
    <row r="207" s="14" customFormat="1">
      <c r="A207" s="14"/>
      <c r="B207" s="246"/>
      <c r="C207" s="247"/>
      <c r="D207" s="237" t="s">
        <v>215</v>
      </c>
      <c r="E207" s="247"/>
      <c r="F207" s="249" t="s">
        <v>2122</v>
      </c>
      <c r="G207" s="247"/>
      <c r="H207" s="250">
        <v>617.15899999999999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4"/>
      <c r="U207" s="255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215</v>
      </c>
      <c r="AU207" s="256" t="s">
        <v>88</v>
      </c>
      <c r="AV207" s="14" t="s">
        <v>88</v>
      </c>
      <c r="AW207" s="14" t="s">
        <v>4</v>
      </c>
      <c r="AX207" s="14" t="s">
        <v>86</v>
      </c>
      <c r="AY207" s="256" t="s">
        <v>144</v>
      </c>
    </row>
    <row r="208" s="2" customFormat="1" ht="16.5" customHeight="1">
      <c r="A208" s="38"/>
      <c r="B208" s="39"/>
      <c r="C208" s="217" t="s">
        <v>579</v>
      </c>
      <c r="D208" s="217" t="s">
        <v>147</v>
      </c>
      <c r="E208" s="218" t="s">
        <v>2129</v>
      </c>
      <c r="F208" s="219" t="s">
        <v>2130</v>
      </c>
      <c r="G208" s="220" t="s">
        <v>369</v>
      </c>
      <c r="H208" s="221">
        <v>10</v>
      </c>
      <c r="I208" s="222"/>
      <c r="J208" s="223">
        <f>ROUND(I208*H208,2)</f>
        <v>0</v>
      </c>
      <c r="K208" s="219" t="s">
        <v>1</v>
      </c>
      <c r="L208" s="44"/>
      <c r="M208" s="224" t="s">
        <v>1</v>
      </c>
      <c r="N208" s="225" t="s">
        <v>43</v>
      </c>
      <c r="O208" s="91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6">
        <f>S208*H208</f>
        <v>0</v>
      </c>
      <c r="U208" s="227" t="s">
        <v>1</v>
      </c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161</v>
      </c>
      <c r="AT208" s="228" t="s">
        <v>147</v>
      </c>
      <c r="AU208" s="228" t="s">
        <v>88</v>
      </c>
      <c r="AY208" s="17" t="s">
        <v>144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86</v>
      </c>
      <c r="BK208" s="229">
        <f>ROUND(I208*H208,2)</f>
        <v>0</v>
      </c>
      <c r="BL208" s="17" t="s">
        <v>161</v>
      </c>
      <c r="BM208" s="228" t="s">
        <v>2131</v>
      </c>
    </row>
    <row r="209" s="2" customFormat="1" ht="16.5" customHeight="1">
      <c r="A209" s="38"/>
      <c r="B209" s="39"/>
      <c r="C209" s="217" t="s">
        <v>584</v>
      </c>
      <c r="D209" s="217" t="s">
        <v>147</v>
      </c>
      <c r="E209" s="218" t="s">
        <v>2132</v>
      </c>
      <c r="F209" s="219" t="s">
        <v>2133</v>
      </c>
      <c r="G209" s="220" t="s">
        <v>369</v>
      </c>
      <c r="H209" s="221">
        <v>10</v>
      </c>
      <c r="I209" s="222"/>
      <c r="J209" s="223">
        <f>ROUND(I209*H209,2)</f>
        <v>0</v>
      </c>
      <c r="K209" s="219" t="s">
        <v>1</v>
      </c>
      <c r="L209" s="44"/>
      <c r="M209" s="224" t="s">
        <v>1</v>
      </c>
      <c r="N209" s="225" t="s">
        <v>43</v>
      </c>
      <c r="O209" s="91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6">
        <f>S209*H209</f>
        <v>0</v>
      </c>
      <c r="U209" s="227" t="s">
        <v>1</v>
      </c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8" t="s">
        <v>161</v>
      </c>
      <c r="AT209" s="228" t="s">
        <v>147</v>
      </c>
      <c r="AU209" s="228" t="s">
        <v>88</v>
      </c>
      <c r="AY209" s="17" t="s">
        <v>144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7" t="s">
        <v>86</v>
      </c>
      <c r="BK209" s="229">
        <f>ROUND(I209*H209,2)</f>
        <v>0</v>
      </c>
      <c r="BL209" s="17" t="s">
        <v>161</v>
      </c>
      <c r="BM209" s="228" t="s">
        <v>2134</v>
      </c>
    </row>
    <row r="210" s="2" customFormat="1" ht="16.5" customHeight="1">
      <c r="A210" s="38"/>
      <c r="B210" s="39"/>
      <c r="C210" s="217" t="s">
        <v>588</v>
      </c>
      <c r="D210" s="217" t="s">
        <v>147</v>
      </c>
      <c r="E210" s="218" t="s">
        <v>2135</v>
      </c>
      <c r="F210" s="219" t="s">
        <v>2136</v>
      </c>
      <c r="G210" s="220" t="s">
        <v>1044</v>
      </c>
      <c r="H210" s="221">
        <v>1</v>
      </c>
      <c r="I210" s="222"/>
      <c r="J210" s="223">
        <f>ROUND(I210*H210,2)</f>
        <v>0</v>
      </c>
      <c r="K210" s="219" t="s">
        <v>1</v>
      </c>
      <c r="L210" s="44"/>
      <c r="M210" s="224" t="s">
        <v>1</v>
      </c>
      <c r="N210" s="225" t="s">
        <v>43</v>
      </c>
      <c r="O210" s="91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6">
        <f>S210*H210</f>
        <v>0</v>
      </c>
      <c r="U210" s="227" t="s">
        <v>1</v>
      </c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353</v>
      </c>
      <c r="AT210" s="228" t="s">
        <v>147</v>
      </c>
      <c r="AU210" s="228" t="s">
        <v>88</v>
      </c>
      <c r="AY210" s="17" t="s">
        <v>144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86</v>
      </c>
      <c r="BK210" s="229">
        <f>ROUND(I210*H210,2)</f>
        <v>0</v>
      </c>
      <c r="BL210" s="17" t="s">
        <v>353</v>
      </c>
      <c r="BM210" s="228" t="s">
        <v>2137</v>
      </c>
    </row>
    <row r="211" s="2" customFormat="1" ht="24.15" customHeight="1">
      <c r="A211" s="38"/>
      <c r="B211" s="39"/>
      <c r="C211" s="217" t="s">
        <v>593</v>
      </c>
      <c r="D211" s="217" t="s">
        <v>147</v>
      </c>
      <c r="E211" s="218" t="s">
        <v>2138</v>
      </c>
      <c r="F211" s="219" t="s">
        <v>2139</v>
      </c>
      <c r="G211" s="220" t="s">
        <v>1044</v>
      </c>
      <c r="H211" s="221">
        <v>2</v>
      </c>
      <c r="I211" s="222"/>
      <c r="J211" s="223">
        <f>ROUND(I211*H211,2)</f>
        <v>0</v>
      </c>
      <c r="K211" s="219" t="s">
        <v>1</v>
      </c>
      <c r="L211" s="44"/>
      <c r="M211" s="224" t="s">
        <v>1</v>
      </c>
      <c r="N211" s="225" t="s">
        <v>43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6">
        <f>S211*H211</f>
        <v>0</v>
      </c>
      <c r="U211" s="227" t="s">
        <v>1</v>
      </c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353</v>
      </c>
      <c r="AT211" s="228" t="s">
        <v>147</v>
      </c>
      <c r="AU211" s="228" t="s">
        <v>88</v>
      </c>
      <c r="AY211" s="17" t="s">
        <v>144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86</v>
      </c>
      <c r="BK211" s="229">
        <f>ROUND(I211*H211,2)</f>
        <v>0</v>
      </c>
      <c r="BL211" s="17" t="s">
        <v>353</v>
      </c>
      <c r="BM211" s="228" t="s">
        <v>2140</v>
      </c>
    </row>
    <row r="212" s="2" customFormat="1" ht="37.8" customHeight="1">
      <c r="A212" s="38"/>
      <c r="B212" s="39"/>
      <c r="C212" s="217" t="s">
        <v>598</v>
      </c>
      <c r="D212" s="217" t="s">
        <v>147</v>
      </c>
      <c r="E212" s="218" t="s">
        <v>1774</v>
      </c>
      <c r="F212" s="219" t="s">
        <v>1775</v>
      </c>
      <c r="G212" s="220" t="s">
        <v>213</v>
      </c>
      <c r="H212" s="221">
        <v>107.12000000000001</v>
      </c>
      <c r="I212" s="222"/>
      <c r="J212" s="223">
        <f>ROUND(I212*H212,2)</f>
        <v>0</v>
      </c>
      <c r="K212" s="219" t="s">
        <v>151</v>
      </c>
      <c r="L212" s="44"/>
      <c r="M212" s="224" t="s">
        <v>1</v>
      </c>
      <c r="N212" s="225" t="s">
        <v>43</v>
      </c>
      <c r="O212" s="91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6">
        <f>S212*H212</f>
        <v>0</v>
      </c>
      <c r="U212" s="227" t="s">
        <v>1</v>
      </c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353</v>
      </c>
      <c r="AT212" s="228" t="s">
        <v>147</v>
      </c>
      <c r="AU212" s="228" t="s">
        <v>88</v>
      </c>
      <c r="AY212" s="17" t="s">
        <v>144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86</v>
      </c>
      <c r="BK212" s="229">
        <f>ROUND(I212*H212,2)</f>
        <v>0</v>
      </c>
      <c r="BL212" s="17" t="s">
        <v>353</v>
      </c>
      <c r="BM212" s="228" t="s">
        <v>2141</v>
      </c>
    </row>
    <row r="213" s="2" customFormat="1" ht="37.8" customHeight="1">
      <c r="A213" s="38"/>
      <c r="B213" s="39"/>
      <c r="C213" s="217" t="s">
        <v>603</v>
      </c>
      <c r="D213" s="217" t="s">
        <v>147</v>
      </c>
      <c r="E213" s="218" t="s">
        <v>1787</v>
      </c>
      <c r="F213" s="219" t="s">
        <v>1788</v>
      </c>
      <c r="G213" s="220" t="s">
        <v>213</v>
      </c>
      <c r="H213" s="221">
        <v>107.12000000000001</v>
      </c>
      <c r="I213" s="222"/>
      <c r="J213" s="223">
        <f>ROUND(I213*H213,2)</f>
        <v>0</v>
      </c>
      <c r="K213" s="219" t="s">
        <v>151</v>
      </c>
      <c r="L213" s="44"/>
      <c r="M213" s="224" t="s">
        <v>1</v>
      </c>
      <c r="N213" s="225" t="s">
        <v>43</v>
      </c>
      <c r="O213" s="91"/>
      <c r="P213" s="226">
        <f>O213*H213</f>
        <v>0</v>
      </c>
      <c r="Q213" s="226">
        <v>0</v>
      </c>
      <c r="R213" s="226">
        <f>Q213*H213</f>
        <v>0</v>
      </c>
      <c r="S213" s="226">
        <v>0.44</v>
      </c>
      <c r="T213" s="226">
        <f>S213*H213</f>
        <v>47.132800000000003</v>
      </c>
      <c r="U213" s="227" t="s">
        <v>1</v>
      </c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8" t="s">
        <v>353</v>
      </c>
      <c r="AT213" s="228" t="s">
        <v>147</v>
      </c>
      <c r="AU213" s="228" t="s">
        <v>88</v>
      </c>
      <c r="AY213" s="17" t="s">
        <v>144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86</v>
      </c>
      <c r="BK213" s="229">
        <f>ROUND(I213*H213,2)</f>
        <v>0</v>
      </c>
      <c r="BL213" s="17" t="s">
        <v>353</v>
      </c>
      <c r="BM213" s="228" t="s">
        <v>2142</v>
      </c>
    </row>
    <row r="214" s="13" customFormat="1">
      <c r="A214" s="13"/>
      <c r="B214" s="235"/>
      <c r="C214" s="236"/>
      <c r="D214" s="237" t="s">
        <v>215</v>
      </c>
      <c r="E214" s="238" t="s">
        <v>1</v>
      </c>
      <c r="F214" s="239" t="s">
        <v>2143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3"/>
      <c r="U214" s="244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215</v>
      </c>
      <c r="AU214" s="245" t="s">
        <v>88</v>
      </c>
      <c r="AV214" s="13" t="s">
        <v>86</v>
      </c>
      <c r="AW214" s="13" t="s">
        <v>34</v>
      </c>
      <c r="AX214" s="13" t="s">
        <v>78</v>
      </c>
      <c r="AY214" s="245" t="s">
        <v>144</v>
      </c>
    </row>
    <row r="215" s="14" customFormat="1">
      <c r="A215" s="14"/>
      <c r="B215" s="246"/>
      <c r="C215" s="247"/>
      <c r="D215" s="237" t="s">
        <v>215</v>
      </c>
      <c r="E215" s="248" t="s">
        <v>1</v>
      </c>
      <c r="F215" s="249" t="s">
        <v>2144</v>
      </c>
      <c r="G215" s="247"/>
      <c r="H215" s="250">
        <v>22.870000000000001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4"/>
      <c r="U215" s="255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215</v>
      </c>
      <c r="AU215" s="256" t="s">
        <v>88</v>
      </c>
      <c r="AV215" s="14" t="s">
        <v>88</v>
      </c>
      <c r="AW215" s="14" t="s">
        <v>34</v>
      </c>
      <c r="AX215" s="14" t="s">
        <v>78</v>
      </c>
      <c r="AY215" s="256" t="s">
        <v>144</v>
      </c>
    </row>
    <row r="216" s="13" customFormat="1">
      <c r="A216" s="13"/>
      <c r="B216" s="235"/>
      <c r="C216" s="236"/>
      <c r="D216" s="237" t="s">
        <v>215</v>
      </c>
      <c r="E216" s="238" t="s">
        <v>1</v>
      </c>
      <c r="F216" s="239" t="s">
        <v>235</v>
      </c>
      <c r="G216" s="236"/>
      <c r="H216" s="238" t="s">
        <v>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3"/>
      <c r="U216" s="244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215</v>
      </c>
      <c r="AU216" s="245" t="s">
        <v>88</v>
      </c>
      <c r="AV216" s="13" t="s">
        <v>86</v>
      </c>
      <c r="AW216" s="13" t="s">
        <v>34</v>
      </c>
      <c r="AX216" s="13" t="s">
        <v>78</v>
      </c>
      <c r="AY216" s="245" t="s">
        <v>144</v>
      </c>
    </row>
    <row r="217" s="14" customFormat="1">
      <c r="A217" s="14"/>
      <c r="B217" s="246"/>
      <c r="C217" s="247"/>
      <c r="D217" s="237" t="s">
        <v>215</v>
      </c>
      <c r="E217" s="248" t="s">
        <v>1</v>
      </c>
      <c r="F217" s="249" t="s">
        <v>2145</v>
      </c>
      <c r="G217" s="247"/>
      <c r="H217" s="250">
        <v>84.25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4"/>
      <c r="U217" s="255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215</v>
      </c>
      <c r="AU217" s="256" t="s">
        <v>88</v>
      </c>
      <c r="AV217" s="14" t="s">
        <v>88</v>
      </c>
      <c r="AW217" s="14" t="s">
        <v>34</v>
      </c>
      <c r="AX217" s="14" t="s">
        <v>78</v>
      </c>
      <c r="AY217" s="256" t="s">
        <v>144</v>
      </c>
    </row>
    <row r="218" s="15" customFormat="1">
      <c r="A218" s="15"/>
      <c r="B218" s="257"/>
      <c r="C218" s="258"/>
      <c r="D218" s="237" t="s">
        <v>215</v>
      </c>
      <c r="E218" s="259" t="s">
        <v>1</v>
      </c>
      <c r="F218" s="260" t="s">
        <v>237</v>
      </c>
      <c r="G218" s="258"/>
      <c r="H218" s="261">
        <v>107.12000000000001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5"/>
      <c r="U218" s="266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215</v>
      </c>
      <c r="AU218" s="267" t="s">
        <v>88</v>
      </c>
      <c r="AV218" s="15" t="s">
        <v>161</v>
      </c>
      <c r="AW218" s="15" t="s">
        <v>34</v>
      </c>
      <c r="AX218" s="15" t="s">
        <v>86</v>
      </c>
      <c r="AY218" s="267" t="s">
        <v>144</v>
      </c>
    </row>
    <row r="219" s="2" customFormat="1" ht="37.8" customHeight="1">
      <c r="A219" s="38"/>
      <c r="B219" s="39"/>
      <c r="C219" s="217" t="s">
        <v>608</v>
      </c>
      <c r="D219" s="217" t="s">
        <v>147</v>
      </c>
      <c r="E219" s="218" t="s">
        <v>1790</v>
      </c>
      <c r="F219" s="219" t="s">
        <v>1791</v>
      </c>
      <c r="G219" s="220" t="s">
        <v>213</v>
      </c>
      <c r="H219" s="221">
        <v>84.25</v>
      </c>
      <c r="I219" s="222"/>
      <c r="J219" s="223">
        <f>ROUND(I219*H219,2)</f>
        <v>0</v>
      </c>
      <c r="K219" s="219" t="s">
        <v>151</v>
      </c>
      <c r="L219" s="44"/>
      <c r="M219" s="224" t="s">
        <v>1</v>
      </c>
      <c r="N219" s="225" t="s">
        <v>43</v>
      </c>
      <c r="O219" s="91"/>
      <c r="P219" s="226">
        <f>O219*H219</f>
        <v>0</v>
      </c>
      <c r="Q219" s="226">
        <v>0</v>
      </c>
      <c r="R219" s="226">
        <f>Q219*H219</f>
        <v>0</v>
      </c>
      <c r="S219" s="226">
        <v>0.625</v>
      </c>
      <c r="T219" s="226">
        <f>S219*H219</f>
        <v>52.65625</v>
      </c>
      <c r="U219" s="227" t="s">
        <v>1</v>
      </c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353</v>
      </c>
      <c r="AT219" s="228" t="s">
        <v>147</v>
      </c>
      <c r="AU219" s="228" t="s">
        <v>88</v>
      </c>
      <c r="AY219" s="17" t="s">
        <v>144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86</v>
      </c>
      <c r="BK219" s="229">
        <f>ROUND(I219*H219,2)</f>
        <v>0</v>
      </c>
      <c r="BL219" s="17" t="s">
        <v>353</v>
      </c>
      <c r="BM219" s="228" t="s">
        <v>2146</v>
      </c>
    </row>
    <row r="220" s="14" customFormat="1">
      <c r="A220" s="14"/>
      <c r="B220" s="246"/>
      <c r="C220" s="247"/>
      <c r="D220" s="237" t="s">
        <v>215</v>
      </c>
      <c r="E220" s="248" t="s">
        <v>1</v>
      </c>
      <c r="F220" s="249" t="s">
        <v>2145</v>
      </c>
      <c r="G220" s="247"/>
      <c r="H220" s="250">
        <v>84.25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4"/>
      <c r="U220" s="255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215</v>
      </c>
      <c r="AU220" s="256" t="s">
        <v>88</v>
      </c>
      <c r="AV220" s="14" t="s">
        <v>88</v>
      </c>
      <c r="AW220" s="14" t="s">
        <v>34</v>
      </c>
      <c r="AX220" s="14" t="s">
        <v>86</v>
      </c>
      <c r="AY220" s="256" t="s">
        <v>144</v>
      </c>
    </row>
    <row r="221" s="2" customFormat="1" ht="24.15" customHeight="1">
      <c r="A221" s="38"/>
      <c r="B221" s="39"/>
      <c r="C221" s="217" t="s">
        <v>613</v>
      </c>
      <c r="D221" s="217" t="s">
        <v>147</v>
      </c>
      <c r="E221" s="218" t="s">
        <v>1796</v>
      </c>
      <c r="F221" s="219" t="s">
        <v>1797</v>
      </c>
      <c r="G221" s="220" t="s">
        <v>213</v>
      </c>
      <c r="H221" s="221">
        <v>71</v>
      </c>
      <c r="I221" s="222"/>
      <c r="J221" s="223">
        <f>ROUND(I221*H221,2)</f>
        <v>0</v>
      </c>
      <c r="K221" s="219" t="s">
        <v>151</v>
      </c>
      <c r="L221" s="44"/>
      <c r="M221" s="224" t="s">
        <v>1</v>
      </c>
      <c r="N221" s="225" t="s">
        <v>43</v>
      </c>
      <c r="O221" s="91"/>
      <c r="P221" s="226">
        <f>O221*H221</f>
        <v>0</v>
      </c>
      <c r="Q221" s="226">
        <v>0</v>
      </c>
      <c r="R221" s="226">
        <f>Q221*H221</f>
        <v>0</v>
      </c>
      <c r="S221" s="226">
        <v>0.098000000000000004</v>
      </c>
      <c r="T221" s="226">
        <f>S221*H221</f>
        <v>6.9580000000000002</v>
      </c>
      <c r="U221" s="227" t="s">
        <v>1</v>
      </c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8" t="s">
        <v>353</v>
      </c>
      <c r="AT221" s="228" t="s">
        <v>147</v>
      </c>
      <c r="AU221" s="228" t="s">
        <v>88</v>
      </c>
      <c r="AY221" s="17" t="s">
        <v>144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7" t="s">
        <v>86</v>
      </c>
      <c r="BK221" s="229">
        <f>ROUND(I221*H221,2)</f>
        <v>0</v>
      </c>
      <c r="BL221" s="17" t="s">
        <v>353</v>
      </c>
      <c r="BM221" s="228" t="s">
        <v>2147</v>
      </c>
    </row>
    <row r="222" s="14" customFormat="1">
      <c r="A222" s="14"/>
      <c r="B222" s="246"/>
      <c r="C222" s="247"/>
      <c r="D222" s="237" t="s">
        <v>215</v>
      </c>
      <c r="E222" s="248" t="s">
        <v>1</v>
      </c>
      <c r="F222" s="249" t="s">
        <v>2148</v>
      </c>
      <c r="G222" s="247"/>
      <c r="H222" s="250">
        <v>71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4"/>
      <c r="U222" s="255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215</v>
      </c>
      <c r="AU222" s="256" t="s">
        <v>88</v>
      </c>
      <c r="AV222" s="14" t="s">
        <v>88</v>
      </c>
      <c r="AW222" s="14" t="s">
        <v>34</v>
      </c>
      <c r="AX222" s="14" t="s">
        <v>86</v>
      </c>
      <c r="AY222" s="256" t="s">
        <v>144</v>
      </c>
    </row>
    <row r="223" s="2" customFormat="1" ht="33" customHeight="1">
      <c r="A223" s="38"/>
      <c r="B223" s="39"/>
      <c r="C223" s="217" t="s">
        <v>618</v>
      </c>
      <c r="D223" s="217" t="s">
        <v>147</v>
      </c>
      <c r="E223" s="218" t="s">
        <v>1812</v>
      </c>
      <c r="F223" s="219" t="s">
        <v>1813</v>
      </c>
      <c r="G223" s="220" t="s">
        <v>270</v>
      </c>
      <c r="H223" s="221">
        <v>2</v>
      </c>
      <c r="I223" s="222"/>
      <c r="J223" s="223">
        <f>ROUND(I223*H223,2)</f>
        <v>0</v>
      </c>
      <c r="K223" s="219" t="s">
        <v>151</v>
      </c>
      <c r="L223" s="44"/>
      <c r="M223" s="224" t="s">
        <v>1</v>
      </c>
      <c r="N223" s="225" t="s">
        <v>43</v>
      </c>
      <c r="O223" s="91"/>
      <c r="P223" s="226">
        <f>O223*H223</f>
        <v>0</v>
      </c>
      <c r="Q223" s="226">
        <v>0</v>
      </c>
      <c r="R223" s="226">
        <f>Q223*H223</f>
        <v>0</v>
      </c>
      <c r="S223" s="226">
        <v>0.125</v>
      </c>
      <c r="T223" s="226">
        <f>S223*H223</f>
        <v>0.25</v>
      </c>
      <c r="U223" s="227" t="s">
        <v>1</v>
      </c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8" t="s">
        <v>353</v>
      </c>
      <c r="AT223" s="228" t="s">
        <v>147</v>
      </c>
      <c r="AU223" s="228" t="s">
        <v>88</v>
      </c>
      <c r="AY223" s="17" t="s">
        <v>144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7" t="s">
        <v>86</v>
      </c>
      <c r="BK223" s="229">
        <f>ROUND(I223*H223,2)</f>
        <v>0</v>
      </c>
      <c r="BL223" s="17" t="s">
        <v>353</v>
      </c>
      <c r="BM223" s="228" t="s">
        <v>2149</v>
      </c>
    </row>
    <row r="224" s="2" customFormat="1" ht="24.15" customHeight="1">
      <c r="A224" s="38"/>
      <c r="B224" s="39"/>
      <c r="C224" s="217" t="s">
        <v>622</v>
      </c>
      <c r="D224" s="217" t="s">
        <v>147</v>
      </c>
      <c r="E224" s="218" t="s">
        <v>1826</v>
      </c>
      <c r="F224" s="219" t="s">
        <v>1827</v>
      </c>
      <c r="G224" s="220" t="s">
        <v>270</v>
      </c>
      <c r="H224" s="221">
        <v>91.5</v>
      </c>
      <c r="I224" s="222"/>
      <c r="J224" s="223">
        <f>ROUND(I224*H224,2)</f>
        <v>0</v>
      </c>
      <c r="K224" s="219" t="s">
        <v>151</v>
      </c>
      <c r="L224" s="44"/>
      <c r="M224" s="224" t="s">
        <v>1</v>
      </c>
      <c r="N224" s="225" t="s">
        <v>43</v>
      </c>
      <c r="O224" s="91"/>
      <c r="P224" s="226">
        <f>O224*H224</f>
        <v>0</v>
      </c>
      <c r="Q224" s="226">
        <v>0.00012</v>
      </c>
      <c r="R224" s="226">
        <f>Q224*H224</f>
        <v>0.01098</v>
      </c>
      <c r="S224" s="226">
        <v>0</v>
      </c>
      <c r="T224" s="226">
        <f>S224*H224</f>
        <v>0</v>
      </c>
      <c r="U224" s="227" t="s">
        <v>1</v>
      </c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8" t="s">
        <v>353</v>
      </c>
      <c r="AT224" s="228" t="s">
        <v>147</v>
      </c>
      <c r="AU224" s="228" t="s">
        <v>88</v>
      </c>
      <c r="AY224" s="17" t="s">
        <v>144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86</v>
      </c>
      <c r="BK224" s="229">
        <f>ROUND(I224*H224,2)</f>
        <v>0</v>
      </c>
      <c r="BL224" s="17" t="s">
        <v>353</v>
      </c>
      <c r="BM224" s="228" t="s">
        <v>2150</v>
      </c>
    </row>
    <row r="225" s="14" customFormat="1">
      <c r="A225" s="14"/>
      <c r="B225" s="246"/>
      <c r="C225" s="247"/>
      <c r="D225" s="237" t="s">
        <v>215</v>
      </c>
      <c r="E225" s="248" t="s">
        <v>1</v>
      </c>
      <c r="F225" s="249" t="s">
        <v>2151</v>
      </c>
      <c r="G225" s="247"/>
      <c r="H225" s="250">
        <v>91.5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4"/>
      <c r="U225" s="255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215</v>
      </c>
      <c r="AU225" s="256" t="s">
        <v>88</v>
      </c>
      <c r="AV225" s="14" t="s">
        <v>88</v>
      </c>
      <c r="AW225" s="14" t="s">
        <v>34</v>
      </c>
      <c r="AX225" s="14" t="s">
        <v>86</v>
      </c>
      <c r="AY225" s="256" t="s">
        <v>144</v>
      </c>
    </row>
    <row r="226" s="2" customFormat="1" ht="24.15" customHeight="1">
      <c r="A226" s="38"/>
      <c r="B226" s="39"/>
      <c r="C226" s="217" t="s">
        <v>628</v>
      </c>
      <c r="D226" s="217" t="s">
        <v>147</v>
      </c>
      <c r="E226" s="218" t="s">
        <v>1479</v>
      </c>
      <c r="F226" s="219" t="s">
        <v>1480</v>
      </c>
      <c r="G226" s="220" t="s">
        <v>426</v>
      </c>
      <c r="H226" s="221">
        <v>59.863999999999997</v>
      </c>
      <c r="I226" s="222"/>
      <c r="J226" s="223">
        <f>ROUND(I226*H226,2)</f>
        <v>0</v>
      </c>
      <c r="K226" s="219" t="s">
        <v>151</v>
      </c>
      <c r="L226" s="44"/>
      <c r="M226" s="224" t="s">
        <v>1</v>
      </c>
      <c r="N226" s="225" t="s">
        <v>43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6">
        <f>S226*H226</f>
        <v>0</v>
      </c>
      <c r="U226" s="227" t="s">
        <v>1</v>
      </c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161</v>
      </c>
      <c r="AT226" s="228" t="s">
        <v>147</v>
      </c>
      <c r="AU226" s="228" t="s">
        <v>88</v>
      </c>
      <c r="AY226" s="17" t="s">
        <v>144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86</v>
      </c>
      <c r="BK226" s="229">
        <f>ROUND(I226*H226,2)</f>
        <v>0</v>
      </c>
      <c r="BL226" s="17" t="s">
        <v>161</v>
      </c>
      <c r="BM226" s="228" t="s">
        <v>2152</v>
      </c>
    </row>
    <row r="227" s="2" customFormat="1" ht="24.15" customHeight="1">
      <c r="A227" s="38"/>
      <c r="B227" s="39"/>
      <c r="C227" s="217" t="s">
        <v>633</v>
      </c>
      <c r="D227" s="217" t="s">
        <v>147</v>
      </c>
      <c r="E227" s="218" t="s">
        <v>1831</v>
      </c>
      <c r="F227" s="219" t="s">
        <v>1832</v>
      </c>
      <c r="G227" s="220" t="s">
        <v>426</v>
      </c>
      <c r="H227" s="221">
        <v>59.863999999999997</v>
      </c>
      <c r="I227" s="222"/>
      <c r="J227" s="223">
        <f>ROUND(I227*H227,2)</f>
        <v>0</v>
      </c>
      <c r="K227" s="219" t="s">
        <v>151</v>
      </c>
      <c r="L227" s="44"/>
      <c r="M227" s="224" t="s">
        <v>1</v>
      </c>
      <c r="N227" s="225" t="s">
        <v>43</v>
      </c>
      <c r="O227" s="91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6">
        <f>S227*H227</f>
        <v>0</v>
      </c>
      <c r="U227" s="227" t="s">
        <v>1</v>
      </c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353</v>
      </c>
      <c r="AT227" s="228" t="s">
        <v>147</v>
      </c>
      <c r="AU227" s="228" t="s">
        <v>88</v>
      </c>
      <c r="AY227" s="17" t="s">
        <v>144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86</v>
      </c>
      <c r="BK227" s="229">
        <f>ROUND(I227*H227,2)</f>
        <v>0</v>
      </c>
      <c r="BL227" s="17" t="s">
        <v>353</v>
      </c>
      <c r="BM227" s="228" t="s">
        <v>2153</v>
      </c>
    </row>
    <row r="228" s="2" customFormat="1" ht="33" customHeight="1">
      <c r="A228" s="38"/>
      <c r="B228" s="39"/>
      <c r="C228" s="217" t="s">
        <v>637</v>
      </c>
      <c r="D228" s="217" t="s">
        <v>147</v>
      </c>
      <c r="E228" s="218" t="s">
        <v>1784</v>
      </c>
      <c r="F228" s="219" t="s">
        <v>1785</v>
      </c>
      <c r="G228" s="220" t="s">
        <v>213</v>
      </c>
      <c r="H228" s="221">
        <v>107.12000000000001</v>
      </c>
      <c r="I228" s="222"/>
      <c r="J228" s="223">
        <f>ROUND(I228*H228,2)</f>
        <v>0</v>
      </c>
      <c r="K228" s="219" t="s">
        <v>151</v>
      </c>
      <c r="L228" s="44"/>
      <c r="M228" s="224" t="s">
        <v>1</v>
      </c>
      <c r="N228" s="225" t="s">
        <v>43</v>
      </c>
      <c r="O228" s="91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6">
        <f>S228*H228</f>
        <v>0</v>
      </c>
      <c r="U228" s="227" t="s">
        <v>1</v>
      </c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353</v>
      </c>
      <c r="AT228" s="228" t="s">
        <v>147</v>
      </c>
      <c r="AU228" s="228" t="s">
        <v>88</v>
      </c>
      <c r="AY228" s="17" t="s">
        <v>144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86</v>
      </c>
      <c r="BK228" s="229">
        <f>ROUND(I228*H228,2)</f>
        <v>0</v>
      </c>
      <c r="BL228" s="17" t="s">
        <v>353</v>
      </c>
      <c r="BM228" s="228" t="s">
        <v>2154</v>
      </c>
    </row>
    <row r="229" s="2" customFormat="1" ht="24.15" customHeight="1">
      <c r="A229" s="38"/>
      <c r="B229" s="39"/>
      <c r="C229" s="217" t="s">
        <v>641</v>
      </c>
      <c r="D229" s="217" t="s">
        <v>147</v>
      </c>
      <c r="E229" s="218" t="s">
        <v>1834</v>
      </c>
      <c r="F229" s="219" t="s">
        <v>1835</v>
      </c>
      <c r="G229" s="220" t="s">
        <v>426</v>
      </c>
      <c r="H229" s="221">
        <v>1736.056</v>
      </c>
      <c r="I229" s="222"/>
      <c r="J229" s="223">
        <f>ROUND(I229*H229,2)</f>
        <v>0</v>
      </c>
      <c r="K229" s="219" t="s">
        <v>151</v>
      </c>
      <c r="L229" s="44"/>
      <c r="M229" s="224" t="s">
        <v>1</v>
      </c>
      <c r="N229" s="225" t="s">
        <v>43</v>
      </c>
      <c r="O229" s="91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6">
        <f>S229*H229</f>
        <v>0</v>
      </c>
      <c r="U229" s="227" t="s">
        <v>1</v>
      </c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8" t="s">
        <v>353</v>
      </c>
      <c r="AT229" s="228" t="s">
        <v>147</v>
      </c>
      <c r="AU229" s="228" t="s">
        <v>88</v>
      </c>
      <c r="AY229" s="17" t="s">
        <v>144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7" t="s">
        <v>86</v>
      </c>
      <c r="BK229" s="229">
        <f>ROUND(I229*H229,2)</f>
        <v>0</v>
      </c>
      <c r="BL229" s="17" t="s">
        <v>353</v>
      </c>
      <c r="BM229" s="228" t="s">
        <v>2155</v>
      </c>
    </row>
    <row r="230" s="2" customFormat="1" ht="37.8" customHeight="1">
      <c r="A230" s="38"/>
      <c r="B230" s="39"/>
      <c r="C230" s="217" t="s">
        <v>646</v>
      </c>
      <c r="D230" s="217" t="s">
        <v>147</v>
      </c>
      <c r="E230" s="218" t="s">
        <v>1837</v>
      </c>
      <c r="F230" s="219" t="s">
        <v>1838</v>
      </c>
      <c r="G230" s="220" t="s">
        <v>426</v>
      </c>
      <c r="H230" s="221">
        <v>52.905999999999999</v>
      </c>
      <c r="I230" s="222"/>
      <c r="J230" s="223">
        <f>ROUND(I230*H230,2)</f>
        <v>0</v>
      </c>
      <c r="K230" s="219" t="s">
        <v>151</v>
      </c>
      <c r="L230" s="44"/>
      <c r="M230" s="224" t="s">
        <v>1</v>
      </c>
      <c r="N230" s="225" t="s">
        <v>43</v>
      </c>
      <c r="O230" s="91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6">
        <f>S230*H230</f>
        <v>0</v>
      </c>
      <c r="U230" s="227" t="s">
        <v>1</v>
      </c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8" t="s">
        <v>353</v>
      </c>
      <c r="AT230" s="228" t="s">
        <v>147</v>
      </c>
      <c r="AU230" s="228" t="s">
        <v>88</v>
      </c>
      <c r="AY230" s="17" t="s">
        <v>144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7" t="s">
        <v>86</v>
      </c>
      <c r="BK230" s="229">
        <f>ROUND(I230*H230,2)</f>
        <v>0</v>
      </c>
      <c r="BL230" s="17" t="s">
        <v>353</v>
      </c>
      <c r="BM230" s="228" t="s">
        <v>2156</v>
      </c>
    </row>
    <row r="231" s="2" customFormat="1" ht="44.25" customHeight="1">
      <c r="A231" s="38"/>
      <c r="B231" s="39"/>
      <c r="C231" s="217" t="s">
        <v>650</v>
      </c>
      <c r="D231" s="217" t="s">
        <v>147</v>
      </c>
      <c r="E231" s="218" t="s">
        <v>1840</v>
      </c>
      <c r="F231" s="219" t="s">
        <v>1496</v>
      </c>
      <c r="G231" s="220" t="s">
        <v>426</v>
      </c>
      <c r="H231" s="221">
        <v>6.9580000000000002</v>
      </c>
      <c r="I231" s="222"/>
      <c r="J231" s="223">
        <f>ROUND(I231*H231,2)</f>
        <v>0</v>
      </c>
      <c r="K231" s="219" t="s">
        <v>151</v>
      </c>
      <c r="L231" s="44"/>
      <c r="M231" s="224" t="s">
        <v>1</v>
      </c>
      <c r="N231" s="225" t="s">
        <v>43</v>
      </c>
      <c r="O231" s="91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6">
        <f>S231*H231</f>
        <v>0</v>
      </c>
      <c r="U231" s="227" t="s">
        <v>1</v>
      </c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353</v>
      </c>
      <c r="AT231" s="228" t="s">
        <v>147</v>
      </c>
      <c r="AU231" s="228" t="s">
        <v>88</v>
      </c>
      <c r="AY231" s="17" t="s">
        <v>144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86</v>
      </c>
      <c r="BK231" s="229">
        <f>ROUND(I231*H231,2)</f>
        <v>0</v>
      </c>
      <c r="BL231" s="17" t="s">
        <v>353</v>
      </c>
      <c r="BM231" s="228" t="s">
        <v>2157</v>
      </c>
    </row>
    <row r="232" s="2" customFormat="1" ht="24.15" customHeight="1">
      <c r="A232" s="38"/>
      <c r="B232" s="39"/>
      <c r="C232" s="217" t="s">
        <v>656</v>
      </c>
      <c r="D232" s="217" t="s">
        <v>147</v>
      </c>
      <c r="E232" s="218" t="s">
        <v>1842</v>
      </c>
      <c r="F232" s="219" t="s">
        <v>1843</v>
      </c>
      <c r="G232" s="220" t="s">
        <v>426</v>
      </c>
      <c r="H232" s="221">
        <v>8.8729999999999993</v>
      </c>
      <c r="I232" s="222"/>
      <c r="J232" s="223">
        <f>ROUND(I232*H232,2)</f>
        <v>0</v>
      </c>
      <c r="K232" s="219" t="s">
        <v>151</v>
      </c>
      <c r="L232" s="44"/>
      <c r="M232" s="224" t="s">
        <v>1</v>
      </c>
      <c r="N232" s="225" t="s">
        <v>43</v>
      </c>
      <c r="O232" s="91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6">
        <f>S232*H232</f>
        <v>0</v>
      </c>
      <c r="U232" s="227" t="s">
        <v>1</v>
      </c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8" t="s">
        <v>353</v>
      </c>
      <c r="AT232" s="228" t="s">
        <v>147</v>
      </c>
      <c r="AU232" s="228" t="s">
        <v>88</v>
      </c>
      <c r="AY232" s="17" t="s">
        <v>144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7" t="s">
        <v>86</v>
      </c>
      <c r="BK232" s="229">
        <f>ROUND(I232*H232,2)</f>
        <v>0</v>
      </c>
      <c r="BL232" s="17" t="s">
        <v>353</v>
      </c>
      <c r="BM232" s="228" t="s">
        <v>2158</v>
      </c>
    </row>
    <row r="233" s="12" customFormat="1" ht="25.92" customHeight="1">
      <c r="A233" s="12"/>
      <c r="B233" s="201"/>
      <c r="C233" s="202"/>
      <c r="D233" s="203" t="s">
        <v>77</v>
      </c>
      <c r="E233" s="204" t="s">
        <v>142</v>
      </c>
      <c r="F233" s="204" t="s">
        <v>84</v>
      </c>
      <c r="G233" s="202"/>
      <c r="H233" s="202"/>
      <c r="I233" s="205"/>
      <c r="J233" s="206">
        <f>BK233</f>
        <v>0</v>
      </c>
      <c r="K233" s="202"/>
      <c r="L233" s="207"/>
      <c r="M233" s="208"/>
      <c r="N233" s="209"/>
      <c r="O233" s="209"/>
      <c r="P233" s="210">
        <f>P234+P240</f>
        <v>0</v>
      </c>
      <c r="Q233" s="209"/>
      <c r="R233" s="210">
        <f>R234+R240</f>
        <v>0</v>
      </c>
      <c r="S233" s="209"/>
      <c r="T233" s="210">
        <f>T234+T240</f>
        <v>0</v>
      </c>
      <c r="U233" s="211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2" t="s">
        <v>143</v>
      </c>
      <c r="AT233" s="213" t="s">
        <v>77</v>
      </c>
      <c r="AU233" s="213" t="s">
        <v>78</v>
      </c>
      <c r="AY233" s="212" t="s">
        <v>144</v>
      </c>
      <c r="BK233" s="214">
        <f>BK234+BK240</f>
        <v>0</v>
      </c>
    </row>
    <row r="234" s="12" customFormat="1" ht="22.8" customHeight="1">
      <c r="A234" s="12"/>
      <c r="B234" s="201"/>
      <c r="C234" s="202"/>
      <c r="D234" s="203" t="s">
        <v>77</v>
      </c>
      <c r="E234" s="215" t="s">
        <v>182</v>
      </c>
      <c r="F234" s="215" t="s">
        <v>183</v>
      </c>
      <c r="G234" s="202"/>
      <c r="H234" s="202"/>
      <c r="I234" s="205"/>
      <c r="J234" s="216">
        <f>BK234</f>
        <v>0</v>
      </c>
      <c r="K234" s="202"/>
      <c r="L234" s="207"/>
      <c r="M234" s="208"/>
      <c r="N234" s="209"/>
      <c r="O234" s="209"/>
      <c r="P234" s="210">
        <f>SUM(P235:P239)</f>
        <v>0</v>
      </c>
      <c r="Q234" s="209"/>
      <c r="R234" s="210">
        <f>SUM(R235:R239)</f>
        <v>0</v>
      </c>
      <c r="S234" s="209"/>
      <c r="T234" s="210">
        <f>SUM(T235:T239)</f>
        <v>0</v>
      </c>
      <c r="U234" s="211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143</v>
      </c>
      <c r="AT234" s="213" t="s">
        <v>77</v>
      </c>
      <c r="AU234" s="213" t="s">
        <v>86</v>
      </c>
      <c r="AY234" s="212" t="s">
        <v>144</v>
      </c>
      <c r="BK234" s="214">
        <f>SUM(BK235:BK239)</f>
        <v>0</v>
      </c>
    </row>
    <row r="235" s="2" customFormat="1" ht="16.5" customHeight="1">
      <c r="A235" s="38"/>
      <c r="B235" s="39"/>
      <c r="C235" s="217" t="s">
        <v>661</v>
      </c>
      <c r="D235" s="217" t="s">
        <v>147</v>
      </c>
      <c r="E235" s="218" t="s">
        <v>2159</v>
      </c>
      <c r="F235" s="219" t="s">
        <v>2160</v>
      </c>
      <c r="G235" s="220" t="s">
        <v>2161</v>
      </c>
      <c r="H235" s="221">
        <v>3</v>
      </c>
      <c r="I235" s="222"/>
      <c r="J235" s="223">
        <f>ROUND(I235*H235,2)</f>
        <v>0</v>
      </c>
      <c r="K235" s="219" t="s">
        <v>1</v>
      </c>
      <c r="L235" s="44"/>
      <c r="M235" s="224" t="s">
        <v>1</v>
      </c>
      <c r="N235" s="225" t="s">
        <v>43</v>
      </c>
      <c r="O235" s="91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6">
        <f>S235*H235</f>
        <v>0</v>
      </c>
      <c r="U235" s="227" t="s">
        <v>1</v>
      </c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161</v>
      </c>
      <c r="AT235" s="228" t="s">
        <v>147</v>
      </c>
      <c r="AU235" s="228" t="s">
        <v>88</v>
      </c>
      <c r="AY235" s="17" t="s">
        <v>144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86</v>
      </c>
      <c r="BK235" s="229">
        <f>ROUND(I235*H235,2)</f>
        <v>0</v>
      </c>
      <c r="BL235" s="17" t="s">
        <v>161</v>
      </c>
      <c r="BM235" s="228" t="s">
        <v>2162</v>
      </c>
    </row>
    <row r="236" s="2" customFormat="1" ht="24.15" customHeight="1">
      <c r="A236" s="38"/>
      <c r="B236" s="39"/>
      <c r="C236" s="217" t="s">
        <v>665</v>
      </c>
      <c r="D236" s="217" t="s">
        <v>147</v>
      </c>
      <c r="E236" s="218" t="s">
        <v>2163</v>
      </c>
      <c r="F236" s="219" t="s">
        <v>2164</v>
      </c>
      <c r="G236" s="220" t="s">
        <v>2161</v>
      </c>
      <c r="H236" s="221">
        <v>20</v>
      </c>
      <c r="I236" s="222"/>
      <c r="J236" s="223">
        <f>ROUND(I236*H236,2)</f>
        <v>0</v>
      </c>
      <c r="K236" s="219" t="s">
        <v>1</v>
      </c>
      <c r="L236" s="44"/>
      <c r="M236" s="224" t="s">
        <v>1</v>
      </c>
      <c r="N236" s="225" t="s">
        <v>43</v>
      </c>
      <c r="O236" s="91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6">
        <f>S236*H236</f>
        <v>0</v>
      </c>
      <c r="U236" s="227" t="s">
        <v>1</v>
      </c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8" t="s">
        <v>161</v>
      </c>
      <c r="AT236" s="228" t="s">
        <v>147</v>
      </c>
      <c r="AU236" s="228" t="s">
        <v>88</v>
      </c>
      <c r="AY236" s="17" t="s">
        <v>144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7" t="s">
        <v>86</v>
      </c>
      <c r="BK236" s="229">
        <f>ROUND(I236*H236,2)</f>
        <v>0</v>
      </c>
      <c r="BL236" s="17" t="s">
        <v>161</v>
      </c>
      <c r="BM236" s="228" t="s">
        <v>2165</v>
      </c>
    </row>
    <row r="237" s="2" customFormat="1" ht="16.5" customHeight="1">
      <c r="A237" s="38"/>
      <c r="B237" s="39"/>
      <c r="C237" s="217" t="s">
        <v>670</v>
      </c>
      <c r="D237" s="217" t="s">
        <v>147</v>
      </c>
      <c r="E237" s="218" t="s">
        <v>2166</v>
      </c>
      <c r="F237" s="219" t="s">
        <v>2167</v>
      </c>
      <c r="G237" s="220" t="s">
        <v>2161</v>
      </c>
      <c r="H237" s="221">
        <v>10</v>
      </c>
      <c r="I237" s="222"/>
      <c r="J237" s="223">
        <f>ROUND(I237*H237,2)</f>
        <v>0</v>
      </c>
      <c r="K237" s="219" t="s">
        <v>1</v>
      </c>
      <c r="L237" s="44"/>
      <c r="M237" s="224" t="s">
        <v>1</v>
      </c>
      <c r="N237" s="225" t="s">
        <v>43</v>
      </c>
      <c r="O237" s="91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6">
        <f>S237*H237</f>
        <v>0</v>
      </c>
      <c r="U237" s="227" t="s">
        <v>1</v>
      </c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161</v>
      </c>
      <c r="AT237" s="228" t="s">
        <v>147</v>
      </c>
      <c r="AU237" s="228" t="s">
        <v>88</v>
      </c>
      <c r="AY237" s="17" t="s">
        <v>144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86</v>
      </c>
      <c r="BK237" s="229">
        <f>ROUND(I237*H237,2)</f>
        <v>0</v>
      </c>
      <c r="BL237" s="17" t="s">
        <v>161</v>
      </c>
      <c r="BM237" s="228" t="s">
        <v>2168</v>
      </c>
    </row>
    <row r="238" s="2" customFormat="1" ht="16.5" customHeight="1">
      <c r="A238" s="38"/>
      <c r="B238" s="39"/>
      <c r="C238" s="217" t="s">
        <v>675</v>
      </c>
      <c r="D238" s="217" t="s">
        <v>147</v>
      </c>
      <c r="E238" s="218" t="s">
        <v>2169</v>
      </c>
      <c r="F238" s="219" t="s">
        <v>2170</v>
      </c>
      <c r="G238" s="220" t="s">
        <v>1044</v>
      </c>
      <c r="H238" s="221">
        <v>1</v>
      </c>
      <c r="I238" s="222"/>
      <c r="J238" s="223">
        <f>ROUND(I238*H238,2)</f>
        <v>0</v>
      </c>
      <c r="K238" s="219" t="s">
        <v>1</v>
      </c>
      <c r="L238" s="44"/>
      <c r="M238" s="224" t="s">
        <v>1</v>
      </c>
      <c r="N238" s="225" t="s">
        <v>43</v>
      </c>
      <c r="O238" s="91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6">
        <f>S238*H238</f>
        <v>0</v>
      </c>
      <c r="U238" s="227" t="s">
        <v>1</v>
      </c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8" t="s">
        <v>161</v>
      </c>
      <c r="AT238" s="228" t="s">
        <v>147</v>
      </c>
      <c r="AU238" s="228" t="s">
        <v>88</v>
      </c>
      <c r="AY238" s="17" t="s">
        <v>144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7" t="s">
        <v>86</v>
      </c>
      <c r="BK238" s="229">
        <f>ROUND(I238*H238,2)</f>
        <v>0</v>
      </c>
      <c r="BL238" s="17" t="s">
        <v>161</v>
      </c>
      <c r="BM238" s="228" t="s">
        <v>2171</v>
      </c>
    </row>
    <row r="239" s="2" customFormat="1" ht="16.5" customHeight="1">
      <c r="A239" s="38"/>
      <c r="B239" s="39"/>
      <c r="C239" s="217" t="s">
        <v>680</v>
      </c>
      <c r="D239" s="217" t="s">
        <v>147</v>
      </c>
      <c r="E239" s="218" t="s">
        <v>2172</v>
      </c>
      <c r="F239" s="219" t="s">
        <v>166</v>
      </c>
      <c r="G239" s="220" t="s">
        <v>1044</v>
      </c>
      <c r="H239" s="221">
        <v>1</v>
      </c>
      <c r="I239" s="222"/>
      <c r="J239" s="223">
        <f>ROUND(I239*H239,2)</f>
        <v>0</v>
      </c>
      <c r="K239" s="219" t="s">
        <v>1</v>
      </c>
      <c r="L239" s="44"/>
      <c r="M239" s="224" t="s">
        <v>1</v>
      </c>
      <c r="N239" s="225" t="s">
        <v>43</v>
      </c>
      <c r="O239" s="91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6">
        <f>S239*H239</f>
        <v>0</v>
      </c>
      <c r="U239" s="227" t="s">
        <v>1</v>
      </c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161</v>
      </c>
      <c r="AT239" s="228" t="s">
        <v>147</v>
      </c>
      <c r="AU239" s="228" t="s">
        <v>88</v>
      </c>
      <c r="AY239" s="17" t="s">
        <v>144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86</v>
      </c>
      <c r="BK239" s="229">
        <f>ROUND(I239*H239,2)</f>
        <v>0</v>
      </c>
      <c r="BL239" s="17" t="s">
        <v>161</v>
      </c>
      <c r="BM239" s="228" t="s">
        <v>2173</v>
      </c>
    </row>
    <row r="240" s="12" customFormat="1" ht="22.8" customHeight="1">
      <c r="A240" s="12"/>
      <c r="B240" s="201"/>
      <c r="C240" s="202"/>
      <c r="D240" s="203" t="s">
        <v>77</v>
      </c>
      <c r="E240" s="215" t="s">
        <v>2174</v>
      </c>
      <c r="F240" s="215" t="s">
        <v>2175</v>
      </c>
      <c r="G240" s="202"/>
      <c r="H240" s="202"/>
      <c r="I240" s="205"/>
      <c r="J240" s="216">
        <f>BK240</f>
        <v>0</v>
      </c>
      <c r="K240" s="202"/>
      <c r="L240" s="207"/>
      <c r="M240" s="208"/>
      <c r="N240" s="209"/>
      <c r="O240" s="209"/>
      <c r="P240" s="210">
        <f>SUM(P241:P242)</f>
        <v>0</v>
      </c>
      <c r="Q240" s="209"/>
      <c r="R240" s="210">
        <f>SUM(R241:R242)</f>
        <v>0</v>
      </c>
      <c r="S240" s="209"/>
      <c r="T240" s="210">
        <f>SUM(T241:T242)</f>
        <v>0</v>
      </c>
      <c r="U240" s="211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143</v>
      </c>
      <c r="AT240" s="213" t="s">
        <v>77</v>
      </c>
      <c r="AU240" s="213" t="s">
        <v>86</v>
      </c>
      <c r="AY240" s="212" t="s">
        <v>144</v>
      </c>
      <c r="BK240" s="214">
        <f>SUM(BK241:BK242)</f>
        <v>0</v>
      </c>
    </row>
    <row r="241" s="2" customFormat="1" ht="16.5" customHeight="1">
      <c r="A241" s="38"/>
      <c r="B241" s="39"/>
      <c r="C241" s="217" t="s">
        <v>686</v>
      </c>
      <c r="D241" s="217" t="s">
        <v>147</v>
      </c>
      <c r="E241" s="218" t="s">
        <v>2176</v>
      </c>
      <c r="F241" s="219" t="s">
        <v>2177</v>
      </c>
      <c r="G241" s="220" t="s">
        <v>1044</v>
      </c>
      <c r="H241" s="221">
        <v>1</v>
      </c>
      <c r="I241" s="222"/>
      <c r="J241" s="223">
        <f>ROUND(I241*H241,2)</f>
        <v>0</v>
      </c>
      <c r="K241" s="219" t="s">
        <v>1</v>
      </c>
      <c r="L241" s="44"/>
      <c r="M241" s="224" t="s">
        <v>1</v>
      </c>
      <c r="N241" s="225" t="s">
        <v>43</v>
      </c>
      <c r="O241" s="91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6">
        <f>S241*H241</f>
        <v>0</v>
      </c>
      <c r="U241" s="227" t="s">
        <v>1</v>
      </c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161</v>
      </c>
      <c r="AT241" s="228" t="s">
        <v>147</v>
      </c>
      <c r="AU241" s="228" t="s">
        <v>88</v>
      </c>
      <c r="AY241" s="17" t="s">
        <v>144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86</v>
      </c>
      <c r="BK241" s="229">
        <f>ROUND(I241*H241,2)</f>
        <v>0</v>
      </c>
      <c r="BL241" s="17" t="s">
        <v>161</v>
      </c>
      <c r="BM241" s="228" t="s">
        <v>2178</v>
      </c>
    </row>
    <row r="242" s="2" customFormat="1" ht="16.5" customHeight="1">
      <c r="A242" s="38"/>
      <c r="B242" s="39"/>
      <c r="C242" s="217" t="s">
        <v>695</v>
      </c>
      <c r="D242" s="217" t="s">
        <v>147</v>
      </c>
      <c r="E242" s="218" t="s">
        <v>2179</v>
      </c>
      <c r="F242" s="219" t="s">
        <v>2180</v>
      </c>
      <c r="G242" s="220" t="s">
        <v>1044</v>
      </c>
      <c r="H242" s="221">
        <v>1</v>
      </c>
      <c r="I242" s="222"/>
      <c r="J242" s="223">
        <f>ROUND(I242*H242,2)</f>
        <v>0</v>
      </c>
      <c r="K242" s="219" t="s">
        <v>1</v>
      </c>
      <c r="L242" s="44"/>
      <c r="M242" s="230" t="s">
        <v>1</v>
      </c>
      <c r="N242" s="231" t="s">
        <v>43</v>
      </c>
      <c r="O242" s="232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3">
        <f>S242*H242</f>
        <v>0</v>
      </c>
      <c r="U242" s="234" t="s">
        <v>1</v>
      </c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8" t="s">
        <v>161</v>
      </c>
      <c r="AT242" s="228" t="s">
        <v>147</v>
      </c>
      <c r="AU242" s="228" t="s">
        <v>88</v>
      </c>
      <c r="AY242" s="17" t="s">
        <v>144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7" t="s">
        <v>86</v>
      </c>
      <c r="BK242" s="229">
        <f>ROUND(I242*H242,2)</f>
        <v>0</v>
      </c>
      <c r="BL242" s="17" t="s">
        <v>161</v>
      </c>
      <c r="BM242" s="228" t="s">
        <v>2181</v>
      </c>
    </row>
    <row r="243" s="2" customFormat="1" ht="6.96" customHeight="1">
      <c r="A243" s="38"/>
      <c r="B243" s="66"/>
      <c r="C243" s="67"/>
      <c r="D243" s="67"/>
      <c r="E243" s="67"/>
      <c r="F243" s="67"/>
      <c r="G243" s="67"/>
      <c r="H243" s="67"/>
      <c r="I243" s="67"/>
      <c r="J243" s="67"/>
      <c r="K243" s="67"/>
      <c r="L243" s="44"/>
      <c r="M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</sheetData>
  <sheetProtection sheet="1" autoFilter="0" formatColumns="0" formatRows="0" objects="1" scenarios="1" spinCount="100000" saltValue="HhtZ8BbYXL+qy1eRSCg7QuGOAgPeCG94OyiB9dSP/DeoEMndqVY+a5ZVHqgOWRL5674zm1lRhoGbOVZfkday/g==" hashValue="5oVYzplVlWwsmgaiZmonKUr1kZV0WV0XZ75GE1R8qOTCKfGCmjtySyCIa+lyHbyMgMxuPiigxt6H3MiWBqUUAQ==" algorithmName="SHA-512" password="CC35"/>
  <autoFilter ref="C121:K2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ROUND((SUM(BE117:BE122)),  2)</f>
        <v>0</v>
      </c>
      <c r="G33" s="38"/>
      <c r="H33" s="38"/>
      <c r="I33" s="155">
        <v>0.20999999999999999</v>
      </c>
      <c r="J33" s="154">
        <f>ROUND(((SUM(BE117:BE122))*I33),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ROUND((SUM(BF117:BF122)),  2)</f>
        <v>0</v>
      </c>
      <c r="G34" s="38"/>
      <c r="H34" s="38"/>
      <c r="I34" s="155">
        <v>0.14999999999999999</v>
      </c>
      <c r="J34" s="154">
        <f>ROUND(((SUM(BF117:BF122))*I34),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ROUND((SUM(BG117:BG122)),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ROUND((SUM(BH117:BH122)),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ROUND((SUM(BI117:BI122)),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701 - Stanoviště odpadních kontejnerů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198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128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Regenerace sídliště Ruprechtice II.etapa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701 - Stanoviště odpadních kontejnerů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21. 10. 2024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Město Liberec</v>
      </c>
      <c r="G113" s="40"/>
      <c r="H113" s="40"/>
      <c r="I113" s="32" t="s">
        <v>31</v>
      </c>
      <c r="J113" s="36" t="str">
        <f>E21</f>
        <v>GREGOR projekt - invest, s.r.o.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129</v>
      </c>
      <c r="D116" s="194" t="s">
        <v>63</v>
      </c>
      <c r="E116" s="194" t="s">
        <v>59</v>
      </c>
      <c r="F116" s="194" t="s">
        <v>60</v>
      </c>
      <c r="G116" s="194" t="s">
        <v>130</v>
      </c>
      <c r="H116" s="194" t="s">
        <v>131</v>
      </c>
      <c r="I116" s="194" t="s">
        <v>132</v>
      </c>
      <c r="J116" s="194" t="s">
        <v>118</v>
      </c>
      <c r="K116" s="195" t="s">
        <v>133</v>
      </c>
      <c r="L116" s="196"/>
      <c r="M116" s="100" t="s">
        <v>1</v>
      </c>
      <c r="N116" s="101" t="s">
        <v>42</v>
      </c>
      <c r="O116" s="101" t="s">
        <v>134</v>
      </c>
      <c r="P116" s="101" t="s">
        <v>135</v>
      </c>
      <c r="Q116" s="101" t="s">
        <v>136</v>
      </c>
      <c r="R116" s="101" t="s">
        <v>137</v>
      </c>
      <c r="S116" s="101" t="s">
        <v>138</v>
      </c>
      <c r="T116" s="101" t="s">
        <v>139</v>
      </c>
      <c r="U116" s="102" t="s">
        <v>140</v>
      </c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141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199">
        <f>T118</f>
        <v>0</v>
      </c>
      <c r="U117" s="105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77</v>
      </c>
      <c r="AU117" s="17" t="s">
        <v>120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77</v>
      </c>
      <c r="E118" s="204" t="s">
        <v>208</v>
      </c>
      <c r="F118" s="204" t="s">
        <v>209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SUM(P119:P122)</f>
        <v>0</v>
      </c>
      <c r="Q118" s="209"/>
      <c r="R118" s="210">
        <f>SUM(R119:R122)</f>
        <v>0</v>
      </c>
      <c r="S118" s="209"/>
      <c r="T118" s="210">
        <f>SUM(T119:T122)</f>
        <v>0</v>
      </c>
      <c r="U118" s="211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86</v>
      </c>
      <c r="AT118" s="213" t="s">
        <v>77</v>
      </c>
      <c r="AU118" s="213" t="s">
        <v>78</v>
      </c>
      <c r="AY118" s="212" t="s">
        <v>144</v>
      </c>
      <c r="BK118" s="214">
        <f>SUM(BK119:BK122)</f>
        <v>0</v>
      </c>
    </row>
    <row r="119" s="2" customFormat="1" ht="16.5" customHeight="1">
      <c r="A119" s="38"/>
      <c r="B119" s="39"/>
      <c r="C119" s="217" t="s">
        <v>86</v>
      </c>
      <c r="D119" s="217" t="s">
        <v>147</v>
      </c>
      <c r="E119" s="218" t="s">
        <v>2183</v>
      </c>
      <c r="F119" s="219" t="s">
        <v>2184</v>
      </c>
      <c r="G119" s="220" t="s">
        <v>369</v>
      </c>
      <c r="H119" s="221">
        <v>1</v>
      </c>
      <c r="I119" s="222"/>
      <c r="J119" s="223">
        <f>ROUND(I119*H119,2)</f>
        <v>0</v>
      </c>
      <c r="K119" s="219" t="s">
        <v>1</v>
      </c>
      <c r="L119" s="44"/>
      <c r="M119" s="224" t="s">
        <v>1</v>
      </c>
      <c r="N119" s="225" t="s">
        <v>43</v>
      </c>
      <c r="O119" s="91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6">
        <f>S119*H119</f>
        <v>0</v>
      </c>
      <c r="U119" s="227" t="s">
        <v>1</v>
      </c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8" t="s">
        <v>161</v>
      </c>
      <c r="AT119" s="228" t="s">
        <v>147</v>
      </c>
      <c r="AU119" s="228" t="s">
        <v>86</v>
      </c>
      <c r="AY119" s="17" t="s">
        <v>144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7" t="s">
        <v>86</v>
      </c>
      <c r="BK119" s="229">
        <f>ROUND(I119*H119,2)</f>
        <v>0</v>
      </c>
      <c r="BL119" s="17" t="s">
        <v>161</v>
      </c>
      <c r="BM119" s="228" t="s">
        <v>2185</v>
      </c>
    </row>
    <row r="120" s="2" customFormat="1" ht="16.5" customHeight="1">
      <c r="A120" s="38"/>
      <c r="B120" s="39"/>
      <c r="C120" s="217" t="s">
        <v>88</v>
      </c>
      <c r="D120" s="217" t="s">
        <v>147</v>
      </c>
      <c r="E120" s="218" t="s">
        <v>2186</v>
      </c>
      <c r="F120" s="219" t="s">
        <v>2187</v>
      </c>
      <c r="G120" s="220" t="s">
        <v>369</v>
      </c>
      <c r="H120" s="221">
        <v>1</v>
      </c>
      <c r="I120" s="222"/>
      <c r="J120" s="223">
        <f>ROUND(I120*H120,2)</f>
        <v>0</v>
      </c>
      <c r="K120" s="219" t="s">
        <v>1</v>
      </c>
      <c r="L120" s="44"/>
      <c r="M120" s="224" t="s">
        <v>1</v>
      </c>
      <c r="N120" s="225" t="s">
        <v>43</v>
      </c>
      <c r="O120" s="91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6">
        <f>S120*H120</f>
        <v>0</v>
      </c>
      <c r="U120" s="227" t="s">
        <v>1</v>
      </c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8" t="s">
        <v>161</v>
      </c>
      <c r="AT120" s="228" t="s">
        <v>147</v>
      </c>
      <c r="AU120" s="228" t="s">
        <v>86</v>
      </c>
      <c r="AY120" s="17" t="s">
        <v>144</v>
      </c>
      <c r="BE120" s="229">
        <f>IF(N120="základní",J120,0)</f>
        <v>0</v>
      </c>
      <c r="BF120" s="229">
        <f>IF(N120="snížená",J120,0)</f>
        <v>0</v>
      </c>
      <c r="BG120" s="229">
        <f>IF(N120="zákl. přenesená",J120,0)</f>
        <v>0</v>
      </c>
      <c r="BH120" s="229">
        <f>IF(N120="sníž. přenesená",J120,0)</f>
        <v>0</v>
      </c>
      <c r="BI120" s="229">
        <f>IF(N120="nulová",J120,0)</f>
        <v>0</v>
      </c>
      <c r="BJ120" s="17" t="s">
        <v>86</v>
      </c>
      <c r="BK120" s="229">
        <f>ROUND(I120*H120,2)</f>
        <v>0</v>
      </c>
      <c r="BL120" s="17" t="s">
        <v>161</v>
      </c>
      <c r="BM120" s="228" t="s">
        <v>2188</v>
      </c>
    </row>
    <row r="121" s="2" customFormat="1" ht="16.5" customHeight="1">
      <c r="A121" s="38"/>
      <c r="B121" s="39"/>
      <c r="C121" s="217" t="s">
        <v>157</v>
      </c>
      <c r="D121" s="217" t="s">
        <v>147</v>
      </c>
      <c r="E121" s="218" t="s">
        <v>2189</v>
      </c>
      <c r="F121" s="219" t="s">
        <v>2190</v>
      </c>
      <c r="G121" s="220" t="s">
        <v>1044</v>
      </c>
      <c r="H121" s="221">
        <v>1</v>
      </c>
      <c r="I121" s="222"/>
      <c r="J121" s="223">
        <f>ROUND(I121*H121,2)</f>
        <v>0</v>
      </c>
      <c r="K121" s="219" t="s">
        <v>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161</v>
      </c>
      <c r="AT121" s="228" t="s">
        <v>147</v>
      </c>
      <c r="AU121" s="228" t="s">
        <v>86</v>
      </c>
      <c r="AY121" s="17" t="s">
        <v>144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161</v>
      </c>
      <c r="BM121" s="228" t="s">
        <v>2191</v>
      </c>
    </row>
    <row r="122" s="2" customFormat="1" ht="16.5" customHeight="1">
      <c r="A122" s="38"/>
      <c r="B122" s="39"/>
      <c r="C122" s="217" t="s">
        <v>161</v>
      </c>
      <c r="D122" s="217" t="s">
        <v>147</v>
      </c>
      <c r="E122" s="218" t="s">
        <v>2192</v>
      </c>
      <c r="F122" s="219" t="s">
        <v>2193</v>
      </c>
      <c r="G122" s="220" t="s">
        <v>1044</v>
      </c>
      <c r="H122" s="221">
        <v>1</v>
      </c>
      <c r="I122" s="222"/>
      <c r="J122" s="223">
        <f>ROUND(I122*H122,2)</f>
        <v>0</v>
      </c>
      <c r="K122" s="219" t="s">
        <v>1</v>
      </c>
      <c r="L122" s="44"/>
      <c r="M122" s="230" t="s">
        <v>1</v>
      </c>
      <c r="N122" s="231" t="s">
        <v>43</v>
      </c>
      <c r="O122" s="232"/>
      <c r="P122" s="233">
        <f>O122*H122</f>
        <v>0</v>
      </c>
      <c r="Q122" s="233">
        <v>0</v>
      </c>
      <c r="R122" s="233">
        <f>Q122*H122</f>
        <v>0</v>
      </c>
      <c r="S122" s="233">
        <v>0</v>
      </c>
      <c r="T122" s="233">
        <f>S122*H122</f>
        <v>0</v>
      </c>
      <c r="U122" s="234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161</v>
      </c>
      <c r="AT122" s="228" t="s">
        <v>147</v>
      </c>
      <c r="AU122" s="228" t="s">
        <v>86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161</v>
      </c>
      <c r="BM122" s="228" t="s">
        <v>2194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GWpXrjIPV1WFHa7AMiHEdYAsL0+rHGIka5s6sbnVBi1qRflCo1XUUARMFSaaN7CDKvC7uriqSSfYMwza9C2GVg==" hashValue="1eZ684znLzQBKaTSG/+t6ehcN+LCSKwGQbREcu7mGNjMPWQ5NEQUpJIIxL1fCg5z2iIOQcqXfakvLMm3O8fnwg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113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Regenerace sídliště Ruprechtice II.etapa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36</v>
      </c>
      <c r="G12" s="38"/>
      <c r="H12" s="38"/>
      <c r="I12" s="140" t="s">
        <v>22</v>
      </c>
      <c r="J12" s="144" t="str">
        <f>'Rekapitulace stavby'!AN8</f>
        <v>21. 10. 2024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>00262978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Liberec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>04901916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GREGOR projekt - invest, s.r.o.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ROUND((SUM(BE118:BE123)),  2)</f>
        <v>0</v>
      </c>
      <c r="G33" s="38"/>
      <c r="H33" s="38"/>
      <c r="I33" s="155">
        <v>0.20999999999999999</v>
      </c>
      <c r="J33" s="154">
        <f>ROUND(((SUM(BE118:BE123))*I33),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ROUND((SUM(BF118:BF123)),  2)</f>
        <v>0</v>
      </c>
      <c r="G34" s="38"/>
      <c r="H34" s="38"/>
      <c r="I34" s="155">
        <v>0.14999999999999999</v>
      </c>
      <c r="J34" s="154">
        <f>ROUND(((SUM(BF118:BF123))*I34),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ROUND((SUM(BG118:BG123)),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ROUND((SUM(BH118:BH123)),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ROUND((SUM(BI118:BI123)),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Regenerace sídliště Ruprechtice II.etapa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Revitalizace zeleně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21. 10. 2024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Liberec</v>
      </c>
      <c r="G91" s="40"/>
      <c r="H91" s="40"/>
      <c r="I91" s="32" t="s">
        <v>31</v>
      </c>
      <c r="J91" s="36" t="str">
        <f>E21</f>
        <v>GREGOR projekt - invest,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117</v>
      </c>
      <c r="D94" s="176"/>
      <c r="E94" s="176"/>
      <c r="F94" s="176"/>
      <c r="G94" s="176"/>
      <c r="H94" s="176"/>
      <c r="I94" s="176"/>
      <c r="J94" s="177" t="s">
        <v>118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119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79"/>
      <c r="C97" s="180"/>
      <c r="D97" s="181" t="s">
        <v>198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199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Regenerace sídliště Ruprechtice II.etapa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801 - Revitalizace zeleně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21. 10. 2024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Město Liberec</v>
      </c>
      <c r="G114" s="40"/>
      <c r="H114" s="40"/>
      <c r="I114" s="32" t="s">
        <v>31</v>
      </c>
      <c r="J114" s="36" t="str">
        <f>E21</f>
        <v>GREGOR projekt - invest,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29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129</v>
      </c>
      <c r="D117" s="194" t="s">
        <v>63</v>
      </c>
      <c r="E117" s="194" t="s">
        <v>59</v>
      </c>
      <c r="F117" s="194" t="s">
        <v>60</v>
      </c>
      <c r="G117" s="194" t="s">
        <v>130</v>
      </c>
      <c r="H117" s="194" t="s">
        <v>131</v>
      </c>
      <c r="I117" s="194" t="s">
        <v>132</v>
      </c>
      <c r="J117" s="194" t="s">
        <v>118</v>
      </c>
      <c r="K117" s="195" t="s">
        <v>133</v>
      </c>
      <c r="L117" s="196"/>
      <c r="M117" s="100" t="s">
        <v>1</v>
      </c>
      <c r="N117" s="101" t="s">
        <v>42</v>
      </c>
      <c r="O117" s="101" t="s">
        <v>134</v>
      </c>
      <c r="P117" s="101" t="s">
        <v>135</v>
      </c>
      <c r="Q117" s="101" t="s">
        <v>136</v>
      </c>
      <c r="R117" s="101" t="s">
        <v>137</v>
      </c>
      <c r="S117" s="101" t="s">
        <v>138</v>
      </c>
      <c r="T117" s="101" t="s">
        <v>139</v>
      </c>
      <c r="U117" s="102" t="s">
        <v>140</v>
      </c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141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199">
        <f>T119</f>
        <v>0</v>
      </c>
      <c r="U118" s="105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77</v>
      </c>
      <c r="AU118" s="17" t="s">
        <v>120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77</v>
      </c>
      <c r="E119" s="204" t="s">
        <v>208</v>
      </c>
      <c r="F119" s="204" t="s">
        <v>209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0">
        <f>T120</f>
        <v>0</v>
      </c>
      <c r="U119" s="211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86</v>
      </c>
      <c r="AT119" s="213" t="s">
        <v>77</v>
      </c>
      <c r="AU119" s="213" t="s">
        <v>78</v>
      </c>
      <c r="AY119" s="212" t="s">
        <v>144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77</v>
      </c>
      <c r="E120" s="215" t="s">
        <v>86</v>
      </c>
      <c r="F120" s="215" t="s">
        <v>210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0">
        <f>SUM(T121:T123)</f>
        <v>0</v>
      </c>
      <c r="U120" s="211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86</v>
      </c>
      <c r="AT120" s="213" t="s">
        <v>77</v>
      </c>
      <c r="AU120" s="213" t="s">
        <v>86</v>
      </c>
      <c r="AY120" s="212" t="s">
        <v>144</v>
      </c>
      <c r="BK120" s="214">
        <f>SUM(BK121:BK123)</f>
        <v>0</v>
      </c>
    </row>
    <row r="121" s="2" customFormat="1" ht="21.75" customHeight="1">
      <c r="A121" s="38"/>
      <c r="B121" s="39"/>
      <c r="C121" s="217" t="s">
        <v>86</v>
      </c>
      <c r="D121" s="217" t="s">
        <v>147</v>
      </c>
      <c r="E121" s="218" t="s">
        <v>2196</v>
      </c>
      <c r="F121" s="219" t="s">
        <v>2197</v>
      </c>
      <c r="G121" s="220" t="s">
        <v>1044</v>
      </c>
      <c r="H121" s="221">
        <v>1</v>
      </c>
      <c r="I121" s="222"/>
      <c r="J121" s="223">
        <f>ROUND(I121*H121,2)</f>
        <v>0</v>
      </c>
      <c r="K121" s="219" t="s">
        <v>1</v>
      </c>
      <c r="L121" s="44"/>
      <c r="M121" s="224" t="s">
        <v>1</v>
      </c>
      <c r="N121" s="225" t="s">
        <v>43</v>
      </c>
      <c r="O121" s="91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6">
        <f>S121*H121</f>
        <v>0</v>
      </c>
      <c r="U121" s="227" t="s">
        <v>1</v>
      </c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8" t="s">
        <v>2198</v>
      </c>
      <c r="AT121" s="228" t="s">
        <v>147</v>
      </c>
      <c r="AU121" s="228" t="s">
        <v>88</v>
      </c>
      <c r="AY121" s="17" t="s">
        <v>144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7" t="s">
        <v>86</v>
      </c>
      <c r="BK121" s="229">
        <f>ROUND(I121*H121,2)</f>
        <v>0</v>
      </c>
      <c r="BL121" s="17" t="s">
        <v>2198</v>
      </c>
      <c r="BM121" s="228" t="s">
        <v>2199</v>
      </c>
    </row>
    <row r="122" s="2" customFormat="1" ht="24.15" customHeight="1">
      <c r="A122" s="38"/>
      <c r="B122" s="39"/>
      <c r="C122" s="217" t="s">
        <v>88</v>
      </c>
      <c r="D122" s="217" t="s">
        <v>147</v>
      </c>
      <c r="E122" s="218" t="s">
        <v>2200</v>
      </c>
      <c r="F122" s="219" t="s">
        <v>2201</v>
      </c>
      <c r="G122" s="220" t="s">
        <v>2202</v>
      </c>
      <c r="H122" s="221">
        <v>5</v>
      </c>
      <c r="I122" s="222"/>
      <c r="J122" s="223">
        <f>ROUND(I122*H122,2)</f>
        <v>0</v>
      </c>
      <c r="K122" s="219" t="s">
        <v>1</v>
      </c>
      <c r="L122" s="44"/>
      <c r="M122" s="224" t="s">
        <v>1</v>
      </c>
      <c r="N122" s="225" t="s">
        <v>43</v>
      </c>
      <c r="O122" s="91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6">
        <f>S122*H122</f>
        <v>0</v>
      </c>
      <c r="U122" s="227" t="s">
        <v>1</v>
      </c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8" t="s">
        <v>2198</v>
      </c>
      <c r="AT122" s="228" t="s">
        <v>147</v>
      </c>
      <c r="AU122" s="228" t="s">
        <v>88</v>
      </c>
      <c r="AY122" s="17" t="s">
        <v>144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7" t="s">
        <v>86</v>
      </c>
      <c r="BK122" s="229">
        <f>ROUND(I122*H122,2)</f>
        <v>0</v>
      </c>
      <c r="BL122" s="17" t="s">
        <v>2198</v>
      </c>
      <c r="BM122" s="228" t="s">
        <v>2203</v>
      </c>
    </row>
    <row r="123" s="2" customFormat="1" ht="24.15" customHeight="1">
      <c r="A123" s="38"/>
      <c r="B123" s="39"/>
      <c r="C123" s="217" t="s">
        <v>157</v>
      </c>
      <c r="D123" s="217" t="s">
        <v>147</v>
      </c>
      <c r="E123" s="218" t="s">
        <v>2204</v>
      </c>
      <c r="F123" s="219" t="s">
        <v>2205</v>
      </c>
      <c r="G123" s="220" t="s">
        <v>2202</v>
      </c>
      <c r="H123" s="221">
        <v>5</v>
      </c>
      <c r="I123" s="222"/>
      <c r="J123" s="223">
        <f>ROUND(I123*H123,2)</f>
        <v>0</v>
      </c>
      <c r="K123" s="219" t="s">
        <v>1</v>
      </c>
      <c r="L123" s="44"/>
      <c r="M123" s="230" t="s">
        <v>1</v>
      </c>
      <c r="N123" s="231" t="s">
        <v>43</v>
      </c>
      <c r="O123" s="232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3">
        <f>S123*H123</f>
        <v>0</v>
      </c>
      <c r="U123" s="234" t="s">
        <v>1</v>
      </c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8" t="s">
        <v>2198</v>
      </c>
      <c r="AT123" s="228" t="s">
        <v>147</v>
      </c>
      <c r="AU123" s="228" t="s">
        <v>88</v>
      </c>
      <c r="AY123" s="17" t="s">
        <v>144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7" t="s">
        <v>86</v>
      </c>
      <c r="BK123" s="229">
        <f>ROUND(I123*H123,2)</f>
        <v>0</v>
      </c>
      <c r="BL123" s="17" t="s">
        <v>2198</v>
      </c>
      <c r="BM123" s="228" t="s">
        <v>2206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8SvBYDqUlwfNU3ftKsiy5Hz0yD4slw8oAx1e1e8fxM1g79t8bWZUHauG1xjI84rnO0iUsxxzlnyVTWkKdgvpRA==" hashValue="Zh8pqXP+ltwPp5lII/0nMhMhljbXjEESKSLG9jNYzXTr3Gsxc4cXashPE2WYhNpFZ0mDm1zFvZ1BmOnFU4FXzw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STANICE10\Uzivatel</dc:creator>
  <cp:lastModifiedBy>STANICE10\Uzivatel</cp:lastModifiedBy>
  <dcterms:created xsi:type="dcterms:W3CDTF">2025-06-11T13:36:15Z</dcterms:created>
  <dcterms:modified xsi:type="dcterms:W3CDTF">2025-06-11T13:36:33Z</dcterms:modified>
</cp:coreProperties>
</file>