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30" yWindow="585" windowWidth="21735" windowHeight="12465"/>
  </bookViews>
  <sheets>
    <sheet name="Rekapitulace" sheetId="8" r:id="rId1"/>
    <sheet name="000" sheetId="2" r:id="rId2"/>
    <sheet name="101" sheetId="3" r:id="rId3"/>
    <sheet name="101.1" sheetId="4" r:id="rId4"/>
    <sheet name="101.2" sheetId="5" r:id="rId5"/>
    <sheet name="401" sheetId="6" r:id="rId6"/>
    <sheet name="402" sheetId="7" r:id="rId7"/>
  </sheets>
  <definedNames>
    <definedName name="_xlnm.Print_Titles" localSheetId="1">'000'!$5:$7</definedName>
    <definedName name="_xlnm.Print_Titles" localSheetId="2">'101'!$5:$7</definedName>
    <definedName name="_xlnm.Print_Titles" localSheetId="3">'101.1'!$5:$7</definedName>
    <definedName name="_xlnm.Print_Titles" localSheetId="4">'101.2'!$5:$7</definedName>
    <definedName name="_xlnm.Print_Titles" localSheetId="5">'401'!$5:$7</definedName>
    <definedName name="_xlnm.Print_Titles" localSheetId="6">'402'!$5:$7</definedName>
  </definedNames>
  <calcPr calcId="125725"/>
</workbook>
</file>

<file path=xl/calcChain.xml><?xml version="1.0" encoding="utf-8"?>
<calcChain xmlns="http://schemas.openxmlformats.org/spreadsheetml/2006/main">
  <c r="I33" i="7"/>
  <c r="N33" s="1"/>
  <c r="I31"/>
  <c r="N31" s="1"/>
  <c r="N29"/>
  <c r="I29"/>
  <c r="I27"/>
  <c r="N27" s="1"/>
  <c r="I25"/>
  <c r="N25" s="1"/>
  <c r="I23"/>
  <c r="N23" s="1"/>
  <c r="I21"/>
  <c r="N21" s="1"/>
  <c r="I19"/>
  <c r="N19" s="1"/>
  <c r="I17"/>
  <c r="N17" s="1"/>
  <c r="I15"/>
  <c r="N15" s="1"/>
  <c r="I13"/>
  <c r="N13" s="1"/>
  <c r="I11"/>
  <c r="N11" s="1"/>
  <c r="I9"/>
  <c r="N9" s="1"/>
  <c r="I61" i="6"/>
  <c r="N61" s="1"/>
  <c r="I59"/>
  <c r="N59" s="1"/>
  <c r="I57"/>
  <c r="N57" s="1"/>
  <c r="I55"/>
  <c r="N55" s="1"/>
  <c r="N53"/>
  <c r="I53"/>
  <c r="N51"/>
  <c r="I51"/>
  <c r="I49"/>
  <c r="N49" s="1"/>
  <c r="I47"/>
  <c r="N47" s="1"/>
  <c r="I45"/>
  <c r="N45" s="1"/>
  <c r="N43"/>
  <c r="I43"/>
  <c r="I41"/>
  <c r="N41" s="1"/>
  <c r="I39"/>
  <c r="N39" s="1"/>
  <c r="N37"/>
  <c r="I37"/>
  <c r="I35"/>
  <c r="N35" s="1"/>
  <c r="I33"/>
  <c r="N33" s="1"/>
  <c r="I31"/>
  <c r="N31" s="1"/>
  <c r="N29"/>
  <c r="I29"/>
  <c r="I27"/>
  <c r="N27" s="1"/>
  <c r="I25"/>
  <c r="N25" s="1"/>
  <c r="I23"/>
  <c r="N23" s="1"/>
  <c r="N21"/>
  <c r="I21"/>
  <c r="I19"/>
  <c r="N19" s="1"/>
  <c r="I17"/>
  <c r="N17" s="1"/>
  <c r="I15"/>
  <c r="I13"/>
  <c r="N13" s="1"/>
  <c r="I11"/>
  <c r="N11" s="1"/>
  <c r="I9"/>
  <c r="N9" s="1"/>
  <c r="I45" i="5"/>
  <c r="N45" s="1"/>
  <c r="I42"/>
  <c r="N42" s="1"/>
  <c r="N40"/>
  <c r="I40"/>
  <c r="I37"/>
  <c r="N37" s="1"/>
  <c r="I34"/>
  <c r="N34" s="1"/>
  <c r="N31"/>
  <c r="I31"/>
  <c r="I28"/>
  <c r="N28" s="1"/>
  <c r="N25"/>
  <c r="I25"/>
  <c r="I22"/>
  <c r="I19"/>
  <c r="N19" s="1"/>
  <c r="I16"/>
  <c r="N16" s="1"/>
  <c r="N13"/>
  <c r="I13"/>
  <c r="I9"/>
  <c r="I8" s="1"/>
  <c r="I23" i="4"/>
  <c r="I19" s="1"/>
  <c r="I20"/>
  <c r="N20" s="1"/>
  <c r="I12"/>
  <c r="I16"/>
  <c r="N16" s="1"/>
  <c r="I13"/>
  <c r="N13" s="1"/>
  <c r="I8"/>
  <c r="N9"/>
  <c r="I9"/>
  <c r="I143" i="3"/>
  <c r="N143" s="1"/>
  <c r="I141"/>
  <c r="N141" s="1"/>
  <c r="N139"/>
  <c r="I139"/>
  <c r="I137"/>
  <c r="N137" s="1"/>
  <c r="I135"/>
  <c r="N135" s="1"/>
  <c r="I132"/>
  <c r="N132" s="1"/>
  <c r="N130"/>
  <c r="I130"/>
  <c r="N127"/>
  <c r="I127"/>
  <c r="I124"/>
  <c r="N124" s="1"/>
  <c r="N121"/>
  <c r="I121"/>
  <c r="I119"/>
  <c r="N119" s="1"/>
  <c r="N116"/>
  <c r="I116"/>
  <c r="I114"/>
  <c r="N114" s="1"/>
  <c r="I110"/>
  <c r="N110" s="1"/>
  <c r="I108"/>
  <c r="N108" s="1"/>
  <c r="I105"/>
  <c r="N105" s="1"/>
  <c r="I102"/>
  <c r="N102" s="1"/>
  <c r="I99"/>
  <c r="N99" s="1"/>
  <c r="I96"/>
  <c r="N96" s="1"/>
  <c r="I93"/>
  <c r="N93" s="1"/>
  <c r="I90"/>
  <c r="I86" s="1"/>
  <c r="N87"/>
  <c r="I87"/>
  <c r="I83"/>
  <c r="I80" s="1"/>
  <c r="I81"/>
  <c r="N81" s="1"/>
  <c r="I74"/>
  <c r="N78"/>
  <c r="I78"/>
  <c r="I75"/>
  <c r="N75" s="1"/>
  <c r="I71"/>
  <c r="N71" s="1"/>
  <c r="I69"/>
  <c r="N69" s="1"/>
  <c r="I67"/>
  <c r="N67" s="1"/>
  <c r="I64"/>
  <c r="N64" s="1"/>
  <c r="N62"/>
  <c r="I62"/>
  <c r="I59"/>
  <c r="N59" s="1"/>
  <c r="I57"/>
  <c r="N57" s="1"/>
  <c r="I54"/>
  <c r="N54" s="1"/>
  <c r="I51"/>
  <c r="N51" s="1"/>
  <c r="N48"/>
  <c r="I48"/>
  <c r="I45"/>
  <c r="N45" s="1"/>
  <c r="N43"/>
  <c r="I43"/>
  <c r="N40"/>
  <c r="I40"/>
  <c r="N38"/>
  <c r="I38"/>
  <c r="I36"/>
  <c r="N36" s="1"/>
  <c r="I33"/>
  <c r="N33" s="1"/>
  <c r="N30"/>
  <c r="I30"/>
  <c r="I27"/>
  <c r="N27" s="1"/>
  <c r="I24"/>
  <c r="N24" s="1"/>
  <c r="I22"/>
  <c r="N22" s="1"/>
  <c r="I20"/>
  <c r="N20" s="1"/>
  <c r="I18"/>
  <c r="N18" s="1"/>
  <c r="I15"/>
  <c r="N15" s="1"/>
  <c r="I12"/>
  <c r="N12" s="1"/>
  <c r="I9"/>
  <c r="I29" i="2"/>
  <c r="N29" s="1"/>
  <c r="I27"/>
  <c r="N27" s="1"/>
  <c r="I24"/>
  <c r="N24" s="1"/>
  <c r="I21"/>
  <c r="N21" s="1"/>
  <c r="N18"/>
  <c r="I18"/>
  <c r="I15"/>
  <c r="N15" s="1"/>
  <c r="I12"/>
  <c r="N12" s="1"/>
  <c r="N9"/>
  <c r="I9"/>
  <c r="N83" i="3" l="1"/>
  <c r="D15" i="8"/>
  <c r="I126" i="3"/>
  <c r="N9" i="5"/>
  <c r="I26" i="3"/>
  <c r="I12" i="5"/>
  <c r="I3" s="1"/>
  <c r="C13" i="8" s="1"/>
  <c r="I44" i="5"/>
  <c r="I8" i="2"/>
  <c r="I3" s="1"/>
  <c r="C10" i="8" s="1"/>
  <c r="I3" i="4"/>
  <c r="C12" i="8" s="1"/>
  <c r="I8" i="3"/>
  <c r="I3" s="1"/>
  <c r="C11" i="8" s="1"/>
  <c r="I8" i="6"/>
  <c r="I3" s="1"/>
  <c r="C14" i="8" s="1"/>
  <c r="I113" i="3"/>
  <c r="D10" i="8"/>
  <c r="D13"/>
  <c r="N9" i="3"/>
  <c r="D11" i="8" s="1"/>
  <c r="N90" i="3"/>
  <c r="N23" i="4"/>
  <c r="D12" i="8" s="1"/>
  <c r="E12" s="1"/>
  <c r="N15" i="6"/>
  <c r="D14" i="8" s="1"/>
  <c r="N22" i="5"/>
  <c r="I8" i="7"/>
  <c r="I3" s="1"/>
  <c r="C15" i="8" s="1"/>
  <c r="E15" s="1"/>
  <c r="E14" l="1"/>
  <c r="E11"/>
  <c r="E10"/>
  <c r="E13"/>
  <c r="C6"/>
  <c r="C7" l="1"/>
</calcChain>
</file>

<file path=xl/sharedStrings.xml><?xml version="1.0" encoding="utf-8"?>
<sst xmlns="http://schemas.openxmlformats.org/spreadsheetml/2006/main" count="1116" uniqueCount="351">
  <si>
    <t>EstiCon</t>
  </si>
  <si>
    <t xml:space="preserve">Firma: </t>
  </si>
  <si>
    <t>Rekapitulace ceny</t>
  </si>
  <si>
    <t>Stavba: E-25-113 - UL. BROUMOVSKÁ - PARKOVIŠTĚ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</si>
  <si>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</si>
  <si>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</si>
  <si>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</si>
  <si>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</si>
  <si>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</si>
  <si>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</si>
  <si>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</si>
  <si>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000</t>
  </si>
  <si>
    <t>VRN</t>
  </si>
  <si>
    <t>101</t>
  </si>
  <si>
    <t>SO 101 – Zpevněné plochy</t>
  </si>
  <si>
    <t>101.1</t>
  </si>
  <si>
    <t>Sanace podloží</t>
  </si>
  <si>
    <t>101.2</t>
  </si>
  <si>
    <t>Výsadba zeleně</t>
  </si>
  <si>
    <t>401</t>
  </si>
  <si>
    <t>VEŘEJNÉ OSVĚTLENÍ</t>
  </si>
  <si>
    <t>402</t>
  </si>
  <si>
    <t>PŘELOŽKA KABELOVÉ TRASY</t>
  </si>
  <si>
    <t>Soupis prací objektu</t>
  </si>
  <si>
    <t>S</t>
  </si>
  <si>
    <t>Stavba:</t>
  </si>
  <si>
    <t>E-25-113</t>
  </si>
  <si>
    <t>UL. BROUMOVSKÁ - PARKOVIŠTĚ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</si>
  <si>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</si>
  <si>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</si>
  <si>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</si>
  <si>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</si>
  <si>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</si>
  <si>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</si>
  <si>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</si>
  <si>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</si>
  <si>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</si>
  <si>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</si>
  <si>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Jednotková</t>
  </si>
  <si>
    <t>Celkem</t>
  </si>
  <si>
    <t>SD</t>
  </si>
  <si>
    <t>0</t>
  </si>
  <si>
    <t>Všeobecné konstrukce a práce</t>
  </si>
  <si>
    <t>P</t>
  </si>
  <si>
    <t>02720</t>
  </si>
  <si>
    <t/>
  </si>
  <si>
    <t>POMOC PRÁCE ZŘÍZ NEBO ZAJIŠŤ REGULACI A OCHRANU DOPRAVY</t>
  </si>
  <si>
    <t>KPL</t>
  </si>
  <si>
    <t>PP</t>
  </si>
  <si>
    <t>dopravně inženýrská opatření v průběhu celé stavby (dle schváleného plánu ZOV
a vyjádření DI PČR), zahrnuje osazení, přesuny a odvoz provizorního dopravního
značení. Zahrnuje dočasné dopravní značení, semafory, dopravní zařízení (např
citybloky, provizorní betonová a ocelová svodidla, ochranná zábradlí, světelné
výstražné zařízení atd.) oplocení a všechny související práce po dobu trvání
stavby Součástí položky je i údržba a péče o dopravně inženýrská opatření v
průběhu celé stavby a zajištění a projednání DIR." údržba k zajištění bezpečného provozu 
komunikací po dobu stavby</t>
  </si>
  <si>
    <t>VV</t>
  </si>
  <si>
    <t>02730</t>
  </si>
  <si>
    <t>POMOC PRÁCE ZŘÍZ NEBO ZAJIŠŤ OCHRANU INŽENÝRSKÝCH SÍTÍ</t>
  </si>
  <si>
    <t>zajištění inženýrských sítí v souladu s podmínkami  jednotlivých správců sítí (práce v ochranném pásmu IS)
ochrana stávajících IS po dobu stavby
dočasná opatření na stávajících IS
Koordinace se správci sítí</t>
  </si>
  <si>
    <t>02910</t>
  </si>
  <si>
    <t>A</t>
  </si>
  <si>
    <t>OSTATNÍ POŽADAVKY - ZEMĚMĚŘIČSKÁ MĚŘENÍ</t>
  </si>
  <si>
    <t>Geodetická činnost v průběhu provádění stavebních prací (geodet zhotovitele stavby) včetně vytyčení stavby a skutečného zjištění průběhu inženýrských sítí. 
Součástí je případné vybudování potřebné vytyčovací sítě.</t>
  </si>
  <si>
    <t>B</t>
  </si>
  <si>
    <t>ZAMĚŘENÍ SKUTEČNÉHO PROVEDENÍ STAVBY
Náklady na vyhotovení geodetického zaměření skutečného provedení díla včetně jejich předání objednateli v požadované formě a požadovaném počtu.
Geodetické zaměření skutečného provedení díla bude provedeno a ověřeno oprávněným zeměměřičským inženýrem a bude předáno objednateli</t>
  </si>
  <si>
    <t>02940</t>
  </si>
  <si>
    <t>OSTATNÍ POŽADAVKY - VYPRACOVÁNÍ DOKUMENTACE</t>
  </si>
  <si>
    <t>Zpřesnění PD pro zhotovitele stavby</t>
  </si>
  <si>
    <t>02944</t>
  </si>
  <si>
    <t>OSTAT POŽADAVKY - DOKUMENTACE SKUTEČ PROVEDENÍ V DIGIT FORMĚ</t>
  </si>
  <si>
    <t>Dokumentace skutečného provedení stavby</t>
  </si>
  <si>
    <t>02945</t>
  </si>
  <si>
    <t>a</t>
  </si>
  <si>
    <t>OSTAT POŽADAVKY - GEOMETRICKÝ PLÁN</t>
  </si>
  <si>
    <t>Zajištění geometrických plánů skutečného provedení objektů a inženýrských sítí  a geometrických plánů věcných břemen v požadovaném formátu s hranicemi pozemků jako podklad pro vklad do katastrální mapy pro evidenci změn na katastrálním úřadu. 
Tato dokumentace bude potvrzena příslušným katastrálním úřadem.</t>
  </si>
  <si>
    <t>03100</t>
  </si>
  <si>
    <t>ZAŘÍZENÍ STAVENIŠTĚ - ZŘÍZENÍ, PROVOZ, DEMONTÁŽ</t>
  </si>
  <si>
    <t>Technická specifikace: Kompletní zařízení staveniště pro celou stavbu  včetně zajištění potřebných povolení a rozhodnutí.
Položka zahrnuje náklady spojené se staveništními komunikacemi, oplocením staveniště,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 Poplatky a náklady spojené se záborem veřejného prostranství a s tím související dopravní značení a zabezpečení pracoviště. Poplatky a náklady za spotřebované energie, plyn a vodu atd. v době výstavby až do předání díla. Zajištění údržby veřejných komunikací a komunikací pro pěší v průběhu celé stavby, včetně případné zimní údržby.</t>
  </si>
  <si>
    <t>014101</t>
  </si>
  <si>
    <t>POPLATKY ZA SKLÁDKU</t>
  </si>
  <si>
    <t>M3</t>
  </si>
  <si>
    <t>poplatek za uložení nebo recyklaci - zemina  a kamenivo</t>
  </si>
  <si>
    <t>zemina z výkopů z pol.č. 123738.a, 132738 200,0+30,0 = 230,000 [A]</t>
  </si>
  <si>
    <t>014102</t>
  </si>
  <si>
    <t>T</t>
  </si>
  <si>
    <t>poplatek za uložení nebo recyklaci - stavební suť</t>
  </si>
  <si>
    <t>z pol.č. 113158 18,0m3*2,5t/m3 = 45,000 [A]_x000D_
z pol.č. 113358 0,5m3*2,5t/m3 = 1,250 [B]_x000D_
z pol.č. 113518 6,0m*0,04t/m = 0,240 [C]_x000D_
z pol.č. 113528 3,0m*0,1t/m = 0,300 [D]_x000D_
z pol.č. 96687 1ks*0,6t/ks = 0,600 [E]_x000D_
Celkové množství = 47,390</t>
  </si>
  <si>
    <t>014132</t>
  </si>
  <si>
    <t>POPLATKY ZA SKLÁDKU TYP S-NO (NEBEZPEČNÝ ODPAD)</t>
  </si>
  <si>
    <t>Pro živičné směsi nebyl prováděn průzkum s rozborem asfaltové směsi a určením hodnot PAU, z tohoto důvodu je nutno uvažovat s vyzískaným materiálem jakožto s nebezpečným odpadem. 
Položka bude fakturována dle skutečnosti, na základě výsledků rozboru asfaltové směsi s určením hodnot PAU (viz pol.č. 02971.a v části VRN) a na základě zhotovitelem předložených faktur vystavených oprávněnou institucí provádějící likvidaci odpadu a na základě výsledků rozboru asfaltové směsi s určením hodnot PAU (viz pol.č. 02971.a v části VRN)</t>
  </si>
  <si>
    <t>z pol.č. 113138 0,7m3*2,5t/m3 = 1,750 [A]</t>
  </si>
  <si>
    <t>02960</t>
  </si>
  <si>
    <t>OSTATNÍ POŽADAVKY - ODBORNÝ DOZOR</t>
  </si>
  <si>
    <t>geolog stavby - posouzení a zhodnocení zemní pláně, sanace podloží 
(provizorní cena 20000,- Kč bez DPH - položka bude fakturována dle skutečnosti na základě Zhotovitelem předložených faktur vystavených oprávněným geologem).</t>
  </si>
  <si>
    <t>02971</t>
  </si>
  <si>
    <t>OSTAT POŽADAVKY - GEOTECHNICKÝ MONITORING NA POVRCHU</t>
  </si>
  <si>
    <t>Provedení rozboru asfaltové směsi k určení hodnot PAU a zatřídění znovuzískané asfaltové směsi (ZAS) dle vyhl. 130/2019 Sb</t>
  </si>
  <si>
    <t>R02920.1</t>
  </si>
  <si>
    <t>OCHRANA DŘEVIN PŘI STAVEBNÍ ČINNOSTI</t>
  </si>
  <si>
    <t>Komplexní opatření pro ochranu stromů a kořenového systému po dobu stavebních prací_x000D_
- Vymezení chráněného kořenového prostoru_x000D_
- Instalace ochranné konstrukce kmene a koruny _x000D_
- Dodržování ochranných opatření v chráněném kořenovém prostoru dle a ČSN 83 9061 Technologie vegetačních úprav v krajině - Ochrana stromů, porostů a vegetačních ploch při stavebních pracích, zejm. čl. 4.6 Ochrana stromů před mechanickým poškozením a 4.10 Ochrana kořenového prostoru při výkopech rýh nebo stavebních jam.</t>
  </si>
  <si>
    <t>R02920.2</t>
  </si>
  <si>
    <t>ZEMNÍ PRÁCE V OCHRANNÉM PROSTORU KOŘENOVÉ ZÓNY</t>
  </si>
  <si>
    <t>M2</t>
  </si>
  <si>
    <t>šetrné odstranění zeminy v kořenové zóně, odkrývání kořenů tlakovým vzduchem - pneumatickým rýčem 
ochrana odhalených kořenů vrstvou geotextilie
ošetření přerušených kořenů o průměru do 2 cm stimulátory
dodávka materiálu, substrát pro zásyp ve výsadbové jámě</t>
  </si>
  <si>
    <t>1</t>
  </si>
  <si>
    <t>Zemní práce</t>
  </si>
  <si>
    <t>113138</t>
  </si>
  <si>
    <t>ODSTRANĚNÍ KRYTU ZPEVNĚNÝCH PLOCH S ASFALT POJIVEM, ODVOZ DO 20KM</t>
  </si>
  <si>
    <t>odvoz k recyklaci nebo na skládku (místo určené zhotovitelem)
pozn.: 
Pro živičné směsi nebyl prováděn průzkum s rozborem a porovnáním kritérií dle vyhl. 130/2019 Sb</t>
  </si>
  <si>
    <t>litý asfalt - chodník 5,0*0,05 = 0,250 [A]_x000D_
vozovka po odříznutí okraje 3,0*0,15 = 0,450 [B]_x000D_
Celkové množství = 0,700</t>
  </si>
  <si>
    <t>113158</t>
  </si>
  <si>
    <t>ODSTRANĚNÍ KRYTU ZPEVNĚNÝCH PLOCH Z BETONU, ODVOZ DO 20KM</t>
  </si>
  <si>
    <t>odvoz k recyklaci nebo na skládku (místo určené zhotovitelem)</t>
  </si>
  <si>
    <t>120,0m2*0,15 = 18,000 [A]</t>
  </si>
  <si>
    <t>113358</t>
  </si>
  <si>
    <t>ODSTRAN PODKLADU ZPEVNĚNÝCH PLOCH Z BETONU, ODVOZ DO 20KM</t>
  </si>
  <si>
    <t>5,0*0,10 = 0,500 [A]</t>
  </si>
  <si>
    <t>113518</t>
  </si>
  <si>
    <t>ODSTRANĚNÍ ZÁHONOVÝCH OBRUBNÍKŮ, ODVOZ DO 20KM</t>
  </si>
  <si>
    <t>M</t>
  </si>
  <si>
    <t>113528</t>
  </si>
  <si>
    <t>ODSTRANĚNÍ CHODNÍKOVÝCH A SILNIČNÍCH OBRUBNÍKŮ BETONOVÝCH, ODVOZ DO 20KM</t>
  </si>
  <si>
    <t>121104</t>
  </si>
  <si>
    <t>SEJMUTÍ ORNICE NEBO LESNÍ PŮDY S ODVOZEM DO 5KM</t>
  </si>
  <si>
    <t>humózní vrstvy zeminy 
uložení na dočasnou deponii</t>
  </si>
  <si>
    <t>1200,0*0,10 = 120,000 [A]</t>
  </si>
  <si>
    <t>123738</t>
  </si>
  <si>
    <t>ODKOP PRO SPOD STAVBU SILNIC A ŽELEZNIC TŘ. I, ODVOZ DO 20KM</t>
  </si>
  <si>
    <t>odvoz na trvalou deponii (místo určené zhotovitelem)</t>
  </si>
  <si>
    <t>125734</t>
  </si>
  <si>
    <t>VYKOPÁVKY ZE ZEMNÍKŮ A SKLÁDEK TŘ. I, ODVOZ DO 5KM</t>
  </si>
  <si>
    <t>organická zemina z deponie pro pol.č. 18221 26,0 = 26,000 [A]</t>
  </si>
  <si>
    <t>132738</t>
  </si>
  <si>
    <t>HLOUBENÍ RÝH ŠÍŘ DO 2M PAŽ I NEPAŽ TŘ. I, ODVOZ DO 20KM</t>
  </si>
  <si>
    <t>odvodnění 30,0 = 30,000 [A]</t>
  </si>
  <si>
    <t>17120</t>
  </si>
  <si>
    <t>ULOŽENÍ SYPANINY DO NÁSYPŮ A NA SKLÁDKY BEZ ZHUTNĚNÍ</t>
  </si>
  <si>
    <t>humózní vrstvy zeminy  z pol.č. 121104 120,0 = 120,000 [A]_x000D_
zemina z výkopů z pol.č. 123738.a, 132738 200,0+30,0 = 230,000 [B]_x000D_
Celkové množství = 350,000</t>
  </si>
  <si>
    <t>b</t>
  </si>
  <si>
    <t>položka realizována pouze na přímý pokyn TDI a geologa stavby na základě skutečných poměrů podloží na stavbě</t>
  </si>
  <si>
    <t>z pol.č. 123738.b 600,0 = 600,000 [A]</t>
  </si>
  <si>
    <t>17380</t>
  </si>
  <si>
    <t>ZEMNÍ KRAJNICE A DOSYPÁVKY Z NAKUPOVANÝCH MATERIÁLŮ</t>
  </si>
  <si>
    <t>zemina vhodná k přímému použití bez úpravy, popřípadě drcené kamenivo  dle ČSN 73 6133</t>
  </si>
  <si>
    <t>17481</t>
  </si>
  <si>
    <t>ZÁSYP JAM A RÝH Z NAKUPOVANÝCH MATERIÁLŮ</t>
  </si>
  <si>
    <t>tříděné kamenivo HDK 63/125, mezerovitost min. 25%</t>
  </si>
  <si>
    <t>18110</t>
  </si>
  <si>
    <t>ÚPRAVA PLÁNĚ SE ZHUTNĚNÍM V HORNINĚ TŘ. I</t>
  </si>
  <si>
    <t>18210</t>
  </si>
  <si>
    <t>ÚPRAVA POVRCHŮ SROVNÁNÍM ÚZEMÍ</t>
  </si>
  <si>
    <t>urovnání nerovností tl do 50mm půdy a ohumusovaných ploch - jemná planýrka</t>
  </si>
  <si>
    <t>260,0m2*0,05 = 13,000 [A]</t>
  </si>
  <si>
    <t>18221</t>
  </si>
  <si>
    <t>ROZPROSTŘENÍ ORNICE VE SVAHU V TL DO 0,10M</t>
  </si>
  <si>
    <t>18242</t>
  </si>
  <si>
    <t>ZALOŽENÍ TRÁVNÍKU HYDROOSEVEM NA ORNICI</t>
  </si>
  <si>
    <t>183511</t>
  </si>
  <si>
    <t>CHEMICKÉ ODPLEVELENÍ CELOPLOŠNÉ</t>
  </si>
  <si>
    <t>2-násobné</t>
  </si>
  <si>
    <t>260,0m2 = 260,000 [A]</t>
  </si>
  <si>
    <t>2</t>
  </si>
  <si>
    <t>Základy</t>
  </si>
  <si>
    <t>21361</t>
  </si>
  <si>
    <t>DRENÁŽNÍ VRSTVY Z GEOTEXTILIE</t>
  </si>
  <si>
    <t>odvodnění 160,0m2 = 160,000 [A]</t>
  </si>
  <si>
    <t>28997</t>
  </si>
  <si>
    <t>OPLÁŠTĚNÍ (ZPEVNĚNÍ) Z GEOTEXTILIE A GEOMŘÍŽOVIN</t>
  </si>
  <si>
    <t>4</t>
  </si>
  <si>
    <t>Vodorovné konstrukce</t>
  </si>
  <si>
    <t>46321</t>
  </si>
  <si>
    <t>ROVNANINA Z LOMOVÉHO KAMENE</t>
  </si>
  <si>
    <t>zpevnění svahu lomovým kamenem</t>
  </si>
  <si>
    <t>46452</t>
  </si>
  <si>
    <t>POHOZ DNA A SVAHŮ Z KAMENIVA DRCENÉHO</t>
  </si>
  <si>
    <t>protierozní opatření, vyústění drenáže 1,0 = 1,000 [A]</t>
  </si>
  <si>
    <t>5</t>
  </si>
  <si>
    <t>Komunikace</t>
  </si>
  <si>
    <t>56330</t>
  </si>
  <si>
    <t>VOZOVKOVÉ VRSTVY ZE ŠTĚRKODRTI</t>
  </si>
  <si>
    <t>štěrkodrť, třída A, fr. 0/63 1150,0*0,20+50,0*0,15 = 237,500 [A]</t>
  </si>
  <si>
    <t>572213</t>
  </si>
  <si>
    <t>SPOJOVACÍ POSTŘIK Z EMULZE DO 0,5KG/M2</t>
  </si>
  <si>
    <t>575,0+35,0 = 610,000 [A]</t>
  </si>
  <si>
    <t>574A01</t>
  </si>
  <si>
    <t>ASFALTOVÝ BETON PRO OBRUSNÉ VRSTVY ACO 8</t>
  </si>
  <si>
    <t>35,0*0,03 = 1,050 [A]</t>
  </si>
  <si>
    <t>574A03</t>
  </si>
  <si>
    <t>ASFALTOVÝ BETON PRO OBRUSNÉ VRSTVY ACO 11</t>
  </si>
  <si>
    <t>575,0*0,04 = 23,000 [A]</t>
  </si>
  <si>
    <t>574E06</t>
  </si>
  <si>
    <t>ASFALTOVÝ BETON PRO PODKLADNÍ VRSTVY ACP 16+, 16S</t>
  </si>
  <si>
    <t>575,0*0,07 = 40,250 [A]_x000D_
 35,0*0,08 = 2,800 [B]_x000D_
Celkové množství = 43,050</t>
  </si>
  <si>
    <t>58251</t>
  </si>
  <si>
    <t>DLÁŽDĚNÉ KRYTY Z BETONOVÝCH DLAŽDIC DO LOŽE Z KAMENIVA</t>
  </si>
  <si>
    <t>betonová dlažba „vegetační“, vzorový tvar viz TZ_x000D_
dlaždice 400x400mm, tl. 100mm, světlá šedá_x000D_
lože kamenivo, výplň spar kamenivo</t>
  </si>
  <si>
    <t>422,0-18,2 = 403,800 [A]</t>
  </si>
  <si>
    <t>582616</t>
  </si>
  <si>
    <t>KRYTY Z BETON DLAŽDIC SE ZÁMKEM BAREV TL 100MM DO LOŽE Z KAM</t>
  </si>
  <si>
    <t>vyhrazené parkování 16,8 = 16,800 [A]_x000D_
oddělení park.stání - čáry 143,0*0,10+19,5*0,20 = 18,200 [B]_x000D_
Celkové množství = 35,000</t>
  </si>
  <si>
    <t>58920</t>
  </si>
  <si>
    <t>VÝPLŇ SPAR MODIFIKOVANÝM ASFALTEM</t>
  </si>
  <si>
    <t>ošetření parcovní spáry dle TP 115, včetně profrézování spáry, čištění spáry, odhezního nátěru, výplň spar mod. zálivkou za horka, apod.</t>
  </si>
  <si>
    <t>R57C10</t>
  </si>
  <si>
    <t>HMATOVÉ ÚPRAVY Z PÁSŮ LEPENÝCH</t>
  </si>
  <si>
    <t>bílé hmatné pásy lepené - dle TN TZÚS 12.03.04</t>
  </si>
  <si>
    <t>4,60 = 4,600 [A]</t>
  </si>
  <si>
    <t>8</t>
  </si>
  <si>
    <t>Potrubí</t>
  </si>
  <si>
    <t>87433</t>
  </si>
  <si>
    <t>POTRUBÍ Z TRUB PLASTOVÝCH ODPADNÍCH DN DO 150MM</t>
  </si>
  <si>
    <t>výměna UV ve stávající pozici - napojení na stáv. přípojku</t>
  </si>
  <si>
    <t>875332</t>
  </si>
  <si>
    <t>POTRUBÍ DREN Z TRUB PLAST DN DO 150MM DĚROVANÝCH</t>
  </si>
  <si>
    <t>perforovaná drenážní trubka, flexi, PVC nebo PE-HD, SN 8, DN 150mm</t>
  </si>
  <si>
    <t>odvodnění 32,0 = 32,000 [A]</t>
  </si>
  <si>
    <t>89516</t>
  </si>
  <si>
    <t>DRENÁŽNÍ VÝUSŤ Z BETON DÍLCŮ</t>
  </si>
  <si>
    <t>KUS</t>
  </si>
  <si>
    <t>89712</t>
  </si>
  <si>
    <t>VPUSŤ KANALIZAČNÍ ULIČNÍ KOMPLETNÍ Z BETONOVÝCH DÍLCŮ</t>
  </si>
  <si>
    <t>typová systémová vpust se sběrným košem a kalovým prostorem, litinová mříž, 
včetně podkladních a ložných vrstev C20/25 XF2, XD2, tl. 100mm</t>
  </si>
  <si>
    <t>výměna UV ve stávající pozici, výšková úprava 1 = 1,000 [A]</t>
  </si>
  <si>
    <t>89921</t>
  </si>
  <si>
    <t>VÝŠKOVÁ ÚPRAVA POKLOPŮ</t>
  </si>
  <si>
    <t>9</t>
  </si>
  <si>
    <t>Ostatní konstrukce a práce</t>
  </si>
  <si>
    <t>914121</t>
  </si>
  <si>
    <t>DOPRAVNÍ ZNAČKY ZÁKLADNÍ VELIKOSTI OCELOVÉ FÓLIE TŘ 1 - DODÁVKA A MONTÁŽ</t>
  </si>
  <si>
    <t>IP 11a + IP 12 2 = 2,000 [A]</t>
  </si>
  <si>
    <t>914921</t>
  </si>
  <si>
    <t>SLOUPKY A STOJKY DOPRAVNÍCH ZNAČEK Z OCEL TRUBEK DO PATKY - DODÁVKA A MONTÁŽ</t>
  </si>
  <si>
    <t>91551</t>
  </si>
  <si>
    <t>VODOROVNÉ DOPRAVNÍ ZNAČENÍ - PŘEDEM PŘIPRAVENÉ SYMBOLY</t>
  </si>
  <si>
    <t>aplikace na dlažbu</t>
  </si>
  <si>
    <t>Vyhrazené parkovací stání  - symbol O1 1 = 1,000 [A]</t>
  </si>
  <si>
    <t>917223</t>
  </si>
  <si>
    <t>SILNIČNÍ A CHODNÍKOVÉ OBRUBY Z BETONOVÝCH OBRUBNÍKŮ ŠÍŘ 100MM</t>
  </si>
  <si>
    <t>100/250mm
do zavlhlé betonové směsi C 20/25-XF3</t>
  </si>
  <si>
    <t>917224</t>
  </si>
  <si>
    <t>SILNIČNÍ A CHODNÍKOVÉ OBRUBY Z BETONOVÝCH OBRUBNÍKŮ ŠÍŘ 150MM</t>
  </si>
  <si>
    <t>150/250mm
do zavlhlé betonové směsi C 20/25-XF3</t>
  </si>
  <si>
    <t>919112</t>
  </si>
  <si>
    <t>ŘEZÁNÍ ASFALTOVÉHO KRYTU VOZOVEK TL DO 100MM</t>
  </si>
  <si>
    <t>919123</t>
  </si>
  <si>
    <t>ŘEZÁNÍ BETONOVÉHO KRYTU VOZOVEK TL DO 150MM</t>
  </si>
  <si>
    <t>96687</t>
  </si>
  <si>
    <t>VYBOURÁNÍ ULIČNÍCH VPUSTÍ KOMPLETNÍCH</t>
  </si>
  <si>
    <t>výměna UV ve stávající pozici, výšková úprava</t>
  </si>
  <si>
    <t>z pol.č. 123738 600,0 = 600,000 [A]</t>
  </si>
  <si>
    <t>vč. odvozu na skládku určenou zhotovitelem. Poplatek je uveden v položce 014101.b
položka realizována pouze na přímý pokyn TDI a geologa stavby na základě skutečných poměrů podloží na stavbě</t>
  </si>
  <si>
    <t>sanace podloží 1200,0m2*0,50 = 600,000 [A]</t>
  </si>
  <si>
    <t>zemina</t>
  </si>
  <si>
    <t>21452</t>
  </si>
  <si>
    <t>SANAČNÍ VRSTVY Z KAMENIVA DRCENÉHO</t>
  </si>
  <si>
    <t>21461C</t>
  </si>
  <si>
    <t>SEPARAČNÍ GEOTEXTILIE DO 300G/M2</t>
  </si>
  <si>
    <t>položka realizována pouze na přímý pokyn TDI a geologa stavby na základě skutečných poměrů podloží na stavbě
netkaná, dle TP, S7</t>
  </si>
  <si>
    <t>sanace podloží 1200,0m2 = 1200,000 [A]</t>
  </si>
  <si>
    <t>20% objemu</t>
  </si>
  <si>
    <t>122738</t>
  </si>
  <si>
    <t>ODKOPÁVKY A PROKOPÁVKY OBECNÉ TŘ. I, ODVOZ DO 20KM</t>
  </si>
  <si>
    <t>sadová jáma 68,0m2*1,50 = 102,000 [A]</t>
  </si>
  <si>
    <t>deponie zemin bez rozlišení (dočasná/trvalá), uložení dle povahy a určení s ohledem na další zpracoování či trvalé uložení</t>
  </si>
  <si>
    <t>včetně nákupu a dopravy materiálu 
výsadbový substrát, strukturální substrát, biouhel_x000D_
skladba viz PD</t>
  </si>
  <si>
    <t>68,0m2*1,50 = 102,000 [A]</t>
  </si>
  <si>
    <t>68,0m2*0,05 = 3,400 [A]</t>
  </si>
  <si>
    <t>18311</t>
  </si>
  <si>
    <t>ZALOŽENÍ ZÁHONU PRO VÝSADBU</t>
  </si>
  <si>
    <t>68,0m2 = 68,000 [A]</t>
  </si>
  <si>
    <t>18331</t>
  </si>
  <si>
    <t>SADOVNICKÉ OBDĚLÁNÍ PŮDY</t>
  </si>
  <si>
    <t>18461</t>
  </si>
  <si>
    <t>MULČOVÁNÍ</t>
  </si>
  <si>
    <t>jemně drcený mulčovací štěrk fr. 4/8 v tl. 50mm</t>
  </si>
  <si>
    <t>18472</t>
  </si>
  <si>
    <t>OŠETŘENÍ DŘEVIN SOLITERNÍCH</t>
  </si>
  <si>
    <t>5+3 = 8,000 [A]</t>
  </si>
  <si>
    <t>184B16</t>
  </si>
  <si>
    <t>VYSAZOVÁNÍ STROMŮ LISTNATÝCH S BALEM OBVOD KMENE DO 18CM, PODCHOZÍ VÝŠ MIN 2,4M</t>
  </si>
  <si>
    <t>dodávka dřeviny a materiálu, včetně výkopku, výsadby, úprava koruny, hnojení, zálivky 
kůly 3ks/1strom, ochrana stromu nátěrem a chráničkou
obvod kmínku 16/18 cm
dřevina s balem, I. kvalitativní třída
výška nasazení korunky min. 2,2 metru nad zemí
pozn.:_x000D_
Přesné místo stanoviště dřevin  bude určeno v průběhu realizace, po dohodě se zástupcem Odboru ekologie a veřejného prostoru (SML)</t>
  </si>
  <si>
    <t>184E2</t>
  </si>
  <si>
    <t>PŘESAZOVÁNÍ STROMŮ</t>
  </si>
  <si>
    <t>modřín (kmen 10-15cm) 
pozn.:
Přesné místo stanoviště dřevin  bude určeno v průběhu realizace, po dohodě se zástupcem Odboru ekologie a veřejného prostoru (SML)</t>
  </si>
  <si>
    <t>R18530</t>
  </si>
  <si>
    <t>BIOLOGICKÁ REKULTIVACE  - následná péče</t>
  </si>
  <si>
    <t>výchovný řez stromů, hnojení, zalití_x000D_
znovuuvázání dřeviny ke kůlům, kontrola zdravotního stavu dřeviny_x000D_
doplnění mulčování</t>
  </si>
  <si>
    <t>93650</t>
  </si>
  <si>
    <t>DROBNÉ DOPLŇK KONSTR KOVOVÉ</t>
  </si>
  <si>
    <t>KG</t>
  </si>
  <si>
    <t>KARI SÍŤ 0,8x0,8M 8/100/100_x000D_
PRO KOTVENÍ ZA BAL</t>
  </si>
  <si>
    <t>(3+5)*0,64m2*7,9kg/m2 = 40,448 [A]</t>
  </si>
  <si>
    <t>7</t>
  </si>
  <si>
    <t>Přidružená stavební výroba</t>
  </si>
  <si>
    <t>001</t>
  </si>
  <si>
    <t>Demontáž stáv. osvětlovacího bodu vč. základu</t>
  </si>
  <si>
    <t>002</t>
  </si>
  <si>
    <t>Stožár kónický lakovaný 6m, vrchol 60mm</t>
  </si>
  <si>
    <t>003</t>
  </si>
  <si>
    <t>Stožárová svorkovnice 6.16.4, 1x10A</t>
  </si>
  <si>
    <t>004</t>
  </si>
  <si>
    <t>Svítidlo uliční 01 LED 32,6W/2700K dle TZ a specif.</t>
  </si>
  <si>
    <t>005</t>
  </si>
  <si>
    <t>Svítidlo uliční 02 LED 23,4W/2700K dle TZ a specif.</t>
  </si>
  <si>
    <t>006</t>
  </si>
  <si>
    <t>Programování předřadníku svítidla</t>
  </si>
  <si>
    <t>007</t>
  </si>
  <si>
    <t>Recyklační poplatek za svítidlo</t>
  </si>
  <si>
    <t>008</t>
  </si>
  <si>
    <t>Kabel CYKY 4x10</t>
  </si>
  <si>
    <t>009</t>
  </si>
  <si>
    <t>Kabel CYKY 3x1,5</t>
  </si>
  <si>
    <t>010</t>
  </si>
  <si>
    <t>Zemnící pásovina FeZn 30x4</t>
  </si>
  <si>
    <t>011</t>
  </si>
  <si>
    <t>Zemnící drát FeZn 10mm</t>
  </si>
  <si>
    <t>012</t>
  </si>
  <si>
    <t>Oko na zemnící drát M8</t>
  </si>
  <si>
    <t>013</t>
  </si>
  <si>
    <t>Svorka SK</t>
  </si>
  <si>
    <t>014</t>
  </si>
  <si>
    <t>Chránička KOPOFLEX 50</t>
  </si>
  <si>
    <t>015</t>
  </si>
  <si>
    <t>Výkop pro betonový základ stožáru</t>
  </si>
  <si>
    <t>016</t>
  </si>
  <si>
    <t>Betonový základ pro stožár s pouzdrem</t>
  </si>
  <si>
    <t>017</t>
  </si>
  <si>
    <t>Výkop 30x60</t>
  </si>
  <si>
    <t>018</t>
  </si>
  <si>
    <t>Zához včetně hutnění 30x40</t>
  </si>
  <si>
    <t>019</t>
  </si>
  <si>
    <t>Pískové lože 30x20</t>
  </si>
  <si>
    <t>020</t>
  </si>
  <si>
    <t>Provizorní úprava terénu</t>
  </si>
  <si>
    <t>021</t>
  </si>
  <si>
    <t>Spojovací a montážní materiál</t>
  </si>
  <si>
    <t>022</t>
  </si>
  <si>
    <t>Napojení na stávající rozvody</t>
  </si>
  <si>
    <t>023</t>
  </si>
  <si>
    <t>Odvoz a likvidace odpadu</t>
  </si>
  <si>
    <t>024</t>
  </si>
  <si>
    <t>Pronájem plošiny - 10h</t>
  </si>
  <si>
    <t>025</t>
  </si>
  <si>
    <t>Pomocné montážní a zednické práce</t>
  </si>
  <si>
    <t>026</t>
  </si>
  <si>
    <t>Doprava</t>
  </si>
  <si>
    <t>027</t>
  </si>
  <si>
    <t>Výchozí revize</t>
  </si>
  <si>
    <t>Výkop 50x120</t>
  </si>
  <si>
    <t>Zához včetně hutnění 50x100</t>
  </si>
  <si>
    <t>Pískové lože 30-50x20</t>
  </si>
  <si>
    <t>Chránička KOPODUR 110</t>
  </si>
  <si>
    <t>Záslepka chráničky DN110</t>
  </si>
  <si>
    <t>Betonový žlab s víkem vnější rozměr 500x230x195</t>
  </si>
  <si>
    <t>Signalizační fólie</t>
  </si>
  <si>
    <t>Fyzické přeložení stávajících kabelových tras do betonového žlabu v novém výkopu</t>
  </si>
</sst>
</file>

<file path=xl/styles.xml><?xml version="1.0" encoding="utf-8"?>
<styleSheet xmlns="http://schemas.openxmlformats.org/spreadsheetml/2006/main">
  <numFmts count="2">
    <numFmt numFmtId="164" formatCode="#\ ###\ ###\ ###\ ##0.00"/>
    <numFmt numFmtId="165" formatCode="#\ ###\ ###\ ###\ ##0.000"/>
  </numFmts>
  <fonts count="10">
    <font>
      <sz val="11"/>
      <name val="Calibri"/>
      <family val="2"/>
      <scheme val="minor"/>
    </font>
    <font>
      <sz val="11"/>
      <color rgb="FFD9D9D9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1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4" fillId="2" borderId="0" xfId="3" applyFill="1">
      <alignment horizontal="right" vertical="center" wrapText="1"/>
    </xf>
    <xf numFmtId="164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0" fontId="4" fillId="0" borderId="1" xfId="5" applyBorder="1">
      <alignment horizontal="left" vertical="center" wrapText="1"/>
    </xf>
    <xf numFmtId="164" fontId="4" fillId="0" borderId="1" xfId="5" applyNumberFormat="1" applyBorder="1">
      <alignment horizontal="lef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6" fillId="2" borderId="4" xfId="6" applyFill="1" applyBorder="1">
      <alignment horizontal="left" vertical="center" wrapText="1"/>
    </xf>
    <xf numFmtId="0" fontId="6" fillId="2" borderId="0" xfId="6" applyFill="1" applyBorder="1">
      <alignment horizontal="left" vertical="center" wrapText="1"/>
    </xf>
    <xf numFmtId="0" fontId="0" fillId="2" borderId="5" xfId="0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0" fontId="5" fillId="3" borderId="7" xfId="4" applyFill="1" applyBorder="1">
      <alignment horizontal="center" vertical="center" wrapText="1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7" fillId="2" borderId="5" xfId="0" applyFont="1" applyFill="1" applyBorder="1"/>
    <xf numFmtId="0" fontId="7" fillId="2" borderId="10" xfId="0" applyFont="1" applyFill="1" applyBorder="1"/>
    <xf numFmtId="0" fontId="7" fillId="2" borderId="5" xfId="0" applyFont="1" applyFill="1" applyBorder="1" applyAlignment="1">
      <alignment horizontal="right"/>
    </xf>
    <xf numFmtId="0" fontId="7" fillId="2" borderId="11" xfId="0" applyFont="1" applyFill="1" applyBorder="1"/>
    <xf numFmtId="164" fontId="7" fillId="2" borderId="5" xfId="0" applyNumberFormat="1" applyFont="1" applyFill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right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0" xfId="0" applyNumberFormat="1"/>
    <xf numFmtId="0" fontId="0" fillId="0" borderId="4" xfId="0" applyBorder="1"/>
    <xf numFmtId="0" fontId="0" fillId="0" borderId="0" xfId="0" applyBorder="1"/>
    <xf numFmtId="0" fontId="8" fillId="0" borderId="0" xfId="0" applyFont="1" applyBorder="1" applyAlignment="1">
      <alignment wrapText="1"/>
    </xf>
    <xf numFmtId="0" fontId="0" fillId="0" borderId="12" xfId="0" applyBorder="1"/>
    <xf numFmtId="0" fontId="0" fillId="0" borderId="13" xfId="0" applyBorder="1"/>
    <xf numFmtId="0" fontId="8" fillId="0" borderId="13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3" xfId="0" applyBorder="1" applyAlignment="1">
      <alignment wrapText="1"/>
    </xf>
    <xf numFmtId="0" fontId="3" fillId="2" borderId="0" xfId="2" applyFill="1">
      <alignment horizontal="left" vertical="center" wrapText="1"/>
    </xf>
    <xf numFmtId="0" fontId="0" fillId="2" borderId="0" xfId="0" applyFill="1"/>
    <xf numFmtId="0" fontId="5" fillId="3" borderId="1" xfId="4" applyFill="1" applyBorder="1">
      <alignment horizontal="center" vertical="center" wrapText="1"/>
    </xf>
    <xf numFmtId="0" fontId="6" fillId="2" borderId="0" xfId="6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5" fillId="3" borderId="6" xfId="4" applyFill="1" applyBorder="1">
      <alignment horizontal="center" vertical="center" wrapText="1"/>
    </xf>
    <xf numFmtId="0" fontId="5" fillId="3" borderId="7" xfId="4" applyFill="1" applyBorder="1">
      <alignment horizontal="center" vertical="center" wrapText="1"/>
    </xf>
  </cellXfs>
  <cellStyles count="14">
    <cellStyle name="NadpisRekapitulaceSoupisPraciStyle" xfId="2"/>
    <cellStyle name="NadpisStrukturyStyle" xfId="7"/>
    <cellStyle name="NadpisySloupcuStyle" xfId="4"/>
    <cellStyle name="NormalBoldLeftStyle" xfId="9"/>
    <cellStyle name="NormalBoldRightStyle" xfId="10"/>
    <cellStyle name="NormalBoldStyle" xfId="5"/>
    <cellStyle name="NormalLeftStyle" xfId="11"/>
    <cellStyle name="normální" xfId="0" builtinId="0"/>
    <cellStyle name="NormalRightStyle" xfId="12"/>
    <cellStyle name="NormalStyle" xfId="1"/>
    <cellStyle name="PolDoplnInfoStyle" xfId="13"/>
    <cellStyle name="RekapitulaceCenyStyle" xfId="3"/>
    <cellStyle name="StavbaRozpocetHeaderStyle" xfId="6"/>
    <cellStyle name="StavebniDilStyle" xf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"/>
  <sheetViews>
    <sheetView tabSelected="1" workbookViewId="0">
      <selection activeCell="A18" sqref="A18"/>
    </sheetView>
  </sheetViews>
  <sheetFormatPr defaultRowHeight="15"/>
  <cols>
    <col min="1" max="1" width="32.42578125" customWidth="1"/>
    <col min="2" max="2" width="35.28515625" customWidth="1"/>
    <col min="3" max="5" width="19.42578125" customWidth="1"/>
  </cols>
  <sheetData>
    <row r="1" spans="1:5">
      <c r="A1" s="1" t="s">
        <v>0</v>
      </c>
      <c r="B1" s="2" t="s">
        <v>1</v>
      </c>
      <c r="C1" s="3"/>
      <c r="D1" s="3"/>
      <c r="E1" s="3"/>
    </row>
    <row r="2" spans="1:5">
      <c r="A2" s="1"/>
      <c r="B2" s="44" t="s">
        <v>2</v>
      </c>
      <c r="C2" s="3"/>
      <c r="D2" s="3"/>
      <c r="E2" s="3"/>
    </row>
    <row r="3" spans="1:5">
      <c r="A3" s="3"/>
      <c r="B3" s="45"/>
      <c r="C3" s="3"/>
      <c r="D3" s="3"/>
      <c r="E3" s="3"/>
    </row>
    <row r="4" spans="1:5" ht="36.75" customHeight="1">
      <c r="A4" s="3"/>
      <c r="B4" s="44" t="s">
        <v>3</v>
      </c>
      <c r="C4" s="45"/>
      <c r="D4" s="45"/>
      <c r="E4" s="45"/>
    </row>
    <row r="5" spans="1:5">
      <c r="A5" s="3"/>
      <c r="B5" s="3"/>
      <c r="C5" s="3"/>
      <c r="D5" s="3"/>
      <c r="E5" s="3"/>
    </row>
    <row r="6" spans="1:5">
      <c r="A6" s="3"/>
      <c r="B6" s="4" t="s">
        <v>4</v>
      </c>
      <c r="C6" s="5">
        <f>SUM(C10:C15)</f>
        <v>0</v>
      </c>
      <c r="D6" s="3"/>
      <c r="E6" s="3"/>
    </row>
    <row r="7" spans="1:5">
      <c r="A7" s="3"/>
      <c r="B7" s="4" t="s">
        <v>5</v>
      </c>
      <c r="C7" s="5">
        <f>SUM(E10:E15)</f>
        <v>0</v>
      </c>
      <c r="D7" s="3"/>
      <c r="E7" s="3"/>
    </row>
    <row r="8" spans="1:5">
      <c r="A8" s="3"/>
      <c r="B8" s="3"/>
      <c r="C8" s="3"/>
      <c r="D8" s="3"/>
      <c r="E8" s="3"/>
    </row>
    <row r="9" spans="1:5">
      <c r="A9" s="6" t="s">
        <v>6</v>
      </c>
      <c r="B9" s="6" t="s">
        <v>7</v>
      </c>
      <c r="C9" s="6" t="s">
        <v>8</v>
      </c>
      <c r="D9" s="6" t="s">
        <v>9</v>
      </c>
      <c r="E9" s="6" t="s">
        <v>10</v>
      </c>
    </row>
    <row r="10" spans="1:5">
      <c r="A10" s="7" t="s">
        <v>11</v>
      </c>
      <c r="B10" s="8" t="s">
        <v>12</v>
      </c>
      <c r="C10" s="9">
        <f>'000'!I3</f>
        <v>0</v>
      </c>
      <c r="D10" s="9">
        <f>SUMIFS('000'!N:N,'000'!A:A,"P")</f>
        <v>0</v>
      </c>
      <c r="E10" s="9">
        <f t="shared" ref="E10:E15" si="0">C10+D10</f>
        <v>0</v>
      </c>
    </row>
    <row r="11" spans="1:5">
      <c r="A11" s="7" t="s">
        <v>13</v>
      </c>
      <c r="B11" s="8" t="s">
        <v>14</v>
      </c>
      <c r="C11" s="9">
        <f>'101'!I3</f>
        <v>0</v>
      </c>
      <c r="D11" s="9">
        <f>SUMIFS('101'!N:N,'101'!A:A,"P")</f>
        <v>0</v>
      </c>
      <c r="E11" s="9">
        <f t="shared" si="0"/>
        <v>0</v>
      </c>
    </row>
    <row r="12" spans="1:5">
      <c r="A12" s="7" t="s">
        <v>15</v>
      </c>
      <c r="B12" s="8" t="s">
        <v>16</v>
      </c>
      <c r="C12" s="9">
        <f>'101.1'!I3</f>
        <v>0</v>
      </c>
      <c r="D12" s="9">
        <f>SUMIFS('101.1'!N:N,'101.1'!A:A,"P")</f>
        <v>0</v>
      </c>
      <c r="E12" s="9">
        <f t="shared" si="0"/>
        <v>0</v>
      </c>
    </row>
    <row r="13" spans="1:5">
      <c r="A13" s="7" t="s">
        <v>17</v>
      </c>
      <c r="B13" s="8" t="s">
        <v>18</v>
      </c>
      <c r="C13" s="9">
        <f>'101.2'!I3</f>
        <v>0</v>
      </c>
      <c r="D13" s="9">
        <f>SUMIFS('101.2'!N:N,'101.2'!A:A,"P")</f>
        <v>0</v>
      </c>
      <c r="E13" s="9">
        <f t="shared" si="0"/>
        <v>0</v>
      </c>
    </row>
    <row r="14" spans="1:5">
      <c r="A14" s="7" t="s">
        <v>19</v>
      </c>
      <c r="B14" s="8" t="s">
        <v>20</v>
      </c>
      <c r="C14" s="9">
        <f>'401'!I3</f>
        <v>0</v>
      </c>
      <c r="D14" s="9">
        <f>SUMIFS('401'!N:N,'401'!A:A,"P")</f>
        <v>0</v>
      </c>
      <c r="E14" s="9">
        <f t="shared" si="0"/>
        <v>0</v>
      </c>
    </row>
    <row r="15" spans="1:5">
      <c r="A15" s="7" t="s">
        <v>21</v>
      </c>
      <c r="B15" s="8" t="s">
        <v>22</v>
      </c>
      <c r="C15" s="9">
        <f>'402'!I3</f>
        <v>0</v>
      </c>
      <c r="D15" s="9">
        <f>SUMIFS('402'!N:N,'402'!A:A,"P")</f>
        <v>0</v>
      </c>
      <c r="E15" s="9">
        <f t="shared" si="0"/>
        <v>0</v>
      </c>
    </row>
  </sheetData>
  <mergeCells count="2">
    <mergeCell ref="B2:B3"/>
    <mergeCell ref="B4:E4"/>
  </mergeCells>
  <pageMargins left="0.70866141732283472" right="0.70866141732283472" top="0.78740157480314965" bottom="0.78740157480314965" header="0.31496062992125984" footer="0.31496062992125984"/>
  <pageSetup scale="9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1"/>
  <sheetViews>
    <sheetView topLeftCell="B1" workbookViewId="0">
      <selection activeCell="H1" sqref="H1"/>
    </sheetView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4" max="15" width="9.140625" hidden="1"/>
  </cols>
  <sheetData>
    <row r="1" spans="1:1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O1">
        <v>3</v>
      </c>
    </row>
    <row r="2" spans="1:15" ht="20.25">
      <c r="A2" s="1"/>
      <c r="B2" s="13"/>
      <c r="C2" s="14"/>
      <c r="D2" s="14"/>
      <c r="E2" s="15" t="s">
        <v>23</v>
      </c>
      <c r="F2" s="14"/>
      <c r="G2" s="14"/>
      <c r="H2" s="14"/>
      <c r="I2" s="14"/>
    </row>
    <row r="3" spans="1:15">
      <c r="A3" s="3" t="s">
        <v>24</v>
      </c>
      <c r="B3" s="16" t="s">
        <v>25</v>
      </c>
      <c r="C3" s="47" t="s">
        <v>26</v>
      </c>
      <c r="D3" s="48"/>
      <c r="E3" s="17" t="s">
        <v>27</v>
      </c>
      <c r="F3" s="14"/>
      <c r="G3" s="14"/>
      <c r="H3" s="18" t="s">
        <v>11</v>
      </c>
      <c r="I3" s="19">
        <f>SUMIFS(I8:I31,A8:A31,"SD")</f>
        <v>0</v>
      </c>
      <c r="N3">
        <v>0</v>
      </c>
      <c r="O3">
        <v>2</v>
      </c>
    </row>
    <row r="4" spans="1:15">
      <c r="A4" s="3" t="s">
        <v>28</v>
      </c>
      <c r="B4" s="16" t="s">
        <v>29</v>
      </c>
      <c r="C4" s="47" t="s">
        <v>11</v>
      </c>
      <c r="D4" s="48"/>
      <c r="E4" s="17" t="s">
        <v>12</v>
      </c>
      <c r="F4" s="14"/>
      <c r="G4" s="14"/>
      <c r="H4" s="14"/>
      <c r="I4" s="14"/>
      <c r="N4">
        <v>0.12</v>
      </c>
      <c r="O4">
        <v>2</v>
      </c>
    </row>
    <row r="5" spans="1:15" ht="15" customHeight="1">
      <c r="A5" s="49" t="s">
        <v>30</v>
      </c>
      <c r="B5" s="50" t="s">
        <v>31</v>
      </c>
      <c r="C5" s="46" t="s">
        <v>32</v>
      </c>
      <c r="D5" s="46" t="s">
        <v>33</v>
      </c>
      <c r="E5" s="46" t="s">
        <v>34</v>
      </c>
      <c r="F5" s="46" t="s">
        <v>35</v>
      </c>
      <c r="G5" s="46" t="s">
        <v>36</v>
      </c>
      <c r="H5" s="46" t="s">
        <v>37</v>
      </c>
      <c r="I5" s="46"/>
      <c r="N5">
        <v>0.21</v>
      </c>
    </row>
    <row r="6" spans="1:15">
      <c r="A6" s="49"/>
      <c r="B6" s="50"/>
      <c r="C6" s="46"/>
      <c r="D6" s="46"/>
      <c r="E6" s="46"/>
      <c r="F6" s="46"/>
      <c r="G6" s="46"/>
      <c r="H6" s="6" t="s">
        <v>38</v>
      </c>
      <c r="I6" s="6" t="s">
        <v>39</v>
      </c>
    </row>
    <row r="7" spans="1:15">
      <c r="A7" s="21">
        <v>0</v>
      </c>
      <c r="B7" s="20">
        <v>1</v>
      </c>
      <c r="C7" s="22">
        <v>2</v>
      </c>
      <c r="D7" s="6">
        <v>3</v>
      </c>
      <c r="E7" s="22">
        <v>4</v>
      </c>
      <c r="F7" s="6">
        <v>5</v>
      </c>
      <c r="G7" s="6">
        <v>6</v>
      </c>
      <c r="H7" s="6">
        <v>7</v>
      </c>
      <c r="I7" s="22">
        <v>8</v>
      </c>
    </row>
    <row r="8" spans="1:15">
      <c r="A8" s="23" t="s">
        <v>40</v>
      </c>
      <c r="B8" s="24"/>
      <c r="C8" s="25" t="s">
        <v>41</v>
      </c>
      <c r="D8" s="26"/>
      <c r="E8" s="23" t="s">
        <v>42</v>
      </c>
      <c r="F8" s="26"/>
      <c r="G8" s="26"/>
      <c r="H8" s="26"/>
      <c r="I8" s="27">
        <f>SUMIFS(I9:I31,A9:A31,"P")</f>
        <v>0</v>
      </c>
    </row>
    <row r="9" spans="1:15">
      <c r="A9" s="28" t="s">
        <v>43</v>
      </c>
      <c r="B9" s="28">
        <v>1</v>
      </c>
      <c r="C9" s="29" t="s">
        <v>44</v>
      </c>
      <c r="D9" s="28" t="s">
        <v>45</v>
      </c>
      <c r="E9" s="30" t="s">
        <v>46</v>
      </c>
      <c r="F9" s="31" t="s">
        <v>47</v>
      </c>
      <c r="G9" s="32">
        <v>1</v>
      </c>
      <c r="H9" s="33"/>
      <c r="I9" s="33">
        <f>ROUND(G9*H9,O4)</f>
        <v>0</v>
      </c>
      <c r="N9" s="34">
        <f>I9*0.21</f>
        <v>0</v>
      </c>
      <c r="O9">
        <v>3</v>
      </c>
    </row>
    <row r="10" spans="1:15" ht="225">
      <c r="A10" s="28" t="s">
        <v>48</v>
      </c>
      <c r="B10" s="35"/>
      <c r="C10" s="36"/>
      <c r="D10" s="36"/>
      <c r="E10" s="30" t="s">
        <v>49</v>
      </c>
      <c r="F10" s="36"/>
      <c r="G10" s="36"/>
      <c r="H10" s="36"/>
      <c r="I10" s="36"/>
    </row>
    <row r="11" spans="1:15">
      <c r="A11" s="28" t="s">
        <v>50</v>
      </c>
      <c r="B11" s="35"/>
      <c r="C11" s="36"/>
      <c r="D11" s="36"/>
      <c r="E11" s="37" t="s">
        <v>45</v>
      </c>
      <c r="F11" s="36"/>
      <c r="G11" s="36"/>
      <c r="H11" s="36"/>
      <c r="I11" s="36"/>
    </row>
    <row r="12" spans="1:15">
      <c r="A12" s="28" t="s">
        <v>43</v>
      </c>
      <c r="B12" s="28">
        <v>2</v>
      </c>
      <c r="C12" s="29" t="s">
        <v>51</v>
      </c>
      <c r="D12" s="28" t="s">
        <v>45</v>
      </c>
      <c r="E12" s="30" t="s">
        <v>52</v>
      </c>
      <c r="F12" s="31" t="s">
        <v>47</v>
      </c>
      <c r="G12" s="32">
        <v>1</v>
      </c>
      <c r="H12" s="33"/>
      <c r="I12" s="33">
        <f>ROUND(G12*H12,O4)</f>
        <v>0</v>
      </c>
      <c r="N12" s="34">
        <f>I12*0.21</f>
        <v>0</v>
      </c>
      <c r="O12">
        <v>3</v>
      </c>
    </row>
    <row r="13" spans="1:15" ht="75">
      <c r="A13" s="28" t="s">
        <v>48</v>
      </c>
      <c r="B13" s="35"/>
      <c r="C13" s="36"/>
      <c r="D13" s="36"/>
      <c r="E13" s="30" t="s">
        <v>53</v>
      </c>
      <c r="F13" s="36"/>
      <c r="G13" s="36"/>
      <c r="H13" s="36"/>
      <c r="I13" s="36"/>
    </row>
    <row r="14" spans="1:15">
      <c r="A14" s="28" t="s">
        <v>50</v>
      </c>
      <c r="B14" s="35"/>
      <c r="C14" s="36"/>
      <c r="D14" s="36"/>
      <c r="E14" s="37" t="s">
        <v>45</v>
      </c>
      <c r="F14" s="36"/>
      <c r="G14" s="36"/>
      <c r="H14" s="36"/>
      <c r="I14" s="36"/>
    </row>
    <row r="15" spans="1:15">
      <c r="A15" s="28" t="s">
        <v>43</v>
      </c>
      <c r="B15" s="28">
        <v>3</v>
      </c>
      <c r="C15" s="29" t="s">
        <v>54</v>
      </c>
      <c r="D15" s="28" t="s">
        <v>55</v>
      </c>
      <c r="E15" s="30" t="s">
        <v>56</v>
      </c>
      <c r="F15" s="31" t="s">
        <v>47</v>
      </c>
      <c r="G15" s="32">
        <v>1</v>
      </c>
      <c r="H15" s="33"/>
      <c r="I15" s="33">
        <f>ROUND(G15*H15,O4)</f>
        <v>0</v>
      </c>
      <c r="N15" s="34">
        <f>I15*0.21</f>
        <v>0</v>
      </c>
      <c r="O15">
        <v>3</v>
      </c>
    </row>
    <row r="16" spans="1:15" ht="60">
      <c r="A16" s="28" t="s">
        <v>48</v>
      </c>
      <c r="B16" s="35"/>
      <c r="C16" s="36"/>
      <c r="D16" s="36"/>
      <c r="E16" s="30" t="s">
        <v>57</v>
      </c>
      <c r="F16" s="36"/>
      <c r="G16" s="36"/>
      <c r="H16" s="36"/>
      <c r="I16" s="36"/>
    </row>
    <row r="17" spans="1:15">
      <c r="A17" s="28" t="s">
        <v>50</v>
      </c>
      <c r="B17" s="35"/>
      <c r="C17" s="36"/>
      <c r="D17" s="36"/>
      <c r="E17" s="37" t="s">
        <v>45</v>
      </c>
      <c r="F17" s="36"/>
      <c r="G17" s="36"/>
      <c r="H17" s="36"/>
      <c r="I17" s="36"/>
    </row>
    <row r="18" spans="1:15">
      <c r="A18" s="28" t="s">
        <v>43</v>
      </c>
      <c r="B18" s="28">
        <v>4</v>
      </c>
      <c r="C18" s="29" t="s">
        <v>54</v>
      </c>
      <c r="D18" s="28" t="s">
        <v>58</v>
      </c>
      <c r="E18" s="30" t="s">
        <v>56</v>
      </c>
      <c r="F18" s="31" t="s">
        <v>47</v>
      </c>
      <c r="G18" s="32">
        <v>1</v>
      </c>
      <c r="H18" s="33"/>
      <c r="I18" s="33">
        <f>ROUND(G18*H18,O4)</f>
        <v>0</v>
      </c>
      <c r="N18" s="34">
        <f>I18*0.21</f>
        <v>0</v>
      </c>
      <c r="O18">
        <v>3</v>
      </c>
    </row>
    <row r="19" spans="1:15" ht="105">
      <c r="A19" s="28" t="s">
        <v>48</v>
      </c>
      <c r="B19" s="35"/>
      <c r="C19" s="36"/>
      <c r="D19" s="36"/>
      <c r="E19" s="30" t="s">
        <v>59</v>
      </c>
      <c r="F19" s="36"/>
      <c r="G19" s="36"/>
      <c r="H19" s="36"/>
      <c r="I19" s="36"/>
    </row>
    <row r="20" spans="1:15">
      <c r="A20" s="28" t="s">
        <v>50</v>
      </c>
      <c r="B20" s="35"/>
      <c r="C20" s="36"/>
      <c r="D20" s="36"/>
      <c r="E20" s="37" t="s">
        <v>45</v>
      </c>
      <c r="F20" s="36"/>
      <c r="G20" s="36"/>
      <c r="H20" s="36"/>
      <c r="I20" s="36"/>
    </row>
    <row r="21" spans="1:15">
      <c r="A21" s="28" t="s">
        <v>43</v>
      </c>
      <c r="B21" s="28">
        <v>5</v>
      </c>
      <c r="C21" s="29" t="s">
        <v>60</v>
      </c>
      <c r="D21" s="28" t="s">
        <v>45</v>
      </c>
      <c r="E21" s="30" t="s">
        <v>61</v>
      </c>
      <c r="F21" s="31" t="s">
        <v>47</v>
      </c>
      <c r="G21" s="32">
        <v>1</v>
      </c>
      <c r="H21" s="33"/>
      <c r="I21" s="33">
        <f>ROUND(G21*H21,O4)</f>
        <v>0</v>
      </c>
      <c r="N21" s="34">
        <f>I21*0.21</f>
        <v>0</v>
      </c>
      <c r="O21">
        <v>3</v>
      </c>
    </row>
    <row r="22" spans="1:15">
      <c r="A22" s="28" t="s">
        <v>48</v>
      </c>
      <c r="B22" s="35"/>
      <c r="C22" s="36"/>
      <c r="D22" s="36"/>
      <c r="E22" s="30" t="s">
        <v>62</v>
      </c>
      <c r="F22" s="36"/>
      <c r="G22" s="36"/>
      <c r="H22" s="36"/>
      <c r="I22" s="36"/>
    </row>
    <row r="23" spans="1:15">
      <c r="A23" s="28" t="s">
        <v>50</v>
      </c>
      <c r="B23" s="35"/>
      <c r="C23" s="36"/>
      <c r="D23" s="36"/>
      <c r="E23" s="37" t="s">
        <v>45</v>
      </c>
      <c r="F23" s="36"/>
      <c r="G23" s="36"/>
      <c r="H23" s="36"/>
      <c r="I23" s="36"/>
    </row>
    <row r="24" spans="1:15" ht="30">
      <c r="A24" s="28" t="s">
        <v>43</v>
      </c>
      <c r="B24" s="28">
        <v>6</v>
      </c>
      <c r="C24" s="29" t="s">
        <v>63</v>
      </c>
      <c r="D24" s="28" t="s">
        <v>45</v>
      </c>
      <c r="E24" s="30" t="s">
        <v>64</v>
      </c>
      <c r="F24" s="31" t="s">
        <v>47</v>
      </c>
      <c r="G24" s="32">
        <v>1</v>
      </c>
      <c r="H24" s="33"/>
      <c r="I24" s="33">
        <f>ROUND(G24*H24,O4)</f>
        <v>0</v>
      </c>
      <c r="N24" s="34">
        <f>I24*0.21</f>
        <v>0</v>
      </c>
      <c r="O24">
        <v>3</v>
      </c>
    </row>
    <row r="25" spans="1:15">
      <c r="A25" s="28" t="s">
        <v>48</v>
      </c>
      <c r="B25" s="35"/>
      <c r="C25" s="36"/>
      <c r="D25" s="36"/>
      <c r="E25" s="30" t="s">
        <v>65</v>
      </c>
      <c r="F25" s="36"/>
      <c r="G25" s="36"/>
      <c r="H25" s="36"/>
      <c r="I25" s="36"/>
    </row>
    <row r="26" spans="1:15">
      <c r="A26" s="28" t="s">
        <v>50</v>
      </c>
      <c r="B26" s="35"/>
      <c r="C26" s="36"/>
      <c r="D26" s="36"/>
      <c r="E26" s="37" t="s">
        <v>45</v>
      </c>
      <c r="F26" s="36"/>
      <c r="G26" s="36"/>
      <c r="H26" s="36"/>
      <c r="I26" s="36"/>
    </row>
    <row r="27" spans="1:15">
      <c r="A27" s="28" t="s">
        <v>43</v>
      </c>
      <c r="B27" s="28">
        <v>7</v>
      </c>
      <c r="C27" s="29" t="s">
        <v>66</v>
      </c>
      <c r="D27" s="28" t="s">
        <v>67</v>
      </c>
      <c r="E27" s="30" t="s">
        <v>68</v>
      </c>
      <c r="F27" s="31" t="s">
        <v>47</v>
      </c>
      <c r="G27" s="32">
        <v>1</v>
      </c>
      <c r="H27" s="33"/>
      <c r="I27" s="33">
        <f>ROUND(G27*H27,O4)</f>
        <v>0</v>
      </c>
      <c r="N27" s="34">
        <f>I27*0.21</f>
        <v>0</v>
      </c>
      <c r="O27">
        <v>3</v>
      </c>
    </row>
    <row r="28" spans="1:15" ht="75">
      <c r="A28" s="28" t="s">
        <v>48</v>
      </c>
      <c r="B28" s="35"/>
      <c r="C28" s="36"/>
      <c r="D28" s="36"/>
      <c r="E28" s="30" t="s">
        <v>69</v>
      </c>
      <c r="F28" s="36"/>
      <c r="G28" s="36"/>
      <c r="H28" s="36"/>
      <c r="I28" s="36"/>
    </row>
    <row r="29" spans="1:15">
      <c r="A29" s="28" t="s">
        <v>43</v>
      </c>
      <c r="B29" s="28">
        <v>8</v>
      </c>
      <c r="C29" s="29" t="s">
        <v>70</v>
      </c>
      <c r="D29" s="28" t="s">
        <v>45</v>
      </c>
      <c r="E29" s="30" t="s">
        <v>71</v>
      </c>
      <c r="F29" s="31" t="s">
        <v>47</v>
      </c>
      <c r="G29" s="32">
        <v>1</v>
      </c>
      <c r="H29" s="33"/>
      <c r="I29" s="33">
        <f>ROUND(G29*H29,O4)</f>
        <v>0</v>
      </c>
      <c r="N29" s="34">
        <f>I29*0.21</f>
        <v>0</v>
      </c>
      <c r="O29">
        <v>3</v>
      </c>
    </row>
    <row r="30" spans="1:15" ht="255">
      <c r="A30" s="28" t="s">
        <v>48</v>
      </c>
      <c r="B30" s="35"/>
      <c r="C30" s="36"/>
      <c r="D30" s="36"/>
      <c r="E30" s="30" t="s">
        <v>72</v>
      </c>
      <c r="F30" s="36"/>
      <c r="G30" s="36"/>
      <c r="H30" s="36"/>
      <c r="I30" s="36"/>
    </row>
    <row r="31" spans="1:15">
      <c r="A31" s="28" t="s">
        <v>50</v>
      </c>
      <c r="B31" s="38"/>
      <c r="C31" s="39"/>
      <c r="D31" s="39"/>
      <c r="E31" s="40" t="s">
        <v>45</v>
      </c>
      <c r="F31" s="39"/>
      <c r="G31" s="39"/>
      <c r="H31" s="39"/>
      <c r="I31" s="39"/>
    </row>
  </sheetData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ageMargins left="0.70866141732283472" right="0.70866141732283472" top="0.78740157480314965" bottom="0.78740157480314965" header="0.31496062992125984" footer="0.31496062992125984"/>
  <pageSetup scale="6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44"/>
  <sheetViews>
    <sheetView topLeftCell="B1" workbookViewId="0">
      <selection activeCell="I1" sqref="I1"/>
    </sheetView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4" max="15" width="9.140625" hidden="1"/>
  </cols>
  <sheetData>
    <row r="1" spans="1:1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O1">
        <v>3</v>
      </c>
    </row>
    <row r="2" spans="1:15" ht="20.25">
      <c r="A2" s="1"/>
      <c r="B2" s="13"/>
      <c r="C2" s="14"/>
      <c r="D2" s="14"/>
      <c r="E2" s="15" t="s">
        <v>23</v>
      </c>
      <c r="F2" s="14"/>
      <c r="G2" s="14"/>
      <c r="H2" s="14"/>
      <c r="I2" s="14"/>
    </row>
    <row r="3" spans="1:15">
      <c r="A3" s="3" t="s">
        <v>24</v>
      </c>
      <c r="B3" s="16" t="s">
        <v>25</v>
      </c>
      <c r="C3" s="47" t="s">
        <v>26</v>
      </c>
      <c r="D3" s="48"/>
      <c r="E3" s="17" t="s">
        <v>27</v>
      </c>
      <c r="F3" s="14"/>
      <c r="G3" s="14"/>
      <c r="H3" s="18" t="s">
        <v>13</v>
      </c>
      <c r="I3" s="19">
        <f>SUMIFS(I8:I144,A8:A144,"SD")</f>
        <v>0</v>
      </c>
      <c r="N3">
        <v>0</v>
      </c>
      <c r="O3">
        <v>2</v>
      </c>
    </row>
    <row r="4" spans="1:15">
      <c r="A4" s="3" t="s">
        <v>28</v>
      </c>
      <c r="B4" s="16" t="s">
        <v>29</v>
      </c>
      <c r="C4" s="47" t="s">
        <v>13</v>
      </c>
      <c r="D4" s="48"/>
      <c r="E4" s="17" t="s">
        <v>14</v>
      </c>
      <c r="F4" s="14"/>
      <c r="G4" s="14"/>
      <c r="H4" s="14"/>
      <c r="I4" s="14"/>
      <c r="N4">
        <v>0.12</v>
      </c>
      <c r="O4">
        <v>2</v>
      </c>
    </row>
    <row r="5" spans="1:15" ht="15" customHeight="1">
      <c r="A5" s="49" t="s">
        <v>30</v>
      </c>
      <c r="B5" s="50" t="s">
        <v>31</v>
      </c>
      <c r="C5" s="46" t="s">
        <v>32</v>
      </c>
      <c r="D5" s="46" t="s">
        <v>33</v>
      </c>
      <c r="E5" s="46" t="s">
        <v>34</v>
      </c>
      <c r="F5" s="46" t="s">
        <v>35</v>
      </c>
      <c r="G5" s="46" t="s">
        <v>36</v>
      </c>
      <c r="H5" s="46" t="s">
        <v>37</v>
      </c>
      <c r="I5" s="46"/>
      <c r="N5">
        <v>0.21</v>
      </c>
    </row>
    <row r="6" spans="1:15">
      <c r="A6" s="49"/>
      <c r="B6" s="50"/>
      <c r="C6" s="46"/>
      <c r="D6" s="46"/>
      <c r="E6" s="46"/>
      <c r="F6" s="46"/>
      <c r="G6" s="46"/>
      <c r="H6" s="6" t="s">
        <v>38</v>
      </c>
      <c r="I6" s="6" t="s">
        <v>39</v>
      </c>
    </row>
    <row r="7" spans="1:15">
      <c r="A7" s="21">
        <v>0</v>
      </c>
      <c r="B7" s="20">
        <v>1</v>
      </c>
      <c r="C7" s="22">
        <v>2</v>
      </c>
      <c r="D7" s="6">
        <v>3</v>
      </c>
      <c r="E7" s="22">
        <v>4</v>
      </c>
      <c r="F7" s="6">
        <v>5</v>
      </c>
      <c r="G7" s="6">
        <v>6</v>
      </c>
      <c r="H7" s="6">
        <v>7</v>
      </c>
      <c r="I7" s="22">
        <v>8</v>
      </c>
    </row>
    <row r="8" spans="1:15">
      <c r="A8" s="23" t="s">
        <v>40</v>
      </c>
      <c r="B8" s="24"/>
      <c r="C8" s="25" t="s">
        <v>41</v>
      </c>
      <c r="D8" s="26"/>
      <c r="E8" s="23" t="s">
        <v>42</v>
      </c>
      <c r="F8" s="26"/>
      <c r="G8" s="26"/>
      <c r="H8" s="26"/>
      <c r="I8" s="27">
        <f>SUMIFS(I9:I25,A9:A25,"P")</f>
        <v>0</v>
      </c>
    </row>
    <row r="9" spans="1:15">
      <c r="A9" s="28" t="s">
        <v>43</v>
      </c>
      <c r="B9" s="28">
        <v>1</v>
      </c>
      <c r="C9" s="29" t="s">
        <v>73</v>
      </c>
      <c r="D9" s="28"/>
      <c r="E9" s="30" t="s">
        <v>74</v>
      </c>
      <c r="F9" s="31" t="s">
        <v>75</v>
      </c>
      <c r="G9" s="32">
        <v>230</v>
      </c>
      <c r="H9" s="33"/>
      <c r="I9" s="33">
        <f>ROUND(G9*H9,O4)</f>
        <v>0</v>
      </c>
      <c r="N9" s="34">
        <f>I9*0.21</f>
        <v>0</v>
      </c>
      <c r="O9">
        <v>3</v>
      </c>
    </row>
    <row r="10" spans="1:15">
      <c r="A10" s="28" t="s">
        <v>48</v>
      </c>
      <c r="B10" s="35"/>
      <c r="C10" s="36"/>
      <c r="D10" s="36"/>
      <c r="E10" s="30" t="s">
        <v>76</v>
      </c>
      <c r="F10" s="36"/>
      <c r="G10" s="36"/>
      <c r="H10" s="36"/>
      <c r="I10" s="36"/>
    </row>
    <row r="11" spans="1:15">
      <c r="A11" s="28" t="s">
        <v>50</v>
      </c>
      <c r="B11" s="35"/>
      <c r="C11" s="36"/>
      <c r="D11" s="36"/>
      <c r="E11" s="41" t="s">
        <v>77</v>
      </c>
      <c r="F11" s="36"/>
      <c r="G11" s="36"/>
      <c r="H11" s="36"/>
      <c r="I11" s="36"/>
    </row>
    <row r="12" spans="1:15">
      <c r="A12" s="28" t="s">
        <v>43</v>
      </c>
      <c r="B12" s="28">
        <v>2</v>
      </c>
      <c r="C12" s="29" t="s">
        <v>78</v>
      </c>
      <c r="D12" s="28" t="s">
        <v>45</v>
      </c>
      <c r="E12" s="30" t="s">
        <v>74</v>
      </c>
      <c r="F12" s="31" t="s">
        <v>79</v>
      </c>
      <c r="G12" s="32">
        <v>47.39</v>
      </c>
      <c r="H12" s="33"/>
      <c r="I12" s="33">
        <f>ROUND(G12*H12,O4)</f>
        <v>0</v>
      </c>
      <c r="N12" s="34">
        <f>I12*0.21</f>
        <v>0</v>
      </c>
      <c r="O12">
        <v>3</v>
      </c>
    </row>
    <row r="13" spans="1:15">
      <c r="A13" s="28" t="s">
        <v>48</v>
      </c>
      <c r="B13" s="35"/>
      <c r="C13" s="36"/>
      <c r="D13" s="36"/>
      <c r="E13" s="30" t="s">
        <v>80</v>
      </c>
      <c r="F13" s="36"/>
      <c r="G13" s="36"/>
      <c r="H13" s="36"/>
      <c r="I13" s="36"/>
    </row>
    <row r="14" spans="1:15" ht="90">
      <c r="A14" s="28" t="s">
        <v>50</v>
      </c>
      <c r="B14" s="35"/>
      <c r="C14" s="36"/>
      <c r="D14" s="36"/>
      <c r="E14" s="41" t="s">
        <v>81</v>
      </c>
      <c r="F14" s="36"/>
      <c r="G14" s="36"/>
      <c r="H14" s="36"/>
      <c r="I14" s="36"/>
    </row>
    <row r="15" spans="1:15">
      <c r="A15" s="28" t="s">
        <v>43</v>
      </c>
      <c r="B15" s="28">
        <v>3</v>
      </c>
      <c r="C15" s="29" t="s">
        <v>82</v>
      </c>
      <c r="D15" s="28" t="s">
        <v>45</v>
      </c>
      <c r="E15" s="30" t="s">
        <v>83</v>
      </c>
      <c r="F15" s="31" t="s">
        <v>79</v>
      </c>
      <c r="G15" s="32">
        <v>1.75</v>
      </c>
      <c r="H15" s="33"/>
      <c r="I15" s="33">
        <f>ROUND(G15*H15,O4)</f>
        <v>0</v>
      </c>
      <c r="N15" s="34">
        <f>I15*0.21</f>
        <v>0</v>
      </c>
      <c r="O15">
        <v>3</v>
      </c>
    </row>
    <row r="16" spans="1:15" ht="135">
      <c r="A16" s="28" t="s">
        <v>48</v>
      </c>
      <c r="B16" s="35"/>
      <c r="C16" s="36"/>
      <c r="D16" s="36"/>
      <c r="E16" s="30" t="s">
        <v>84</v>
      </c>
      <c r="F16" s="36"/>
      <c r="G16" s="36"/>
      <c r="H16" s="36"/>
      <c r="I16" s="36"/>
    </row>
    <row r="17" spans="1:15">
      <c r="A17" s="28" t="s">
        <v>50</v>
      </c>
      <c r="B17" s="35"/>
      <c r="C17" s="36"/>
      <c r="D17" s="36"/>
      <c r="E17" s="41" t="s">
        <v>85</v>
      </c>
      <c r="F17" s="36"/>
      <c r="G17" s="36"/>
      <c r="H17" s="36"/>
      <c r="I17" s="36"/>
    </row>
    <row r="18" spans="1:15">
      <c r="A18" s="28" t="s">
        <v>43</v>
      </c>
      <c r="B18" s="28">
        <v>4</v>
      </c>
      <c r="C18" s="29" t="s">
        <v>86</v>
      </c>
      <c r="D18" s="28" t="s">
        <v>45</v>
      </c>
      <c r="E18" s="30" t="s">
        <v>87</v>
      </c>
      <c r="F18" s="31" t="s">
        <v>47</v>
      </c>
      <c r="G18" s="32">
        <v>1</v>
      </c>
      <c r="H18" s="33"/>
      <c r="I18" s="33">
        <f>ROUND(G18*H18,O4)</f>
        <v>0</v>
      </c>
      <c r="N18" s="34">
        <f>I18*0.21</f>
        <v>0</v>
      </c>
      <c r="O18">
        <v>3</v>
      </c>
    </row>
    <row r="19" spans="1:15" ht="60">
      <c r="A19" s="28" t="s">
        <v>48</v>
      </c>
      <c r="B19" s="35"/>
      <c r="C19" s="36"/>
      <c r="D19" s="36"/>
      <c r="E19" s="30" t="s">
        <v>88</v>
      </c>
      <c r="F19" s="36"/>
      <c r="G19" s="36"/>
      <c r="H19" s="36"/>
      <c r="I19" s="36"/>
    </row>
    <row r="20" spans="1:15">
      <c r="A20" s="28" t="s">
        <v>43</v>
      </c>
      <c r="B20" s="28">
        <v>5</v>
      </c>
      <c r="C20" s="29" t="s">
        <v>89</v>
      </c>
      <c r="D20" s="28"/>
      <c r="E20" s="30" t="s">
        <v>90</v>
      </c>
      <c r="F20" s="31" t="s">
        <v>47</v>
      </c>
      <c r="G20" s="32">
        <v>1</v>
      </c>
      <c r="H20" s="33"/>
      <c r="I20" s="33">
        <f>ROUND(G20*H20,O4)</f>
        <v>0</v>
      </c>
      <c r="N20" s="34">
        <f>I20*0.21</f>
        <v>0</v>
      </c>
      <c r="O20">
        <v>3</v>
      </c>
    </row>
    <row r="21" spans="1:15" ht="30">
      <c r="A21" s="28" t="s">
        <v>48</v>
      </c>
      <c r="B21" s="35"/>
      <c r="C21" s="36"/>
      <c r="D21" s="36"/>
      <c r="E21" s="30" t="s">
        <v>91</v>
      </c>
      <c r="F21" s="36"/>
      <c r="G21" s="36"/>
      <c r="H21" s="36"/>
      <c r="I21" s="36"/>
    </row>
    <row r="22" spans="1:15">
      <c r="A22" s="28" t="s">
        <v>43</v>
      </c>
      <c r="B22" s="28">
        <v>6</v>
      </c>
      <c r="C22" s="29" t="s">
        <v>92</v>
      </c>
      <c r="D22" s="28" t="s">
        <v>45</v>
      </c>
      <c r="E22" s="30" t="s">
        <v>93</v>
      </c>
      <c r="F22" s="31" t="s">
        <v>47</v>
      </c>
      <c r="G22" s="32">
        <v>1</v>
      </c>
      <c r="H22" s="33"/>
      <c r="I22" s="33">
        <f>ROUND(G22*H22,O4)</f>
        <v>0</v>
      </c>
      <c r="N22" s="34">
        <f>I22*0.21</f>
        <v>0</v>
      </c>
      <c r="O22">
        <v>3</v>
      </c>
    </row>
    <row r="23" spans="1:15" ht="135">
      <c r="A23" s="28" t="s">
        <v>48</v>
      </c>
      <c r="B23" s="35"/>
      <c r="C23" s="36"/>
      <c r="D23" s="36"/>
      <c r="E23" s="30" t="s">
        <v>94</v>
      </c>
      <c r="F23" s="36"/>
      <c r="G23" s="36"/>
      <c r="H23" s="36"/>
      <c r="I23" s="36"/>
    </row>
    <row r="24" spans="1:15">
      <c r="A24" s="28" t="s">
        <v>43</v>
      </c>
      <c r="B24" s="28">
        <v>7</v>
      </c>
      <c r="C24" s="29" t="s">
        <v>95</v>
      </c>
      <c r="D24" s="28" t="s">
        <v>45</v>
      </c>
      <c r="E24" s="30" t="s">
        <v>96</v>
      </c>
      <c r="F24" s="31" t="s">
        <v>97</v>
      </c>
      <c r="G24" s="32">
        <v>50</v>
      </c>
      <c r="H24" s="33"/>
      <c r="I24" s="33">
        <f>ROUND(G24*H24,O4)</f>
        <v>0</v>
      </c>
      <c r="N24" s="34">
        <f>I24*0.21</f>
        <v>0</v>
      </c>
      <c r="O24">
        <v>3</v>
      </c>
    </row>
    <row r="25" spans="1:15" ht="75">
      <c r="A25" s="28" t="s">
        <v>48</v>
      </c>
      <c r="B25" s="35"/>
      <c r="C25" s="36"/>
      <c r="D25" s="36"/>
      <c r="E25" s="30" t="s">
        <v>98</v>
      </c>
      <c r="F25" s="36"/>
      <c r="G25" s="36"/>
      <c r="H25" s="36"/>
      <c r="I25" s="36"/>
    </row>
    <row r="26" spans="1:15">
      <c r="A26" s="23" t="s">
        <v>40</v>
      </c>
      <c r="B26" s="24"/>
      <c r="C26" s="25" t="s">
        <v>99</v>
      </c>
      <c r="D26" s="26"/>
      <c r="E26" s="23" t="s">
        <v>100</v>
      </c>
      <c r="F26" s="26"/>
      <c r="G26" s="26"/>
      <c r="H26" s="26"/>
      <c r="I26" s="27">
        <f>SUMIFS(I27:I73,A27:A73,"P")</f>
        <v>0</v>
      </c>
    </row>
    <row r="27" spans="1:15" ht="30">
      <c r="A27" s="28" t="s">
        <v>43</v>
      </c>
      <c r="B27" s="28">
        <v>8</v>
      </c>
      <c r="C27" s="29" t="s">
        <v>101</v>
      </c>
      <c r="D27" s="28" t="s">
        <v>45</v>
      </c>
      <c r="E27" s="30" t="s">
        <v>102</v>
      </c>
      <c r="F27" s="31" t="s">
        <v>75</v>
      </c>
      <c r="G27" s="32">
        <v>0.7</v>
      </c>
      <c r="H27" s="33"/>
      <c r="I27" s="33">
        <f>ROUND(G27*H27,O4)</f>
        <v>0</v>
      </c>
      <c r="N27" s="34">
        <f>I27*0.21</f>
        <v>0</v>
      </c>
      <c r="O27">
        <v>3</v>
      </c>
    </row>
    <row r="28" spans="1:15" ht="60">
      <c r="A28" s="28" t="s">
        <v>48</v>
      </c>
      <c r="B28" s="35"/>
      <c r="C28" s="36"/>
      <c r="D28" s="36"/>
      <c r="E28" s="30" t="s">
        <v>103</v>
      </c>
      <c r="F28" s="36"/>
      <c r="G28" s="36"/>
      <c r="H28" s="36"/>
      <c r="I28" s="36"/>
    </row>
    <row r="29" spans="1:15" ht="45">
      <c r="A29" s="28" t="s">
        <v>50</v>
      </c>
      <c r="B29" s="35"/>
      <c r="C29" s="36"/>
      <c r="D29" s="36"/>
      <c r="E29" s="41" t="s">
        <v>104</v>
      </c>
      <c r="F29" s="36"/>
      <c r="G29" s="36"/>
      <c r="H29" s="36"/>
      <c r="I29" s="36"/>
    </row>
    <row r="30" spans="1:15">
      <c r="A30" s="28" t="s">
        <v>43</v>
      </c>
      <c r="B30" s="28">
        <v>9</v>
      </c>
      <c r="C30" s="29" t="s">
        <v>105</v>
      </c>
      <c r="D30" s="28" t="s">
        <v>45</v>
      </c>
      <c r="E30" s="30" t="s">
        <v>106</v>
      </c>
      <c r="F30" s="31" t="s">
        <v>75</v>
      </c>
      <c r="G30" s="32">
        <v>18</v>
      </c>
      <c r="H30" s="33"/>
      <c r="I30" s="33">
        <f>ROUND(G30*H30,O4)</f>
        <v>0</v>
      </c>
      <c r="N30" s="34">
        <f>I30*0.21</f>
        <v>0</v>
      </c>
      <c r="O30">
        <v>3</v>
      </c>
    </row>
    <row r="31" spans="1:15">
      <c r="A31" s="28" t="s">
        <v>48</v>
      </c>
      <c r="B31" s="35"/>
      <c r="C31" s="36"/>
      <c r="D31" s="36"/>
      <c r="E31" s="30" t="s">
        <v>107</v>
      </c>
      <c r="F31" s="36"/>
      <c r="G31" s="36"/>
      <c r="H31" s="36"/>
      <c r="I31" s="36"/>
    </row>
    <row r="32" spans="1:15">
      <c r="A32" s="28" t="s">
        <v>50</v>
      </c>
      <c r="B32" s="35"/>
      <c r="C32" s="36"/>
      <c r="D32" s="36"/>
      <c r="E32" s="41" t="s">
        <v>108</v>
      </c>
      <c r="F32" s="36"/>
      <c r="G32" s="36"/>
      <c r="H32" s="36"/>
      <c r="I32" s="36"/>
    </row>
    <row r="33" spans="1:15" ht="30">
      <c r="A33" s="28" t="s">
        <v>43</v>
      </c>
      <c r="B33" s="28">
        <v>10</v>
      </c>
      <c r="C33" s="29" t="s">
        <v>109</v>
      </c>
      <c r="D33" s="28" t="s">
        <v>45</v>
      </c>
      <c r="E33" s="30" t="s">
        <v>110</v>
      </c>
      <c r="F33" s="31" t="s">
        <v>75</v>
      </c>
      <c r="G33" s="32">
        <v>0.5</v>
      </c>
      <c r="H33" s="33"/>
      <c r="I33" s="33">
        <f>ROUND(G33*H33,O4)</f>
        <v>0</v>
      </c>
      <c r="N33" s="34">
        <f>I33*0.21</f>
        <v>0</v>
      </c>
      <c r="O33">
        <v>3</v>
      </c>
    </row>
    <row r="34" spans="1:15">
      <c r="A34" s="28" t="s">
        <v>48</v>
      </c>
      <c r="B34" s="35"/>
      <c r="C34" s="36"/>
      <c r="D34" s="36"/>
      <c r="E34" s="30" t="s">
        <v>107</v>
      </c>
      <c r="F34" s="36"/>
      <c r="G34" s="36"/>
      <c r="H34" s="36"/>
      <c r="I34" s="36"/>
    </row>
    <row r="35" spans="1:15">
      <c r="A35" s="28" t="s">
        <v>50</v>
      </c>
      <c r="B35" s="35"/>
      <c r="C35" s="36"/>
      <c r="D35" s="36"/>
      <c r="E35" s="41" t="s">
        <v>111</v>
      </c>
      <c r="F35" s="36"/>
      <c r="G35" s="36"/>
      <c r="H35" s="36"/>
      <c r="I35" s="36"/>
    </row>
    <row r="36" spans="1:15">
      <c r="A36" s="28" t="s">
        <v>43</v>
      </c>
      <c r="B36" s="28">
        <v>11</v>
      </c>
      <c r="C36" s="29" t="s">
        <v>112</v>
      </c>
      <c r="D36" s="28" t="s">
        <v>45</v>
      </c>
      <c r="E36" s="30" t="s">
        <v>113</v>
      </c>
      <c r="F36" s="31" t="s">
        <v>114</v>
      </c>
      <c r="G36" s="32">
        <v>6</v>
      </c>
      <c r="H36" s="33"/>
      <c r="I36" s="33">
        <f>ROUND(G36*H36,O4)</f>
        <v>0</v>
      </c>
      <c r="N36" s="34">
        <f>I36*0.21</f>
        <v>0</v>
      </c>
      <c r="O36">
        <v>3</v>
      </c>
    </row>
    <row r="37" spans="1:15">
      <c r="A37" s="28" t="s">
        <v>48</v>
      </c>
      <c r="B37" s="35"/>
      <c r="C37" s="36"/>
      <c r="D37" s="36"/>
      <c r="E37" s="30" t="s">
        <v>107</v>
      </c>
      <c r="F37" s="36"/>
      <c r="G37" s="36"/>
      <c r="H37" s="36"/>
      <c r="I37" s="36"/>
    </row>
    <row r="38" spans="1:15" ht="30">
      <c r="A38" s="28" t="s">
        <v>43</v>
      </c>
      <c r="B38" s="28">
        <v>12</v>
      </c>
      <c r="C38" s="29" t="s">
        <v>115</v>
      </c>
      <c r="D38" s="28" t="s">
        <v>45</v>
      </c>
      <c r="E38" s="30" t="s">
        <v>116</v>
      </c>
      <c r="F38" s="31" t="s">
        <v>114</v>
      </c>
      <c r="G38" s="32">
        <v>3</v>
      </c>
      <c r="H38" s="33"/>
      <c r="I38" s="33">
        <f>ROUND(G38*H38,O4)</f>
        <v>0</v>
      </c>
      <c r="N38" s="34">
        <f>I38*0.21</f>
        <v>0</v>
      </c>
      <c r="O38">
        <v>3</v>
      </c>
    </row>
    <row r="39" spans="1:15">
      <c r="A39" s="28" t="s">
        <v>48</v>
      </c>
      <c r="B39" s="35"/>
      <c r="C39" s="36"/>
      <c r="D39" s="36"/>
      <c r="E39" s="30" t="s">
        <v>107</v>
      </c>
      <c r="F39" s="36"/>
      <c r="G39" s="36"/>
      <c r="H39" s="36"/>
      <c r="I39" s="36"/>
    </row>
    <row r="40" spans="1:15">
      <c r="A40" s="28" t="s">
        <v>43</v>
      </c>
      <c r="B40" s="28">
        <v>13</v>
      </c>
      <c r="C40" s="29" t="s">
        <v>117</v>
      </c>
      <c r="D40" s="28" t="s">
        <v>45</v>
      </c>
      <c r="E40" s="30" t="s">
        <v>118</v>
      </c>
      <c r="F40" s="31" t="s">
        <v>75</v>
      </c>
      <c r="G40" s="32">
        <v>120</v>
      </c>
      <c r="H40" s="33"/>
      <c r="I40" s="33">
        <f>ROUND(G40*H40,O4)</f>
        <v>0</v>
      </c>
      <c r="N40" s="34">
        <f>I40*0.21</f>
        <v>0</v>
      </c>
      <c r="O40">
        <v>3</v>
      </c>
    </row>
    <row r="41" spans="1:15" ht="30">
      <c r="A41" s="28" t="s">
        <v>48</v>
      </c>
      <c r="B41" s="35"/>
      <c r="C41" s="36"/>
      <c r="D41" s="36"/>
      <c r="E41" s="30" t="s">
        <v>119</v>
      </c>
      <c r="F41" s="36"/>
      <c r="G41" s="36"/>
      <c r="H41" s="36"/>
      <c r="I41" s="36"/>
    </row>
    <row r="42" spans="1:15">
      <c r="A42" s="28" t="s">
        <v>50</v>
      </c>
      <c r="B42" s="35"/>
      <c r="C42" s="36"/>
      <c r="D42" s="36"/>
      <c r="E42" s="41" t="s">
        <v>120</v>
      </c>
      <c r="F42" s="36"/>
      <c r="G42" s="36"/>
      <c r="H42" s="36"/>
      <c r="I42" s="36"/>
    </row>
    <row r="43" spans="1:15">
      <c r="A43" s="28" t="s">
        <v>43</v>
      </c>
      <c r="B43" s="28">
        <v>14</v>
      </c>
      <c r="C43" s="29" t="s">
        <v>121</v>
      </c>
      <c r="D43" s="28"/>
      <c r="E43" s="30" t="s">
        <v>122</v>
      </c>
      <c r="F43" s="31" t="s">
        <v>75</v>
      </c>
      <c r="G43" s="32">
        <v>200</v>
      </c>
      <c r="H43" s="33"/>
      <c r="I43" s="33">
        <f>ROUND(G43*H43,O4)</f>
        <v>0</v>
      </c>
      <c r="N43" s="34">
        <f>I43*0.21</f>
        <v>0</v>
      </c>
      <c r="O43">
        <v>3</v>
      </c>
    </row>
    <row r="44" spans="1:15">
      <c r="A44" s="28" t="s">
        <v>48</v>
      </c>
      <c r="B44" s="35"/>
      <c r="C44" s="36"/>
      <c r="D44" s="36"/>
      <c r="E44" s="30" t="s">
        <v>123</v>
      </c>
      <c r="F44" s="36"/>
      <c r="G44" s="36"/>
      <c r="H44" s="36"/>
      <c r="I44" s="36"/>
    </row>
    <row r="45" spans="1:15">
      <c r="A45" s="28" t="s">
        <v>43</v>
      </c>
      <c r="B45" s="28">
        <v>15</v>
      </c>
      <c r="C45" s="29" t="s">
        <v>124</v>
      </c>
      <c r="D45" s="28" t="s">
        <v>45</v>
      </c>
      <c r="E45" s="30" t="s">
        <v>125</v>
      </c>
      <c r="F45" s="31" t="s">
        <v>75</v>
      </c>
      <c r="G45" s="32">
        <v>26</v>
      </c>
      <c r="H45" s="33"/>
      <c r="I45" s="33">
        <f>ROUND(G45*H45,O4)</f>
        <v>0</v>
      </c>
      <c r="N45" s="34">
        <f>I45*0.21</f>
        <v>0</v>
      </c>
      <c r="O45">
        <v>3</v>
      </c>
    </row>
    <row r="46" spans="1:15">
      <c r="A46" s="28" t="s">
        <v>48</v>
      </c>
      <c r="B46" s="35"/>
      <c r="C46" s="36"/>
      <c r="D46" s="36"/>
      <c r="E46" s="42" t="s">
        <v>45</v>
      </c>
      <c r="F46" s="36"/>
      <c r="G46" s="36"/>
      <c r="H46" s="36"/>
      <c r="I46" s="36"/>
    </row>
    <row r="47" spans="1:15">
      <c r="A47" s="28" t="s">
        <v>50</v>
      </c>
      <c r="B47" s="35"/>
      <c r="C47" s="36"/>
      <c r="D47" s="36"/>
      <c r="E47" s="41" t="s">
        <v>126</v>
      </c>
      <c r="F47" s="36"/>
      <c r="G47" s="36"/>
      <c r="H47" s="36"/>
      <c r="I47" s="36"/>
    </row>
    <row r="48" spans="1:15">
      <c r="A48" s="28" t="s">
        <v>43</v>
      </c>
      <c r="B48" s="28">
        <v>16</v>
      </c>
      <c r="C48" s="29" t="s">
        <v>127</v>
      </c>
      <c r="D48" s="28" t="s">
        <v>45</v>
      </c>
      <c r="E48" s="30" t="s">
        <v>128</v>
      </c>
      <c r="F48" s="31" t="s">
        <v>75</v>
      </c>
      <c r="G48" s="32">
        <v>30</v>
      </c>
      <c r="H48" s="33"/>
      <c r="I48" s="33">
        <f>ROUND(G48*H48,O4)</f>
        <v>0</v>
      </c>
      <c r="N48" s="34">
        <f>I48*0.21</f>
        <v>0</v>
      </c>
      <c r="O48">
        <v>3</v>
      </c>
    </row>
    <row r="49" spans="1:15">
      <c r="A49" s="28" t="s">
        <v>48</v>
      </c>
      <c r="B49" s="35"/>
      <c r="C49" s="36"/>
      <c r="D49" s="36"/>
      <c r="E49" s="42" t="s">
        <v>45</v>
      </c>
      <c r="F49" s="36"/>
      <c r="G49" s="36"/>
      <c r="H49" s="36"/>
      <c r="I49" s="36"/>
    </row>
    <row r="50" spans="1:15">
      <c r="A50" s="28" t="s">
        <v>50</v>
      </c>
      <c r="B50" s="35"/>
      <c r="C50" s="36"/>
      <c r="D50" s="36"/>
      <c r="E50" s="41" t="s">
        <v>129</v>
      </c>
      <c r="F50" s="36"/>
      <c r="G50" s="36"/>
      <c r="H50" s="36"/>
      <c r="I50" s="36"/>
    </row>
    <row r="51" spans="1:15">
      <c r="A51" s="28" t="s">
        <v>43</v>
      </c>
      <c r="B51" s="28">
        <v>17</v>
      </c>
      <c r="C51" s="29" t="s">
        <v>130</v>
      </c>
      <c r="D51" s="28" t="s">
        <v>67</v>
      </c>
      <c r="E51" s="30" t="s">
        <v>131</v>
      </c>
      <c r="F51" s="31" t="s">
        <v>75</v>
      </c>
      <c r="G51" s="32">
        <v>350</v>
      </c>
      <c r="H51" s="33"/>
      <c r="I51" s="33">
        <f>ROUND(G51*H51,O4)</f>
        <v>0</v>
      </c>
      <c r="N51" s="34">
        <f>I51*0.21</f>
        <v>0</v>
      </c>
      <c r="O51">
        <v>3</v>
      </c>
    </row>
    <row r="52" spans="1:15">
      <c r="A52" s="28" t="s">
        <v>48</v>
      </c>
      <c r="B52" s="35"/>
      <c r="C52" s="36"/>
      <c r="D52" s="36"/>
      <c r="E52" s="42" t="s">
        <v>45</v>
      </c>
      <c r="F52" s="36"/>
      <c r="G52" s="36"/>
      <c r="H52" s="36"/>
      <c r="I52" s="36"/>
    </row>
    <row r="53" spans="1:15" ht="45">
      <c r="A53" s="28" t="s">
        <v>50</v>
      </c>
      <c r="B53" s="35"/>
      <c r="C53" s="36"/>
      <c r="D53" s="36"/>
      <c r="E53" s="41" t="s">
        <v>132</v>
      </c>
      <c r="F53" s="36"/>
      <c r="G53" s="36"/>
      <c r="H53" s="36"/>
      <c r="I53" s="36"/>
    </row>
    <row r="54" spans="1:15">
      <c r="A54" s="28" t="s">
        <v>43</v>
      </c>
      <c r="B54" s="28">
        <v>18</v>
      </c>
      <c r="C54" s="29" t="s">
        <v>130</v>
      </c>
      <c r="D54" s="28" t="s">
        <v>133</v>
      </c>
      <c r="E54" s="30" t="s">
        <v>131</v>
      </c>
      <c r="F54" s="31" t="s">
        <v>75</v>
      </c>
      <c r="G54" s="32">
        <v>600</v>
      </c>
      <c r="H54" s="33"/>
      <c r="I54" s="33">
        <f>ROUND(G54*H54,O4)</f>
        <v>0</v>
      </c>
      <c r="N54" s="34">
        <f>I54*0.21</f>
        <v>0</v>
      </c>
      <c r="O54">
        <v>3</v>
      </c>
    </row>
    <row r="55" spans="1:15" ht="30">
      <c r="A55" s="28" t="s">
        <v>48</v>
      </c>
      <c r="B55" s="35"/>
      <c r="C55" s="36"/>
      <c r="D55" s="36"/>
      <c r="E55" s="30" t="s">
        <v>134</v>
      </c>
      <c r="F55" s="36"/>
      <c r="G55" s="36"/>
      <c r="H55" s="36"/>
      <c r="I55" s="36"/>
    </row>
    <row r="56" spans="1:15">
      <c r="A56" s="28" t="s">
        <v>50</v>
      </c>
      <c r="B56" s="35"/>
      <c r="C56" s="36"/>
      <c r="D56" s="36"/>
      <c r="E56" s="41" t="s">
        <v>135</v>
      </c>
      <c r="F56" s="36"/>
      <c r="G56" s="36"/>
      <c r="H56" s="36"/>
      <c r="I56" s="36"/>
    </row>
    <row r="57" spans="1:15">
      <c r="A57" s="28" t="s">
        <v>43</v>
      </c>
      <c r="B57" s="28">
        <v>19</v>
      </c>
      <c r="C57" s="29" t="s">
        <v>136</v>
      </c>
      <c r="D57" s="28" t="s">
        <v>45</v>
      </c>
      <c r="E57" s="30" t="s">
        <v>137</v>
      </c>
      <c r="F57" s="31" t="s">
        <v>75</v>
      </c>
      <c r="G57" s="32">
        <v>30</v>
      </c>
      <c r="H57" s="33"/>
      <c r="I57" s="33">
        <f>ROUND(G57*H57,O4)</f>
        <v>0</v>
      </c>
      <c r="N57" s="34">
        <f>I57*0.21</f>
        <v>0</v>
      </c>
      <c r="O57">
        <v>3</v>
      </c>
    </row>
    <row r="58" spans="1:15" ht="30">
      <c r="A58" s="28" t="s">
        <v>48</v>
      </c>
      <c r="B58" s="35"/>
      <c r="C58" s="36"/>
      <c r="D58" s="36"/>
      <c r="E58" s="30" t="s">
        <v>138</v>
      </c>
      <c r="F58" s="36"/>
      <c r="G58" s="36"/>
      <c r="H58" s="36"/>
      <c r="I58" s="36"/>
    </row>
    <row r="59" spans="1:15">
      <c r="A59" s="28" t="s">
        <v>43</v>
      </c>
      <c r="B59" s="28">
        <v>20</v>
      </c>
      <c r="C59" s="29" t="s">
        <v>139</v>
      </c>
      <c r="D59" s="28" t="s">
        <v>45</v>
      </c>
      <c r="E59" s="30" t="s">
        <v>140</v>
      </c>
      <c r="F59" s="31" t="s">
        <v>75</v>
      </c>
      <c r="G59" s="32">
        <v>30</v>
      </c>
      <c r="H59" s="33"/>
      <c r="I59" s="33">
        <f>ROUND(G59*H59,O4)</f>
        <v>0</v>
      </c>
      <c r="N59" s="34">
        <f>I59*0.21</f>
        <v>0</v>
      </c>
      <c r="O59">
        <v>3</v>
      </c>
    </row>
    <row r="60" spans="1:15">
      <c r="A60" s="28" t="s">
        <v>48</v>
      </c>
      <c r="B60" s="35"/>
      <c r="C60" s="36"/>
      <c r="D60" s="36"/>
      <c r="E60" s="30" t="s">
        <v>141</v>
      </c>
      <c r="F60" s="36"/>
      <c r="G60" s="36"/>
      <c r="H60" s="36"/>
      <c r="I60" s="36"/>
    </row>
    <row r="61" spans="1:15">
      <c r="A61" s="28" t="s">
        <v>50</v>
      </c>
      <c r="B61" s="35"/>
      <c r="C61" s="36"/>
      <c r="D61" s="36"/>
      <c r="E61" s="41" t="s">
        <v>129</v>
      </c>
      <c r="F61" s="36"/>
      <c r="G61" s="36"/>
      <c r="H61" s="36"/>
      <c r="I61" s="36"/>
    </row>
    <row r="62" spans="1:15">
      <c r="A62" s="28" t="s">
        <v>43</v>
      </c>
      <c r="B62" s="28">
        <v>21</v>
      </c>
      <c r="C62" s="29" t="s">
        <v>142</v>
      </c>
      <c r="D62" s="28" t="s">
        <v>45</v>
      </c>
      <c r="E62" s="30" t="s">
        <v>143</v>
      </c>
      <c r="F62" s="31" t="s">
        <v>97</v>
      </c>
      <c r="G62" s="32">
        <v>1200</v>
      </c>
      <c r="H62" s="33"/>
      <c r="I62" s="33">
        <f>ROUND(G62*H62,O4)</f>
        <v>0</v>
      </c>
      <c r="N62" s="34">
        <f>I62*0.21</f>
        <v>0</v>
      </c>
      <c r="O62">
        <v>3</v>
      </c>
    </row>
    <row r="63" spans="1:15">
      <c r="A63" s="28" t="s">
        <v>48</v>
      </c>
      <c r="B63" s="35"/>
      <c r="C63" s="36"/>
      <c r="D63" s="36"/>
      <c r="E63" s="42" t="s">
        <v>45</v>
      </c>
      <c r="F63" s="36"/>
      <c r="G63" s="36"/>
      <c r="H63" s="36"/>
      <c r="I63" s="36"/>
    </row>
    <row r="64" spans="1:15">
      <c r="A64" s="28" t="s">
        <v>43</v>
      </c>
      <c r="B64" s="28">
        <v>22</v>
      </c>
      <c r="C64" s="29" t="s">
        <v>144</v>
      </c>
      <c r="D64" s="28" t="s">
        <v>45</v>
      </c>
      <c r="E64" s="30" t="s">
        <v>145</v>
      </c>
      <c r="F64" s="31" t="s">
        <v>75</v>
      </c>
      <c r="G64" s="32">
        <v>13</v>
      </c>
      <c r="H64" s="33"/>
      <c r="I64" s="33">
        <f>ROUND(G64*H64,O4)</f>
        <v>0</v>
      </c>
      <c r="N64" s="34">
        <f>I64*0.21</f>
        <v>0</v>
      </c>
      <c r="O64">
        <v>3</v>
      </c>
    </row>
    <row r="65" spans="1:15" ht="30">
      <c r="A65" s="28" t="s">
        <v>48</v>
      </c>
      <c r="B65" s="35"/>
      <c r="C65" s="36"/>
      <c r="D65" s="36"/>
      <c r="E65" s="30" t="s">
        <v>146</v>
      </c>
      <c r="F65" s="36"/>
      <c r="G65" s="36"/>
      <c r="H65" s="36"/>
      <c r="I65" s="36"/>
    </row>
    <row r="66" spans="1:15">
      <c r="A66" s="28" t="s">
        <v>50</v>
      </c>
      <c r="B66" s="35"/>
      <c r="C66" s="36"/>
      <c r="D66" s="36"/>
      <c r="E66" s="41" t="s">
        <v>147</v>
      </c>
      <c r="F66" s="36"/>
      <c r="G66" s="36"/>
      <c r="H66" s="36"/>
      <c r="I66" s="36"/>
    </row>
    <row r="67" spans="1:15">
      <c r="A67" s="28" t="s">
        <v>43</v>
      </c>
      <c r="B67" s="28">
        <v>23</v>
      </c>
      <c r="C67" s="29" t="s">
        <v>148</v>
      </c>
      <c r="D67" s="28" t="s">
        <v>45</v>
      </c>
      <c r="E67" s="30" t="s">
        <v>149</v>
      </c>
      <c r="F67" s="31" t="s">
        <v>97</v>
      </c>
      <c r="G67" s="32">
        <v>260</v>
      </c>
      <c r="H67" s="33"/>
      <c r="I67" s="33">
        <f>ROUND(G67*H67,O4)</f>
        <v>0</v>
      </c>
      <c r="N67" s="34">
        <f>I67*0.21</f>
        <v>0</v>
      </c>
      <c r="O67">
        <v>3</v>
      </c>
    </row>
    <row r="68" spans="1:15">
      <c r="A68" s="28" t="s">
        <v>48</v>
      </c>
      <c r="B68" s="35"/>
      <c r="C68" s="36"/>
      <c r="D68" s="36"/>
      <c r="E68" s="42" t="s">
        <v>45</v>
      </c>
      <c r="F68" s="36"/>
      <c r="G68" s="36"/>
      <c r="H68" s="36"/>
      <c r="I68" s="36"/>
    </row>
    <row r="69" spans="1:15">
      <c r="A69" s="28" t="s">
        <v>43</v>
      </c>
      <c r="B69" s="28">
        <v>24</v>
      </c>
      <c r="C69" s="29" t="s">
        <v>150</v>
      </c>
      <c r="D69" s="28" t="s">
        <v>45</v>
      </c>
      <c r="E69" s="30" t="s">
        <v>151</v>
      </c>
      <c r="F69" s="31" t="s">
        <v>97</v>
      </c>
      <c r="G69" s="32">
        <v>260</v>
      </c>
      <c r="H69" s="33"/>
      <c r="I69" s="33">
        <f>ROUND(G69*H69,O4)</f>
        <v>0</v>
      </c>
      <c r="N69" s="34">
        <f>I69*0.21</f>
        <v>0</v>
      </c>
      <c r="O69">
        <v>3</v>
      </c>
    </row>
    <row r="70" spans="1:15">
      <c r="A70" s="28" t="s">
        <v>48</v>
      </c>
      <c r="B70" s="35"/>
      <c r="C70" s="36"/>
      <c r="D70" s="36"/>
      <c r="E70" s="42" t="s">
        <v>45</v>
      </c>
      <c r="F70" s="36"/>
      <c r="G70" s="36"/>
      <c r="H70" s="36"/>
      <c r="I70" s="36"/>
    </row>
    <row r="71" spans="1:15">
      <c r="A71" s="28" t="s">
        <v>43</v>
      </c>
      <c r="B71" s="28">
        <v>25</v>
      </c>
      <c r="C71" s="29" t="s">
        <v>152</v>
      </c>
      <c r="D71" s="28" t="s">
        <v>45</v>
      </c>
      <c r="E71" s="30" t="s">
        <v>153</v>
      </c>
      <c r="F71" s="31" t="s">
        <v>97</v>
      </c>
      <c r="G71" s="32">
        <v>260</v>
      </c>
      <c r="H71" s="33"/>
      <c r="I71" s="33">
        <f>ROUND(G71*H71,O4)</f>
        <v>0</v>
      </c>
      <c r="N71" s="34">
        <f>I71*0.21</f>
        <v>0</v>
      </c>
      <c r="O71">
        <v>3</v>
      </c>
    </row>
    <row r="72" spans="1:15">
      <c r="A72" s="28" t="s">
        <v>48</v>
      </c>
      <c r="B72" s="35"/>
      <c r="C72" s="36"/>
      <c r="D72" s="36"/>
      <c r="E72" s="30" t="s">
        <v>154</v>
      </c>
      <c r="F72" s="36"/>
      <c r="G72" s="36"/>
      <c r="H72" s="36"/>
      <c r="I72" s="36"/>
    </row>
    <row r="73" spans="1:15">
      <c r="A73" s="28" t="s">
        <v>50</v>
      </c>
      <c r="B73" s="35"/>
      <c r="C73" s="36"/>
      <c r="D73" s="36"/>
      <c r="E73" s="41" t="s">
        <v>155</v>
      </c>
      <c r="F73" s="36"/>
      <c r="G73" s="36"/>
      <c r="H73" s="36"/>
      <c r="I73" s="36"/>
    </row>
    <row r="74" spans="1:15">
      <c r="A74" s="23" t="s">
        <v>40</v>
      </c>
      <c r="B74" s="24"/>
      <c r="C74" s="25" t="s">
        <v>156</v>
      </c>
      <c r="D74" s="26"/>
      <c r="E74" s="23" t="s">
        <v>157</v>
      </c>
      <c r="F74" s="26"/>
      <c r="G74" s="26"/>
      <c r="H74" s="26"/>
      <c r="I74" s="27">
        <f>SUMIFS(I75:I79,A75:A79,"P")</f>
        <v>0</v>
      </c>
    </row>
    <row r="75" spans="1:15">
      <c r="A75" s="28" t="s">
        <v>43</v>
      </c>
      <c r="B75" s="28">
        <v>26</v>
      </c>
      <c r="C75" s="29" t="s">
        <v>158</v>
      </c>
      <c r="D75" s="28" t="s">
        <v>45</v>
      </c>
      <c r="E75" s="30" t="s">
        <v>159</v>
      </c>
      <c r="F75" s="31" t="s">
        <v>97</v>
      </c>
      <c r="G75" s="32">
        <v>160</v>
      </c>
      <c r="H75" s="33"/>
      <c r="I75" s="33">
        <f>ROUND(G75*H75,O4)</f>
        <v>0</v>
      </c>
      <c r="N75" s="34">
        <f>I75*0.21</f>
        <v>0</v>
      </c>
      <c r="O75">
        <v>3</v>
      </c>
    </row>
    <row r="76" spans="1:15">
      <c r="A76" s="28" t="s">
        <v>48</v>
      </c>
      <c r="B76" s="35"/>
      <c r="C76" s="36"/>
      <c r="D76" s="36"/>
      <c r="E76" s="42" t="s">
        <v>45</v>
      </c>
      <c r="F76" s="36"/>
      <c r="G76" s="36"/>
      <c r="H76" s="36"/>
      <c r="I76" s="36"/>
    </row>
    <row r="77" spans="1:15">
      <c r="A77" s="28" t="s">
        <v>50</v>
      </c>
      <c r="B77" s="35"/>
      <c r="C77" s="36"/>
      <c r="D77" s="36"/>
      <c r="E77" s="41" t="s">
        <v>160</v>
      </c>
      <c r="F77" s="36"/>
      <c r="G77" s="36"/>
      <c r="H77" s="36"/>
      <c r="I77" s="36"/>
    </row>
    <row r="78" spans="1:15">
      <c r="A78" s="28" t="s">
        <v>43</v>
      </c>
      <c r="B78" s="28">
        <v>27</v>
      </c>
      <c r="C78" s="29" t="s">
        <v>161</v>
      </c>
      <c r="D78" s="28" t="s">
        <v>45</v>
      </c>
      <c r="E78" s="30" t="s">
        <v>162</v>
      </c>
      <c r="F78" s="31" t="s">
        <v>97</v>
      </c>
      <c r="G78" s="32">
        <v>7</v>
      </c>
      <c r="H78" s="33"/>
      <c r="I78" s="33">
        <f>ROUND(G78*H78,O4)</f>
        <v>0</v>
      </c>
      <c r="N78" s="34">
        <f>I78*0.21</f>
        <v>0</v>
      </c>
      <c r="O78">
        <v>3</v>
      </c>
    </row>
    <row r="79" spans="1:15">
      <c r="A79" s="28" t="s">
        <v>48</v>
      </c>
      <c r="B79" s="35"/>
      <c r="C79" s="36"/>
      <c r="D79" s="36"/>
      <c r="E79" s="42" t="s">
        <v>45</v>
      </c>
      <c r="F79" s="36"/>
      <c r="G79" s="36"/>
      <c r="H79" s="36"/>
      <c r="I79" s="36"/>
    </row>
    <row r="80" spans="1:15">
      <c r="A80" s="23" t="s">
        <v>40</v>
      </c>
      <c r="B80" s="24"/>
      <c r="C80" s="25" t="s">
        <v>163</v>
      </c>
      <c r="D80" s="26"/>
      <c r="E80" s="23" t="s">
        <v>164</v>
      </c>
      <c r="F80" s="26"/>
      <c r="G80" s="26"/>
      <c r="H80" s="26"/>
      <c r="I80" s="27">
        <f>SUMIFS(I81:I85,A81:A85,"P")</f>
        <v>0</v>
      </c>
    </row>
    <row r="81" spans="1:15">
      <c r="A81" s="28" t="s">
        <v>43</v>
      </c>
      <c r="B81" s="28">
        <v>28</v>
      </c>
      <c r="C81" s="29" t="s">
        <v>165</v>
      </c>
      <c r="D81" s="28" t="s">
        <v>45</v>
      </c>
      <c r="E81" s="30" t="s">
        <v>166</v>
      </c>
      <c r="F81" s="31" t="s">
        <v>75</v>
      </c>
      <c r="G81" s="32">
        <v>1</v>
      </c>
      <c r="H81" s="33"/>
      <c r="I81" s="33">
        <f>ROUND(G81*H81,O4)</f>
        <v>0</v>
      </c>
      <c r="N81" s="34">
        <f>I81*0.21</f>
        <v>0</v>
      </c>
      <c r="O81">
        <v>3</v>
      </c>
    </row>
    <row r="82" spans="1:15">
      <c r="A82" s="28" t="s">
        <v>48</v>
      </c>
      <c r="B82" s="35"/>
      <c r="C82" s="36"/>
      <c r="D82" s="36"/>
      <c r="E82" s="30" t="s">
        <v>167</v>
      </c>
      <c r="F82" s="36"/>
      <c r="G82" s="36"/>
      <c r="H82" s="36"/>
      <c r="I82" s="36"/>
    </row>
    <row r="83" spans="1:15">
      <c r="A83" s="28" t="s">
        <v>43</v>
      </c>
      <c r="B83" s="28">
        <v>29</v>
      </c>
      <c r="C83" s="29" t="s">
        <v>168</v>
      </c>
      <c r="D83" s="28" t="s">
        <v>45</v>
      </c>
      <c r="E83" s="30" t="s">
        <v>169</v>
      </c>
      <c r="F83" s="31" t="s">
        <v>75</v>
      </c>
      <c r="G83" s="32">
        <v>1</v>
      </c>
      <c r="H83" s="33"/>
      <c r="I83" s="33">
        <f>ROUND(G83*H83,O4)</f>
        <v>0</v>
      </c>
      <c r="N83" s="34">
        <f>I83*0.21</f>
        <v>0</v>
      </c>
      <c r="O83">
        <v>3</v>
      </c>
    </row>
    <row r="84" spans="1:15">
      <c r="A84" s="28" t="s">
        <v>48</v>
      </c>
      <c r="B84" s="35"/>
      <c r="C84" s="36"/>
      <c r="D84" s="36"/>
      <c r="E84" s="42" t="s">
        <v>45</v>
      </c>
      <c r="F84" s="36"/>
      <c r="G84" s="36"/>
      <c r="H84" s="36"/>
      <c r="I84" s="36"/>
    </row>
    <row r="85" spans="1:15">
      <c r="A85" s="28" t="s">
        <v>50</v>
      </c>
      <c r="B85" s="35"/>
      <c r="C85" s="36"/>
      <c r="D85" s="36"/>
      <c r="E85" s="41" t="s">
        <v>170</v>
      </c>
      <c r="F85" s="36"/>
      <c r="G85" s="36"/>
      <c r="H85" s="36"/>
      <c r="I85" s="36"/>
    </row>
    <row r="86" spans="1:15">
      <c r="A86" s="23" t="s">
        <v>40</v>
      </c>
      <c r="B86" s="24"/>
      <c r="C86" s="25" t="s">
        <v>171</v>
      </c>
      <c r="D86" s="26"/>
      <c r="E86" s="23" t="s">
        <v>172</v>
      </c>
      <c r="F86" s="26"/>
      <c r="G86" s="26"/>
      <c r="H86" s="26"/>
      <c r="I86" s="27">
        <f>SUMIFS(I87:I112,A87:A112,"P")</f>
        <v>0</v>
      </c>
    </row>
    <row r="87" spans="1:15">
      <c r="A87" s="28" t="s">
        <v>43</v>
      </c>
      <c r="B87" s="28">
        <v>30</v>
      </c>
      <c r="C87" s="29" t="s">
        <v>173</v>
      </c>
      <c r="D87" s="28" t="s">
        <v>45</v>
      </c>
      <c r="E87" s="30" t="s">
        <v>174</v>
      </c>
      <c r="F87" s="31" t="s">
        <v>75</v>
      </c>
      <c r="G87" s="32">
        <v>237.5</v>
      </c>
      <c r="H87" s="33"/>
      <c r="I87" s="33">
        <f>ROUND(G87*H87,O4)</f>
        <v>0</v>
      </c>
      <c r="N87" s="34">
        <f>I87*0.21</f>
        <v>0</v>
      </c>
      <c r="O87">
        <v>3</v>
      </c>
    </row>
    <row r="88" spans="1:15">
      <c r="A88" s="28" t="s">
        <v>48</v>
      </c>
      <c r="B88" s="35"/>
      <c r="C88" s="36"/>
      <c r="D88" s="36"/>
      <c r="E88" s="42"/>
      <c r="F88" s="36"/>
      <c r="G88" s="36"/>
      <c r="H88" s="36"/>
      <c r="I88" s="36"/>
    </row>
    <row r="89" spans="1:15">
      <c r="A89" s="28" t="s">
        <v>50</v>
      </c>
      <c r="B89" s="35"/>
      <c r="C89" s="36"/>
      <c r="D89" s="36"/>
      <c r="E89" s="41" t="s">
        <v>175</v>
      </c>
      <c r="F89" s="36"/>
      <c r="G89" s="36"/>
      <c r="H89" s="36"/>
      <c r="I89" s="36"/>
    </row>
    <row r="90" spans="1:15">
      <c r="A90" s="28" t="s">
        <v>43</v>
      </c>
      <c r="B90" s="28">
        <v>31</v>
      </c>
      <c r="C90" s="29" t="s">
        <v>176</v>
      </c>
      <c r="D90" s="28" t="s">
        <v>45</v>
      </c>
      <c r="E90" s="30" t="s">
        <v>177</v>
      </c>
      <c r="F90" s="31" t="s">
        <v>97</v>
      </c>
      <c r="G90" s="32">
        <v>610</v>
      </c>
      <c r="H90" s="33"/>
      <c r="I90" s="33">
        <f>ROUND(G90*H90,O4)</f>
        <v>0</v>
      </c>
      <c r="N90" s="34">
        <f>I90*0.21</f>
        <v>0</v>
      </c>
      <c r="O90">
        <v>3</v>
      </c>
    </row>
    <row r="91" spans="1:15">
      <c r="A91" s="28" t="s">
        <v>48</v>
      </c>
      <c r="B91" s="35"/>
      <c r="C91" s="36"/>
      <c r="D91" s="36"/>
      <c r="E91" s="42" t="s">
        <v>45</v>
      </c>
      <c r="F91" s="36"/>
      <c r="G91" s="36"/>
      <c r="H91" s="36"/>
      <c r="I91" s="36"/>
    </row>
    <row r="92" spans="1:15">
      <c r="A92" s="28" t="s">
        <v>50</v>
      </c>
      <c r="B92" s="35"/>
      <c r="C92" s="36"/>
      <c r="D92" s="36"/>
      <c r="E92" s="41" t="s">
        <v>178</v>
      </c>
      <c r="F92" s="36"/>
      <c r="G92" s="36"/>
      <c r="H92" s="36"/>
      <c r="I92" s="36"/>
    </row>
    <row r="93" spans="1:15">
      <c r="A93" s="28" t="s">
        <v>43</v>
      </c>
      <c r="B93" s="28">
        <v>32</v>
      </c>
      <c r="C93" s="29" t="s">
        <v>179</v>
      </c>
      <c r="D93" s="28" t="s">
        <v>45</v>
      </c>
      <c r="E93" s="30" t="s">
        <v>180</v>
      </c>
      <c r="F93" s="31" t="s">
        <v>75</v>
      </c>
      <c r="G93" s="32">
        <v>1.05</v>
      </c>
      <c r="H93" s="33"/>
      <c r="I93" s="33">
        <f>ROUND(G93*H93,O4)</f>
        <v>0</v>
      </c>
      <c r="N93" s="34">
        <f>I93*0.21</f>
        <v>0</v>
      </c>
      <c r="O93">
        <v>3</v>
      </c>
    </row>
    <row r="94" spans="1:15">
      <c r="A94" s="28" t="s">
        <v>48</v>
      </c>
      <c r="B94" s="35"/>
      <c r="C94" s="36"/>
      <c r="D94" s="36"/>
      <c r="E94" s="42" t="s">
        <v>45</v>
      </c>
      <c r="F94" s="36"/>
      <c r="G94" s="36"/>
      <c r="H94" s="36"/>
      <c r="I94" s="36"/>
    </row>
    <row r="95" spans="1:15">
      <c r="A95" s="28" t="s">
        <v>50</v>
      </c>
      <c r="B95" s="35"/>
      <c r="C95" s="36"/>
      <c r="D95" s="36"/>
      <c r="E95" s="41" t="s">
        <v>181</v>
      </c>
      <c r="F95" s="36"/>
      <c r="G95" s="36"/>
      <c r="H95" s="36"/>
      <c r="I95" s="36"/>
    </row>
    <row r="96" spans="1:15">
      <c r="A96" s="28" t="s">
        <v>43</v>
      </c>
      <c r="B96" s="28">
        <v>33</v>
      </c>
      <c r="C96" s="29" t="s">
        <v>182</v>
      </c>
      <c r="D96" s="28" t="s">
        <v>45</v>
      </c>
      <c r="E96" s="30" t="s">
        <v>183</v>
      </c>
      <c r="F96" s="31" t="s">
        <v>75</v>
      </c>
      <c r="G96" s="32">
        <v>23</v>
      </c>
      <c r="H96" s="33"/>
      <c r="I96" s="33">
        <f>ROUND(G96*H96,O4)</f>
        <v>0</v>
      </c>
      <c r="N96" s="34">
        <f>I96*0.21</f>
        <v>0</v>
      </c>
      <c r="O96">
        <v>3</v>
      </c>
    </row>
    <row r="97" spans="1:15">
      <c r="A97" s="28" t="s">
        <v>48</v>
      </c>
      <c r="B97" s="35"/>
      <c r="C97" s="36"/>
      <c r="D97" s="36"/>
      <c r="E97" s="42" t="s">
        <v>45</v>
      </c>
      <c r="F97" s="36"/>
      <c r="G97" s="36"/>
      <c r="H97" s="36"/>
      <c r="I97" s="36"/>
    </row>
    <row r="98" spans="1:15">
      <c r="A98" s="28" t="s">
        <v>50</v>
      </c>
      <c r="B98" s="35"/>
      <c r="C98" s="36"/>
      <c r="D98" s="36"/>
      <c r="E98" s="41" t="s">
        <v>184</v>
      </c>
      <c r="F98" s="36"/>
      <c r="G98" s="36"/>
      <c r="H98" s="36"/>
      <c r="I98" s="36"/>
    </row>
    <row r="99" spans="1:15">
      <c r="A99" s="28" t="s">
        <v>43</v>
      </c>
      <c r="B99" s="28">
        <v>34</v>
      </c>
      <c r="C99" s="29" t="s">
        <v>185</v>
      </c>
      <c r="D99" s="28" t="s">
        <v>45</v>
      </c>
      <c r="E99" s="30" t="s">
        <v>186</v>
      </c>
      <c r="F99" s="31" t="s">
        <v>75</v>
      </c>
      <c r="G99" s="32">
        <v>43.05</v>
      </c>
      <c r="H99" s="33"/>
      <c r="I99" s="33">
        <f>ROUND(G99*H99,O4)</f>
        <v>0</v>
      </c>
      <c r="N99" s="34">
        <f>I99*0.21</f>
        <v>0</v>
      </c>
      <c r="O99">
        <v>3</v>
      </c>
    </row>
    <row r="100" spans="1:15">
      <c r="A100" s="28" t="s">
        <v>48</v>
      </c>
      <c r="B100" s="35"/>
      <c r="C100" s="36"/>
      <c r="D100" s="36"/>
      <c r="E100" s="42" t="s">
        <v>45</v>
      </c>
      <c r="F100" s="36"/>
      <c r="G100" s="36"/>
      <c r="H100" s="36"/>
      <c r="I100" s="36"/>
    </row>
    <row r="101" spans="1:15" ht="45">
      <c r="A101" s="28" t="s">
        <v>50</v>
      </c>
      <c r="B101" s="35"/>
      <c r="C101" s="36"/>
      <c r="D101" s="36"/>
      <c r="E101" s="41" t="s">
        <v>187</v>
      </c>
      <c r="F101" s="36"/>
      <c r="G101" s="36"/>
      <c r="H101" s="36"/>
      <c r="I101" s="36"/>
    </row>
    <row r="102" spans="1:15">
      <c r="A102" s="28" t="s">
        <v>43</v>
      </c>
      <c r="B102" s="28">
        <v>35</v>
      </c>
      <c r="C102" s="29" t="s">
        <v>188</v>
      </c>
      <c r="D102" s="28" t="s">
        <v>45</v>
      </c>
      <c r="E102" s="30" t="s">
        <v>189</v>
      </c>
      <c r="F102" s="31" t="s">
        <v>97</v>
      </c>
      <c r="G102" s="32">
        <v>403.8</v>
      </c>
      <c r="H102" s="33"/>
      <c r="I102" s="33">
        <f>ROUND(G102*H102,O4)</f>
        <v>0</v>
      </c>
      <c r="N102" s="34">
        <f>I102*0.21</f>
        <v>0</v>
      </c>
      <c r="O102">
        <v>3</v>
      </c>
    </row>
    <row r="103" spans="1:15" ht="45">
      <c r="A103" s="28" t="s">
        <v>48</v>
      </c>
      <c r="B103" s="35"/>
      <c r="C103" s="36"/>
      <c r="D103" s="36"/>
      <c r="E103" s="30" t="s">
        <v>190</v>
      </c>
      <c r="F103" s="36"/>
      <c r="G103" s="36"/>
      <c r="H103" s="36"/>
      <c r="I103" s="36"/>
    </row>
    <row r="104" spans="1:15">
      <c r="A104" s="28" t="s">
        <v>50</v>
      </c>
      <c r="B104" s="35"/>
      <c r="C104" s="36"/>
      <c r="D104" s="36"/>
      <c r="E104" s="41" t="s">
        <v>191</v>
      </c>
      <c r="F104" s="36"/>
      <c r="G104" s="36"/>
      <c r="H104" s="36"/>
      <c r="I104" s="36"/>
    </row>
    <row r="105" spans="1:15">
      <c r="A105" s="28" t="s">
        <v>43</v>
      </c>
      <c r="B105" s="28">
        <v>36</v>
      </c>
      <c r="C105" s="29" t="s">
        <v>192</v>
      </c>
      <c r="D105" s="28" t="s">
        <v>45</v>
      </c>
      <c r="E105" s="30" t="s">
        <v>193</v>
      </c>
      <c r="F105" s="31" t="s">
        <v>97</v>
      </c>
      <c r="G105" s="32">
        <v>35</v>
      </c>
      <c r="H105" s="33"/>
      <c r="I105" s="33">
        <f>ROUND(G105*H105,O4)</f>
        <v>0</v>
      </c>
      <c r="N105" s="34">
        <f>I105*0.21</f>
        <v>0</v>
      </c>
      <c r="O105">
        <v>3</v>
      </c>
    </row>
    <row r="106" spans="1:15">
      <c r="A106" s="28" t="s">
        <v>48</v>
      </c>
      <c r="B106" s="35"/>
      <c r="C106" s="36"/>
      <c r="D106" s="36"/>
      <c r="E106" s="42" t="s">
        <v>45</v>
      </c>
      <c r="F106" s="36"/>
      <c r="G106" s="36"/>
      <c r="H106" s="36"/>
      <c r="I106" s="36"/>
    </row>
    <row r="107" spans="1:15" ht="45">
      <c r="A107" s="28" t="s">
        <v>50</v>
      </c>
      <c r="B107" s="35"/>
      <c r="C107" s="36"/>
      <c r="D107" s="36"/>
      <c r="E107" s="41" t="s">
        <v>194</v>
      </c>
      <c r="F107" s="36"/>
      <c r="G107" s="36"/>
      <c r="H107" s="36"/>
      <c r="I107" s="36"/>
    </row>
    <row r="108" spans="1:15">
      <c r="A108" s="28" t="s">
        <v>43</v>
      </c>
      <c r="B108" s="28">
        <v>37</v>
      </c>
      <c r="C108" s="29" t="s">
        <v>195</v>
      </c>
      <c r="D108" s="28" t="s">
        <v>45</v>
      </c>
      <c r="E108" s="30" t="s">
        <v>196</v>
      </c>
      <c r="F108" s="31" t="s">
        <v>114</v>
      </c>
      <c r="G108" s="32">
        <v>11</v>
      </c>
      <c r="H108" s="33"/>
      <c r="I108" s="33">
        <f>ROUND(G108*H108,O4)</f>
        <v>0</v>
      </c>
      <c r="N108" s="34">
        <f>I108*0.21</f>
        <v>0</v>
      </c>
      <c r="O108">
        <v>3</v>
      </c>
    </row>
    <row r="109" spans="1:15" ht="30">
      <c r="A109" s="28" t="s">
        <v>48</v>
      </c>
      <c r="B109" s="35"/>
      <c r="C109" s="36"/>
      <c r="D109" s="36"/>
      <c r="E109" s="30" t="s">
        <v>197</v>
      </c>
      <c r="F109" s="36"/>
      <c r="G109" s="36"/>
      <c r="H109" s="36"/>
      <c r="I109" s="36"/>
    </row>
    <row r="110" spans="1:15">
      <c r="A110" s="28" t="s">
        <v>43</v>
      </c>
      <c r="B110" s="28">
        <v>38</v>
      </c>
      <c r="C110" s="29" t="s">
        <v>198</v>
      </c>
      <c r="D110" s="28" t="s">
        <v>45</v>
      </c>
      <c r="E110" s="30" t="s">
        <v>199</v>
      </c>
      <c r="F110" s="31" t="s">
        <v>97</v>
      </c>
      <c r="G110" s="32">
        <v>4.5999999999999996</v>
      </c>
      <c r="H110" s="33"/>
      <c r="I110" s="33">
        <f>ROUND(G110*H110,O4)</f>
        <v>0</v>
      </c>
      <c r="N110" s="34">
        <f>I110*0.21</f>
        <v>0</v>
      </c>
      <c r="O110">
        <v>3</v>
      </c>
    </row>
    <row r="111" spans="1:15">
      <c r="A111" s="28" t="s">
        <v>48</v>
      </c>
      <c r="B111" s="35"/>
      <c r="C111" s="36"/>
      <c r="D111" s="36"/>
      <c r="E111" s="30" t="s">
        <v>200</v>
      </c>
      <c r="F111" s="36"/>
      <c r="G111" s="36"/>
      <c r="H111" s="36"/>
      <c r="I111" s="36"/>
    </row>
    <row r="112" spans="1:15">
      <c r="A112" s="28" t="s">
        <v>50</v>
      </c>
      <c r="B112" s="35"/>
      <c r="C112" s="36"/>
      <c r="D112" s="36"/>
      <c r="E112" s="41" t="s">
        <v>201</v>
      </c>
      <c r="F112" s="36"/>
      <c r="G112" s="36"/>
      <c r="H112" s="36"/>
      <c r="I112" s="36"/>
    </row>
    <row r="113" spans="1:15">
      <c r="A113" s="23" t="s">
        <v>40</v>
      </c>
      <c r="B113" s="24"/>
      <c r="C113" s="25" t="s">
        <v>202</v>
      </c>
      <c r="D113" s="26"/>
      <c r="E113" s="23" t="s">
        <v>203</v>
      </c>
      <c r="F113" s="26"/>
      <c r="G113" s="26"/>
      <c r="H113" s="26"/>
      <c r="I113" s="27">
        <f>SUMIFS(I114:I125,A114:A125,"P")</f>
        <v>0</v>
      </c>
    </row>
    <row r="114" spans="1:15">
      <c r="A114" s="28" t="s">
        <v>43</v>
      </c>
      <c r="B114" s="28">
        <v>39</v>
      </c>
      <c r="C114" s="29" t="s">
        <v>204</v>
      </c>
      <c r="D114" s="28" t="s">
        <v>45</v>
      </c>
      <c r="E114" s="30" t="s">
        <v>205</v>
      </c>
      <c r="F114" s="31" t="s">
        <v>114</v>
      </c>
      <c r="G114" s="32">
        <v>2</v>
      </c>
      <c r="H114" s="33"/>
      <c r="I114" s="33">
        <f>ROUND(G114*H114,O4)</f>
        <v>0</v>
      </c>
      <c r="N114" s="34">
        <f>I114*0.21</f>
        <v>0</v>
      </c>
      <c r="O114">
        <v>3</v>
      </c>
    </row>
    <row r="115" spans="1:15">
      <c r="A115" s="28" t="s">
        <v>48</v>
      </c>
      <c r="B115" s="35"/>
      <c r="C115" s="36"/>
      <c r="D115" s="36"/>
      <c r="E115" s="30" t="s">
        <v>206</v>
      </c>
      <c r="F115" s="36"/>
      <c r="G115" s="36"/>
      <c r="H115" s="36"/>
      <c r="I115" s="36"/>
    </row>
    <row r="116" spans="1:15">
      <c r="A116" s="28" t="s">
        <v>43</v>
      </c>
      <c r="B116" s="28">
        <v>40</v>
      </c>
      <c r="C116" s="29" t="s">
        <v>207</v>
      </c>
      <c r="D116" s="28"/>
      <c r="E116" s="30" t="s">
        <v>208</v>
      </c>
      <c r="F116" s="31" t="s">
        <v>114</v>
      </c>
      <c r="G116" s="32">
        <v>32</v>
      </c>
      <c r="H116" s="33"/>
      <c r="I116" s="33">
        <f>ROUND(G116*H116,O4)</f>
        <v>0</v>
      </c>
      <c r="N116" s="34">
        <f>I116*0.21</f>
        <v>0</v>
      </c>
      <c r="O116">
        <v>3</v>
      </c>
    </row>
    <row r="117" spans="1:15">
      <c r="A117" s="28" t="s">
        <v>48</v>
      </c>
      <c r="B117" s="35"/>
      <c r="C117" s="36"/>
      <c r="D117" s="36"/>
      <c r="E117" s="30" t="s">
        <v>209</v>
      </c>
      <c r="F117" s="36"/>
      <c r="G117" s="36"/>
      <c r="H117" s="36"/>
      <c r="I117" s="36"/>
    </row>
    <row r="118" spans="1:15">
      <c r="A118" s="28" t="s">
        <v>50</v>
      </c>
      <c r="B118" s="35"/>
      <c r="C118" s="36"/>
      <c r="D118" s="36"/>
      <c r="E118" s="41" t="s">
        <v>210</v>
      </c>
      <c r="F118" s="36"/>
      <c r="G118" s="36"/>
      <c r="H118" s="36"/>
      <c r="I118" s="36"/>
    </row>
    <row r="119" spans="1:15">
      <c r="A119" s="28" t="s">
        <v>43</v>
      </c>
      <c r="B119" s="28">
        <v>41</v>
      </c>
      <c r="C119" s="29" t="s">
        <v>211</v>
      </c>
      <c r="D119" s="28" t="s">
        <v>45</v>
      </c>
      <c r="E119" s="30" t="s">
        <v>212</v>
      </c>
      <c r="F119" s="31" t="s">
        <v>213</v>
      </c>
      <c r="G119" s="32">
        <v>1</v>
      </c>
      <c r="H119" s="33"/>
      <c r="I119" s="33">
        <f>ROUND(G119*H119,O4)</f>
        <v>0</v>
      </c>
      <c r="N119" s="34">
        <f>I119*0.21</f>
        <v>0</v>
      </c>
      <c r="O119">
        <v>3</v>
      </c>
    </row>
    <row r="120" spans="1:15">
      <c r="A120" s="28" t="s">
        <v>48</v>
      </c>
      <c r="B120" s="35"/>
      <c r="C120" s="36"/>
      <c r="D120" s="36"/>
      <c r="E120" s="42" t="s">
        <v>45</v>
      </c>
      <c r="F120" s="36"/>
      <c r="G120" s="36"/>
      <c r="H120" s="36"/>
      <c r="I120" s="36"/>
    </row>
    <row r="121" spans="1:15">
      <c r="A121" s="28" t="s">
        <v>43</v>
      </c>
      <c r="B121" s="28">
        <v>42</v>
      </c>
      <c r="C121" s="29" t="s">
        <v>214</v>
      </c>
      <c r="D121" s="28" t="s">
        <v>45</v>
      </c>
      <c r="E121" s="30" t="s">
        <v>215</v>
      </c>
      <c r="F121" s="31" t="s">
        <v>213</v>
      </c>
      <c r="G121" s="32">
        <v>1</v>
      </c>
      <c r="H121" s="33"/>
      <c r="I121" s="33">
        <f>ROUND(G121*H121,O4)</f>
        <v>0</v>
      </c>
      <c r="N121" s="34">
        <f>I121*0.21</f>
        <v>0</v>
      </c>
      <c r="O121">
        <v>3</v>
      </c>
    </row>
    <row r="122" spans="1:15" ht="45">
      <c r="A122" s="28" t="s">
        <v>48</v>
      </c>
      <c r="B122" s="35"/>
      <c r="C122" s="36"/>
      <c r="D122" s="36"/>
      <c r="E122" s="30" t="s">
        <v>216</v>
      </c>
      <c r="F122" s="36"/>
      <c r="G122" s="36"/>
      <c r="H122" s="36"/>
      <c r="I122" s="36"/>
    </row>
    <row r="123" spans="1:15">
      <c r="A123" s="28" t="s">
        <v>50</v>
      </c>
      <c r="B123" s="35"/>
      <c r="C123" s="36"/>
      <c r="D123" s="36"/>
      <c r="E123" s="41" t="s">
        <v>217</v>
      </c>
      <c r="F123" s="36"/>
      <c r="G123" s="36"/>
      <c r="H123" s="36"/>
      <c r="I123" s="36"/>
    </row>
    <row r="124" spans="1:15">
      <c r="A124" s="28" t="s">
        <v>43</v>
      </c>
      <c r="B124" s="28">
        <v>43</v>
      </c>
      <c r="C124" s="29" t="s">
        <v>218</v>
      </c>
      <c r="D124" s="28" t="s">
        <v>45</v>
      </c>
      <c r="E124" s="30" t="s">
        <v>219</v>
      </c>
      <c r="F124" s="31" t="s">
        <v>213</v>
      </c>
      <c r="G124" s="32">
        <v>1</v>
      </c>
      <c r="H124" s="33"/>
      <c r="I124" s="33">
        <f>ROUND(G124*H124,O4)</f>
        <v>0</v>
      </c>
      <c r="N124" s="34">
        <f>I124*0.21</f>
        <v>0</v>
      </c>
      <c r="O124">
        <v>3</v>
      </c>
    </row>
    <row r="125" spans="1:15">
      <c r="A125" s="28" t="s">
        <v>48</v>
      </c>
      <c r="B125" s="35"/>
      <c r="C125" s="36"/>
      <c r="D125" s="36"/>
      <c r="E125" s="42" t="s">
        <v>45</v>
      </c>
      <c r="F125" s="36"/>
      <c r="G125" s="36"/>
      <c r="H125" s="36"/>
      <c r="I125" s="36"/>
    </row>
    <row r="126" spans="1:15">
      <c r="A126" s="23" t="s">
        <v>40</v>
      </c>
      <c r="B126" s="24"/>
      <c r="C126" s="25" t="s">
        <v>220</v>
      </c>
      <c r="D126" s="26"/>
      <c r="E126" s="23" t="s">
        <v>221</v>
      </c>
      <c r="F126" s="26"/>
      <c r="G126" s="26"/>
      <c r="H126" s="26"/>
      <c r="I126" s="27">
        <f>SUMIFS(I127:I144,A127:A144,"P")</f>
        <v>0</v>
      </c>
    </row>
    <row r="127" spans="1:15" ht="30">
      <c r="A127" s="28" t="s">
        <v>43</v>
      </c>
      <c r="B127" s="28">
        <v>44</v>
      </c>
      <c r="C127" s="29" t="s">
        <v>222</v>
      </c>
      <c r="D127" s="28" t="s">
        <v>45</v>
      </c>
      <c r="E127" s="30" t="s">
        <v>223</v>
      </c>
      <c r="F127" s="31" t="s">
        <v>213</v>
      </c>
      <c r="G127" s="32">
        <v>2</v>
      </c>
      <c r="H127" s="33"/>
      <c r="I127" s="33">
        <f>ROUND(G127*H127,O4)</f>
        <v>0</v>
      </c>
      <c r="N127" s="34">
        <f>I127*0.21</f>
        <v>0</v>
      </c>
      <c r="O127">
        <v>3</v>
      </c>
    </row>
    <row r="128" spans="1:15">
      <c r="A128" s="28" t="s">
        <v>48</v>
      </c>
      <c r="B128" s="35"/>
      <c r="C128" s="36"/>
      <c r="D128" s="36"/>
      <c r="E128" s="42" t="s">
        <v>45</v>
      </c>
      <c r="F128" s="36"/>
      <c r="G128" s="36"/>
      <c r="H128" s="36"/>
      <c r="I128" s="36"/>
    </row>
    <row r="129" spans="1:15">
      <c r="A129" s="28" t="s">
        <v>50</v>
      </c>
      <c r="B129" s="35"/>
      <c r="C129" s="36"/>
      <c r="D129" s="36"/>
      <c r="E129" s="41" t="s">
        <v>224</v>
      </c>
      <c r="F129" s="36"/>
      <c r="G129" s="36"/>
      <c r="H129" s="36"/>
      <c r="I129" s="36"/>
    </row>
    <row r="130" spans="1:15" ht="30">
      <c r="A130" s="28" t="s">
        <v>43</v>
      </c>
      <c r="B130" s="28">
        <v>45</v>
      </c>
      <c r="C130" s="29" t="s">
        <v>225</v>
      </c>
      <c r="D130" s="28" t="s">
        <v>45</v>
      </c>
      <c r="E130" s="30" t="s">
        <v>226</v>
      </c>
      <c r="F130" s="31" t="s">
        <v>213</v>
      </c>
      <c r="G130" s="32">
        <v>2</v>
      </c>
      <c r="H130" s="33"/>
      <c r="I130" s="33">
        <f>ROUND(G130*H130,O4)</f>
        <v>0</v>
      </c>
      <c r="N130" s="34">
        <f>I130*0.21</f>
        <v>0</v>
      </c>
      <c r="O130">
        <v>3</v>
      </c>
    </row>
    <row r="131" spans="1:15">
      <c r="A131" s="28" t="s">
        <v>48</v>
      </c>
      <c r="B131" s="35"/>
      <c r="C131" s="36"/>
      <c r="D131" s="36"/>
      <c r="E131" s="42" t="s">
        <v>45</v>
      </c>
      <c r="F131" s="36"/>
      <c r="G131" s="36"/>
      <c r="H131" s="36"/>
      <c r="I131" s="36"/>
    </row>
    <row r="132" spans="1:15">
      <c r="A132" s="28" t="s">
        <v>43</v>
      </c>
      <c r="B132" s="28">
        <v>46</v>
      </c>
      <c r="C132" s="29" t="s">
        <v>227</v>
      </c>
      <c r="D132" s="28" t="s">
        <v>45</v>
      </c>
      <c r="E132" s="30" t="s">
        <v>228</v>
      </c>
      <c r="F132" s="31" t="s">
        <v>213</v>
      </c>
      <c r="G132" s="32">
        <v>1</v>
      </c>
      <c r="H132" s="33"/>
      <c r="I132" s="33">
        <f>ROUND(G132*H132,O4)</f>
        <v>0</v>
      </c>
      <c r="N132" s="34">
        <f>I132*0.21</f>
        <v>0</v>
      </c>
      <c r="O132">
        <v>3</v>
      </c>
    </row>
    <row r="133" spans="1:15">
      <c r="A133" s="28" t="s">
        <v>48</v>
      </c>
      <c r="B133" s="35"/>
      <c r="C133" s="36"/>
      <c r="D133" s="36"/>
      <c r="E133" s="30" t="s">
        <v>229</v>
      </c>
      <c r="F133" s="36"/>
      <c r="G133" s="36"/>
      <c r="H133" s="36"/>
      <c r="I133" s="36"/>
    </row>
    <row r="134" spans="1:15">
      <c r="A134" s="28" t="s">
        <v>50</v>
      </c>
      <c r="B134" s="35"/>
      <c r="C134" s="36"/>
      <c r="D134" s="36"/>
      <c r="E134" s="41" t="s">
        <v>230</v>
      </c>
      <c r="F134" s="36"/>
      <c r="G134" s="36"/>
      <c r="H134" s="36"/>
      <c r="I134" s="36"/>
    </row>
    <row r="135" spans="1:15" ht="30">
      <c r="A135" s="28" t="s">
        <v>43</v>
      </c>
      <c r="B135" s="28">
        <v>47</v>
      </c>
      <c r="C135" s="29" t="s">
        <v>231</v>
      </c>
      <c r="D135" s="28" t="s">
        <v>45</v>
      </c>
      <c r="E135" s="30" t="s">
        <v>232</v>
      </c>
      <c r="F135" s="31" t="s">
        <v>114</v>
      </c>
      <c r="G135" s="32">
        <v>166</v>
      </c>
      <c r="H135" s="33"/>
      <c r="I135" s="33">
        <f>ROUND(G135*H135,O4)</f>
        <v>0</v>
      </c>
      <c r="N135" s="34">
        <f>I135*0.21</f>
        <v>0</v>
      </c>
      <c r="O135">
        <v>3</v>
      </c>
    </row>
    <row r="136" spans="1:15" ht="30">
      <c r="A136" s="28" t="s">
        <v>48</v>
      </c>
      <c r="B136" s="35"/>
      <c r="C136" s="36"/>
      <c r="D136" s="36"/>
      <c r="E136" s="30" t="s">
        <v>233</v>
      </c>
      <c r="F136" s="36"/>
      <c r="G136" s="36"/>
      <c r="H136" s="36"/>
      <c r="I136" s="36"/>
    </row>
    <row r="137" spans="1:15" ht="30">
      <c r="A137" s="28" t="s">
        <v>43</v>
      </c>
      <c r="B137" s="28">
        <v>48</v>
      </c>
      <c r="C137" s="29" t="s">
        <v>234</v>
      </c>
      <c r="D137" s="28" t="s">
        <v>45</v>
      </c>
      <c r="E137" s="30" t="s">
        <v>235</v>
      </c>
      <c r="F137" s="31" t="s">
        <v>114</v>
      </c>
      <c r="G137" s="32">
        <v>154</v>
      </c>
      <c r="H137" s="33"/>
      <c r="I137" s="33">
        <f>ROUND(G137*H137,O4)</f>
        <v>0</v>
      </c>
      <c r="N137" s="34">
        <f>I137*0.21</f>
        <v>0</v>
      </c>
      <c r="O137">
        <v>3</v>
      </c>
    </row>
    <row r="138" spans="1:15" ht="30">
      <c r="A138" s="28" t="s">
        <v>48</v>
      </c>
      <c r="B138" s="35"/>
      <c r="C138" s="36"/>
      <c r="D138" s="36"/>
      <c r="E138" s="30" t="s">
        <v>236</v>
      </c>
      <c r="F138" s="36"/>
      <c r="G138" s="36"/>
      <c r="H138" s="36"/>
      <c r="I138" s="36"/>
    </row>
    <row r="139" spans="1:15">
      <c r="A139" s="28" t="s">
        <v>43</v>
      </c>
      <c r="B139" s="28">
        <v>49</v>
      </c>
      <c r="C139" s="29" t="s">
        <v>237</v>
      </c>
      <c r="D139" s="28" t="s">
        <v>45</v>
      </c>
      <c r="E139" s="30" t="s">
        <v>238</v>
      </c>
      <c r="F139" s="31" t="s">
        <v>114</v>
      </c>
      <c r="G139" s="32">
        <v>9</v>
      </c>
      <c r="H139" s="33"/>
      <c r="I139" s="33">
        <f>ROUND(G139*H139,O4)</f>
        <v>0</v>
      </c>
      <c r="N139" s="34">
        <f>I139*0.21</f>
        <v>0</v>
      </c>
      <c r="O139">
        <v>3</v>
      </c>
    </row>
    <row r="140" spans="1:15">
      <c r="A140" s="28" t="s">
        <v>48</v>
      </c>
      <c r="B140" s="35"/>
      <c r="C140" s="36"/>
      <c r="D140" s="36"/>
      <c r="E140" s="42" t="s">
        <v>45</v>
      </c>
      <c r="F140" s="36"/>
      <c r="G140" s="36"/>
      <c r="H140" s="36"/>
      <c r="I140" s="36"/>
    </row>
    <row r="141" spans="1:15">
      <c r="A141" s="28" t="s">
        <v>43</v>
      </c>
      <c r="B141" s="28">
        <v>50</v>
      </c>
      <c r="C141" s="29" t="s">
        <v>239</v>
      </c>
      <c r="D141" s="28" t="s">
        <v>45</v>
      </c>
      <c r="E141" s="30" t="s">
        <v>240</v>
      </c>
      <c r="F141" s="31" t="s">
        <v>114</v>
      </c>
      <c r="G141" s="32">
        <v>2</v>
      </c>
      <c r="H141" s="33"/>
      <c r="I141" s="33">
        <f>ROUND(G141*H141,O4)</f>
        <v>0</v>
      </c>
      <c r="N141" s="34">
        <f>I141*0.21</f>
        <v>0</v>
      </c>
      <c r="O141">
        <v>3</v>
      </c>
    </row>
    <row r="142" spans="1:15">
      <c r="A142" s="28" t="s">
        <v>48</v>
      </c>
      <c r="B142" s="35"/>
      <c r="C142" s="36"/>
      <c r="D142" s="36"/>
      <c r="E142" s="42" t="s">
        <v>45</v>
      </c>
      <c r="F142" s="36"/>
      <c r="G142" s="36"/>
      <c r="H142" s="36"/>
      <c r="I142" s="36"/>
    </row>
    <row r="143" spans="1:15">
      <c r="A143" s="28" t="s">
        <v>43</v>
      </c>
      <c r="B143" s="28">
        <v>51</v>
      </c>
      <c r="C143" s="29" t="s">
        <v>241</v>
      </c>
      <c r="D143" s="28" t="s">
        <v>45</v>
      </c>
      <c r="E143" s="30" t="s">
        <v>242</v>
      </c>
      <c r="F143" s="31" t="s">
        <v>213</v>
      </c>
      <c r="G143" s="32">
        <v>1</v>
      </c>
      <c r="H143" s="33"/>
      <c r="I143" s="33">
        <f>ROUND(G143*H143,O4)</f>
        <v>0</v>
      </c>
      <c r="N143" s="34">
        <f>I143*0.21</f>
        <v>0</v>
      </c>
      <c r="O143">
        <v>3</v>
      </c>
    </row>
    <row r="144" spans="1:15">
      <c r="A144" s="28" t="s">
        <v>48</v>
      </c>
      <c r="B144" s="38"/>
      <c r="C144" s="39"/>
      <c r="D144" s="39"/>
      <c r="E144" s="30" t="s">
        <v>243</v>
      </c>
      <c r="F144" s="39"/>
      <c r="G144" s="39"/>
      <c r="H144" s="39"/>
      <c r="I144" s="39"/>
    </row>
  </sheetData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ageMargins left="0.70866141732283472" right="0.70866141732283472" top="0.78740157480314965" bottom="0.78740157480314965" header="0.31496062992125984" footer="0.31496062992125984"/>
  <pageSetup scale="6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5"/>
  <sheetViews>
    <sheetView topLeftCell="B1" workbookViewId="0">
      <selection activeCell="H1" sqref="H1"/>
    </sheetView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4" max="15" width="9.140625" hidden="1"/>
  </cols>
  <sheetData>
    <row r="1" spans="1:1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O1">
        <v>3</v>
      </c>
    </row>
    <row r="2" spans="1:15" ht="20.25">
      <c r="A2" s="1"/>
      <c r="B2" s="13"/>
      <c r="C2" s="14"/>
      <c r="D2" s="14"/>
      <c r="E2" s="15" t="s">
        <v>23</v>
      </c>
      <c r="F2" s="14"/>
      <c r="G2" s="14"/>
      <c r="H2" s="14"/>
      <c r="I2" s="14"/>
    </row>
    <row r="3" spans="1:15">
      <c r="A3" s="3" t="s">
        <v>24</v>
      </c>
      <c r="B3" s="16" t="s">
        <v>25</v>
      </c>
      <c r="C3" s="47" t="s">
        <v>26</v>
      </c>
      <c r="D3" s="48"/>
      <c r="E3" s="17" t="s">
        <v>27</v>
      </c>
      <c r="F3" s="14"/>
      <c r="G3" s="14"/>
      <c r="H3" s="18" t="s">
        <v>15</v>
      </c>
      <c r="I3" s="19">
        <f>SUMIFS(I8:I25,A8:A25,"SD")</f>
        <v>0</v>
      </c>
      <c r="N3">
        <v>0</v>
      </c>
      <c r="O3">
        <v>2</v>
      </c>
    </row>
    <row r="4" spans="1:15">
      <c r="A4" s="3" t="s">
        <v>28</v>
      </c>
      <c r="B4" s="16" t="s">
        <v>29</v>
      </c>
      <c r="C4" s="47" t="s">
        <v>15</v>
      </c>
      <c r="D4" s="48"/>
      <c r="E4" s="17" t="s">
        <v>16</v>
      </c>
      <c r="F4" s="14"/>
      <c r="G4" s="14"/>
      <c r="H4" s="14"/>
      <c r="I4" s="14"/>
      <c r="N4">
        <v>0.12</v>
      </c>
      <c r="O4">
        <v>2</v>
      </c>
    </row>
    <row r="5" spans="1:15" ht="15" customHeight="1">
      <c r="A5" s="49" t="s">
        <v>30</v>
      </c>
      <c r="B5" s="50" t="s">
        <v>31</v>
      </c>
      <c r="C5" s="46" t="s">
        <v>32</v>
      </c>
      <c r="D5" s="46" t="s">
        <v>33</v>
      </c>
      <c r="E5" s="46" t="s">
        <v>34</v>
      </c>
      <c r="F5" s="46" t="s">
        <v>35</v>
      </c>
      <c r="G5" s="46" t="s">
        <v>36</v>
      </c>
      <c r="H5" s="46" t="s">
        <v>37</v>
      </c>
      <c r="I5" s="46"/>
      <c r="N5">
        <v>0.21</v>
      </c>
    </row>
    <row r="6" spans="1:15">
      <c r="A6" s="49"/>
      <c r="B6" s="50"/>
      <c r="C6" s="46"/>
      <c r="D6" s="46"/>
      <c r="E6" s="46"/>
      <c r="F6" s="46"/>
      <c r="G6" s="46"/>
      <c r="H6" s="6" t="s">
        <v>38</v>
      </c>
      <c r="I6" s="6" t="s">
        <v>39</v>
      </c>
    </row>
    <row r="7" spans="1:15">
      <c r="A7" s="21">
        <v>0</v>
      </c>
      <c r="B7" s="20">
        <v>1</v>
      </c>
      <c r="C7" s="22">
        <v>2</v>
      </c>
      <c r="D7" s="6">
        <v>3</v>
      </c>
      <c r="E7" s="22">
        <v>4</v>
      </c>
      <c r="F7" s="6">
        <v>5</v>
      </c>
      <c r="G7" s="6">
        <v>6</v>
      </c>
      <c r="H7" s="6">
        <v>7</v>
      </c>
      <c r="I7" s="22">
        <v>8</v>
      </c>
    </row>
    <row r="8" spans="1:15">
      <c r="A8" s="23" t="s">
        <v>40</v>
      </c>
      <c r="B8" s="24"/>
      <c r="C8" s="25" t="s">
        <v>41</v>
      </c>
      <c r="D8" s="26"/>
      <c r="E8" s="23" t="s">
        <v>42</v>
      </c>
      <c r="F8" s="26"/>
      <c r="G8" s="26"/>
      <c r="H8" s="26"/>
      <c r="I8" s="27">
        <f>SUMIFS(I9:I11,A9:A11,"P")</f>
        <v>0</v>
      </c>
    </row>
    <row r="9" spans="1:15">
      <c r="A9" s="28" t="s">
        <v>43</v>
      </c>
      <c r="B9" s="28">
        <v>1</v>
      </c>
      <c r="C9" s="29" t="s">
        <v>73</v>
      </c>
      <c r="D9" s="28"/>
      <c r="E9" s="30" t="s">
        <v>74</v>
      </c>
      <c r="F9" s="31" t="s">
        <v>75</v>
      </c>
      <c r="G9" s="32">
        <v>600</v>
      </c>
      <c r="H9" s="33"/>
      <c r="I9" s="33">
        <f>ROUND(G9*H9,O4)</f>
        <v>0</v>
      </c>
      <c r="N9" s="34">
        <f>I9*0.21</f>
        <v>0</v>
      </c>
      <c r="O9">
        <v>3</v>
      </c>
    </row>
    <row r="10" spans="1:15" ht="30">
      <c r="A10" s="28" t="s">
        <v>48</v>
      </c>
      <c r="B10" s="35"/>
      <c r="C10" s="36"/>
      <c r="D10" s="36"/>
      <c r="E10" s="30" t="s">
        <v>134</v>
      </c>
      <c r="F10" s="36"/>
      <c r="G10" s="36"/>
      <c r="H10" s="36"/>
      <c r="I10" s="36"/>
    </row>
    <row r="11" spans="1:15">
      <c r="A11" s="28" t="s">
        <v>50</v>
      </c>
      <c r="B11" s="35"/>
      <c r="C11" s="36"/>
      <c r="D11" s="36"/>
      <c r="E11" s="41" t="s">
        <v>244</v>
      </c>
      <c r="F11" s="36"/>
      <c r="G11" s="36"/>
      <c r="H11" s="36"/>
      <c r="I11" s="36"/>
    </row>
    <row r="12" spans="1:15">
      <c r="A12" s="23" t="s">
        <v>40</v>
      </c>
      <c r="B12" s="24"/>
      <c r="C12" s="25" t="s">
        <v>99</v>
      </c>
      <c r="D12" s="26"/>
      <c r="E12" s="23" t="s">
        <v>100</v>
      </c>
      <c r="F12" s="26"/>
      <c r="G12" s="26"/>
      <c r="H12" s="26"/>
      <c r="I12" s="27">
        <f>SUMIFS(I13:I18,A13:A18,"P")</f>
        <v>0</v>
      </c>
    </row>
    <row r="13" spans="1:15">
      <c r="A13" s="28" t="s">
        <v>43</v>
      </c>
      <c r="B13" s="28">
        <v>2</v>
      </c>
      <c r="C13" s="29" t="s">
        <v>121</v>
      </c>
      <c r="D13" s="28"/>
      <c r="E13" s="30" t="s">
        <v>122</v>
      </c>
      <c r="F13" s="31" t="s">
        <v>75</v>
      </c>
      <c r="G13" s="32">
        <v>600</v>
      </c>
      <c r="H13" s="33"/>
      <c r="I13" s="33">
        <f>ROUND(G13*H13,O4)</f>
        <v>0</v>
      </c>
      <c r="N13" s="34">
        <f>I13*0.21</f>
        <v>0</v>
      </c>
      <c r="O13">
        <v>3</v>
      </c>
    </row>
    <row r="14" spans="1:15" ht="60">
      <c r="A14" s="28" t="s">
        <v>48</v>
      </c>
      <c r="B14" s="35"/>
      <c r="C14" s="36"/>
      <c r="D14" s="36"/>
      <c r="E14" s="30" t="s">
        <v>245</v>
      </c>
      <c r="F14" s="36"/>
      <c r="G14" s="36"/>
      <c r="H14" s="36"/>
      <c r="I14" s="36"/>
    </row>
    <row r="15" spans="1:15">
      <c r="A15" s="28" t="s">
        <v>50</v>
      </c>
      <c r="B15" s="35"/>
      <c r="C15" s="36"/>
      <c r="D15" s="36"/>
      <c r="E15" s="41" t="s">
        <v>246</v>
      </c>
      <c r="F15" s="36"/>
      <c r="G15" s="36"/>
      <c r="H15" s="36"/>
      <c r="I15" s="36"/>
    </row>
    <row r="16" spans="1:15">
      <c r="A16" s="28" t="s">
        <v>43</v>
      </c>
      <c r="B16" s="28">
        <v>3</v>
      </c>
      <c r="C16" s="29" t="s">
        <v>130</v>
      </c>
      <c r="D16" s="28"/>
      <c r="E16" s="30" t="s">
        <v>131</v>
      </c>
      <c r="F16" s="31" t="s">
        <v>75</v>
      </c>
      <c r="G16" s="32">
        <v>600</v>
      </c>
      <c r="H16" s="33"/>
      <c r="I16" s="33">
        <f>ROUND(G16*H16,O4)</f>
        <v>0</v>
      </c>
      <c r="N16" s="34">
        <f>I16*0.21</f>
        <v>0</v>
      </c>
      <c r="O16">
        <v>3</v>
      </c>
    </row>
    <row r="17" spans="1:15">
      <c r="A17" s="28" t="s">
        <v>48</v>
      </c>
      <c r="B17" s="35"/>
      <c r="C17" s="36"/>
      <c r="D17" s="36"/>
      <c r="E17" s="30" t="s">
        <v>247</v>
      </c>
      <c r="F17" s="36"/>
      <c r="G17" s="36"/>
      <c r="H17" s="36"/>
      <c r="I17" s="36"/>
    </row>
    <row r="18" spans="1:15">
      <c r="A18" s="28" t="s">
        <v>50</v>
      </c>
      <c r="B18" s="35"/>
      <c r="C18" s="36"/>
      <c r="D18" s="36"/>
      <c r="E18" s="41" t="s">
        <v>244</v>
      </c>
      <c r="F18" s="36"/>
      <c r="G18" s="36"/>
      <c r="H18" s="36"/>
      <c r="I18" s="36"/>
    </row>
    <row r="19" spans="1:15">
      <c r="A19" s="23" t="s">
        <v>40</v>
      </c>
      <c r="B19" s="24"/>
      <c r="C19" s="25" t="s">
        <v>156</v>
      </c>
      <c r="D19" s="26"/>
      <c r="E19" s="23" t="s">
        <v>157</v>
      </c>
      <c r="F19" s="26"/>
      <c r="G19" s="26"/>
      <c r="H19" s="26"/>
      <c r="I19" s="27">
        <f>SUMIFS(I20:I25,A20:A25,"P")</f>
        <v>0</v>
      </c>
    </row>
    <row r="20" spans="1:15">
      <c r="A20" s="28" t="s">
        <v>43</v>
      </c>
      <c r="B20" s="28">
        <v>4</v>
      </c>
      <c r="C20" s="29" t="s">
        <v>248</v>
      </c>
      <c r="D20" s="28" t="s">
        <v>45</v>
      </c>
      <c r="E20" s="30" t="s">
        <v>249</v>
      </c>
      <c r="F20" s="31" t="s">
        <v>75</v>
      </c>
      <c r="G20" s="32">
        <v>600</v>
      </c>
      <c r="H20" s="33"/>
      <c r="I20" s="33">
        <f>ROUND(G20*H20,O4)</f>
        <v>0</v>
      </c>
      <c r="N20" s="34">
        <f>I20*0.21</f>
        <v>0</v>
      </c>
      <c r="O20">
        <v>3</v>
      </c>
    </row>
    <row r="21" spans="1:15" ht="30">
      <c r="A21" s="28" t="s">
        <v>48</v>
      </c>
      <c r="B21" s="35"/>
      <c r="C21" s="36"/>
      <c r="D21" s="36"/>
      <c r="E21" s="30" t="s">
        <v>134</v>
      </c>
      <c r="F21" s="36"/>
      <c r="G21" s="36"/>
      <c r="H21" s="36"/>
      <c r="I21" s="36"/>
    </row>
    <row r="22" spans="1:15">
      <c r="A22" s="28" t="s">
        <v>50</v>
      </c>
      <c r="B22" s="35"/>
      <c r="C22" s="36"/>
      <c r="D22" s="36"/>
      <c r="E22" s="41" t="s">
        <v>246</v>
      </c>
      <c r="F22" s="36"/>
      <c r="G22" s="36"/>
      <c r="H22" s="36"/>
      <c r="I22" s="36"/>
    </row>
    <row r="23" spans="1:15">
      <c r="A23" s="28" t="s">
        <v>43</v>
      </c>
      <c r="B23" s="28">
        <v>5</v>
      </c>
      <c r="C23" s="29" t="s">
        <v>250</v>
      </c>
      <c r="D23" s="28" t="s">
        <v>45</v>
      </c>
      <c r="E23" s="30" t="s">
        <v>251</v>
      </c>
      <c r="F23" s="31" t="s">
        <v>97</v>
      </c>
      <c r="G23" s="32">
        <v>1200</v>
      </c>
      <c r="H23" s="33"/>
      <c r="I23" s="33">
        <f>ROUND(G23*H23,O4)</f>
        <v>0</v>
      </c>
      <c r="N23" s="34">
        <f>I23*0.21</f>
        <v>0</v>
      </c>
      <c r="O23">
        <v>3</v>
      </c>
    </row>
    <row r="24" spans="1:15" ht="45">
      <c r="A24" s="28" t="s">
        <v>48</v>
      </c>
      <c r="B24" s="35"/>
      <c r="C24" s="36"/>
      <c r="D24" s="36"/>
      <c r="E24" s="30" t="s">
        <v>252</v>
      </c>
      <c r="F24" s="36"/>
      <c r="G24" s="36"/>
      <c r="H24" s="36"/>
      <c r="I24" s="36"/>
    </row>
    <row r="25" spans="1:15">
      <c r="A25" s="28" t="s">
        <v>50</v>
      </c>
      <c r="B25" s="38"/>
      <c r="C25" s="39"/>
      <c r="D25" s="39"/>
      <c r="E25" s="41" t="s">
        <v>253</v>
      </c>
      <c r="F25" s="39"/>
      <c r="G25" s="39"/>
      <c r="H25" s="39"/>
      <c r="I25" s="39"/>
    </row>
  </sheetData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ageMargins left="0.70866141732283472" right="0.70866141732283472" top="0.78740157480314965" bottom="0.78740157480314965" header="0.31496062992125984" footer="0.31496062992125984"/>
  <pageSetup scale="6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topLeftCell="B1" workbookViewId="0">
      <selection activeCell="H1" sqref="H1"/>
    </sheetView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4" max="15" width="9.140625" hidden="1"/>
  </cols>
  <sheetData>
    <row r="1" spans="1:1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O1">
        <v>3</v>
      </c>
    </row>
    <row r="2" spans="1:15" ht="20.25">
      <c r="A2" s="1"/>
      <c r="B2" s="13"/>
      <c r="C2" s="14"/>
      <c r="D2" s="14"/>
      <c r="E2" s="15" t="s">
        <v>23</v>
      </c>
      <c r="F2" s="14"/>
      <c r="G2" s="14"/>
      <c r="H2" s="14"/>
      <c r="I2" s="14"/>
    </row>
    <row r="3" spans="1:15">
      <c r="A3" s="3" t="s">
        <v>24</v>
      </c>
      <c r="B3" s="16" t="s">
        <v>25</v>
      </c>
      <c r="C3" s="47" t="s">
        <v>26</v>
      </c>
      <c r="D3" s="48"/>
      <c r="E3" s="17" t="s">
        <v>27</v>
      </c>
      <c r="F3" s="14"/>
      <c r="G3" s="14"/>
      <c r="H3" s="18" t="s">
        <v>17</v>
      </c>
      <c r="I3" s="19">
        <f>SUMIFS(I8:I47,A8:A47,"SD")</f>
        <v>0</v>
      </c>
      <c r="N3">
        <v>0</v>
      </c>
      <c r="O3">
        <v>2</v>
      </c>
    </row>
    <row r="4" spans="1:15">
      <c r="A4" s="3" t="s">
        <v>28</v>
      </c>
      <c r="B4" s="16" t="s">
        <v>29</v>
      </c>
      <c r="C4" s="47" t="s">
        <v>17</v>
      </c>
      <c r="D4" s="48"/>
      <c r="E4" s="17" t="s">
        <v>18</v>
      </c>
      <c r="F4" s="14"/>
      <c r="G4" s="14"/>
      <c r="H4" s="14"/>
      <c r="I4" s="14"/>
      <c r="N4">
        <v>0.12</v>
      </c>
      <c r="O4">
        <v>2</v>
      </c>
    </row>
    <row r="5" spans="1:15" ht="15" customHeight="1">
      <c r="A5" s="49" t="s">
        <v>30</v>
      </c>
      <c r="B5" s="50" t="s">
        <v>31</v>
      </c>
      <c r="C5" s="46" t="s">
        <v>32</v>
      </c>
      <c r="D5" s="46" t="s">
        <v>33</v>
      </c>
      <c r="E5" s="46" t="s">
        <v>34</v>
      </c>
      <c r="F5" s="46" t="s">
        <v>35</v>
      </c>
      <c r="G5" s="46" t="s">
        <v>36</v>
      </c>
      <c r="H5" s="46" t="s">
        <v>37</v>
      </c>
      <c r="I5" s="46"/>
      <c r="N5">
        <v>0.21</v>
      </c>
    </row>
    <row r="6" spans="1:15">
      <c r="A6" s="49"/>
      <c r="B6" s="50"/>
      <c r="C6" s="46"/>
      <c r="D6" s="46"/>
      <c r="E6" s="46"/>
      <c r="F6" s="46"/>
      <c r="G6" s="46"/>
      <c r="H6" s="6" t="s">
        <v>38</v>
      </c>
      <c r="I6" s="6" t="s">
        <v>39</v>
      </c>
    </row>
    <row r="7" spans="1:15">
      <c r="A7" s="21">
        <v>0</v>
      </c>
      <c r="B7" s="20">
        <v>1</v>
      </c>
      <c r="C7" s="22">
        <v>2</v>
      </c>
      <c r="D7" s="6">
        <v>3</v>
      </c>
      <c r="E7" s="22">
        <v>4</v>
      </c>
      <c r="F7" s="6">
        <v>5</v>
      </c>
      <c r="G7" s="6">
        <v>6</v>
      </c>
      <c r="H7" s="6">
        <v>7</v>
      </c>
      <c r="I7" s="22">
        <v>8</v>
      </c>
    </row>
    <row r="8" spans="1:15">
      <c r="A8" s="23" t="s">
        <v>40</v>
      </c>
      <c r="B8" s="24"/>
      <c r="C8" s="25" t="s">
        <v>41</v>
      </c>
      <c r="D8" s="26"/>
      <c r="E8" s="23" t="s">
        <v>42</v>
      </c>
      <c r="F8" s="26"/>
      <c r="G8" s="26"/>
      <c r="H8" s="26"/>
      <c r="I8" s="27">
        <f>SUMIFS(I9:I11,A9:A11,"P")</f>
        <v>0</v>
      </c>
    </row>
    <row r="9" spans="1:15">
      <c r="A9" s="28" t="s">
        <v>43</v>
      </c>
      <c r="B9" s="28">
        <v>1</v>
      </c>
      <c r="C9" s="29" t="s">
        <v>73</v>
      </c>
      <c r="D9" s="28" t="s">
        <v>45</v>
      </c>
      <c r="E9" s="30" t="s">
        <v>74</v>
      </c>
      <c r="F9" s="31" t="s">
        <v>75</v>
      </c>
      <c r="G9" s="32">
        <v>102</v>
      </c>
      <c r="H9" s="33"/>
      <c r="I9" s="33">
        <f>ROUND(G9*H9,O4)</f>
        <v>0</v>
      </c>
      <c r="N9" s="34">
        <f>I9*0.21</f>
        <v>0</v>
      </c>
      <c r="O9">
        <v>3</v>
      </c>
    </row>
    <row r="10" spans="1:15">
      <c r="A10" s="28" t="s">
        <v>48</v>
      </c>
      <c r="B10" s="35"/>
      <c r="C10" s="36"/>
      <c r="D10" s="36"/>
      <c r="E10" s="30" t="s">
        <v>254</v>
      </c>
      <c r="F10" s="36"/>
      <c r="G10" s="36"/>
      <c r="H10" s="36"/>
      <c r="I10" s="36"/>
    </row>
    <row r="11" spans="1:15">
      <c r="A11" s="28" t="s">
        <v>50</v>
      </c>
      <c r="B11" s="35"/>
      <c r="C11" s="36"/>
      <c r="D11" s="36"/>
      <c r="E11" s="37" t="s">
        <v>45</v>
      </c>
      <c r="F11" s="36"/>
      <c r="G11" s="36"/>
      <c r="H11" s="36"/>
      <c r="I11" s="36"/>
    </row>
    <row r="12" spans="1:15">
      <c r="A12" s="23" t="s">
        <v>40</v>
      </c>
      <c r="B12" s="24"/>
      <c r="C12" s="25" t="s">
        <v>99</v>
      </c>
      <c r="D12" s="26"/>
      <c r="E12" s="23" t="s">
        <v>100</v>
      </c>
      <c r="F12" s="26"/>
      <c r="G12" s="26"/>
      <c r="H12" s="26"/>
      <c r="I12" s="27">
        <f>SUMIFS(I13:I43,A13:A43,"P")</f>
        <v>0</v>
      </c>
    </row>
    <row r="13" spans="1:15">
      <c r="A13" s="28" t="s">
        <v>43</v>
      </c>
      <c r="B13" s="28">
        <v>2</v>
      </c>
      <c r="C13" s="29" t="s">
        <v>255</v>
      </c>
      <c r="D13" s="28" t="s">
        <v>45</v>
      </c>
      <c r="E13" s="30" t="s">
        <v>256</v>
      </c>
      <c r="F13" s="31" t="s">
        <v>75</v>
      </c>
      <c r="G13" s="32">
        <v>102</v>
      </c>
      <c r="H13" s="33"/>
      <c r="I13" s="33">
        <f>ROUND(G13*H13,O4)</f>
        <v>0</v>
      </c>
      <c r="N13" s="34">
        <f>I13*0.21</f>
        <v>0</v>
      </c>
      <c r="O13">
        <v>3</v>
      </c>
    </row>
    <row r="14" spans="1:15">
      <c r="A14" s="28" t="s">
        <v>48</v>
      </c>
      <c r="B14" s="35"/>
      <c r="C14" s="36"/>
      <c r="D14" s="36"/>
      <c r="E14" s="30" t="s">
        <v>123</v>
      </c>
      <c r="F14" s="36"/>
      <c r="G14" s="36"/>
      <c r="H14" s="36"/>
      <c r="I14" s="36"/>
    </row>
    <row r="15" spans="1:15">
      <c r="A15" s="28" t="s">
        <v>50</v>
      </c>
      <c r="B15" s="35"/>
      <c r="C15" s="36"/>
      <c r="D15" s="36"/>
      <c r="E15" s="41" t="s">
        <v>257</v>
      </c>
      <c r="F15" s="36"/>
      <c r="G15" s="36"/>
      <c r="H15" s="36"/>
      <c r="I15" s="36"/>
    </row>
    <row r="16" spans="1:15">
      <c r="A16" s="28" t="s">
        <v>43</v>
      </c>
      <c r="B16" s="28">
        <v>3</v>
      </c>
      <c r="C16" s="29" t="s">
        <v>130</v>
      </c>
      <c r="D16" s="28" t="s">
        <v>45</v>
      </c>
      <c r="E16" s="30" t="s">
        <v>131</v>
      </c>
      <c r="F16" s="31" t="s">
        <v>75</v>
      </c>
      <c r="G16" s="32">
        <v>102</v>
      </c>
      <c r="H16" s="33"/>
      <c r="I16" s="33">
        <f>ROUND(G16*H16,O4)</f>
        <v>0</v>
      </c>
      <c r="N16" s="34">
        <f>I16*0.21</f>
        <v>0</v>
      </c>
      <c r="O16">
        <v>3</v>
      </c>
    </row>
    <row r="17" spans="1:15" ht="30">
      <c r="A17" s="28" t="s">
        <v>48</v>
      </c>
      <c r="B17" s="35"/>
      <c r="C17" s="36"/>
      <c r="D17" s="36"/>
      <c r="E17" s="30" t="s">
        <v>258</v>
      </c>
      <c r="F17" s="36"/>
      <c r="G17" s="36"/>
      <c r="H17" s="36"/>
      <c r="I17" s="36"/>
    </row>
    <row r="18" spans="1:15">
      <c r="A18" s="28" t="s">
        <v>50</v>
      </c>
      <c r="B18" s="35"/>
      <c r="C18" s="36"/>
      <c r="D18" s="36"/>
      <c r="E18" s="37" t="s">
        <v>45</v>
      </c>
      <c r="F18" s="36"/>
      <c r="G18" s="36"/>
      <c r="H18" s="36"/>
      <c r="I18" s="36"/>
    </row>
    <row r="19" spans="1:15">
      <c r="A19" s="28" t="s">
        <v>43</v>
      </c>
      <c r="B19" s="28">
        <v>4</v>
      </c>
      <c r="C19" s="29" t="s">
        <v>139</v>
      </c>
      <c r="D19" s="28" t="s">
        <v>45</v>
      </c>
      <c r="E19" s="30" t="s">
        <v>140</v>
      </c>
      <c r="F19" s="31" t="s">
        <v>75</v>
      </c>
      <c r="G19" s="32">
        <v>102</v>
      </c>
      <c r="H19" s="33"/>
      <c r="I19" s="33">
        <f>ROUND(G19*H19,O4)</f>
        <v>0</v>
      </c>
      <c r="N19" s="34">
        <f>I19*0.21</f>
        <v>0</v>
      </c>
      <c r="O19">
        <v>3</v>
      </c>
    </row>
    <row r="20" spans="1:15" ht="45">
      <c r="A20" s="28" t="s">
        <v>48</v>
      </c>
      <c r="B20" s="35"/>
      <c r="C20" s="36"/>
      <c r="D20" s="36"/>
      <c r="E20" s="30" t="s">
        <v>259</v>
      </c>
      <c r="F20" s="36"/>
      <c r="G20" s="36"/>
      <c r="H20" s="36"/>
      <c r="I20" s="36"/>
    </row>
    <row r="21" spans="1:15">
      <c r="A21" s="28" t="s">
        <v>50</v>
      </c>
      <c r="B21" s="35"/>
      <c r="C21" s="36"/>
      <c r="D21" s="36"/>
      <c r="E21" s="41" t="s">
        <v>260</v>
      </c>
      <c r="F21" s="36"/>
      <c r="G21" s="36"/>
      <c r="H21" s="36"/>
      <c r="I21" s="36"/>
    </row>
    <row r="22" spans="1:15">
      <c r="A22" s="28" t="s">
        <v>43</v>
      </c>
      <c r="B22" s="28">
        <v>5</v>
      </c>
      <c r="C22" s="29" t="s">
        <v>144</v>
      </c>
      <c r="D22" s="28" t="s">
        <v>45</v>
      </c>
      <c r="E22" s="30" t="s">
        <v>145</v>
      </c>
      <c r="F22" s="31" t="s">
        <v>75</v>
      </c>
      <c r="G22" s="32">
        <v>3.4</v>
      </c>
      <c r="H22" s="33"/>
      <c r="I22" s="33">
        <f>ROUND(G22*H22,O4)</f>
        <v>0</v>
      </c>
      <c r="N22" s="34">
        <f>I22*0.21</f>
        <v>0</v>
      </c>
      <c r="O22">
        <v>3</v>
      </c>
    </row>
    <row r="23" spans="1:15" ht="30">
      <c r="A23" s="28" t="s">
        <v>48</v>
      </c>
      <c r="B23" s="35"/>
      <c r="C23" s="36"/>
      <c r="D23" s="36"/>
      <c r="E23" s="30" t="s">
        <v>146</v>
      </c>
      <c r="F23" s="36"/>
      <c r="G23" s="36"/>
      <c r="H23" s="36"/>
      <c r="I23" s="36"/>
    </row>
    <row r="24" spans="1:15">
      <c r="A24" s="28" t="s">
        <v>50</v>
      </c>
      <c r="B24" s="35"/>
      <c r="C24" s="36"/>
      <c r="D24" s="36"/>
      <c r="E24" s="41" t="s">
        <v>261</v>
      </c>
      <c r="F24" s="36"/>
      <c r="G24" s="36"/>
      <c r="H24" s="36"/>
      <c r="I24" s="36"/>
    </row>
    <row r="25" spans="1:15">
      <c r="A25" s="28" t="s">
        <v>43</v>
      </c>
      <c r="B25" s="28">
        <v>6</v>
      </c>
      <c r="C25" s="29" t="s">
        <v>262</v>
      </c>
      <c r="D25" s="28" t="s">
        <v>45</v>
      </c>
      <c r="E25" s="30" t="s">
        <v>263</v>
      </c>
      <c r="F25" s="31" t="s">
        <v>97</v>
      </c>
      <c r="G25" s="32">
        <v>68</v>
      </c>
      <c r="H25" s="33"/>
      <c r="I25" s="33">
        <f>ROUND(G25*H25,O4)</f>
        <v>0</v>
      </c>
      <c r="N25" s="34">
        <f>I25*0.21</f>
        <v>0</v>
      </c>
      <c r="O25">
        <v>3</v>
      </c>
    </row>
    <row r="26" spans="1:15">
      <c r="A26" s="28" t="s">
        <v>48</v>
      </c>
      <c r="B26" s="35"/>
      <c r="C26" s="36"/>
      <c r="D26" s="36"/>
      <c r="E26" s="42" t="s">
        <v>45</v>
      </c>
      <c r="F26" s="36"/>
      <c r="G26" s="36"/>
      <c r="H26" s="36"/>
      <c r="I26" s="36"/>
    </row>
    <row r="27" spans="1:15">
      <c r="A27" s="28" t="s">
        <v>50</v>
      </c>
      <c r="B27" s="35"/>
      <c r="C27" s="36"/>
      <c r="D27" s="36"/>
      <c r="E27" s="41" t="s">
        <v>264</v>
      </c>
      <c r="F27" s="36"/>
      <c r="G27" s="36"/>
      <c r="H27" s="36"/>
      <c r="I27" s="36"/>
    </row>
    <row r="28" spans="1:15">
      <c r="A28" s="28" t="s">
        <v>43</v>
      </c>
      <c r="B28" s="28">
        <v>7</v>
      </c>
      <c r="C28" s="29" t="s">
        <v>265</v>
      </c>
      <c r="D28" s="28" t="s">
        <v>45</v>
      </c>
      <c r="E28" s="30" t="s">
        <v>266</v>
      </c>
      <c r="F28" s="31" t="s">
        <v>97</v>
      </c>
      <c r="G28" s="32">
        <v>68</v>
      </c>
      <c r="H28" s="33"/>
      <c r="I28" s="33">
        <f>ROUND(G28*H28,O4)</f>
        <v>0</v>
      </c>
      <c r="N28" s="34">
        <f>I28*0.21</f>
        <v>0</v>
      </c>
      <c r="O28">
        <v>3</v>
      </c>
    </row>
    <row r="29" spans="1:15">
      <c r="A29" s="28" t="s">
        <v>48</v>
      </c>
      <c r="B29" s="35"/>
      <c r="C29" s="36"/>
      <c r="D29" s="36"/>
      <c r="E29" s="42" t="s">
        <v>45</v>
      </c>
      <c r="F29" s="36"/>
      <c r="G29" s="36"/>
      <c r="H29" s="36"/>
      <c r="I29" s="36"/>
    </row>
    <row r="30" spans="1:15">
      <c r="A30" s="28" t="s">
        <v>50</v>
      </c>
      <c r="B30" s="35"/>
      <c r="C30" s="36"/>
      <c r="D30" s="36"/>
      <c r="E30" s="41" t="s">
        <v>264</v>
      </c>
      <c r="F30" s="36"/>
      <c r="G30" s="36"/>
      <c r="H30" s="36"/>
      <c r="I30" s="36"/>
    </row>
    <row r="31" spans="1:15">
      <c r="A31" s="28" t="s">
        <v>43</v>
      </c>
      <c r="B31" s="28">
        <v>8</v>
      </c>
      <c r="C31" s="29" t="s">
        <v>267</v>
      </c>
      <c r="D31" s="28" t="s">
        <v>45</v>
      </c>
      <c r="E31" s="30" t="s">
        <v>268</v>
      </c>
      <c r="F31" s="31" t="s">
        <v>97</v>
      </c>
      <c r="G31" s="32">
        <v>68</v>
      </c>
      <c r="H31" s="33"/>
      <c r="I31" s="33">
        <f>ROUND(G31*H31,O4)</f>
        <v>0</v>
      </c>
      <c r="N31" s="34">
        <f>I31*0.21</f>
        <v>0</v>
      </c>
      <c r="O31">
        <v>3</v>
      </c>
    </row>
    <row r="32" spans="1:15">
      <c r="A32" s="28" t="s">
        <v>48</v>
      </c>
      <c r="B32" s="35"/>
      <c r="C32" s="36"/>
      <c r="D32" s="36"/>
      <c r="E32" s="30" t="s">
        <v>269</v>
      </c>
      <c r="F32" s="36"/>
      <c r="G32" s="36"/>
      <c r="H32" s="36"/>
      <c r="I32" s="36"/>
    </row>
    <row r="33" spans="1:15">
      <c r="A33" s="28" t="s">
        <v>50</v>
      </c>
      <c r="B33" s="35"/>
      <c r="C33" s="36"/>
      <c r="D33" s="36"/>
      <c r="E33" s="41" t="s">
        <v>264</v>
      </c>
      <c r="F33" s="36"/>
      <c r="G33" s="36"/>
      <c r="H33" s="36"/>
      <c r="I33" s="36"/>
    </row>
    <row r="34" spans="1:15">
      <c r="A34" s="28" t="s">
        <v>43</v>
      </c>
      <c r="B34" s="28">
        <v>9</v>
      </c>
      <c r="C34" s="29" t="s">
        <v>270</v>
      </c>
      <c r="D34" s="28" t="s">
        <v>45</v>
      </c>
      <c r="E34" s="30" t="s">
        <v>271</v>
      </c>
      <c r="F34" s="31" t="s">
        <v>213</v>
      </c>
      <c r="G34" s="32">
        <v>8</v>
      </c>
      <c r="H34" s="33"/>
      <c r="I34" s="33">
        <f>ROUND(G34*H34,O4)</f>
        <v>0</v>
      </c>
      <c r="N34" s="34">
        <f>I34*0.21</f>
        <v>0</v>
      </c>
      <c r="O34">
        <v>3</v>
      </c>
    </row>
    <row r="35" spans="1:15">
      <c r="A35" s="28" t="s">
        <v>48</v>
      </c>
      <c r="B35" s="35"/>
      <c r="C35" s="36"/>
      <c r="D35" s="36"/>
      <c r="E35" s="42" t="s">
        <v>45</v>
      </c>
      <c r="F35" s="36"/>
      <c r="G35" s="36"/>
      <c r="H35" s="36"/>
      <c r="I35" s="36"/>
    </row>
    <row r="36" spans="1:15">
      <c r="A36" s="28" t="s">
        <v>50</v>
      </c>
      <c r="B36" s="35"/>
      <c r="C36" s="36"/>
      <c r="D36" s="36"/>
      <c r="E36" s="41" t="s">
        <v>272</v>
      </c>
      <c r="F36" s="36"/>
      <c r="G36" s="36"/>
      <c r="H36" s="36"/>
      <c r="I36" s="36"/>
    </row>
    <row r="37" spans="1:15" ht="30">
      <c r="A37" s="28" t="s">
        <v>43</v>
      </c>
      <c r="B37" s="28">
        <v>10</v>
      </c>
      <c r="C37" s="29" t="s">
        <v>273</v>
      </c>
      <c r="D37" s="28" t="s">
        <v>45</v>
      </c>
      <c r="E37" s="30" t="s">
        <v>274</v>
      </c>
      <c r="F37" s="31" t="s">
        <v>213</v>
      </c>
      <c r="G37" s="32">
        <v>5</v>
      </c>
      <c r="H37" s="33"/>
      <c r="I37" s="33">
        <f>ROUND(G37*H37,O4)</f>
        <v>0</v>
      </c>
      <c r="N37" s="34">
        <f>I37*0.21</f>
        <v>0</v>
      </c>
      <c r="O37">
        <v>3</v>
      </c>
    </row>
    <row r="38" spans="1:15" ht="135">
      <c r="A38" s="28" t="s">
        <v>48</v>
      </c>
      <c r="B38" s="35"/>
      <c r="C38" s="36"/>
      <c r="D38" s="36"/>
      <c r="E38" s="30" t="s">
        <v>275</v>
      </c>
      <c r="F38" s="36"/>
      <c r="G38" s="36"/>
      <c r="H38" s="36"/>
      <c r="I38" s="36"/>
    </row>
    <row r="39" spans="1:15">
      <c r="A39" s="28" t="s">
        <v>50</v>
      </c>
      <c r="B39" s="35"/>
      <c r="C39" s="36"/>
      <c r="D39" s="36"/>
      <c r="E39" s="37" t="s">
        <v>45</v>
      </c>
      <c r="F39" s="36"/>
      <c r="G39" s="36"/>
      <c r="H39" s="36"/>
      <c r="I39" s="36"/>
    </row>
    <row r="40" spans="1:15">
      <c r="A40" s="28" t="s">
        <v>43</v>
      </c>
      <c r="B40" s="28">
        <v>11</v>
      </c>
      <c r="C40" s="29" t="s">
        <v>276</v>
      </c>
      <c r="D40" s="28" t="s">
        <v>45</v>
      </c>
      <c r="E40" s="30" t="s">
        <v>277</v>
      </c>
      <c r="F40" s="31" t="s">
        <v>213</v>
      </c>
      <c r="G40" s="32">
        <v>3</v>
      </c>
      <c r="H40" s="33"/>
      <c r="I40" s="33">
        <f>ROUND(G40*H40,O4)</f>
        <v>0</v>
      </c>
      <c r="N40" s="34">
        <f>I40*0.21</f>
        <v>0</v>
      </c>
      <c r="O40">
        <v>3</v>
      </c>
    </row>
    <row r="41" spans="1:15" ht="60">
      <c r="A41" s="28" t="s">
        <v>48</v>
      </c>
      <c r="B41" s="35"/>
      <c r="C41" s="36"/>
      <c r="D41" s="36"/>
      <c r="E41" s="30" t="s">
        <v>278</v>
      </c>
      <c r="F41" s="36"/>
      <c r="G41" s="36"/>
      <c r="H41" s="36"/>
      <c r="I41" s="36"/>
    </row>
    <row r="42" spans="1:15">
      <c r="A42" s="28" t="s">
        <v>43</v>
      </c>
      <c r="B42" s="28">
        <v>12</v>
      </c>
      <c r="C42" s="29" t="s">
        <v>279</v>
      </c>
      <c r="D42" s="28" t="s">
        <v>45</v>
      </c>
      <c r="E42" s="30" t="s">
        <v>280</v>
      </c>
      <c r="F42" s="31" t="s">
        <v>47</v>
      </c>
      <c r="G42" s="32">
        <v>1</v>
      </c>
      <c r="H42" s="33"/>
      <c r="I42" s="33">
        <f>ROUND(G42*H42,O4)</f>
        <v>0</v>
      </c>
      <c r="N42" s="34">
        <f>I42*0.21</f>
        <v>0</v>
      </c>
      <c r="O42">
        <v>3</v>
      </c>
    </row>
    <row r="43" spans="1:15" ht="45">
      <c r="A43" s="28" t="s">
        <v>48</v>
      </c>
      <c r="B43" s="35"/>
      <c r="C43" s="36"/>
      <c r="D43" s="36"/>
      <c r="E43" s="30" t="s">
        <v>281</v>
      </c>
      <c r="F43" s="36"/>
      <c r="G43" s="36"/>
      <c r="H43" s="36"/>
      <c r="I43" s="36"/>
    </row>
    <row r="44" spans="1:15">
      <c r="A44" s="23" t="s">
        <v>40</v>
      </c>
      <c r="B44" s="24"/>
      <c r="C44" s="25" t="s">
        <v>220</v>
      </c>
      <c r="D44" s="26"/>
      <c r="E44" s="23" t="s">
        <v>221</v>
      </c>
      <c r="F44" s="26"/>
      <c r="G44" s="26"/>
      <c r="H44" s="26"/>
      <c r="I44" s="27">
        <f>SUMIFS(I45:I47,A45:A47,"P")</f>
        <v>0</v>
      </c>
    </row>
    <row r="45" spans="1:15">
      <c r="A45" s="28" t="s">
        <v>43</v>
      </c>
      <c r="B45" s="28">
        <v>13</v>
      </c>
      <c r="C45" s="29" t="s">
        <v>282</v>
      </c>
      <c r="D45" s="28" t="s">
        <v>45</v>
      </c>
      <c r="E45" s="30" t="s">
        <v>283</v>
      </c>
      <c r="F45" s="31" t="s">
        <v>284</v>
      </c>
      <c r="G45" s="32">
        <v>40.448</v>
      </c>
      <c r="H45" s="33"/>
      <c r="I45" s="33">
        <f>ROUND(G45*H45,O4)</f>
        <v>0</v>
      </c>
      <c r="N45" s="34">
        <f>I45*0.21</f>
        <v>0</v>
      </c>
      <c r="O45">
        <v>3</v>
      </c>
    </row>
    <row r="46" spans="1:15" ht="30">
      <c r="A46" s="28" t="s">
        <v>48</v>
      </c>
      <c r="B46" s="35"/>
      <c r="C46" s="36"/>
      <c r="D46" s="36"/>
      <c r="E46" s="30" t="s">
        <v>285</v>
      </c>
      <c r="F46" s="36"/>
      <c r="G46" s="36"/>
      <c r="H46" s="36"/>
      <c r="I46" s="36"/>
    </row>
    <row r="47" spans="1:15">
      <c r="A47" s="28" t="s">
        <v>50</v>
      </c>
      <c r="B47" s="38"/>
      <c r="C47" s="39"/>
      <c r="D47" s="39"/>
      <c r="E47" s="41" t="s">
        <v>286</v>
      </c>
      <c r="F47" s="39"/>
      <c r="G47" s="39"/>
      <c r="H47" s="39"/>
      <c r="I47" s="39"/>
    </row>
  </sheetData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ageMargins left="0.70866141732283472" right="0.70866141732283472" top="0.78740157480314965" bottom="0.78740157480314965" header="0.31496062992125984" footer="0.31496062992125984"/>
  <pageSetup scale="67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2"/>
  <sheetViews>
    <sheetView topLeftCell="B1" workbookViewId="0">
      <selection activeCell="H1" sqref="H1"/>
    </sheetView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4" max="15" width="9.140625" hidden="1"/>
  </cols>
  <sheetData>
    <row r="1" spans="1:1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O1">
        <v>3</v>
      </c>
    </row>
    <row r="2" spans="1:15" ht="20.25">
      <c r="A2" s="1"/>
      <c r="B2" s="13"/>
      <c r="C2" s="14"/>
      <c r="D2" s="14"/>
      <c r="E2" s="15" t="s">
        <v>23</v>
      </c>
      <c r="F2" s="14"/>
      <c r="G2" s="14"/>
      <c r="H2" s="14"/>
      <c r="I2" s="14"/>
    </row>
    <row r="3" spans="1:15">
      <c r="A3" s="3" t="s">
        <v>24</v>
      </c>
      <c r="B3" s="16" t="s">
        <v>25</v>
      </c>
      <c r="C3" s="47" t="s">
        <v>26</v>
      </c>
      <c r="D3" s="48"/>
      <c r="E3" s="17" t="s">
        <v>27</v>
      </c>
      <c r="F3" s="14"/>
      <c r="G3" s="14"/>
      <c r="H3" s="18" t="s">
        <v>19</v>
      </c>
      <c r="I3" s="19">
        <f>SUMIFS(I8:I62,A8:A62,"SD")</f>
        <v>0</v>
      </c>
      <c r="N3">
        <v>0</v>
      </c>
      <c r="O3">
        <v>2</v>
      </c>
    </row>
    <row r="4" spans="1:15">
      <c r="A4" s="3" t="s">
        <v>28</v>
      </c>
      <c r="B4" s="16" t="s">
        <v>29</v>
      </c>
      <c r="C4" s="47" t="s">
        <v>19</v>
      </c>
      <c r="D4" s="48"/>
      <c r="E4" s="17" t="s">
        <v>20</v>
      </c>
      <c r="F4" s="14"/>
      <c r="G4" s="14"/>
      <c r="H4" s="14"/>
      <c r="I4" s="14"/>
      <c r="N4">
        <v>0.12</v>
      </c>
      <c r="O4">
        <v>2</v>
      </c>
    </row>
    <row r="5" spans="1:15" ht="15" customHeight="1">
      <c r="A5" s="49" t="s">
        <v>30</v>
      </c>
      <c r="B5" s="50" t="s">
        <v>31</v>
      </c>
      <c r="C5" s="46" t="s">
        <v>32</v>
      </c>
      <c r="D5" s="46" t="s">
        <v>33</v>
      </c>
      <c r="E5" s="46" t="s">
        <v>34</v>
      </c>
      <c r="F5" s="46" t="s">
        <v>35</v>
      </c>
      <c r="G5" s="46" t="s">
        <v>36</v>
      </c>
      <c r="H5" s="46" t="s">
        <v>37</v>
      </c>
      <c r="I5" s="46"/>
      <c r="N5">
        <v>0.21</v>
      </c>
    </row>
    <row r="6" spans="1:15">
      <c r="A6" s="49"/>
      <c r="B6" s="50"/>
      <c r="C6" s="46"/>
      <c r="D6" s="46"/>
      <c r="E6" s="46"/>
      <c r="F6" s="46"/>
      <c r="G6" s="46"/>
      <c r="H6" s="6" t="s">
        <v>38</v>
      </c>
      <c r="I6" s="6" t="s">
        <v>39</v>
      </c>
    </row>
    <row r="7" spans="1:15">
      <c r="A7" s="21">
        <v>0</v>
      </c>
      <c r="B7" s="20">
        <v>1</v>
      </c>
      <c r="C7" s="22">
        <v>2</v>
      </c>
      <c r="D7" s="6">
        <v>3</v>
      </c>
      <c r="E7" s="22">
        <v>4</v>
      </c>
      <c r="F7" s="6">
        <v>5</v>
      </c>
      <c r="G7" s="6">
        <v>6</v>
      </c>
      <c r="H7" s="6">
        <v>7</v>
      </c>
      <c r="I7" s="22">
        <v>8</v>
      </c>
    </row>
    <row r="8" spans="1:15">
      <c r="A8" s="23" t="s">
        <v>40</v>
      </c>
      <c r="B8" s="24"/>
      <c r="C8" s="25" t="s">
        <v>287</v>
      </c>
      <c r="D8" s="26"/>
      <c r="E8" s="23" t="s">
        <v>288</v>
      </c>
      <c r="F8" s="26"/>
      <c r="G8" s="26"/>
      <c r="H8" s="26"/>
      <c r="I8" s="27">
        <f>SUMIFS(I9:I62,A9:A62,"P")</f>
        <v>0</v>
      </c>
    </row>
    <row r="9" spans="1:15">
      <c r="A9" s="28" t="s">
        <v>43</v>
      </c>
      <c r="B9" s="28">
        <v>1</v>
      </c>
      <c r="C9" s="29" t="s">
        <v>289</v>
      </c>
      <c r="D9" s="28" t="s">
        <v>45</v>
      </c>
      <c r="E9" s="30" t="s">
        <v>290</v>
      </c>
      <c r="F9" s="31" t="s">
        <v>213</v>
      </c>
      <c r="G9" s="32">
        <v>1</v>
      </c>
      <c r="H9" s="33"/>
      <c r="I9" s="33">
        <f>ROUND(G9*H9,O4)</f>
        <v>0</v>
      </c>
      <c r="N9" s="34">
        <f>I9*0.21</f>
        <v>0</v>
      </c>
      <c r="O9">
        <v>3</v>
      </c>
    </row>
    <row r="10" spans="1:15">
      <c r="A10" s="28" t="s">
        <v>48</v>
      </c>
      <c r="B10" s="35"/>
      <c r="C10" s="36"/>
      <c r="D10" s="36"/>
      <c r="E10" s="42" t="s">
        <v>45</v>
      </c>
      <c r="F10" s="36"/>
      <c r="G10" s="36"/>
      <c r="H10" s="36"/>
      <c r="I10" s="36"/>
    </row>
    <row r="11" spans="1:15">
      <c r="A11" s="28" t="s">
        <v>43</v>
      </c>
      <c r="B11" s="28">
        <v>2</v>
      </c>
      <c r="C11" s="29" t="s">
        <v>291</v>
      </c>
      <c r="D11" s="28" t="s">
        <v>45</v>
      </c>
      <c r="E11" s="30" t="s">
        <v>292</v>
      </c>
      <c r="F11" s="31" t="s">
        <v>213</v>
      </c>
      <c r="G11" s="32">
        <v>6</v>
      </c>
      <c r="H11" s="33"/>
      <c r="I11" s="33">
        <f>ROUND(G11*H11,O4)</f>
        <v>0</v>
      </c>
      <c r="N11" s="34">
        <f>I11*0.21</f>
        <v>0</v>
      </c>
      <c r="O11">
        <v>3</v>
      </c>
    </row>
    <row r="12" spans="1:15">
      <c r="A12" s="28" t="s">
        <v>48</v>
      </c>
      <c r="B12" s="35"/>
      <c r="C12" s="36"/>
      <c r="D12" s="36"/>
      <c r="E12" s="42" t="s">
        <v>45</v>
      </c>
      <c r="F12" s="36"/>
      <c r="G12" s="36"/>
      <c r="H12" s="36"/>
      <c r="I12" s="36"/>
    </row>
    <row r="13" spans="1:15">
      <c r="A13" s="28" t="s">
        <v>43</v>
      </c>
      <c r="B13" s="28">
        <v>3</v>
      </c>
      <c r="C13" s="29" t="s">
        <v>293</v>
      </c>
      <c r="D13" s="28" t="s">
        <v>45</v>
      </c>
      <c r="E13" s="30" t="s">
        <v>294</v>
      </c>
      <c r="F13" s="31" t="s">
        <v>213</v>
      </c>
      <c r="G13" s="32">
        <v>6</v>
      </c>
      <c r="H13" s="33"/>
      <c r="I13" s="33">
        <f>ROUND(G13*H13,O4)</f>
        <v>0</v>
      </c>
      <c r="N13" s="34">
        <f>I13*0.21</f>
        <v>0</v>
      </c>
      <c r="O13">
        <v>3</v>
      </c>
    </row>
    <row r="14" spans="1:15">
      <c r="A14" s="28" t="s">
        <v>48</v>
      </c>
      <c r="B14" s="35"/>
      <c r="C14" s="36"/>
      <c r="D14" s="36"/>
      <c r="E14" s="42" t="s">
        <v>45</v>
      </c>
      <c r="F14" s="36"/>
      <c r="G14" s="36"/>
      <c r="H14" s="36"/>
      <c r="I14" s="36"/>
    </row>
    <row r="15" spans="1:15">
      <c r="A15" s="28" t="s">
        <v>43</v>
      </c>
      <c r="B15" s="28">
        <v>4</v>
      </c>
      <c r="C15" s="29" t="s">
        <v>295</v>
      </c>
      <c r="D15" s="28" t="s">
        <v>45</v>
      </c>
      <c r="E15" s="30" t="s">
        <v>296</v>
      </c>
      <c r="F15" s="31" t="s">
        <v>213</v>
      </c>
      <c r="G15" s="32">
        <v>4</v>
      </c>
      <c r="H15" s="33"/>
      <c r="I15" s="33">
        <f>ROUND(G15*H15,O4)</f>
        <v>0</v>
      </c>
      <c r="N15" s="34">
        <f>I15*0.21</f>
        <v>0</v>
      </c>
      <c r="O15">
        <v>3</v>
      </c>
    </row>
    <row r="16" spans="1:15">
      <c r="A16" s="28" t="s">
        <v>48</v>
      </c>
      <c r="B16" s="35"/>
      <c r="C16" s="36"/>
      <c r="D16" s="36"/>
      <c r="E16" s="42" t="s">
        <v>45</v>
      </c>
      <c r="F16" s="36"/>
      <c r="G16" s="36"/>
      <c r="H16" s="36"/>
      <c r="I16" s="36"/>
    </row>
    <row r="17" spans="1:15">
      <c r="A17" s="28" t="s">
        <v>43</v>
      </c>
      <c r="B17" s="28">
        <v>5</v>
      </c>
      <c r="C17" s="29" t="s">
        <v>297</v>
      </c>
      <c r="D17" s="28" t="s">
        <v>45</v>
      </c>
      <c r="E17" s="30" t="s">
        <v>298</v>
      </c>
      <c r="F17" s="31" t="s">
        <v>213</v>
      </c>
      <c r="G17" s="32">
        <v>2</v>
      </c>
      <c r="H17" s="33"/>
      <c r="I17" s="33">
        <f>ROUND(G17*H17,O4)</f>
        <v>0</v>
      </c>
      <c r="N17" s="34">
        <f>I17*0.21</f>
        <v>0</v>
      </c>
      <c r="O17">
        <v>3</v>
      </c>
    </row>
    <row r="18" spans="1:15">
      <c r="A18" s="28" t="s">
        <v>48</v>
      </c>
      <c r="B18" s="35"/>
      <c r="C18" s="36"/>
      <c r="D18" s="36"/>
      <c r="E18" s="42" t="s">
        <v>45</v>
      </c>
      <c r="F18" s="36"/>
      <c r="G18" s="36"/>
      <c r="H18" s="36"/>
      <c r="I18" s="36"/>
    </row>
    <row r="19" spans="1:15">
      <c r="A19" s="28" t="s">
        <v>43</v>
      </c>
      <c r="B19" s="28">
        <v>6</v>
      </c>
      <c r="C19" s="29" t="s">
        <v>299</v>
      </c>
      <c r="D19" s="28" t="s">
        <v>45</v>
      </c>
      <c r="E19" s="30" t="s">
        <v>300</v>
      </c>
      <c r="F19" s="31" t="s">
        <v>213</v>
      </c>
      <c r="G19" s="32">
        <v>6</v>
      </c>
      <c r="H19" s="33"/>
      <c r="I19" s="33">
        <f>ROUND(G19*H19,O4)</f>
        <v>0</v>
      </c>
      <c r="N19" s="34">
        <f>I19*0.21</f>
        <v>0</v>
      </c>
      <c r="O19">
        <v>3</v>
      </c>
    </row>
    <row r="20" spans="1:15">
      <c r="A20" s="28" t="s">
        <v>48</v>
      </c>
      <c r="B20" s="35"/>
      <c r="C20" s="36"/>
      <c r="D20" s="36"/>
      <c r="E20" s="42" t="s">
        <v>45</v>
      </c>
      <c r="F20" s="36"/>
      <c r="G20" s="36"/>
      <c r="H20" s="36"/>
      <c r="I20" s="36"/>
    </row>
    <row r="21" spans="1:15">
      <c r="A21" s="28" t="s">
        <v>43</v>
      </c>
      <c r="B21" s="28">
        <v>7</v>
      </c>
      <c r="C21" s="29" t="s">
        <v>301</v>
      </c>
      <c r="D21" s="28" t="s">
        <v>45</v>
      </c>
      <c r="E21" s="30" t="s">
        <v>302</v>
      </c>
      <c r="F21" s="31" t="s">
        <v>213</v>
      </c>
      <c r="G21" s="32">
        <v>6</v>
      </c>
      <c r="H21" s="33"/>
      <c r="I21" s="33">
        <f>ROUND(G21*H21,O4)</f>
        <v>0</v>
      </c>
      <c r="N21" s="34">
        <f>I21*0.21</f>
        <v>0</v>
      </c>
      <c r="O21">
        <v>3</v>
      </c>
    </row>
    <row r="22" spans="1:15">
      <c r="A22" s="28" t="s">
        <v>48</v>
      </c>
      <c r="B22" s="35"/>
      <c r="C22" s="36"/>
      <c r="D22" s="36"/>
      <c r="E22" s="42" t="s">
        <v>45</v>
      </c>
      <c r="F22" s="36"/>
      <c r="G22" s="36"/>
      <c r="H22" s="36"/>
      <c r="I22" s="36"/>
    </row>
    <row r="23" spans="1:15">
      <c r="A23" s="28" t="s">
        <v>43</v>
      </c>
      <c r="B23" s="28">
        <v>8</v>
      </c>
      <c r="C23" s="29" t="s">
        <v>303</v>
      </c>
      <c r="D23" s="28" t="s">
        <v>45</v>
      </c>
      <c r="E23" s="30" t="s">
        <v>304</v>
      </c>
      <c r="F23" s="31" t="s">
        <v>213</v>
      </c>
      <c r="G23" s="32">
        <v>190</v>
      </c>
      <c r="H23" s="33"/>
      <c r="I23" s="33">
        <f>ROUND(G23*H23,O4)</f>
        <v>0</v>
      </c>
      <c r="N23" s="34">
        <f>I23*0.21</f>
        <v>0</v>
      </c>
      <c r="O23">
        <v>3</v>
      </c>
    </row>
    <row r="24" spans="1:15">
      <c r="A24" s="28" t="s">
        <v>48</v>
      </c>
      <c r="B24" s="35"/>
      <c r="C24" s="36"/>
      <c r="D24" s="36"/>
      <c r="E24" s="42" t="s">
        <v>45</v>
      </c>
      <c r="F24" s="36"/>
      <c r="G24" s="36"/>
      <c r="H24" s="36"/>
      <c r="I24" s="36"/>
    </row>
    <row r="25" spans="1:15">
      <c r="A25" s="28" t="s">
        <v>43</v>
      </c>
      <c r="B25" s="28">
        <v>9</v>
      </c>
      <c r="C25" s="29" t="s">
        <v>305</v>
      </c>
      <c r="D25" s="28" t="s">
        <v>45</v>
      </c>
      <c r="E25" s="30" t="s">
        <v>306</v>
      </c>
      <c r="F25" s="31" t="s">
        <v>213</v>
      </c>
      <c r="G25" s="32">
        <v>40</v>
      </c>
      <c r="H25" s="33"/>
      <c r="I25" s="33">
        <f>ROUND(G25*H25,O4)</f>
        <v>0</v>
      </c>
      <c r="N25" s="34">
        <f>I25*0.21</f>
        <v>0</v>
      </c>
      <c r="O25">
        <v>3</v>
      </c>
    </row>
    <row r="26" spans="1:15">
      <c r="A26" s="28" t="s">
        <v>48</v>
      </c>
      <c r="B26" s="35"/>
      <c r="C26" s="36"/>
      <c r="D26" s="36"/>
      <c r="E26" s="42" t="s">
        <v>45</v>
      </c>
      <c r="F26" s="36"/>
      <c r="G26" s="36"/>
      <c r="H26" s="36"/>
      <c r="I26" s="36"/>
    </row>
    <row r="27" spans="1:15">
      <c r="A27" s="28" t="s">
        <v>43</v>
      </c>
      <c r="B27" s="28">
        <v>10</v>
      </c>
      <c r="C27" s="29" t="s">
        <v>307</v>
      </c>
      <c r="D27" s="28" t="s">
        <v>45</v>
      </c>
      <c r="E27" s="30" t="s">
        <v>308</v>
      </c>
      <c r="F27" s="31" t="s">
        <v>213</v>
      </c>
      <c r="G27" s="32">
        <v>150</v>
      </c>
      <c r="H27" s="33"/>
      <c r="I27" s="33">
        <f>ROUND(G27*H27,O4)</f>
        <v>0</v>
      </c>
      <c r="N27" s="34">
        <f>I27*0.21</f>
        <v>0</v>
      </c>
      <c r="O27">
        <v>3</v>
      </c>
    </row>
    <row r="28" spans="1:15">
      <c r="A28" s="28" t="s">
        <v>48</v>
      </c>
      <c r="B28" s="35"/>
      <c r="C28" s="36"/>
      <c r="D28" s="36"/>
      <c r="E28" s="42" t="s">
        <v>45</v>
      </c>
      <c r="F28" s="36"/>
      <c r="G28" s="36"/>
      <c r="H28" s="36"/>
      <c r="I28" s="36"/>
    </row>
    <row r="29" spans="1:15">
      <c r="A29" s="28" t="s">
        <v>43</v>
      </c>
      <c r="B29" s="28">
        <v>11</v>
      </c>
      <c r="C29" s="29" t="s">
        <v>309</v>
      </c>
      <c r="D29" s="28" t="s">
        <v>45</v>
      </c>
      <c r="E29" s="30" t="s">
        <v>310</v>
      </c>
      <c r="F29" s="31" t="s">
        <v>213</v>
      </c>
      <c r="G29" s="32">
        <v>15</v>
      </c>
      <c r="H29" s="33"/>
      <c r="I29" s="33">
        <f>ROUND(G29*H29,O4)</f>
        <v>0</v>
      </c>
      <c r="N29" s="34">
        <f>I29*0.21</f>
        <v>0</v>
      </c>
      <c r="O29">
        <v>3</v>
      </c>
    </row>
    <row r="30" spans="1:15">
      <c r="A30" s="28" t="s">
        <v>48</v>
      </c>
      <c r="B30" s="35"/>
      <c r="C30" s="36"/>
      <c r="D30" s="36"/>
      <c r="E30" s="42" t="s">
        <v>45</v>
      </c>
      <c r="F30" s="36"/>
      <c r="G30" s="36"/>
      <c r="H30" s="36"/>
      <c r="I30" s="36"/>
    </row>
    <row r="31" spans="1:15">
      <c r="A31" s="28" t="s">
        <v>43</v>
      </c>
      <c r="B31" s="28">
        <v>12</v>
      </c>
      <c r="C31" s="29" t="s">
        <v>311</v>
      </c>
      <c r="D31" s="28" t="s">
        <v>45</v>
      </c>
      <c r="E31" s="30" t="s">
        <v>312</v>
      </c>
      <c r="F31" s="31" t="s">
        <v>213</v>
      </c>
      <c r="G31" s="32">
        <v>6</v>
      </c>
      <c r="H31" s="33"/>
      <c r="I31" s="33">
        <f>ROUND(G31*H31,O4)</f>
        <v>0</v>
      </c>
      <c r="N31" s="34">
        <f>I31*0.21</f>
        <v>0</v>
      </c>
      <c r="O31">
        <v>3</v>
      </c>
    </row>
    <row r="32" spans="1:15">
      <c r="A32" s="28" t="s">
        <v>48</v>
      </c>
      <c r="B32" s="35"/>
      <c r="C32" s="36"/>
      <c r="D32" s="36"/>
      <c r="E32" s="42" t="s">
        <v>45</v>
      </c>
      <c r="F32" s="36"/>
      <c r="G32" s="36"/>
      <c r="H32" s="36"/>
      <c r="I32" s="36"/>
    </row>
    <row r="33" spans="1:15">
      <c r="A33" s="28" t="s">
        <v>43</v>
      </c>
      <c r="B33" s="28">
        <v>13</v>
      </c>
      <c r="C33" s="29" t="s">
        <v>313</v>
      </c>
      <c r="D33" s="28" t="s">
        <v>45</v>
      </c>
      <c r="E33" s="30" t="s">
        <v>314</v>
      </c>
      <c r="F33" s="31" t="s">
        <v>213</v>
      </c>
      <c r="G33" s="32">
        <v>14</v>
      </c>
      <c r="H33" s="33"/>
      <c r="I33" s="33">
        <f>ROUND(G33*H33,O4)</f>
        <v>0</v>
      </c>
      <c r="N33" s="34">
        <f>I33*0.21</f>
        <v>0</v>
      </c>
      <c r="O33">
        <v>3</v>
      </c>
    </row>
    <row r="34" spans="1:15">
      <c r="A34" s="28" t="s">
        <v>48</v>
      </c>
      <c r="B34" s="35"/>
      <c r="C34" s="36"/>
      <c r="D34" s="36"/>
      <c r="E34" s="42" t="s">
        <v>45</v>
      </c>
      <c r="F34" s="36"/>
      <c r="G34" s="36"/>
      <c r="H34" s="36"/>
      <c r="I34" s="36"/>
    </row>
    <row r="35" spans="1:15">
      <c r="A35" s="28" t="s">
        <v>43</v>
      </c>
      <c r="B35" s="28">
        <v>14</v>
      </c>
      <c r="C35" s="29" t="s">
        <v>315</v>
      </c>
      <c r="D35" s="28" t="s">
        <v>45</v>
      </c>
      <c r="E35" s="30" t="s">
        <v>316</v>
      </c>
      <c r="F35" s="31" t="s">
        <v>213</v>
      </c>
      <c r="G35" s="32">
        <v>160</v>
      </c>
      <c r="H35" s="33"/>
      <c r="I35" s="33">
        <f>ROUND(G35*H35,O4)</f>
        <v>0</v>
      </c>
      <c r="N35" s="34">
        <f>I35*0.21</f>
        <v>0</v>
      </c>
      <c r="O35">
        <v>3</v>
      </c>
    </row>
    <row r="36" spans="1:15">
      <c r="A36" s="28" t="s">
        <v>48</v>
      </c>
      <c r="B36" s="35"/>
      <c r="C36" s="36"/>
      <c r="D36" s="36"/>
      <c r="E36" s="42" t="s">
        <v>45</v>
      </c>
      <c r="F36" s="36"/>
      <c r="G36" s="36"/>
      <c r="H36" s="36"/>
      <c r="I36" s="36"/>
    </row>
    <row r="37" spans="1:15">
      <c r="A37" s="28" t="s">
        <v>43</v>
      </c>
      <c r="B37" s="28">
        <v>15</v>
      </c>
      <c r="C37" s="29" t="s">
        <v>317</v>
      </c>
      <c r="D37" s="28" t="s">
        <v>45</v>
      </c>
      <c r="E37" s="30" t="s">
        <v>318</v>
      </c>
      <c r="F37" s="31" t="s">
        <v>213</v>
      </c>
      <c r="G37" s="32">
        <v>6</v>
      </c>
      <c r="H37" s="33"/>
      <c r="I37" s="33">
        <f>ROUND(G37*H37,O4)</f>
        <v>0</v>
      </c>
      <c r="N37" s="34">
        <f>I37*0.21</f>
        <v>0</v>
      </c>
      <c r="O37">
        <v>3</v>
      </c>
    </row>
    <row r="38" spans="1:15">
      <c r="A38" s="28" t="s">
        <v>48</v>
      </c>
      <c r="B38" s="35"/>
      <c r="C38" s="36"/>
      <c r="D38" s="36"/>
      <c r="E38" s="42" t="s">
        <v>45</v>
      </c>
      <c r="F38" s="36"/>
      <c r="G38" s="36"/>
      <c r="H38" s="36"/>
      <c r="I38" s="36"/>
    </row>
    <row r="39" spans="1:15">
      <c r="A39" s="28" t="s">
        <v>43</v>
      </c>
      <c r="B39" s="28">
        <v>16</v>
      </c>
      <c r="C39" s="29" t="s">
        <v>319</v>
      </c>
      <c r="D39" s="28" t="s">
        <v>45</v>
      </c>
      <c r="E39" s="30" t="s">
        <v>320</v>
      </c>
      <c r="F39" s="31" t="s">
        <v>213</v>
      </c>
      <c r="G39" s="32">
        <v>6</v>
      </c>
      <c r="H39" s="33"/>
      <c r="I39" s="33">
        <f>ROUND(G39*H39,O4)</f>
        <v>0</v>
      </c>
      <c r="N39" s="34">
        <f>I39*0.21</f>
        <v>0</v>
      </c>
      <c r="O39">
        <v>3</v>
      </c>
    </row>
    <row r="40" spans="1:15">
      <c r="A40" s="28" t="s">
        <v>48</v>
      </c>
      <c r="B40" s="35"/>
      <c r="C40" s="36"/>
      <c r="D40" s="36"/>
      <c r="E40" s="42" t="s">
        <v>45</v>
      </c>
      <c r="F40" s="36"/>
      <c r="G40" s="36"/>
      <c r="H40" s="36"/>
      <c r="I40" s="36"/>
    </row>
    <row r="41" spans="1:15">
      <c r="A41" s="28" t="s">
        <v>43</v>
      </c>
      <c r="B41" s="28">
        <v>17</v>
      </c>
      <c r="C41" s="29" t="s">
        <v>321</v>
      </c>
      <c r="D41" s="28" t="s">
        <v>45</v>
      </c>
      <c r="E41" s="30" t="s">
        <v>322</v>
      </c>
      <c r="F41" s="31" t="s">
        <v>114</v>
      </c>
      <c r="G41" s="32">
        <v>150</v>
      </c>
      <c r="H41" s="33"/>
      <c r="I41" s="33">
        <f>ROUND(G41*H41,O4)</f>
        <v>0</v>
      </c>
      <c r="N41" s="34">
        <f>I41*0.21</f>
        <v>0</v>
      </c>
      <c r="O41">
        <v>3</v>
      </c>
    </row>
    <row r="42" spans="1:15">
      <c r="A42" s="28" t="s">
        <v>48</v>
      </c>
      <c r="B42" s="35"/>
      <c r="C42" s="36"/>
      <c r="D42" s="36"/>
      <c r="E42" s="42" t="s">
        <v>45</v>
      </c>
      <c r="F42" s="36"/>
      <c r="G42" s="36"/>
      <c r="H42" s="36"/>
      <c r="I42" s="36"/>
    </row>
    <row r="43" spans="1:15">
      <c r="A43" s="28" t="s">
        <v>43</v>
      </c>
      <c r="B43" s="28">
        <v>18</v>
      </c>
      <c r="C43" s="29" t="s">
        <v>323</v>
      </c>
      <c r="D43" s="28" t="s">
        <v>45</v>
      </c>
      <c r="E43" s="30" t="s">
        <v>324</v>
      </c>
      <c r="F43" s="31" t="s">
        <v>114</v>
      </c>
      <c r="G43" s="32">
        <v>150</v>
      </c>
      <c r="H43" s="33"/>
      <c r="I43" s="33">
        <f>ROUND(G43*H43,O4)</f>
        <v>0</v>
      </c>
      <c r="N43" s="34">
        <f>I43*0.21</f>
        <v>0</v>
      </c>
      <c r="O43">
        <v>3</v>
      </c>
    </row>
    <row r="44" spans="1:15">
      <c r="A44" s="28" t="s">
        <v>48</v>
      </c>
      <c r="B44" s="35"/>
      <c r="C44" s="36"/>
      <c r="D44" s="36"/>
      <c r="E44" s="42" t="s">
        <v>45</v>
      </c>
      <c r="F44" s="36"/>
      <c r="G44" s="36"/>
      <c r="H44" s="36"/>
      <c r="I44" s="36"/>
    </row>
    <row r="45" spans="1:15">
      <c r="A45" s="28" t="s">
        <v>43</v>
      </c>
      <c r="B45" s="28">
        <v>19</v>
      </c>
      <c r="C45" s="29" t="s">
        <v>325</v>
      </c>
      <c r="D45" s="28" t="s">
        <v>45</v>
      </c>
      <c r="E45" s="30" t="s">
        <v>326</v>
      </c>
      <c r="F45" s="31" t="s">
        <v>114</v>
      </c>
      <c r="G45" s="32">
        <v>150</v>
      </c>
      <c r="H45" s="33"/>
      <c r="I45" s="33">
        <f>ROUND(G45*H45,O4)</f>
        <v>0</v>
      </c>
      <c r="N45" s="34">
        <f>I45*0.21</f>
        <v>0</v>
      </c>
      <c r="O45">
        <v>3</v>
      </c>
    </row>
    <row r="46" spans="1:15">
      <c r="A46" s="28" t="s">
        <v>48</v>
      </c>
      <c r="B46" s="35"/>
      <c r="C46" s="36"/>
      <c r="D46" s="36"/>
      <c r="E46" s="42" t="s">
        <v>45</v>
      </c>
      <c r="F46" s="36"/>
      <c r="G46" s="36"/>
      <c r="H46" s="36"/>
      <c r="I46" s="36"/>
    </row>
    <row r="47" spans="1:15">
      <c r="A47" s="28" t="s">
        <v>43</v>
      </c>
      <c r="B47" s="28">
        <v>20</v>
      </c>
      <c r="C47" s="29" t="s">
        <v>327</v>
      </c>
      <c r="D47" s="28" t="s">
        <v>45</v>
      </c>
      <c r="E47" s="30" t="s">
        <v>328</v>
      </c>
      <c r="F47" s="31" t="s">
        <v>97</v>
      </c>
      <c r="G47" s="32">
        <v>75</v>
      </c>
      <c r="H47" s="33"/>
      <c r="I47" s="33">
        <f>ROUND(G47*H47,O4)</f>
        <v>0</v>
      </c>
      <c r="N47" s="34">
        <f>I47*0.21</f>
        <v>0</v>
      </c>
      <c r="O47">
        <v>3</v>
      </c>
    </row>
    <row r="48" spans="1:15">
      <c r="A48" s="28" t="s">
        <v>48</v>
      </c>
      <c r="B48" s="35"/>
      <c r="C48" s="36"/>
      <c r="D48" s="36"/>
      <c r="E48" s="42" t="s">
        <v>45</v>
      </c>
      <c r="F48" s="36"/>
      <c r="G48" s="36"/>
      <c r="H48" s="36"/>
      <c r="I48" s="36"/>
    </row>
    <row r="49" spans="1:15">
      <c r="A49" s="28" t="s">
        <v>43</v>
      </c>
      <c r="B49" s="28">
        <v>21</v>
      </c>
      <c r="C49" s="29" t="s">
        <v>329</v>
      </c>
      <c r="D49" s="28" t="s">
        <v>45</v>
      </c>
      <c r="E49" s="30" t="s">
        <v>330</v>
      </c>
      <c r="F49" s="31" t="s">
        <v>47</v>
      </c>
      <c r="G49" s="32">
        <v>1</v>
      </c>
      <c r="H49" s="33"/>
      <c r="I49" s="33">
        <f>ROUND(G49*H49,O4)</f>
        <v>0</v>
      </c>
      <c r="N49" s="34">
        <f>I49*0.21</f>
        <v>0</v>
      </c>
      <c r="O49">
        <v>3</v>
      </c>
    </row>
    <row r="50" spans="1:15">
      <c r="A50" s="28" t="s">
        <v>48</v>
      </c>
      <c r="B50" s="35"/>
      <c r="C50" s="36"/>
      <c r="D50" s="36"/>
      <c r="E50" s="42" t="s">
        <v>45</v>
      </c>
      <c r="F50" s="36"/>
      <c r="G50" s="36"/>
      <c r="H50" s="36"/>
      <c r="I50" s="36"/>
    </row>
    <row r="51" spans="1:15">
      <c r="A51" s="28" t="s">
        <v>43</v>
      </c>
      <c r="B51" s="28">
        <v>22</v>
      </c>
      <c r="C51" s="29" t="s">
        <v>331</v>
      </c>
      <c r="D51" s="28" t="s">
        <v>45</v>
      </c>
      <c r="E51" s="30" t="s">
        <v>332</v>
      </c>
      <c r="F51" s="31" t="s">
        <v>213</v>
      </c>
      <c r="G51" s="32">
        <v>1</v>
      </c>
      <c r="H51" s="33"/>
      <c r="I51" s="33">
        <f>ROUND(G51*H51,O4)</f>
        <v>0</v>
      </c>
      <c r="N51" s="34">
        <f>I51*0.21</f>
        <v>0</v>
      </c>
      <c r="O51">
        <v>3</v>
      </c>
    </row>
    <row r="52" spans="1:15">
      <c r="A52" s="28" t="s">
        <v>48</v>
      </c>
      <c r="B52" s="35"/>
      <c r="C52" s="36"/>
      <c r="D52" s="36"/>
      <c r="E52" s="42" t="s">
        <v>45</v>
      </c>
      <c r="F52" s="36"/>
      <c r="G52" s="36"/>
      <c r="H52" s="36"/>
      <c r="I52" s="36"/>
    </row>
    <row r="53" spans="1:15">
      <c r="A53" s="28" t="s">
        <v>43</v>
      </c>
      <c r="B53" s="28">
        <v>23</v>
      </c>
      <c r="C53" s="29" t="s">
        <v>333</v>
      </c>
      <c r="D53" s="28" t="s">
        <v>45</v>
      </c>
      <c r="E53" s="30" t="s">
        <v>334</v>
      </c>
      <c r="F53" s="31" t="s">
        <v>47</v>
      </c>
      <c r="G53" s="32">
        <v>1</v>
      </c>
      <c r="H53" s="33"/>
      <c r="I53" s="33">
        <f>ROUND(G53*H53,O4)</f>
        <v>0</v>
      </c>
      <c r="N53" s="34">
        <f>I53*0.21</f>
        <v>0</v>
      </c>
      <c r="O53">
        <v>3</v>
      </c>
    </row>
    <row r="54" spans="1:15">
      <c r="A54" s="28" t="s">
        <v>48</v>
      </c>
      <c r="B54" s="35"/>
      <c r="C54" s="36"/>
      <c r="D54" s="36"/>
      <c r="E54" s="42" t="s">
        <v>45</v>
      </c>
      <c r="F54" s="36"/>
      <c r="G54" s="36"/>
      <c r="H54" s="36"/>
      <c r="I54" s="36"/>
    </row>
    <row r="55" spans="1:15">
      <c r="A55" s="28" t="s">
        <v>43</v>
      </c>
      <c r="B55" s="28">
        <v>24</v>
      </c>
      <c r="C55" s="29" t="s">
        <v>335</v>
      </c>
      <c r="D55" s="28" t="s">
        <v>45</v>
      </c>
      <c r="E55" s="30" t="s">
        <v>336</v>
      </c>
      <c r="F55" s="31" t="s">
        <v>47</v>
      </c>
      <c r="G55" s="32">
        <v>1</v>
      </c>
      <c r="H55" s="33"/>
      <c r="I55" s="33">
        <f>ROUND(G55*H55,O4)</f>
        <v>0</v>
      </c>
      <c r="N55" s="34">
        <f>I55*0.21</f>
        <v>0</v>
      </c>
      <c r="O55">
        <v>3</v>
      </c>
    </row>
    <row r="56" spans="1:15">
      <c r="A56" s="28" t="s">
        <v>48</v>
      </c>
      <c r="B56" s="35"/>
      <c r="C56" s="36"/>
      <c r="D56" s="36"/>
      <c r="E56" s="42" t="s">
        <v>45</v>
      </c>
      <c r="F56" s="36"/>
      <c r="G56" s="36"/>
      <c r="H56" s="36"/>
      <c r="I56" s="36"/>
    </row>
    <row r="57" spans="1:15">
      <c r="A57" s="28" t="s">
        <v>43</v>
      </c>
      <c r="B57" s="28">
        <v>25</v>
      </c>
      <c r="C57" s="29" t="s">
        <v>337</v>
      </c>
      <c r="D57" s="28" t="s">
        <v>45</v>
      </c>
      <c r="E57" s="30" t="s">
        <v>338</v>
      </c>
      <c r="F57" s="31" t="s">
        <v>47</v>
      </c>
      <c r="G57" s="32">
        <v>1</v>
      </c>
      <c r="H57" s="33"/>
      <c r="I57" s="33">
        <f>ROUND(G57*H57,O4)</f>
        <v>0</v>
      </c>
      <c r="N57" s="34">
        <f>I57*0.21</f>
        <v>0</v>
      </c>
      <c r="O57">
        <v>3</v>
      </c>
    </row>
    <row r="58" spans="1:15">
      <c r="A58" s="28" t="s">
        <v>48</v>
      </c>
      <c r="B58" s="35"/>
      <c r="C58" s="36"/>
      <c r="D58" s="36"/>
      <c r="E58" s="42" t="s">
        <v>45</v>
      </c>
      <c r="F58" s="36"/>
      <c r="G58" s="36"/>
      <c r="H58" s="36"/>
      <c r="I58" s="36"/>
    </row>
    <row r="59" spans="1:15">
      <c r="A59" s="28" t="s">
        <v>43</v>
      </c>
      <c r="B59" s="28">
        <v>26</v>
      </c>
      <c r="C59" s="29" t="s">
        <v>339</v>
      </c>
      <c r="D59" s="28" t="s">
        <v>45</v>
      </c>
      <c r="E59" s="30" t="s">
        <v>340</v>
      </c>
      <c r="F59" s="31" t="s">
        <v>47</v>
      </c>
      <c r="G59" s="32">
        <v>1</v>
      </c>
      <c r="H59" s="33"/>
      <c r="I59" s="33">
        <f>ROUND(G59*H59,O4)</f>
        <v>0</v>
      </c>
      <c r="N59" s="34">
        <f>I59*0.21</f>
        <v>0</v>
      </c>
      <c r="O59">
        <v>3</v>
      </c>
    </row>
    <row r="60" spans="1:15">
      <c r="A60" s="28" t="s">
        <v>48</v>
      </c>
      <c r="B60" s="35"/>
      <c r="C60" s="36"/>
      <c r="D60" s="36"/>
      <c r="E60" s="42" t="s">
        <v>45</v>
      </c>
      <c r="F60" s="36"/>
      <c r="G60" s="36"/>
      <c r="H60" s="36"/>
      <c r="I60" s="36"/>
    </row>
    <row r="61" spans="1:15">
      <c r="A61" s="28" t="s">
        <v>43</v>
      </c>
      <c r="B61" s="28">
        <v>27</v>
      </c>
      <c r="C61" s="29" t="s">
        <v>341</v>
      </c>
      <c r="D61" s="28" t="s">
        <v>45</v>
      </c>
      <c r="E61" s="30" t="s">
        <v>342</v>
      </c>
      <c r="F61" s="31" t="s">
        <v>47</v>
      </c>
      <c r="G61" s="32">
        <v>1</v>
      </c>
      <c r="H61" s="33"/>
      <c r="I61" s="33">
        <f>ROUND(G61*H61,O4)</f>
        <v>0</v>
      </c>
      <c r="N61" s="34">
        <f>I61*0.21</f>
        <v>0</v>
      </c>
      <c r="O61">
        <v>3</v>
      </c>
    </row>
    <row r="62" spans="1:15">
      <c r="A62" s="28" t="s">
        <v>48</v>
      </c>
      <c r="B62" s="38"/>
      <c r="C62" s="39"/>
      <c r="D62" s="39"/>
      <c r="E62" s="43" t="s">
        <v>45</v>
      </c>
      <c r="F62" s="39"/>
      <c r="G62" s="39"/>
      <c r="H62" s="39"/>
      <c r="I62" s="39"/>
    </row>
  </sheetData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ageMargins left="0.70866141732283472" right="0.70866141732283472" top="0.78740157480314965" bottom="0.78740157480314965" header="0.31496062992125984" footer="0.31496062992125984"/>
  <pageSetup scale="67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4"/>
  <sheetViews>
    <sheetView topLeftCell="B1" workbookViewId="0">
      <selection activeCell="H1" sqref="H1"/>
    </sheetView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4" max="15" width="9.140625" hidden="1"/>
  </cols>
  <sheetData>
    <row r="1" spans="1:1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O1">
        <v>3</v>
      </c>
    </row>
    <row r="2" spans="1:15" ht="20.25">
      <c r="A2" s="1"/>
      <c r="B2" s="13"/>
      <c r="C2" s="14"/>
      <c r="D2" s="14"/>
      <c r="E2" s="15" t="s">
        <v>23</v>
      </c>
      <c r="F2" s="14"/>
      <c r="G2" s="14"/>
      <c r="H2" s="14"/>
      <c r="I2" s="14"/>
    </row>
    <row r="3" spans="1:15">
      <c r="A3" s="3" t="s">
        <v>24</v>
      </c>
      <c r="B3" s="16" t="s">
        <v>25</v>
      </c>
      <c r="C3" s="47" t="s">
        <v>26</v>
      </c>
      <c r="D3" s="48"/>
      <c r="E3" s="17" t="s">
        <v>27</v>
      </c>
      <c r="F3" s="14"/>
      <c r="G3" s="14"/>
      <c r="H3" s="18" t="s">
        <v>21</v>
      </c>
      <c r="I3" s="19">
        <f>SUMIFS(I8:I34,A8:A34,"SD")</f>
        <v>0</v>
      </c>
      <c r="N3">
        <v>0</v>
      </c>
      <c r="O3">
        <v>2</v>
      </c>
    </row>
    <row r="4" spans="1:15">
      <c r="A4" s="3" t="s">
        <v>28</v>
      </c>
      <c r="B4" s="16" t="s">
        <v>29</v>
      </c>
      <c r="C4" s="47" t="s">
        <v>21</v>
      </c>
      <c r="D4" s="48"/>
      <c r="E4" s="17" t="s">
        <v>22</v>
      </c>
      <c r="F4" s="14"/>
      <c r="G4" s="14"/>
      <c r="H4" s="14"/>
      <c r="I4" s="14"/>
      <c r="N4">
        <v>0.12</v>
      </c>
      <c r="O4">
        <v>2</v>
      </c>
    </row>
    <row r="5" spans="1:15" ht="15" customHeight="1">
      <c r="A5" s="49" t="s">
        <v>30</v>
      </c>
      <c r="B5" s="50" t="s">
        <v>31</v>
      </c>
      <c r="C5" s="46" t="s">
        <v>32</v>
      </c>
      <c r="D5" s="46" t="s">
        <v>33</v>
      </c>
      <c r="E5" s="46" t="s">
        <v>34</v>
      </c>
      <c r="F5" s="46" t="s">
        <v>35</v>
      </c>
      <c r="G5" s="46" t="s">
        <v>36</v>
      </c>
      <c r="H5" s="46" t="s">
        <v>37</v>
      </c>
      <c r="I5" s="46"/>
      <c r="N5">
        <v>0.21</v>
      </c>
    </row>
    <row r="6" spans="1:15">
      <c r="A6" s="49"/>
      <c r="B6" s="50"/>
      <c r="C6" s="46"/>
      <c r="D6" s="46"/>
      <c r="E6" s="46"/>
      <c r="F6" s="46"/>
      <c r="G6" s="46"/>
      <c r="H6" s="6" t="s">
        <v>38</v>
      </c>
      <c r="I6" s="6" t="s">
        <v>39</v>
      </c>
    </row>
    <row r="7" spans="1:15">
      <c r="A7" s="21">
        <v>0</v>
      </c>
      <c r="B7" s="20">
        <v>1</v>
      </c>
      <c r="C7" s="22">
        <v>2</v>
      </c>
      <c r="D7" s="6">
        <v>3</v>
      </c>
      <c r="E7" s="22">
        <v>4</v>
      </c>
      <c r="F7" s="6">
        <v>5</v>
      </c>
      <c r="G7" s="6">
        <v>6</v>
      </c>
      <c r="H7" s="6">
        <v>7</v>
      </c>
      <c r="I7" s="22">
        <v>8</v>
      </c>
    </row>
    <row r="8" spans="1:15">
      <c r="A8" s="23" t="s">
        <v>40</v>
      </c>
      <c r="B8" s="24"/>
      <c r="C8" s="25" t="s">
        <v>287</v>
      </c>
      <c r="D8" s="26"/>
      <c r="E8" s="23" t="s">
        <v>288</v>
      </c>
      <c r="F8" s="26"/>
      <c r="G8" s="26"/>
      <c r="H8" s="26"/>
      <c r="I8" s="27">
        <f>SUMIFS(I9:I34,A9:A34,"P")</f>
        <v>0</v>
      </c>
    </row>
    <row r="9" spans="1:15">
      <c r="A9" s="28" t="s">
        <v>43</v>
      </c>
      <c r="B9" s="28">
        <v>1</v>
      </c>
      <c r="C9" s="29" t="s">
        <v>289</v>
      </c>
      <c r="D9" s="28" t="s">
        <v>45</v>
      </c>
      <c r="E9" s="30" t="s">
        <v>322</v>
      </c>
      <c r="F9" s="31" t="s">
        <v>114</v>
      </c>
      <c r="G9" s="32">
        <v>60</v>
      </c>
      <c r="H9" s="33"/>
      <c r="I9" s="33">
        <f>ROUND(G9*H9,O4)</f>
        <v>0</v>
      </c>
      <c r="N9" s="34">
        <f>I9*0.21</f>
        <v>0</v>
      </c>
      <c r="O9">
        <v>3</v>
      </c>
    </row>
    <row r="10" spans="1:15">
      <c r="A10" s="28" t="s">
        <v>48</v>
      </c>
      <c r="B10" s="35"/>
      <c r="C10" s="36"/>
      <c r="D10" s="36"/>
      <c r="E10" s="42" t="s">
        <v>45</v>
      </c>
      <c r="F10" s="36"/>
      <c r="G10" s="36"/>
      <c r="H10" s="36"/>
      <c r="I10" s="36"/>
    </row>
    <row r="11" spans="1:15">
      <c r="A11" s="28" t="s">
        <v>43</v>
      </c>
      <c r="B11" s="28">
        <v>2</v>
      </c>
      <c r="C11" s="29" t="s">
        <v>291</v>
      </c>
      <c r="D11" s="28" t="s">
        <v>45</v>
      </c>
      <c r="E11" s="30" t="s">
        <v>324</v>
      </c>
      <c r="F11" s="31" t="s">
        <v>114</v>
      </c>
      <c r="G11" s="32">
        <v>60</v>
      </c>
      <c r="H11" s="33"/>
      <c r="I11" s="33">
        <f>ROUND(G11*H11,O4)</f>
        <v>0</v>
      </c>
      <c r="N11" s="34">
        <f>I11*0.21</f>
        <v>0</v>
      </c>
      <c r="O11">
        <v>3</v>
      </c>
    </row>
    <row r="12" spans="1:15">
      <c r="A12" s="28" t="s">
        <v>48</v>
      </c>
      <c r="B12" s="35"/>
      <c r="C12" s="36"/>
      <c r="D12" s="36"/>
      <c r="E12" s="42" t="s">
        <v>45</v>
      </c>
      <c r="F12" s="36"/>
      <c r="G12" s="36"/>
      <c r="H12" s="36"/>
      <c r="I12" s="36"/>
    </row>
    <row r="13" spans="1:15">
      <c r="A13" s="28" t="s">
        <v>43</v>
      </c>
      <c r="B13" s="28">
        <v>3</v>
      </c>
      <c r="C13" s="29" t="s">
        <v>293</v>
      </c>
      <c r="D13" s="28" t="s">
        <v>45</v>
      </c>
      <c r="E13" s="30" t="s">
        <v>343</v>
      </c>
      <c r="F13" s="31" t="s">
        <v>114</v>
      </c>
      <c r="G13" s="32">
        <v>60</v>
      </c>
      <c r="H13" s="33"/>
      <c r="I13" s="33">
        <f>ROUND(G13*H13,O4)</f>
        <v>0</v>
      </c>
      <c r="N13" s="34">
        <f>I13*0.21</f>
        <v>0</v>
      </c>
      <c r="O13">
        <v>3</v>
      </c>
    </row>
    <row r="14" spans="1:15">
      <c r="A14" s="28" t="s">
        <v>48</v>
      </c>
      <c r="B14" s="35"/>
      <c r="C14" s="36"/>
      <c r="D14" s="36"/>
      <c r="E14" s="42" t="s">
        <v>45</v>
      </c>
      <c r="F14" s="36"/>
      <c r="G14" s="36"/>
      <c r="H14" s="36"/>
      <c r="I14" s="36"/>
    </row>
    <row r="15" spans="1:15">
      <c r="A15" s="28" t="s">
        <v>43</v>
      </c>
      <c r="B15" s="28">
        <v>4</v>
      </c>
      <c r="C15" s="29" t="s">
        <v>295</v>
      </c>
      <c r="D15" s="28" t="s">
        <v>45</v>
      </c>
      <c r="E15" s="30" t="s">
        <v>344</v>
      </c>
      <c r="F15" s="31" t="s">
        <v>114</v>
      </c>
      <c r="G15" s="32">
        <v>60</v>
      </c>
      <c r="H15" s="33"/>
      <c r="I15" s="33">
        <f>ROUND(G15*H15,O4)</f>
        <v>0</v>
      </c>
      <c r="N15" s="34">
        <f>I15*0.21</f>
        <v>0</v>
      </c>
      <c r="O15">
        <v>3</v>
      </c>
    </row>
    <row r="16" spans="1:15">
      <c r="A16" s="28" t="s">
        <v>48</v>
      </c>
      <c r="B16" s="35"/>
      <c r="C16" s="36"/>
      <c r="D16" s="36"/>
      <c r="E16" s="42" t="s">
        <v>45</v>
      </c>
      <c r="F16" s="36"/>
      <c r="G16" s="36"/>
      <c r="H16" s="36"/>
      <c r="I16" s="36"/>
    </row>
    <row r="17" spans="1:15">
      <c r="A17" s="28" t="s">
        <v>43</v>
      </c>
      <c r="B17" s="28">
        <v>5</v>
      </c>
      <c r="C17" s="29" t="s">
        <v>297</v>
      </c>
      <c r="D17" s="28" t="s">
        <v>45</v>
      </c>
      <c r="E17" s="30" t="s">
        <v>345</v>
      </c>
      <c r="F17" s="31" t="s">
        <v>114</v>
      </c>
      <c r="G17" s="32">
        <v>60</v>
      </c>
      <c r="H17" s="33"/>
      <c r="I17" s="33">
        <f>ROUND(G17*H17,O4)</f>
        <v>0</v>
      </c>
      <c r="N17" s="34">
        <f>I17*0.21</f>
        <v>0</v>
      </c>
      <c r="O17">
        <v>3</v>
      </c>
    </row>
    <row r="18" spans="1:15">
      <c r="A18" s="28" t="s">
        <v>48</v>
      </c>
      <c r="B18" s="35"/>
      <c r="C18" s="36"/>
      <c r="D18" s="36"/>
      <c r="E18" s="42" t="s">
        <v>45</v>
      </c>
      <c r="F18" s="36"/>
      <c r="G18" s="36"/>
      <c r="H18" s="36"/>
      <c r="I18" s="36"/>
    </row>
    <row r="19" spans="1:15">
      <c r="A19" s="28" t="s">
        <v>43</v>
      </c>
      <c r="B19" s="28">
        <v>6</v>
      </c>
      <c r="C19" s="29" t="s">
        <v>299</v>
      </c>
      <c r="D19" s="28" t="s">
        <v>45</v>
      </c>
      <c r="E19" s="30" t="s">
        <v>346</v>
      </c>
      <c r="F19" s="31" t="s">
        <v>114</v>
      </c>
      <c r="G19" s="32">
        <v>70</v>
      </c>
      <c r="H19" s="33"/>
      <c r="I19" s="33">
        <f>ROUND(G19*H19,O4)</f>
        <v>0</v>
      </c>
      <c r="N19" s="34">
        <f>I19*0.21</f>
        <v>0</v>
      </c>
      <c r="O19">
        <v>3</v>
      </c>
    </row>
    <row r="20" spans="1:15">
      <c r="A20" s="28" t="s">
        <v>48</v>
      </c>
      <c r="B20" s="35"/>
      <c r="C20" s="36"/>
      <c r="D20" s="36"/>
      <c r="E20" s="42" t="s">
        <v>45</v>
      </c>
      <c r="F20" s="36"/>
      <c r="G20" s="36"/>
      <c r="H20" s="36"/>
      <c r="I20" s="36"/>
    </row>
    <row r="21" spans="1:15">
      <c r="A21" s="28" t="s">
        <v>43</v>
      </c>
      <c r="B21" s="28">
        <v>7</v>
      </c>
      <c r="C21" s="29" t="s">
        <v>301</v>
      </c>
      <c r="D21" s="28" t="s">
        <v>45</v>
      </c>
      <c r="E21" s="30" t="s">
        <v>347</v>
      </c>
      <c r="F21" s="31" t="s">
        <v>213</v>
      </c>
      <c r="G21" s="32">
        <v>4</v>
      </c>
      <c r="H21" s="33"/>
      <c r="I21" s="33">
        <f>ROUND(G21*H21,O4)</f>
        <v>0</v>
      </c>
      <c r="N21" s="34">
        <f>I21*0.21</f>
        <v>0</v>
      </c>
      <c r="O21">
        <v>3</v>
      </c>
    </row>
    <row r="22" spans="1:15">
      <c r="A22" s="28" t="s">
        <v>48</v>
      </c>
      <c r="B22" s="35"/>
      <c r="C22" s="36"/>
      <c r="D22" s="36"/>
      <c r="E22" s="42" t="s">
        <v>45</v>
      </c>
      <c r="F22" s="36"/>
      <c r="G22" s="36"/>
      <c r="H22" s="36"/>
      <c r="I22" s="36"/>
    </row>
    <row r="23" spans="1:15">
      <c r="A23" s="28" t="s">
        <v>43</v>
      </c>
      <c r="B23" s="28">
        <v>8</v>
      </c>
      <c r="C23" s="29" t="s">
        <v>303</v>
      </c>
      <c r="D23" s="28" t="s">
        <v>45</v>
      </c>
      <c r="E23" s="30" t="s">
        <v>348</v>
      </c>
      <c r="F23" s="31" t="s">
        <v>213</v>
      </c>
      <c r="G23" s="32">
        <v>70</v>
      </c>
      <c r="H23" s="33"/>
      <c r="I23" s="33">
        <f>ROUND(G23*H23,O4)</f>
        <v>0</v>
      </c>
      <c r="N23" s="34">
        <f>I23*0.21</f>
        <v>0</v>
      </c>
      <c r="O23">
        <v>3</v>
      </c>
    </row>
    <row r="24" spans="1:15">
      <c r="A24" s="28" t="s">
        <v>48</v>
      </c>
      <c r="B24" s="35"/>
      <c r="C24" s="36"/>
      <c r="D24" s="36"/>
      <c r="E24" s="42" t="s">
        <v>45</v>
      </c>
      <c r="F24" s="36"/>
      <c r="G24" s="36"/>
      <c r="H24" s="36"/>
      <c r="I24" s="36"/>
    </row>
    <row r="25" spans="1:15">
      <c r="A25" s="28" t="s">
        <v>43</v>
      </c>
      <c r="B25" s="28">
        <v>9</v>
      </c>
      <c r="C25" s="29" t="s">
        <v>305</v>
      </c>
      <c r="D25" s="28" t="s">
        <v>45</v>
      </c>
      <c r="E25" s="30" t="s">
        <v>349</v>
      </c>
      <c r="F25" s="31" t="s">
        <v>114</v>
      </c>
      <c r="G25" s="32">
        <v>60</v>
      </c>
      <c r="H25" s="33"/>
      <c r="I25" s="33">
        <f>ROUND(G25*H25,O4)</f>
        <v>0</v>
      </c>
      <c r="N25" s="34">
        <f>I25*0.21</f>
        <v>0</v>
      </c>
      <c r="O25">
        <v>3</v>
      </c>
    </row>
    <row r="26" spans="1:15">
      <c r="A26" s="28" t="s">
        <v>48</v>
      </c>
      <c r="B26" s="35"/>
      <c r="C26" s="36"/>
      <c r="D26" s="36"/>
      <c r="E26" s="42" t="s">
        <v>45</v>
      </c>
      <c r="F26" s="36"/>
      <c r="G26" s="36"/>
      <c r="H26" s="36"/>
      <c r="I26" s="36"/>
    </row>
    <row r="27" spans="1:15">
      <c r="A27" s="28" t="s">
        <v>43</v>
      </c>
      <c r="B27" s="28">
        <v>10</v>
      </c>
      <c r="C27" s="29" t="s">
        <v>307</v>
      </c>
      <c r="D27" s="28" t="s">
        <v>45</v>
      </c>
      <c r="E27" s="30" t="s">
        <v>328</v>
      </c>
      <c r="F27" s="31" t="s">
        <v>97</v>
      </c>
      <c r="G27" s="32">
        <v>60</v>
      </c>
      <c r="H27" s="33"/>
      <c r="I27" s="33">
        <f>ROUND(G27*H27,O4)</f>
        <v>0</v>
      </c>
      <c r="N27" s="34">
        <f>I27*0.21</f>
        <v>0</v>
      </c>
      <c r="O27">
        <v>3</v>
      </c>
    </row>
    <row r="28" spans="1:15">
      <c r="A28" s="28" t="s">
        <v>48</v>
      </c>
      <c r="B28" s="35"/>
      <c r="C28" s="36"/>
      <c r="D28" s="36"/>
      <c r="E28" s="42" t="s">
        <v>45</v>
      </c>
      <c r="F28" s="36"/>
      <c r="G28" s="36"/>
      <c r="H28" s="36"/>
      <c r="I28" s="36"/>
    </row>
    <row r="29" spans="1:15" ht="30">
      <c r="A29" s="28" t="s">
        <v>43</v>
      </c>
      <c r="B29" s="28">
        <v>11</v>
      </c>
      <c r="C29" s="29" t="s">
        <v>309</v>
      </c>
      <c r="D29" s="28" t="s">
        <v>45</v>
      </c>
      <c r="E29" s="30" t="s">
        <v>350</v>
      </c>
      <c r="F29" s="31" t="s">
        <v>114</v>
      </c>
      <c r="G29" s="32">
        <v>60</v>
      </c>
      <c r="H29" s="33"/>
      <c r="I29" s="33">
        <f>ROUND(G29*H29,O4)</f>
        <v>0</v>
      </c>
      <c r="N29" s="34">
        <f>I29*0.21</f>
        <v>0</v>
      </c>
      <c r="O29">
        <v>3</v>
      </c>
    </row>
    <row r="30" spans="1:15">
      <c r="A30" s="28" t="s">
        <v>48</v>
      </c>
      <c r="B30" s="35"/>
      <c r="C30" s="36"/>
      <c r="D30" s="36"/>
      <c r="E30" s="42" t="s">
        <v>45</v>
      </c>
      <c r="F30" s="36"/>
      <c r="G30" s="36"/>
      <c r="H30" s="36"/>
      <c r="I30" s="36"/>
    </row>
    <row r="31" spans="1:15">
      <c r="A31" s="28" t="s">
        <v>43</v>
      </c>
      <c r="B31" s="28">
        <v>12</v>
      </c>
      <c r="C31" s="29" t="s">
        <v>311</v>
      </c>
      <c r="D31" s="28" t="s">
        <v>45</v>
      </c>
      <c r="E31" s="30" t="s">
        <v>334</v>
      </c>
      <c r="F31" s="31" t="s">
        <v>47</v>
      </c>
      <c r="G31" s="32">
        <v>1</v>
      </c>
      <c r="H31" s="33"/>
      <c r="I31" s="33">
        <f>ROUND(G31*H31,O4)</f>
        <v>0</v>
      </c>
      <c r="N31" s="34">
        <f>I31*0.21</f>
        <v>0</v>
      </c>
      <c r="O31">
        <v>3</v>
      </c>
    </row>
    <row r="32" spans="1:15">
      <c r="A32" s="28" t="s">
        <v>48</v>
      </c>
      <c r="B32" s="35"/>
      <c r="C32" s="36"/>
      <c r="D32" s="36"/>
      <c r="E32" s="42" t="s">
        <v>45</v>
      </c>
      <c r="F32" s="36"/>
      <c r="G32" s="36"/>
      <c r="H32" s="36"/>
      <c r="I32" s="36"/>
    </row>
    <row r="33" spans="1:15">
      <c r="A33" s="28" t="s">
        <v>43</v>
      </c>
      <c r="B33" s="28">
        <v>13</v>
      </c>
      <c r="C33" s="29" t="s">
        <v>313</v>
      </c>
      <c r="D33" s="28" t="s">
        <v>45</v>
      </c>
      <c r="E33" s="30" t="s">
        <v>340</v>
      </c>
      <c r="F33" s="31" t="s">
        <v>47</v>
      </c>
      <c r="G33" s="32">
        <v>1</v>
      </c>
      <c r="H33" s="33"/>
      <c r="I33" s="33">
        <f>ROUND(G33*H33,O4)</f>
        <v>0</v>
      </c>
      <c r="N33" s="34">
        <f>I33*0.21</f>
        <v>0</v>
      </c>
      <c r="O33">
        <v>3</v>
      </c>
    </row>
    <row r="34" spans="1:15">
      <c r="A34" s="28" t="s">
        <v>48</v>
      </c>
      <c r="B34" s="38"/>
      <c r="C34" s="39"/>
      <c r="D34" s="39"/>
      <c r="E34" s="43" t="s">
        <v>45</v>
      </c>
      <c r="F34" s="39"/>
      <c r="G34" s="39"/>
      <c r="H34" s="39"/>
      <c r="I34" s="39"/>
    </row>
  </sheetData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ageMargins left="0.70866141732283472" right="0.70866141732283472" top="0.78740157480314965" bottom="0.78740157480314965" header="0.31496062992125984" footer="0.31496062992125984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Rekapitulace</vt:lpstr>
      <vt:lpstr>000</vt:lpstr>
      <vt:lpstr>101</vt:lpstr>
      <vt:lpstr>101.1</vt:lpstr>
      <vt:lpstr>101.2</vt:lpstr>
      <vt:lpstr>401</vt:lpstr>
      <vt:lpstr>402</vt:lpstr>
      <vt:lpstr>'000'!Názvy_tisku</vt:lpstr>
      <vt:lpstr>'101'!Názvy_tisku</vt:lpstr>
      <vt:lpstr>'101.1'!Názvy_tisku</vt:lpstr>
      <vt:lpstr>'101.2'!Názvy_tisku</vt:lpstr>
      <vt:lpstr>'401'!Názvy_tisku</vt:lpstr>
      <vt:lpstr>'402'!Názvy_tisku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Vasickova</dc:creator>
  <cp:lastModifiedBy>Katerina Vasickova</cp:lastModifiedBy>
  <dcterms:created xsi:type="dcterms:W3CDTF">2025-04-24T06:29:55Z</dcterms:created>
  <dcterms:modified xsi:type="dcterms:W3CDTF">2025-04-24T06:32:51Z</dcterms:modified>
</cp:coreProperties>
</file>