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Liberec\Kyjevské náměstí\DPS\rozpočty pomocné\"/>
    </mc:Choice>
  </mc:AlternateContent>
  <bookViews>
    <workbookView xWindow="0" yWindow="0" windowWidth="0" windowHeight="0"/>
  </bookViews>
  <sheets>
    <sheet name="Rekapitulace" sheetId="6" r:id="rId1"/>
    <sheet name="000" sheetId="2" r:id="rId2"/>
    <sheet name="101" sheetId="3" r:id="rId3"/>
    <sheet name="102" sheetId="4" r:id="rId4"/>
    <sheet name="42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117"/>
  <c r="O118"/>
  <c r="I118"/>
  <c r="I112"/>
  <c r="O113"/>
  <c r="I113"/>
  <c r="I43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21"/>
  <c r="O34"/>
  <c r="I34"/>
  <c r="O30"/>
  <c r="I30"/>
  <c r="O26"/>
  <c r="I26"/>
  <c r="O22"/>
  <c r="I22"/>
  <c r="I8"/>
  <c r="O17"/>
  <c r="I17"/>
  <c r="O13"/>
  <c r="I13"/>
  <c r="O9"/>
  <c r="I9"/>
  <c i="4" r="I3"/>
  <c r="I100"/>
  <c r="O129"/>
  <c r="I129"/>
  <c r="O125"/>
  <c r="I125"/>
  <c r="O121"/>
  <c r="I121"/>
  <c r="O117"/>
  <c r="I117"/>
  <c r="O113"/>
  <c r="I113"/>
  <c r="O109"/>
  <c r="I109"/>
  <c r="O105"/>
  <c r="I105"/>
  <c r="O101"/>
  <c r="I101"/>
  <c r="I67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57"/>
  <c r="O58"/>
  <c r="I58"/>
  <c r="I25"/>
  <c r="O53"/>
  <c r="I53"/>
  <c r="O49"/>
  <c r="I49"/>
  <c r="O45"/>
  <c r="I45"/>
  <c r="O41"/>
  <c r="I41"/>
  <c r="O37"/>
  <c r="I37"/>
  <c r="O33"/>
  <c r="I33"/>
  <c r="O29"/>
  <c r="I29"/>
  <c r="O26"/>
  <c r="I26"/>
  <c r="I8"/>
  <c r="O21"/>
  <c r="I21"/>
  <c r="O17"/>
  <c r="I17"/>
  <c r="O13"/>
  <c r="I13"/>
  <c r="O9"/>
  <c r="I9"/>
  <c i="3" r="I3"/>
  <c r="I158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I149"/>
  <c r="O154"/>
  <c r="I154"/>
  <c r="O150"/>
  <c r="I150"/>
  <c r="I92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3"/>
  <c r="O88"/>
  <c r="I88"/>
  <c r="O84"/>
  <c r="I84"/>
  <c r="I74"/>
  <c r="O79"/>
  <c r="I79"/>
  <c r="O75"/>
  <c r="I75"/>
  <c r="I25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58"/>
  <c r="O59"/>
  <c r="I59"/>
  <c r="I53"/>
  <c r="O54"/>
  <c r="I54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<sst xmlns="http://schemas.openxmlformats.org/spreadsheetml/2006/main">
  <si>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</si>
  <si>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</si>
  <si>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</si>
  <si>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15032024 - REZIDENČNÍ PARKOVÁNÍ UL. CIHLÁŘSKÁ A KYJEVSKÉ NÁM.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</si>
  <si>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</si>
  <si>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</si>
  <si>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</si>
  <si>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</si>
  <si>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</si>
  <si>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</si>
  <si>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</si>
  <si>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</si>
  <si>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 (VON)</t>
  </si>
  <si>
    <t>101</t>
  </si>
  <si>
    <t>KOMUNIKACE</t>
  </si>
  <si>
    <t>102</t>
  </si>
  <si>
    <t>421</t>
  </si>
  <si>
    <t>PŘELOŽKA OSVĚTLENÍ POZEMNÍ KOMUNIKACE</t>
  </si>
  <si>
    <t>Soupis prací objektu</t>
  </si>
  <si>
    <t>S</t>
  </si>
  <si>
    <t>Stavba:</t>
  </si>
  <si>
    <t>15032024</t>
  </si>
  <si>
    <t>REZIDENČNÍ PARKOVÁNÍ UL. CIHLÁŘSKÁ A KYJEVSKÉ NÁM.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</si>
  <si>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</si>
  <si>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</si>
  <si>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</si>
  <si>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</si>
  <si>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</si>
  <si>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</si>
  <si>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</si>
  <si>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</si>
  <si>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</si>
  <si>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</si>
  <si>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</si>
  <si>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</si>
  <si>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</si>
  <si>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</si>
  <si>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</si>
  <si>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</si>
  <si>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</si>
  <si>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</si>
  <si>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</si>
  <si>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</si>
  <si>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</si>
  <si>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OTSKP ~ 2024</t>
  </si>
  <si>
    <t>PP</t>
  </si>
  <si>
    <t xml:space="preserve">Stavební zajištění základní obslužnost IZS do prostoru uzavírky ._x000d_
Stavební opatření, v omezené míře, pro dostupnost pro rezidenty do prostoru uzavírky, _x000d_
zvýšené náklady na oplocení , zábrany a přesuny zábran ._x000d_
_x000d_
     Před zahájením stavby bude projednán režim výjezdu rezidentů (dotčených sousedů) na místní komunikace .</t>
  </si>
  <si>
    <t>VV</t>
  </si>
  <si>
    <t>1 = 1,000 [A]</t>
  </si>
  <si>
    <t>TS</t>
  </si>
  <si>
    <t>Položka zahrnuje:
- veškeré náklady spojené se zřízením nebo zajištěním objížďky a přístupové cesty</t>
  </si>
  <si>
    <t>02720</t>
  </si>
  <si>
    <t>POMOC PRÁCE ZŘÍZ NEBO ZAJIŠŤ REGULACI A OCHRANU DOPRAVY</t>
  </si>
  <si>
    <t xml:space="preserve">Položka zahrnuje dopravně inženýrská opatření v průběhu celé stavby (dle schváleného plánu ZOV, DIO a vyjádření DI PČR), zahrnuje pronájem dopravního znační - tzn. osazení, přesuny a odvoz provizorního dopravního značení. Zahrnuje dočasné dopravní značení, semafory, dopravní zařízení (např citybloky, provizorní betonová a ocelová svodidla, světelné výstražné zařízení atd.) oplocení a všechny související práce po dobu trvání stavby. Zahrnuje přesun betonových svodidel a úpravu DZ ve všech etapách_x000d_
výstavby, vč. bet.sv. u mostů. Součástí položky je i údržba a péče o dopravně inženýrská opatření v průběhu celé stavby. Součástí položky je vyřízení DIR včetně jeho projednání._x000d_
_x000d_
Nejdříve bude realizováno dopravní opatření ( DIO ) :_x000d_
   Realizace této stavby je uvažována za částečné  uzavírky .    _x000d_
DIO – bude zhotoveno dodavatelem stavby a bude odsouhlaseno DI Pčr  a před zahájením stavby bude zhotovitelem OD požádán o Stanovení dočasné úpravy provozu._x000d_
_x000d_
Návrh DIO : _x000d_
Na začátek stavby z obou směrů osadit snížení rychlosti na 30km/hod  2*B20a s dodatkovou tabulkou E13 ( projíždíte stavbou )_x000d_
 _x000d_
Samotnou stavbu dále provádět v taktu , vždy dle schematu B/5.1</t>
  </si>
  <si>
    <t>Položka zahrnuje:
- veškeré náklady spojené s objednatelem požadovanými zařízeními</t>
  </si>
  <si>
    <t>02910</t>
  </si>
  <si>
    <t>OSTATNÍ POŽADAVKY - ZEMĚMĚŘIČSKÁ MĚŘENÍ</t>
  </si>
  <si>
    <t xml:space="preserve">8)   Stavba bude geodeticky zaměřena _x000d_
_x000d_
Geodetické zaměření skutečného provedení stavby vložené na podkladu katastrální mapy ._x000d_
_x000d_
1* v pdf+1*v Dwg+ 4* tisk + 4* CD + vložení do GIS Lib kraje + Akceptační protokol</t>
  </si>
  <si>
    <t>Položka zahrnuje:
- veškeré náklady spojené s objednatelem požadovanými pracemi</t>
  </si>
  <si>
    <t>1</t>
  </si>
  <si>
    <t>Geodetická činnost v průběhu provádění stavebních prací (geodet zhotovitele stavby) včetně vytyčení stavby a skutečného zjištění průběhu inženýrských sítí. Součástí je vybudování potřebné vytyčovací sítě._x000d_
Bude provedeno vytyčení i vlastnických hranic .</t>
  </si>
  <si>
    <t>02920</t>
  </si>
  <si>
    <t>OSTATNÍ POŽADAVKY - OCHRANA ŽIVOTNÍHO PROSTŘEDÍ - OCHRANA STROMŮ</t>
  </si>
  <si>
    <t xml:space="preserve">5)  Ochrana stromů_x000d_
Odstup parkovacích stání od stromů bude min 1,5m (viz doplnění do výkresu C.3.). _x000d_
     Niveleta parkovacích stání v okolí stromů bude o max. 10cm od úrovně stávajícího terénu. _x000d_
Výkop pro obruby bude max do hl. 200mm ve vzdálenosti min 1,5m od kmenu – nedojde k poškození kořenů ._x000d_
    Pro ochranu kořenů stromů a zachování jejich provzdušnění, bude prostor mezi obrubou a stromem pečlivě vyčištěn. Poté bude provedena úprava plochy za obrubou a doplněna bez zhutnění z nakoupené ornice. Práce v okolí stromů budou prováděny s maximální pečlivostí, aby nedošlo k jejich poškození._x000d_
Ve vzdálenosti 1,0m od stromu výkopy ručně a ctít kořeny – nepoškodit !!_x000d_
_x000d_
Stávající stromy  (4,0kusy) v okolí stavby do vzdálenosti 3,0m od obruby , budou po dobu stavby  ochráněny  dřevěným bedněním do výšky 2,0m  (10,0m2 = 4*10=40,0m2*0,025=1,0m3), tak aby nedošlo k poškození. Pod bednění se jako tlumič nárazů vloží 3* drenážní tr DN 80         ( 3*1,1=3,3m*4stromů=13,2m).</t>
  </si>
  <si>
    <t>2</t>
  </si>
  <si>
    <t>OSTATNÍ POŽADAVKY - OCHRANA ŽIVOTNÍHO PROSTŘEDÍ - TRANSFER MRAVENIŠTĚ</t>
  </si>
  <si>
    <t xml:space="preserve">6)  Před zahájením stavby bude proveden odborný přesun mraveniště v rámci SO 000_x000d_
2. Před zahájením terénních prací a kácením mimolesní zeleně bude proveden odborně způsobilou osobou transfer hnízdní kupy mravence lesního na jiné vhodné místo. Před zahájením záměru bude krajskému úřadu oznámeno jméno této odborně způsobilé osoby. _x000d_
3. Kácení břízy rostoucí na pozemku p.č. 136/2 v k.ú. Rochlice u Liberce nebude probíhat v měsících březen až září běžného roku. _x000d_
4. V souvislosti se zajištěním provádění kontroly (§ 56 odst. 6 zákona) žadatel nahlásí krajskému úřadu v dostatečné předstihu (alespoň týden předem) termín zahájení prací a transferu mraveniště (podmínka č. 2) tak, aby mohly být krajským úřadem realizovány kontroly řádného dodržení podmínek rozhodnutí.</t>
  </si>
  <si>
    <t>02943</t>
  </si>
  <si>
    <t>OSTATNÍ POŽADAVKY - VYPRACOVÁNÍ RDS</t>
  </si>
  <si>
    <t xml:space="preserve">Realizační dokumentace stavby (dále jen „RDS“) dle kap. 10 Směrnice pro dokumentaci staveb pozemních komunikací (SDS PK) (8/2017), vč. dodatku č. 1 (4/2018) a dodatku č. 2 (5/2019). V rozsahu dle Technických kvalitativních podmínek pro dokumentaci staveb pozemních komunikací (TKP-D)._x000d_
Součástí je předání dokumentace v tištěné podobě (2 paré) a předání 1 x v elektronické podobě (rozsah a uspořádání odpovídající podobě tištěné) v uzavřeném (PDF) a otevřeném formátu (DWG, XLS, DOC, apod.)._x000d_
_x000d_
Před zahájením stavby bude provedena realizační dokumentace stavby (RDS) která bude obsahovat : RDS pro SO 101 , SO 102,  SO 421_x000d_
Radiusy kamenných obrub_x000d_
Přesnou specifikaci (obchodní názvy) stavebních materiálů, které hodlá zhotovitel použít ve stavbě_x000d_
Kontakty na zhotovitele a jeho odpovědnou osobu_x000d_
Kontakt na TDS_x000d_
Doplnění (zahuštění)  geobodů pro obruby</t>
  </si>
  <si>
    <t>Položka zahrnuje:
- veškeré náklady spojené s objednatelem požadovanými pracemi_x000d_
Způsob stanovení:
- pro stanovení orientační investorské ceny určete jednotkovou cenu jako 2% odhadované ceny stavby</t>
  </si>
  <si>
    <t>02944</t>
  </si>
  <si>
    <t>OSTAT POŽADAVKY - DOKUMENTACE SKUTEČ PROVEDENÍ V DIGIT FORMĚ</t>
  </si>
  <si>
    <t xml:space="preserve">Dokumentace skutečného provedení stavby dle přílohy č.14 k vyhlášce č. 499/2006 Sb, která byla doplněna vyhl. č. 405/2017 Sb_x000d_
_x000d_
 Součástí je předání dokumentace v tištěné podobě (2 * 3 paré) a předání 2*  1 x v digitální podobě (rozsah a uspořádání odpovídající podobě tištěné) v uzavřeném dig formátu (PDF/A-3b) a otevřeném formátu (DWG, XLS, DOC, apod.).     Dokumentace bude rozdělena podle vydaného povolení na část SO řady 100 a na řadu 400 (Osvětlení)</t>
  </si>
  <si>
    <t>Položka zahrnuje:
- veškeré náklady spojené s objednatelem požadovanými pracemi_x000d_
Způsob stanovení:
- pro stanovení orientační investorské ceny určete jednotkovou cenu jako 1,3% odhadované ceny stavby</t>
  </si>
  <si>
    <t>02950</t>
  </si>
  <si>
    <t>OSTATNÍ POŽADAVKY - POSUDKY, KONTROLY, REVIZNÍ ZPRÁVY</t>
  </si>
  <si>
    <t xml:space="preserve">Veškerý materiál, který zhotovitel hodlá zabudovat do stavby, bude před zahájením předložen Investorovi ke schválení a to včetně vzorků a jejich certifikátů._x000d_
Investor nemusí předložený návrh přijmout a může požadovat materiál jiný ._x000d_
_x000d_
Položka obsahuje i případné požadované rozbory AC na PAU ._x000d_
_x000d_
   9)   Dodavatel předloží po dokončení stavby ,veškeré doklady požadované pro potřeby kolaudace (včetně vyjádření správců sítí, potvrzení o nakládání s odpady (vážní lístky) atd… ) .</t>
  </si>
  <si>
    <t>03100</t>
  </si>
  <si>
    <t>ZAŘÍZENÍ STAVENIŠTĚ - ZŘÍZENÍ, PROVOZ, DEMONTÁŽ</t>
  </si>
  <si>
    <t xml:space="preserve">Položka zahrnuje např. náklady spojené se staveništními komunikacemi, oplocením staveniště,vstupem a vjezdem na zařízení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pro_x000d_
potřeby stavby.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 době výstavby až do předání díla ._x000d_
Zajištění údržby veřejných komunikací a komunikací pro pěší v průběhu celé stavby , včetně případné zimní údržby._x000d_
_x000d_
_x000d_
Zařízení staveniště (sklad materálu a WC) bude oploceno v rámci stavby. Zařízení staveniště bylo vyčleněno Statutárním Městem Liberec na ppč 136/2  .</t>
  </si>
  <si>
    <t>Položka zahrnuje:
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</si>
  <si>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</si>
  <si>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</si>
  <si>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Ochrana a vytyčení stávajících IS a to včetně veškerých poplatků_x000d_
Náklady na ztížené výkopy a manipulace v ochranných pásmech těchto sítí pol dále obsahuje zajištění souhlasu se stavbou jednotlivých správců ke kolaudaci ._x000d_
Zhotovitel se bude řídit podmínkami správců sítí uvedenými v příloze E.</t>
  </si>
  <si>
    <t>Položka zahrnuje:
- objednatelem povolené náklady na požadovaná zařízení zhotovitele</t>
  </si>
  <si>
    <t>Zemní práce</t>
  </si>
  <si>
    <t>112018</t>
  </si>
  <si>
    <t>KÁCENÍ STROMŮ D KMENE DO 0,5M S ODSTRANĚNÍM PAŘEZŮ, ODVOZ DO 20KM</t>
  </si>
  <si>
    <t>KUS</t>
  </si>
  <si>
    <t xml:space="preserve">4)  Před zahájením stavby bude provedeno kácení s odstraněním  pařezů : kácení možné pouze v měsících říjen až únor !!! – Závazné stanovisko CJ MML 350974/24 _x000d_
_x000d_
V rámci SO101   na p.p.č 136/2  -  1) Bříza dvoják   2* 0,42/12,0m v , obvod 130cm_x000d_
V rámci SO102   na p.p.č 373/2  -  2) Smrk dvoják   2* 0,3/7,0m  v  vlevo , obvod 120cm_x000d_
_x000d_
_x000d_
pol obsahuje i likvidaci dřevní hmoty v souladu s požadavky Investora</t>
  </si>
  <si>
    <t>2+2 = 4,000 [A]</t>
  </si>
  <si>
    <t xml:space="preserve">Položka  zahrnuje:
- poražení stromu a osekání větví
-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Způsob měření:
- kácení stromů se měří v [ks] poražených stromů (průměr stromů se měří ve výšce 1,3m nad terénem)</t>
  </si>
  <si>
    <t>7</t>
  </si>
  <si>
    <t>Přidružená stavební výroba</t>
  </si>
  <si>
    <t>742P17</t>
  </si>
  <si>
    <t>VYHLEDÁNÍ STÁVAJÍCÍHO KABELU (MĚŘENÍ, SONDA)</t>
  </si>
  <si>
    <t xml:space="preserve">3)  Před zahájením stavby bude provedeno vytyčení sítí a v kolizních místech provedeno 20 kusů ručně  kopaných sond k ověření polohy – pozor RUČNĚ</t>
  </si>
  <si>
    <t>20 = 20,000 [A]</t>
  </si>
  <si>
    <t>1. Položka obsahuje:
 – vyhledání stávajícího kabelu vn/nn v obvodu žel. stanice, na trati vč. výkopu sondy a veškerého příslušenství</t>
  </si>
  <si>
    <t>015111</t>
  </si>
  <si>
    <t xml:space="preserve">POPLATKY ZA LIKVIDACI ODPADŮ NEKONTAMINOVANÝCH - 17 05 04  VYTĚŽENÉ ZEMINY A HORNINY -  I. TŘÍDA TĚŽITELNOSTI</t>
  </si>
  <si>
    <t>T</t>
  </si>
  <si>
    <t xml:space="preserve">poplatek z pol 123738 + _x000d_
_x000d_
hmotnost 1,9t/m3  _x000d_
_x000d_
čerpání na základě potvrzení o nakládání s odpady (vážní lístky)</t>
  </si>
  <si>
    <t>1,9*(72) = 136,800 [A]</t>
  </si>
  <si>
    <t>1. Položka obsahuje:
 – veškeré poplatky provozovateli skládky, recyklační linky nebo jiného zařízení na zpracování nebo likvidaci odpadů související s převzetím, uložením, zpracováním nebo likvidací odpadu</t>
  </si>
  <si>
    <t>015130</t>
  </si>
  <si>
    <t xml:space="preserve">POPLATKY ZA LIKVIDACI ODPADŮ NEKONTAMINOVANÝCH - 17 03 02  VYBOURANÝ ASFALTOVÝ BETON BEZ DEHTU</t>
  </si>
  <si>
    <t>poplatek z pol 113728_x000d_
_x000d_
hmotnost 2,45t/m3_x000d_
_x000d_
čerpání na základě potvrzení o nakládání s odpady (vážní lístky)</t>
  </si>
  <si>
    <t>2,45*(36) = 88,200 [A]</t>
  </si>
  <si>
    <t>1. Položka obsahuje:
 – veškeré poplatky provozovateli skládky, recyklační linky nebo jiného zařízení na zpracování nebo likvidaci odpadů související s převzetím, uložením, zpracováním nebo likvidací odpadu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</si>
  <si>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</si>
  <si>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</si>
  <si>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popl z pol 113534 + 113535 + 113188 + 113358_x000d_
_x000d_
hmotnost 2,5t/m3_x000d_
_x000d_
čerpání na základě potvrzení o nakládání s odpady (vážní lístky)</t>
  </si>
  <si>
    <t>2,5*(1+8+2+57) = 170,000 [A]</t>
  </si>
  <si>
    <t>015150</t>
  </si>
  <si>
    <t xml:space="preserve">POPLATKY ZA LIKVIDACI ODPADŮ NEKONTAMINOVANÝCH - 17 05 08  ŠTĚRK Z KOLEJIŠTĚ (ODPAD PO RECYKLACI)</t>
  </si>
  <si>
    <t>poplatek za skládkování, nebo recyklaci z pol 123838_x000d_
_x000d_
hmotnost 2,1t/m3_x000d_
_x000d_
čerpání na základě potvrzení o nakládání s odpady (vážní lístky)</t>
  </si>
  <si>
    <t>2,1*(200) = 420,000 [A]</t>
  </si>
  <si>
    <t>113188</t>
  </si>
  <si>
    <t>ODSTRANĚNÍ KRYTU ZPEVNĚNÝCH PLOCH Z DLAŽDIC, ODVOZ DO 20KM</t>
  </si>
  <si>
    <t>M3</t>
  </si>
  <si>
    <t>Po odstranění AC a obrub bude odstraněna betonová dlažba DL-60 s podkladem v celkové ploše 20,0m2 a tl. 100mm s odvozem na skládku, nebo k recyklaci ( 2,0m3). _x000d_
_x000d_
poplatek za skládkovné, nebo recyklaci betonu v pol 015140</t>
  </si>
  <si>
    <t>20*0,1 = 2,000 [A]</t>
  </si>
  <si>
    <t>Položka zahrnuje:
- veškerou manipulaci s vybouranou sutí a s vybouranými hmotami vč. uložení na skládku .</t>
  </si>
  <si>
    <t>113358</t>
  </si>
  <si>
    <t>ODSTRAN PODKLADU ZPEVNĚNÝCH PLOCH Z BETONU, ODVOZ DO 20KM</t>
  </si>
  <si>
    <t xml:space="preserve">Po odstranění AC a dlažby,  budou  v chodnících a kom. odstraněny betonové  podkladní vrstvy  (předpoklad beton odpovídající C30/37)   v ploše 380,0m2 a tl 0,15m  s odvozem na řízenou skládku, nebo k recyklaci  ( 57,0m3) _x000d_
_x000d_
poplatek za skládkovné, nebo recyklaci betonu v pol 015140</t>
  </si>
  <si>
    <t>380*0,15 = 57,000 [A]</t>
  </si>
  <si>
    <t>Položka zahrnuje:
- veškerou manipulaci s vybouranou sutí a s vybouranými hmotami vč. uložení na skládku.</t>
  </si>
  <si>
    <t>113524</t>
  </si>
  <si>
    <t>ODSTRANĚNÍ CHODNÍKOVÝCH A SILNIČNÍCH OBRUBNÍKŮ BETONOVÝCH, ODVOZ DO 5KM</t>
  </si>
  <si>
    <t>M</t>
  </si>
  <si>
    <t xml:space="preserve">Dále budou  odstraněny stávající betonové  obruby  v počtu 106,0m vč podkladního betonu s odvozem na skládku, nebo k recyklaci ( 8,0m3). _x000d_
_x000d_
poplatek za skládkovné, nebo recyklaci betonu v pol 015140</t>
  </si>
  <si>
    <t>106 = 106,000 [A]</t>
  </si>
  <si>
    <t>113534</t>
  </si>
  <si>
    <t>ODSTRANĚNÍ CHODNÍKOVÝCH KAMENNÝCH OBRUBNÍKŮ, ODVOZ DO 5KM</t>
  </si>
  <si>
    <t xml:space="preserve">Dále budou  odstraněny stávající kamenné  obruby  š.0,3m v počtu 12,0m s odvozem k recyklaci na depo určené Investorem , podkladní beton bude odvezen na skládku, nebo k recyklaci ( 1,0m3). _x000d_
_x000d_
poplatek za skládkovné, nebo recyklaci betonu v pol 015140</t>
  </si>
  <si>
    <t>12 = 12,000 [A]</t>
  </si>
  <si>
    <t>113728</t>
  </si>
  <si>
    <t>FRÉZOVÁNÍ ZPEVNĚNÝCH PLOCH ASFALTOVÝCH, ODVOZ DO 20KM</t>
  </si>
  <si>
    <t xml:space="preserve">Zemní práce _x000d_
      Nejdříve bude provedeno frézování vozovek asfaltových v tl. 100mm  a ploše 360,0m2  s odvozem na skládku, nebo k recyklaci  (zatříděno  ZAS je neznámé , zhotovitel provede rozbor a v případě zatřídění ZAS T3-4 bude materiál vrácen bez odvozu do stavby k sanaci zemní pláně) .  _x000d_
_x000d_
poplatek za skládku, nebo recyklaci v pol 015130_x000d_
poplatek za rozbor v pol 02950</t>
  </si>
  <si>
    <t>0,1*(360) = 36,000 [A]</t>
  </si>
  <si>
    <t>12190</t>
  </si>
  <si>
    <t>NÁKUP ORNICE</t>
  </si>
  <si>
    <t>Plocha za obrubou , bude urovnána bez zhutnění z nakoupené ornice ( předpoklad 7,0m3)</t>
  </si>
  <si>
    <t>7 = 7,000 [A]</t>
  </si>
  <si>
    <t>123738</t>
  </si>
  <si>
    <t>ODKOP PRO SPOD STAVBU SILNIC A ŽELEZNIC TŘ. I, ODVOZ DO 20KM</t>
  </si>
  <si>
    <t xml:space="preserve">Sanační vrstvy komunikace z ŠCM – o sanaci rozhodne Investor po provedení zk. únosnosti pláně_x000d_
       Po odkopech a upravě zemní parapláně v komunikaci, budou provedeny statické zkoušky únosnosti a jestliže nebudou dosahovat min 40MPa v druhém cyklu, bude provedena výměna části Aktivní zony za ŠCM._x000d_
       V předpokládaném rozsahu 360,0m2 bude proveden odkop v tl 200mm  a ploše 360,0m2  (360*0,2=72,0m3)  a s odvozem na řízenou skládku, nebo k recyklaci._x000d_
_x000d_
poplatek za sládku, nebo recyklaci v pol 015111_x000d_
_x000d_
Položka bude čerpána na příkaz TDS a AD po zkouškách na pláni .</t>
  </si>
  <si>
    <t>360*0,2 = 72,000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</si>
  <si>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</t>
  </si>
  <si>
    <t>123838</t>
  </si>
  <si>
    <t>ODKOP PRO SPOD STAVBU SILNIC A ŽELEZNIC TŘ. II, ODVOZ DO 20KM</t>
  </si>
  <si>
    <t xml:space="preserve">Zemní práce  -  podkladní konstrukční vrstvy v ploše 360,0m2 a tl 0,15m  s odvozem na řízenou skládku, nebo k recyklaci  ( 54,0m3)._x000d_
_x000d_
     Po odstranění AC,  budou v parkovištích odstraněny podkladní konstrukční vrstvy v ploše 310,0m2 a tl 0,6m  s odvozem na řízenou skládku, nebo k recyklaci  ( 186,0m3)._x000d_
_x000d_
poplatek za sládku, nebo recyklaci v pol 015150</t>
  </si>
  <si>
    <t>(360*0,15)+(310*0,6) = 240,000 [A]</t>
  </si>
  <si>
    <t>Položka zahrnuje:
- vodorovnou a svislou dopravu, přemístění, přeložení, manipulace s výkopkem
- kompletní provedení vykopávky nezapažené i zapažené</t>
  </si>
  <si>
    <t>125834</t>
  </si>
  <si>
    <t>VYKOPÁVKY ZE ZEMNÍKŮ A SKLÁDEK TŘ. II, ODVOZ DO 5KM</t>
  </si>
  <si>
    <t>Manipulace s AC a jeho vrácení do stavby .v případě nevhodné zk na PAU_x000d_
_x000d_
pol bude čerpána příkaz TDS a AD</t>
  </si>
  <si>
    <t>36 = 36,000 [A]</t>
  </si>
  <si>
    <t>171103</t>
  </si>
  <si>
    <t>ULOŽENÍ SYPANINY DO NÁSYPŮ SE ZHUTNĚNÍM DO 100% PS</t>
  </si>
  <si>
    <t xml:space="preserve">zatřídění  ZAS je neznámé , zhotovitel provede rozbor a v případě zatřídění ZAS T3-4 bude materiál vrácen bez odvozu do stavby k sanaci zemní pláně) .  _x000d_
_x000d_
položka bude čerpána na příkaz TDS a AD</t>
  </si>
  <si>
    <t>18010</t>
  </si>
  <si>
    <t>VŠEOBECNÉ ÚPRAVY ZASTAVĚNÉHO ÚZEMÍ</t>
  </si>
  <si>
    <t>M2</t>
  </si>
  <si>
    <t xml:space="preserve">- zeleň  za obrubou bude v rámci SO101  upraven terén v předpokládané ploše 70,0m2 a  sadovnicky upraven . Celá plocha  bude oseta travním semenem ._x000d_
_x000d_
    Plocha 70,0m2 , bude urovnána  bez zhutnění z nakoupené ornice ( předpoklad 7,0m3)  .Poté bude plocha vertikutátorována s rozrovnáním, zkypřením a uvláčením ( sadovnické obdělání půdy ). Po 20 denní pauze bude plocha  ošetřena Herbicidním přípravkem , který se nechá 10 dní působit. Dále bude provedeno opětovné sadovnické obdělání plochy ornice ._x000d_
A dále  provedeno osetí travním semenem . Po ujmutí trávy bude trávník 1x posečen a ošetřen selektivním chemickým přípravkem proti dvouděložním plevelům. Dle vzrůstu trávy bude poté provedeno  2 sečení ._x000d_
_x000d_
Následná péče : zajistí investor_x000d_
Péči je nutno zajistit k založeným  trávníkovým plochám a to minimálně 2 – 3 seče ročně a aplikaci hnojiva a selektivního herbicidu – na dvouděložné plevele ( chemické odplevelení) 1 x ročně.</t>
  </si>
  <si>
    <t>70 = 70,000 [A]</t>
  </si>
  <si>
    <t>Položka zahrnuje:
- úpravu území po uskutečnění stavby, tak jak je požadováno v zadávací dokumentaci 
Položka nezahrnuje:
- práce, pro které jsou uvedeny samostatné položky - ORNICE NÁKUP</t>
  </si>
  <si>
    <t>18110</t>
  </si>
  <si>
    <t>ÚPRAVA PLÁNĚ SE ZHUTNĚNÍM V HORNINĚ TŘ. I</t>
  </si>
  <si>
    <t xml:space="preserve">Zemní práce - Po odkopu bude upravena zemní pláň v ploše 690,0m2  ._x000d_
_x000d_
Sanační vrstvy komunikace z ŠCM – o sanaci rozhodne Investor po provedení zk. únosnosti pláně - 360*0,2=72,0m3)  a s odvozem na řízenou skládku, nebo k recyklaci._x000d_
-  Po odkopu bude upravena zemní parapláň v ploše 360,0m2  .</t>
  </si>
  <si>
    <t>690+360 = 1050,000 [A]</t>
  </si>
  <si>
    <t>Položka zahrnuje:
- úpravu pláně včetně vyrovnání výškových rozdílů. Míru zhutnění určuje projekt.</t>
  </si>
  <si>
    <t>Základy</t>
  </si>
  <si>
    <t>21457</t>
  </si>
  <si>
    <t>SANAČNÍ VRSTVY Z KAMENIVA TĚŽENÉHO</t>
  </si>
  <si>
    <t xml:space="preserve">Po provedení parapláně a odvodnění , bude rozrovnána a zhutněna vrstva asfaltového betonu v tl 100mm a ploše  360,0m2 (36,0m3). z pol 113728 ._x000d_
_x000d_
Položka bude čerpána na příkaz TDS a AD po zkouškách na PAU  .</t>
  </si>
  <si>
    <t>Položka zahrnuje:
- dodávku předepsaného kameniva</t>
  </si>
  <si>
    <t>21461C</t>
  </si>
  <si>
    <t>SEPARAČNÍ GEOTEXTILIE DO 300G/M2</t>
  </si>
  <si>
    <t xml:space="preserve">Konstrukční vrstvy z ŠD – drenážní  a geotextilie_x000d_
na HDK  položena separační geotextilie v ploše 250,0m2 s gramáží 300g/m2 .</t>
  </si>
  <si>
    <t>250 = 250,000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</si>
  <si>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</t>
  </si>
  <si>
    <t>4</t>
  </si>
  <si>
    <t>Vodorovné konstrukce</t>
  </si>
  <si>
    <t>45131A</t>
  </si>
  <si>
    <t>PODKLADNÍ A VÝPLŇOVÉ VRSTVY Z PROSTÉHO BETONU C20/25</t>
  </si>
  <si>
    <t xml:space="preserve">Odvodnění  -      Okolí UV , bude DŮKLADNĚ  obetonováno z bet C20/25n XF3 S2 (0,5m3).</t>
  </si>
  <si>
    <t>0,5 = 0,500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</si>
  <si>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</t>
  </si>
  <si>
    <t>451521</t>
  </si>
  <si>
    <t>VÝPLŇ VRSTVY Z KAMENIVA DRCENÉHO, INDEX ZHUTNĚNÍ ID DO 0,7</t>
  </si>
  <si>
    <t xml:space="preserve">Konstrukční vrstvy z ŠD – drenážní  a geotextilie_x000d_
       Po odkopech a úpravě zemní pláně , bude  v parkovacích stáních položena první konstrukční vrstva ze štěrkodrtě ŠDA fr 32/63 v tl. 300mm  (HDK 250*0,3=75,0m3)</t>
  </si>
  <si>
    <t>(250*0,3) = 75,000 [A]</t>
  </si>
  <si>
    <t>Položka zahrnuje:
- dodávku předepsaného kameniva
- mimostaveništní a vnitrostaveništní dopravu a jeho uložení</t>
  </si>
  <si>
    <t>5</t>
  </si>
  <si>
    <t>Komunikace</t>
  </si>
  <si>
    <t>56330</t>
  </si>
  <si>
    <t>VOZOVKOVÉ VRSTVY ZE ŠTĚRKODRTI - fr 0/63</t>
  </si>
  <si>
    <t xml:space="preserve">Konstrukční vrstvy z ŠD_x000d_
       Po odkopech a úpravě zemní pláně , bude  v komunikaci a pod imobilním parkováním  položena první konstrukční vrstva ze štěrkodrtě ŠDA fr 0/63 v  150mm  (380*0,15=75,0m3)  a druhá  konstrukční vrstva ze štěrkodrtě ŠDA fr 0/63 v  150mm  (380*0,15=75,0m3)  . _x000d_
V parkovištích druhá konstrukční vrstva na geotextilii  ze štěrkodrtě ŠDA fr 0/63 v tl. 150mm  (250*0,15= 37,5m3)._x000d_
_x000d_
- Zkoušky statickou zátěžovou deskou  pro pouze SO101  v rozsahu dle TP , součást dané vrstvy – pouze v prostoru -  Komunikace plná konstrukce  _x000d_
Min. požadovaná hodnota na 1 konstr vrstvě  ŠD      Edf2 =60,0MPa      2kusy_x000d_
Min. požadovaná hodnota na 1 konstr vrstvě  ŠD   Edf2 =80,0MPa      2kusy_x000d_
    poměr Edf1  a Edf2  je menší , nebo roven 2,5_x000d_
_x000d_
- specifikace ŠDA  fr. 0/63 bude mít plynulou křivku zrnitosti (Fullerovou). _x000d_
     Před zahájením prací předloží zhotovitel investorovi k odsouhlasení křivku zrnitosti materiálu, který zamýšlí do stavby zabudovat. Investor má právo předloženou křivku nepřijmout a požadovat jiný poměr.  TDS v případě pochybností o kvalitě zabudovaného ( dovezeného ) materiálu , má právo požadovat kontrolní zkoušku křivky zrnitosti.</t>
  </si>
  <si>
    <t>(380*0,15)+(380*0,15)+(250*0,15) = 151,500 [A]</t>
  </si>
  <si>
    <t>Položka zahrnuje:
- dodání kameniva předepsané kvality a zrnitosti
- rozprostření a zhutnění vrstvy v předepsané tloušťce
- zřízení vrstvy bez rozlišení šířky, pokládání vrstvy po etapách</t>
  </si>
  <si>
    <t>VOZOVKOVÉ VRSTVY ZE ŠTĚRKODRTI - fr 0/32</t>
  </si>
  <si>
    <t xml:space="preserve">Konstrukční vrstvy z ŠD- V místě  chodníků a ploch pro popelnice  bude položena 1. Konstrukční vrstva ze štěrkodrtě ŠDB fr 0/32 v tl. 250mm  (60*0,25=15,0m3) _x000d_
_x000d_
- Zkoušky statickou zátěžovou deskou  v chodníku se neprovádí . _x000d_
_x000d_
- specifikace ŠDA  fr. 0/32, bude mít plynulou křivku zrnitosti (Fullerovou). _x000d_
     Před zahájením prací předloží zhotovitel investorovi k odsouhlasení křivku zrnitosti materiálu, který zamýšlí do stavby zabudovat. Investor má právo předloženou křivku nepřijmout a požadovat jiný poměr.  TDS v případě pochybností o kvalitě zabudovaného ( dovezeného ) materiálu , má právo požadovat kontrolní zkoušku křivky zrnitosti.</t>
  </si>
  <si>
    <t>(60*0,25) = 15,000 [A]</t>
  </si>
  <si>
    <t>56434</t>
  </si>
  <si>
    <t>VOZOVKOVÉ VRSTVY ZE ŠTĚRKU VYPLŇ CEM MALTOU TL DO 200MM</t>
  </si>
  <si>
    <t xml:space="preserve">Na odkopanou parapláň, bude položena konstrukční vrstva ze štěrkodrtě ŠDA fr 32/63 v  200mm  (360*0,2=72,0m3)  , která bude prolita cementovou maltou C8/10 Dmax8 S3 v mn 0,05m3/m2 (120kg/m2) . Technologický postup provádění - SANACE ( zlepšení aktivní zony )  vrstvou ze štěrku částečně vyplněného cementovou maltou , dle ČSN 73 6127-1_x000d_
_x000d_
Položka bude čerpána na příkaz TDS a AD po zkouškách na pláni .</t>
  </si>
  <si>
    <t>360 = 360,000 [A]</t>
  </si>
  <si>
    <t>Položka zahrnuje:
- dodání směsi v požadované kvalitě (ŠD i C8/10)
- očištění podkladu
- uložení směsi dle předepsaného technologického předpisu a zhutnění vrstvy v předepsané tloušťce
- zřízení vrstvy bez rozlišení šířky, pokládání vrstvy po etapách, včetně pracovních spar a spojů</t>
  </si>
  <si>
    <t>572213</t>
  </si>
  <si>
    <t>SPOJOVACÍ POSTŘIK Z EMULZE DO 0,5KG/M2</t>
  </si>
  <si>
    <t xml:space="preserve">Asfaltové betony (AC)_x000d_
Po provedení konstrukčních vrstev a obrub , bude  stávající AC očištěn   a proveden postřik spojovací PS-C 0,5kg/m (30,0m2) ._x000d_
Na ACL , bude proveden  postřik spojovací PS-C 0,5kg/m (330,0m2)</t>
  </si>
  <si>
    <t>30+330 = 360,000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</si>
  <si>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</si>
  <si>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574A04</t>
  </si>
  <si>
    <t>ASFALTOVÝ BETON PRO OBRUSNÉ VRSTVY ACO 11+</t>
  </si>
  <si>
    <t xml:space="preserve">Asfaltové betony (AC)_x000d_
_x000d_
Na ACL , bude proveden  postřik spojovací PS-C  a  položen asfaltový beton obrusný  ACO 11+ 50/70 v tl 40mm ( 330*0,04=13,2m3) .</t>
  </si>
  <si>
    <t>(330*0,04) = 13,200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</si>
  <si>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</t>
  </si>
  <si>
    <t>574C06</t>
  </si>
  <si>
    <t>ASFALTOVÝ BETON PRO LOŽNÍ VRSTVY ACL 16+, 16S</t>
  </si>
  <si>
    <t xml:space="preserve">Asfaltové betony (AC)_x000d_
Po provedení konstrukčních vrstev a obrub , bude  stávající AC očištěn   a proveden postřik spojovací PS-C ) a asfaltový beton ložný ACL 16+ 50/70 v tl 60mm (30*0,06=1,8m3)  ._x000d_
Na ŠD bude položen ACL 16+ 50/70 v tl 70mm (300*0,07=21,0m3)  .</t>
  </si>
  <si>
    <t>(30*0,06)+(300*0,07) = 22,800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</si>
  <si>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</t>
  </si>
  <si>
    <t>577A2</t>
  </si>
  <si>
    <t>VÝSPRAVA TRHLIN ASFALTOVOU ZÁLIVKOU MODIFIK</t>
  </si>
  <si>
    <t>Napojovací a podélná spára ACO bude ošetřena proříznutím a modifikovanou zálivkou (50,0m).</t>
  </si>
  <si>
    <t>50 = 50,000 [A]</t>
  </si>
  <si>
    <t>Položka zahrnuje:
- vyfrézování drážky šířky do 20mm hloubky do 40mm
- vyčištění
- nátěr
- výplň předepsanou zálivkovou hmotou</t>
  </si>
  <si>
    <t>58221</t>
  </si>
  <si>
    <t>DLÁŽDĚNÉ KRYTY Z DROBNÝCH KOSTEK DO LOŽE Z KAMENIVA</t>
  </si>
  <si>
    <t xml:space="preserve">Dlážděná plocha z kamenné kostky štípané drobné - světlá žula_x000d_
     Do obrub na ŠD,  bude osazena srpovitá krajnice - Dlažba drobná 10/10 nová – žula  v ploše 8,0m2.   _x000d_
Skladba kostek bude řádková . _x000d_
_x000d_
-specifikace ploch  z kamenné kostky drobné štípané  (srpovitá krajnice)_x000d_
Bude použita kostka drobná štípaná  světlá  80-100mm (100/100/100) z materiálu světlá žula tzv. „Liberecká“   .  _x000d_
- spára  mezi kostkami ploch  z kamenné kostky štípané,  bude min 5mm , max 15mm ._x000d_
    Dlažba bude položena do lože z DK fr 4/8 v tl 40mm s výplní spar  z DK fr 0/4.</t>
  </si>
  <si>
    <t>8 = 8,000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</si>
  <si>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</t>
  </si>
  <si>
    <t>58241</t>
  </si>
  <si>
    <t>DLÁŽDĚNÉ KRYTY Z KAMEN DESEK DO LOŽE Z KAMENIVA - ŽULA TL. 80MM</t>
  </si>
  <si>
    <t xml:space="preserve">Bezbariérové prvky_x000d_
Hmatný kontrast  z kamenných desek – světlá žula_x000d_
Po provedení konstrukčních vrstev a obrub , bude  na ŠD osazen do bet dlažby chodníku  Hmatný kontrast z  kamenné rovinné dlažby (světlá žula) o rozměrech 80/250/400 mm v ploše 4,0m2 . _x000d_
_x000d_
_x000d_
_x000d_
-SPECIFIKACE BEZBARIÉROVÉ PRVKY V PLOŠE CHODNÍKU _x000d_
Hmatný kontrast reliéfní dlažby bude zhotoven z  kamenné rovinné dlažby (světlá žula) o rozměrech 80/250/400mm  (alt.80/250/250) _x000d_
Pochozí plocha bude řezaná a  bude zdrsněna  (pískováním) splňuje nařízení vlády NV 163/2002 Sb a TN TZÚS 12.03.04-06._x000d_
Dlažba kamenná, bude položena do lože z DK fr 4/8 v tl 20mm s výplní spar z DK fr.0/4  . _x000d_
Spára šíře min 4mm , max 6mm.</t>
  </si>
  <si>
    <t>4 = 4,000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</si>
  <si>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</t>
  </si>
  <si>
    <t>582611</t>
  </si>
  <si>
    <t>KRYTY Z BETON DLAŽDIC SE ZÁMKEM ŠEDÝCH TL 60MM DO LOŽE Z KAM</t>
  </si>
  <si>
    <t xml:space="preserve">Dlážděná plocha z betonové dlažby – chodník_x000d_
Po provedení konstrukčních vrstev a obrub , bude  na ŠD osazena Dlažba betonová šedá 60/200/200mm v ploše 25,0m2 . _x000d_
_x000d_
-specifikace ploch  z betonové dlažby  – Chodník u Hodkovické ul._x000d_
Bude použitá betonová dlažba světlá  60/200/200mm ._x000d_
Dlažba bude položena do lože z DK fr 4/8 v tl 40mm s výplní spar  z DK fr 0/4 (spáry minimální) . _x000d_
Skladba kostek bude řádková – pokládka na sraz</t>
  </si>
  <si>
    <t>25 = 25,000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</si>
  <si>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</si>
  <si>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</si>
  <si>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</si>
  <si>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Dlážděná plocha z betonové dlažby – plocha pro popelnice_x000d_
Po provedení konstrukčních vrstev a obrub , bude  na ŠD osazena Dlažba betonová šedá bez sražených hran 80/200/200mm v ploše 22,0m2 . Dlažba bude položena do lože z DK fr 4/8 v tl 40mm s výplní spar  z DK fr 0/4. _x000d_
Skladba kostek bude řádková – pokládka na sraz</t>
  </si>
  <si>
    <t>22 = 22,000 [A]</t>
  </si>
  <si>
    <t>58271</t>
  </si>
  <si>
    <t>DLÁŽDĚNÉ KRYTY Z DESEK Z KONGLOMER KAMENE DO LOŽE Z KAMENIVA</t>
  </si>
  <si>
    <t xml:space="preserve">Signální a varovné pásy  z konglomerátu – tmavý _x000d_
Do hmatného kontrastu bude osazena  kompozitní Reliéfní dlažba  černá   o rozměrech 60/200/200mm) v ploše 5,0m2 ._x000d_
_x000d_
_x000d_
-SPECIFIKACE BEZBARIÉROVÉ PRVKY V PLOŠE CHODNÍKU _x000d_
Reliéfní dlažba , bude osazena do hmatného kontrastu , kompozitová o rozměrech 60/200/200mm  - (tmavý- černý Kompozitový materiál)  – (cetrifikaci má např Comcon) _x000d_
Dlažba kompozitová, bude položena do lože z DK fr 4/8 v tl 20mm s výplní spar z DK fr.0/4  . _x000d_
Spára šíře min 4mm , max 6mm.   _x000d_
_x000d_
Nutná certifikace</t>
  </si>
  <si>
    <t>5 = 5,000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</si>
  <si>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</t>
  </si>
  <si>
    <t>58402</t>
  </si>
  <si>
    <t>VOZOVKOVÉ KRYTY Z VEGETAČNÍCH DÍLCŮ DO LOŽE Z KAM TL PŘES 100MM - VČETNĚ VÝPLNĚ</t>
  </si>
  <si>
    <t xml:space="preserve">Dlážděná plocha z Drenážní liniové dlažby -  beton světlý_x000d_
Po provedení konstrukčních vrstev a obrub , bude  na ŠD , do obrub osazena Dlažba  drenážní liniová betonová  světlá  120/300/200mm v ploše 225,0m2 ._x000d_
 Dlažba drenážní  bude položena do lože z DK fr 4/8 v tl 40mm s výplní spár z substrátu._x000d_
Skladba bude řádková _x000d_
_x000d_
!!  POZOR NUTNO DODRŽET SPECIFIKACI DLAŽBY , PODKLADU I VÝPLNĚ  !! _x000d_
_x000d_
-specifikace ploch  z betonové dlažby drenážní – liniové _x000d_
Bude použitá drenážní zatravňovací dlažba 120mm (120/400/400) z materiálu světlý beton . _x000d_
- spára  zatravňovacích dílů 42mm ._x000d_
    Dlažba bude položena do lože z DK fr 4/8 v tl 40mm s výplní spar  viz níže_x000d_
_x000d_
_x000d_
Technologie založení travnaté spáry v dlážděné ploše – převzato z obdobných akcí hrazených SML_x000d_
      Vyplnění spár prosívkou z homogenního  externě míchaného substrátu. _x000d_
Substrát bude namíchán v míchačce a zapraven do spár mezi dlažbou. Vegetační vrstva bude končit 20-30 mm pod horní hranou dlažby, aby se zabránilo sešlapávání porostu. Do substrátu bude již v míchačce přimícháno granulované hnojivo. Při pokládce dlažby bude přítomen personál zahradnické firmy._x000d_
_x000d_
Substrát_x000d_
Kompost / drcené kamenivo fr. 2-4 mm / písek, poměr 2:3:2_x000d_
_x000d_
Výsev_x000d_
Výsev bude proveden ručně._x000d_
V jednotlivých spárách rovnoměrné rozprostření osiva, zapravení a utužení dusáním (dřevěným kůlem_x000d_
apod.)_x000d_
Výsevek (5 g/m2 dlažby) před výsevem smíchat s říčním pískem v objemovém poměru min 1:10._x000d_
Výsev bude proveden od poloviny srpna do konce září, nebo od poloviny dubna do konce května._x000d_
Osivo bude zapraveno zalitím (10 l/m2 dlažby). Klíčícímu a bobtnajícímu osivu zabezpečit v průběhu_x000d_
prvních týdnů dostatečný a pravidelný přísun vláhy pro nástup přirozené půdní kapilarity._x000d_
_x000d_
Druhové složení osiva_x000d_
Trávy :      Kostřava červená pravá (Festuca rubra rubra 'Tagera') 10%, Kostřava červená (Festuca_x000d_
rubra trichophylla 'Mirka') 13%, Kostřava drsnolistá (Festuca trachyphylla 'Dorotka') 5%, Jílek vytrvalý_x000d_
(Lolium perenne 'Honzík') 40%, Lipnice luční (Poa pratensis 'Balin') 30%_x000d_
Byliny :  Řebříček obecný (Achillea millefolium) 2%_x000d_
_x000d_
Následná péče : zajistí investor_x000d_
Péči je nutno zajistit k založeným  trávníkovým plochám a to minimálně 2 – 6 seče ročně a aplikaci hnojiva a selektivního herbicidu – na dvouděložné plevele ( chemické odplevelení) 1 x ročně._x000d_
_x000d_
Plochy výsevu musí být vymezeny a po dobu vzcházení na ně bude zakázán vstup.</t>
  </si>
  <si>
    <t>225 = 225,000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</si>
  <si>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</t>
  </si>
  <si>
    <t>587206</t>
  </si>
  <si>
    <t xml:space="preserve">PŘEDLÁŽDĚNÍ KRYTU (OPRAVA NÁVAZNÝCH PLOCH)  Z RŮZNÝCH MATERIÁLŮ</t>
  </si>
  <si>
    <t>Návazné plochy_x000d_
Zpevněné návazné plochy ostatních vlastníků (betonové dlažby, kamenné dlažby a AC) budou v souhrnné ploše 90,0m2 opraveny (přeloženy) v původním materiálu (drobné doplnění, případně nový AC)._x000d_
_x000d_
Položka bude čerpána na příkaz TDS a AD</t>
  </si>
  <si>
    <t>90 = 90,000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</si>
  <si>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</t>
  </si>
  <si>
    <t>8</t>
  </si>
  <si>
    <t>Potrubí</t>
  </si>
  <si>
    <t>87433</t>
  </si>
  <si>
    <t>POTRUBÍ Z TRUB PLASTOVÝCH ODPADNÍCH DN DO 150MM</t>
  </si>
  <si>
    <t xml:space="preserve">Odvodnění _x000d_
           Nová 1,0ks UV-1 ,  Propoj UV ,  bude proveden  z PVC DN150 (1,0m) s uložením a obsypem z ŠP  . _x000d_
   _x000d_
pol. vč ŠP</t>
  </si>
  <si>
    <t>Položka zahrnuje:
- výrobní dokumentaci (včetně technologického předpisu)
- dodání veškerého trubního a pomocného materiálu (trouby, trubky, tvarovky,</t>
  </si>
  <si>
    <t>89712</t>
  </si>
  <si>
    <t>VPUSŤ KANALIZAČNÍ ULIČNÍ KOMPLETNÍ Z BETONOVÝCH DÍLCŮ</t>
  </si>
  <si>
    <t xml:space="preserve">Odvodnění _x000d_
           Nová 1,0ks UV-1 , bude postavena na zemní pláň s celkovou výškou 0,6m a napojením PVC DN150 v délce 1,0m do drenážní vrstvy._x000d_
   Nová UV, bude z betonových dílců odolných proti CHRL, vč mříže a zkráceného koše. _x000d_
     Okolí UV , bude DŮKLADNĚ  obetonováno z bet C20/025n XF3 S2 (0,5m3).  Mříž UV bude pro zatížení D400.  Propoj UV ,  bude proveden  z PVC DN150 (1,0m) s uložením a obsypem z ŠP  . _x000d_
_x000d_
_x000d_
beton a potrubí v samostatných pol</t>
  </si>
  <si>
    <t>Položka zahrnuje:
- dodávku a osazení předepsaných dílů včetně mříže
- výplň, těsnění a tmelení spar a spojů,</t>
  </si>
  <si>
    <t>9</t>
  </si>
  <si>
    <t>Ostatní konstrukce a práce</t>
  </si>
  <si>
    <t>914123</t>
  </si>
  <si>
    <t>DOPRAVNÍ ZNAČKY ZÁKLADNÍ VELIKOSTI OCELOVÉ FÓLIE TŘ 1 - DEMONTÁŽ</t>
  </si>
  <si>
    <t xml:space="preserve">SDZ   –        rušené   - 1*E13, 1*B1</t>
  </si>
  <si>
    <t>2 = 2,000 [A]</t>
  </si>
  <si>
    <t>Položka zahrnuje:
- odstranění, demontáž a odklizení materiálu s odvozem na předepsané místo
 (sběrna)</t>
  </si>
  <si>
    <t>914141</t>
  </si>
  <si>
    <t>DOPRAV ZNAČ ZÁKL VEL OCEL FÓLIE TŘ 3 - DODÁVKA A MONT</t>
  </si>
  <si>
    <t xml:space="preserve">SDZ   –   nové   - 1*IP12 se symbolem 2x 225  _x000d_
_x000d_
Dopravní značky jsou navrženy a budou umístěny v souladu s platnými „Zásadami pro osazování dopravních značek na pozemních komunikacích“ (TP 65-značky II.vydání) schválených Ministerstvem dopravy ČR v r. 2002. Dopravní značky budou provedeny z folie třídy 3. Značky ani jejich nosné konstrukce nesmějí zasahovat do průjezdného profilu komunikace.</t>
  </si>
  <si>
    <t>Položka zahrnuje:
- dodávku a montáž značek v požadovaném provedení</t>
  </si>
  <si>
    <t>915111</t>
  </si>
  <si>
    <t>VODOROVNÉ DOPRAVNÍ ZNAČENÍ BARVOU HLADKÉ - DODÁVKA A POKLÁDKA</t>
  </si>
  <si>
    <t xml:space="preserve">VDZ   –      Nové             -  V10b  (0,125)                            =  80,0m            (10,0m2)_x000d_
                                        -  V10a  (0,125)                            =   2,0m             (0,25m2) _x000d_
                                        -  V4     (0,125)                             =   84,0m           (10,5m2) _x000d_
                                        -  V2b   (0,125/1,5/1,5)                 =   20,0m           (1,25m2) _x000d_
_x000d_
                                _x000d_
Bude provedeno v barvě a po 3 měsících v plastu_x000d_
Dopravní značení je navrženo a bude provedeno v souladu s platnými „Zásadami pro osazování dopravních značek na pozemních komunikacích“ (TP 133)značek schválených Ministerstvem dopravy ČR v r. 2001.</t>
  </si>
  <si>
    <t>10+0,25+10,5+1,25 = 22,000 [A]</t>
  </si>
  <si>
    <t>Položka zahrnuje:
- dodání a pokládku nátěrového materiálu
- předznačení a reflexní úpravu</t>
  </si>
  <si>
    <t>915211</t>
  </si>
  <si>
    <t>VODOROVNÉ DOPRAVNÍ ZNAČENÍ PLASTEM HLADKÉ - DODÁVKA A POKLÁDKA</t>
  </si>
  <si>
    <t xml:space="preserve">VDZ   –      Nové             -  V10b  (0,125)                            =  80,0m            (10,0m2)_x000d_
                                        -  V10a  (0,125)                            =   2,0m             (0,25m2) _x000d_
                                        -  V4     (0,125)                             =   84,0m           (10,5m2) _x000d_
                                        -  V2b   (0,125/1,5/1,5)                 =   20,0m           (1,25m2) _x000d_
_x000d_
                               _x000d_
Bude provedeno v barvě a po 3 měsících v plastu_x000d_
Dopravní značení je navrženo a bude provedeno v souladu s platnými „Zásadami pro osazování dopravních značek na pozemních komunikacích“ (TP 133)značek schválených Ministerstvem dopravy ČR v r. 2001.</t>
  </si>
  <si>
    <t>91551</t>
  </si>
  <si>
    <t>VODOROVNÉ DOPRAVNÍ ZNAČENÍ - PŘEDEM PŘIPRAVENÉ SYMBOLY</t>
  </si>
  <si>
    <t xml:space="preserve">VDZ  Symbol 225 (imobilní)                =   2 kusy_x000d_
                                _x000d_
Bude provedeno v barvě .</t>
  </si>
  <si>
    <t>Položka zahrnuje:
- dodání a pokládku předepsaného symbolu
- předznačení a reflexní úpravu</t>
  </si>
  <si>
    <t>VODOROVNÉ DOPRAVNÍ ZNAČENÍ - PŘEDEM PŘIPRAVENÉ SYMBOLY - PLAST</t>
  </si>
  <si>
    <t xml:space="preserve">VDZ   Symbol 225 (imobilní)                =   2 kusy_x000d_
                                _x000d_
Bude provedeno po 3 měsících v plastu</t>
  </si>
  <si>
    <t>917424</t>
  </si>
  <si>
    <t>CHODNÍKOVÉ OBRUBY Z KAMENNÝCH OBRUBNÍKŮ ŠÍŘ 100MM</t>
  </si>
  <si>
    <t xml:space="preserve">kamenné obruby 100/250/1000 v množství 220,0m . Obruby  100  budou s navýšením nad AC  0mm , nad drenážní dl 100mm a nad dl chodníku 70mm (vodící linie VL 1)._x000d_
_x000d_
_x000d_
- specifikace obrub kamenných 100/250/1000_x000d_
        Budou použity nové kamenné obruby 100/250/1000mm  řezané.  Obě horní hrany budou zkoseny ( 10/10mm)  ,  horní a pohledová strana bude zdrsněna  ( např. opalováním, pískováním, pemrlováním) musí splňovat nařízení vlády NV 163/2002 Sb a TN TZÚS 12.03.04-06.          _x000d_
Materiál světlá  žula  tzv. „Liberecká“  _x000d_
Obruby  budou osazeny do betonu C20/25n XF3 S1 tl. min 100mm a do výšek dle výkresové části. _x000d_
Spára  mezi obrubami bude min 5mm , max 10mm.</t>
  </si>
  <si>
    <t>220 = 220,000 [A]</t>
  </si>
  <si>
    <t>Položka zahrnuje:
- dodání a pokládku betonových obrubníků o rozměrech předepsaných zadávací dokumentací
- betonové lože i boční betonovou opěrku</t>
  </si>
  <si>
    <t>917427</t>
  </si>
  <si>
    <t>CHODNÍKOVÉ OBRUBY Z KAMENNÝCH OBRUBNÍKŮ ŠÍŘ 300MM</t>
  </si>
  <si>
    <t xml:space="preserve">Kamenné  obruby  _x000d_
    Na ŠD vrstvy  budou osazeny kamenné obruby 300/250/1000 v množství 20,0m ( pozor oblouky nebudou skládané z rovných obrub, ale z rádiusů) ._x000d_
_x000d_
_x000d_
_x000d_
- specifikace obrub silničních kamenných 300/250/1000_x000d_
        Budou použity nové kamenné obruby 300/250/1000mm  řezané. Jedna horní hrana bude zkosená ( 10/10mm)  ,  horní a pohledová strana bude zdrsněna  ( např. opalováním, pískováním, pemrlováním) musí splňovat nařízení vlády NV 163/2002 Sb a TN TZÚS 12.03.04-06.          _x000d_
Materiál světlá  žula  tzv. „Liberecká“  _x000d_
Oblouky nebudou řezány na stavbě (skládány z přímých částí), ale budou od výrobce mít rádiusy ._x000d_
Obruby  budou osazeny do betonu C20/25n XF3 S1 tl. min 100mm a do výšek dle výkresové části. _x000d_
Spára  mezi obrubami bude min 5mm , max 10mm.</t>
  </si>
  <si>
    <t>919112</t>
  </si>
  <si>
    <t>ŘEZÁNÍ ASFALTOVÉHO KRYTU VOZOVEK TL DO 100MM</t>
  </si>
  <si>
    <t xml:space="preserve">Stávající AC  bude v napojení zaříznut 50,0m, dobourán a ošetřen spojovacím můstkem._x000d_
Napojovací a podélná spára ACO bude ošetřena proříznutím a modifikovanou zálivkou (50,0m).</t>
  </si>
  <si>
    <t>50+50 = 100,000 [A]</t>
  </si>
  <si>
    <t>Položka zahrnuje:
- řezání vozovkové vrstvy v předepsané tloušťce
- spotřeba vody</t>
  </si>
  <si>
    <t>93808</t>
  </si>
  <si>
    <t>OČIŠTĚNÍ VOZOVEK ZAMETENÍM</t>
  </si>
  <si>
    <t xml:space="preserve">Asfaltové betony (AC)_x000d_
Po provedení konstrukčních vrstev a obrub , bude  stávající AC očištěn zametením  (200,0m2)</t>
  </si>
  <si>
    <t>200 = 200,000 [A]</t>
  </si>
  <si>
    <t>Položka zahrnuje:
- očištění předepsaným způsobem
- odklizení vzniklého odpadu</t>
  </si>
  <si>
    <t>93811</t>
  </si>
  <si>
    <t>OČIŠTĚNÍ ASFALTOVÝCH VOZOVEK UMYTÍM VODOU</t>
  </si>
  <si>
    <t xml:space="preserve">Asfaltové betony (AC)_x000d_
Po provedení konstrukčních vrstev a obrub , bude  stávající AC očištěn omytím (200,0m2)</t>
  </si>
  <si>
    <t>2,45*(6,5) = 15,925 [A]</t>
  </si>
  <si>
    <t>2,5*(8+13,2) = 53,000 [A]</t>
  </si>
  <si>
    <t>2,1*(187) = 392,700 [A]</t>
  </si>
  <si>
    <t>02990</t>
  </si>
  <si>
    <t>OSTATNÍ POŽADAVKY - KOORDINACE S CETIN A ČEZ</t>
  </si>
  <si>
    <t xml:space="preserve">PO PROVEDENÍ ZÁKLADNÍCH ODKOPŮ BUDOU DO STAVBY VPUŠTĚNÍ DODAVATELÉ CETIN A ČEZ_x000d_
Ochrana CETIN – bude provedena smluvním partnerem spol CETIN , který bude vpuštěn do stavby na základě smlouvy Číslo smlouvy společnosti CETIN: UL 2024_0049_x000d_
 _x000d_
1) Stavebník se zavazuje před realizací Překládky, nejdříve však tři (3) měsíce od uzavření_x000d_
Smlouvy, písemně vyzvat společnost CETIN k realizaci Překládky a oznámit společnosti CETIN stavební připravenost (dále jen „Kvalifikovaná výzva“)._x000d_
_x000d_
2) Společnost CETIN se zavazuje zajistit realizaci Překládky do tří (3) měsíců ode dne, kdy_x000d_
bude splněna poslední z následujících podmínek:_x000d_
(a) společnosti CETIN je doručena Kvalifikovaná výzva;_x000d_
(b) Stavebník uhradil náklady na Přípravu Překládky dle odst. 6.1 písm. (a) Smlouvy._x000d_
_x000d_
_x000d_
Rozdělení zemních prací    _x000d_
          SML v rámci SO102 provede odstranění asfaltobetonového krytu (AC) a podkladních betonů nad kabely. _x000d_
        Dále bude výkop provizorně zabezpečen a do stavby vpuštěn smluvní dodavatel CETIN k provedení  ručních výkopů v štěrku a zemině a  bude provedeno ochránění vedení CETIN a to včetně hutněného zásypu do původní výše z nakupovaných materiálů (ŠDB fr 0/32) . _x000d_
Po provedení ochrany předá smluvní dodavatel CETIN , stavbu  SML._x000d_
_x000d_
Ochrana ČEZ – bude provedena smluvním partnerem spol ČEZ, který bude vpuštěn do stavby na základě smlouvy Číslo smlouvy společnosti ČEZ DISTRIBUCE: 812009739_x000d_
 _x000d_
Provozovatel se zavazuje se zavazuje zajistit realizaci Přeložky do čtyř (4) měsíců po uzavření Konečné smlouvy, úhrady zálohy na náklady stavby Přeložky ze strany Žadatele ._x000d_
_x000d_
Rozdělení zemních prací    _x000d_
          SML v rámci SO102 provede odstranění asfaltobetonového krytu (AC) a podkladních betonů nad kabely. _x000d_
        Dále bude výkop provizorně zabezpečen a do stavby vpuštěn smluvní dodavatel ČEZ k provedení  ručních výkopů v štěrku a zemině a  bude provedeno ochránění vedení ČEZ a to včetně hutněného zásypu do původní výše z nakupovaných materiálů (ŠDB fr 0/32) . _x000d_
Po provedení ochrany předá smluvní dodavatel ČEZ , stavbu  SML.</t>
  </si>
  <si>
    <t>Položka obsahuje veškeré náklady spojené s pohybem dalších subjektů v stavbě.</t>
  </si>
  <si>
    <t>Po odstranění AC a obrub bude odstraněna betonová dlažba DL- 80 s podkladem v celkové ploše 110,0m2 a tl. 120mm s odvozem na skládku, nebo k recyklaci ( 13,2m3). _x000d_
_x000d_
poplatek za skládkovné, nebo recyklaci betonu v pol 015140</t>
  </si>
  <si>
    <t xml:space="preserve">Dále budou  odstraněny stávající betonové  obruby  v počtu 107,0m vč podkladního betonu s odvozem na skládku, nebo k recyklaci ( 8,0m3). _x000d_
_x000d_
poplatek za skládkovné, nebo recyklaci betonu v pol 015140</t>
  </si>
  <si>
    <t>107 = 107,000 [A]</t>
  </si>
  <si>
    <t xml:space="preserve">Zemní práce _x000d_
      Nejdříve bude provedeno frézování vozovek asfaltových v tl. 100mm  a ploše 65,0m2  s odvozem na skládku, nebo k recyklaci  (zatříděno  ZAS je neznámé , zhotovitel provede rozbor a v případě zatřídění ZAS T3-4 bude materiál vrácen bez odvozu do stavby k sanaci zemní pláně) .  _x000d_
_x000d_
_x000d_
poplatek za skládku, nebo recyklaci v pol 015130_x000d_
poplatek za rozbor v pol 02950</t>
  </si>
  <si>
    <t>(65*0,1) = 6,500 [A]</t>
  </si>
  <si>
    <t xml:space="preserve">Plocha , bude urovnána  bez zhutnění z nakoupené ornice ( předpoklad 13,0m3)</t>
  </si>
  <si>
    <t>13 = 13,000 [A]</t>
  </si>
  <si>
    <t>Položka zahrnuje:
- převrstvení ornice na skládce</t>
  </si>
  <si>
    <t xml:space="preserve">Zemní práce  -       Po odstranění AC, DL a obrub ,  budou v parkovištích odstraněny podkladní konstrukční vrstvy v ploše 350,0m2 a tl 0,5m   a v místech nových ploch pro popelnice v ploše 30,0m2 a tl 0,4m s odvozem na řízenou skládku, nebo k recyklaci  ( 187,0m3)._x000d_
_x000d_
poplatek za sládku, nebo recyklaci v pol 015150</t>
  </si>
  <si>
    <t>(350*0,5)+(30*0,4) = 187,000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</si>
  <si>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</t>
  </si>
  <si>
    <t>6,5 = 6,500 [A]</t>
  </si>
  <si>
    <t xml:space="preserve">- zeleň  za obrubou bude v rámci SO102  upraven terén v předpokládané ploše 130,0m2 a  sadovnicky upraven . Celá plocha  bude oseta travním semenem ._x000d_
_x000d_
    Plocha 130,0m2 , bude urovnána  bez zhutnění z nakoupené ornice ( předpoklad 13,0m3)  .Poté bude plocha vertikutátorována s rozrovnáním, zkypřením a uvláčením ( sadovnické obdělání půdy ). Po 20 denní pauze bude plocha  ošetřena Herbicidním přípravkem , který se nechá 10 dní působit. Dále bude provedeno opětovné sadovnické obdělání plochy ornice ._x000d_
A dále  provedeno osetí travním semenem . Po ujmutí trávy bude trávník 1x posečen a ošetřen selektivním chemickým přípravkem proti dvouděložním plevelům. Dle vzrůstu trávy bude poté provedeno  2 sečení ._x000d_
_x000d_
_x000d_
_x000d_
Následná péče : zajistí investor_x000d_
Péči je nutno zajistit k založeným  trávníkovým plochám a to minimálně 2 – 3 seče ročně a aplikaci hnojiva a selektivního herbicidu – na dvouděložné plevele ( chemické odplevelení) 1 x ročně.</t>
  </si>
  <si>
    <t>130 = 130,000 [A]</t>
  </si>
  <si>
    <t>Položka zahrnuje:
- úpravu území po uskutečnění stavby, tak jak je požadováno v zadávací dokumentaci 
Položka nezahrnuje:
- práce, pro které jsou uvedeny samostatné položky</t>
  </si>
  <si>
    <t xml:space="preserve">Po odkopu bude upravena zemní pláň v ploše 380,0m2  .</t>
  </si>
  <si>
    <t>380 = 380,000 [A]</t>
  </si>
  <si>
    <t xml:space="preserve">Konstrukční vrstvy z ŠD – drenážní  a geotextilie_x000d_
_x000d_
položena separační geotextilie v ploše 250,0m2 s gramáží 300g/m2 .</t>
  </si>
  <si>
    <t xml:space="preserve">Konstrukční vrstvy z ŠD – drenážní  a geotextilie_x000d_
       Po odkopech a úpravě zemní pláně , bude  v parkovacích stáních  položena první konstrukční vrstva ze štěrkodrtě ŠDA fr 32/63 v tl. 300mm  (250*0,3=75,0m3 HDK)</t>
  </si>
  <si>
    <t xml:space="preserve">Konstrukční vrstvy z ŠD_x000d_
       Po odkopech a úpravě zemní pláně , bude  v komunikaci a pod Dlažby velké položena první konstrukční vrstva ze štěrkodrtě ŠDA fr 0/63 v  150mm  (40*0,15=6,0m3)  a druhá  konstrukční vrstva ze štěrkodrtě ŠDA fr 0/63 v  150mm  (40*0,15=6,0m3)  . V místě  parkovištích druhá konstrukční vrstva na geotextilii  ze štěrkodrtě ŠDA fr 0/63 v tl. 150mm  (250*0,15= 37,5m3)._x000d_
_x000d_
- Zkoušky statickou zátěžovou deskou  v SO102  se neprovádí . _x000d_
_x000d_
_x000d_
- specifikace ŠDA  fr. 0/63 bude mít plynulou křivku zrnitosti (Fullerovou). _x000d_
     Před zahájením prací předloží zhotovitel investorovi k odsouhlasení křivku zrnitosti materiálu, který zamýšlí do stavby zabudovat. Investor má právo předloženou křivku nepřijmout a požadovat jiný poměr.  TDS v případě pochybností o kvalitě zabudovaného ( dovezeného ) materiálu , má právo požadovat kontrolní zkoušku křivky zrnitosti.</t>
  </si>
  <si>
    <t>(40*0,15)+(40*0,15)+(250*0,15) = 49,500 [A]</t>
  </si>
  <si>
    <t xml:space="preserve">Konstrukční vrstvy z ŠD_x000d_
 V místě  ploch pro popelnice  bude položena 1. Konstrukční vrstva ze štěrkodrtě ŠDB fr 0/32 v tl. 250mm  (60*0,25=15,0m3) _x000d_
_x000d_
- Zkoušky statickou zátěžovou deskou  v SO102  se neprovádí . _x000d_
_x000d_
_x000d_
- specifikace ŠDA  fr.  0/32, bude mít plynulou křivku zrnitosti (Fullerovou). _x000d_
     Před zahájením prací předloží zhotovitel investorovi k odsouhlasení křivku zrnitosti materiálu, který zamýšlí do stavby zabudovat. Investor má právo předloženou křivku nepřijmout a požadovat jiný poměr.  TDS v případě pochybností o kvalitě zabudovaného ( dovezeného ) materiálu , má právo požadovat kontrolní zkoušku křivky zrnitosti.</t>
  </si>
  <si>
    <t xml:space="preserve">Asfaltové betony (AC)_x000d_
Po provedení konstrukčních vrstev a obrub , bude  stávající AC očištěn  a proveden postřik spojovací PS-C 0,5kg/m (65,0m2) _x000d_
_x000d_
Na ACL , bude proveden  postřik spojovací PS-C 0,5kg/m (75,0m2)</t>
  </si>
  <si>
    <t>65+75 = 140,000 [A]</t>
  </si>
  <si>
    <t>57790A</t>
  </si>
  <si>
    <t>VÝSPRAVA VÝTLUKŮ SMĚSÍ ACO (KUBATURA)</t>
  </si>
  <si>
    <t xml:space="preserve">Asfaltové betony (AC)_x000d_
Na ACL , bude  položen asfaltový beton obrusný  ACO 11+ 50/70 v tl 40mm ( 75*0,04=3,0m3) .</t>
  </si>
  <si>
    <t>(75*0,04) = 3,000 [A]</t>
  </si>
  <si>
    <t>57790D</t>
  </si>
  <si>
    <t>VÝSPRAVA VÝTLUKŮ SMĚSÍ ACL MODIFIK (KUBATURA)</t>
  </si>
  <si>
    <t xml:space="preserve">Asfaltové betony (AC)_x000d_
Po provedení konstrukčních vrstev a obrub , bude  stávající AC očištěn zametením a omytím   a proveden postřik spojovací výsprava z asfaltového betonu ložného ACL 16+ 50/70 v tl 60mm (65*0,06=3,9m3)  ._x000d_
Na ŠD bude položen ACL 16+ 50/70 v tl 70mm (10*0,07=0,70m3)  .</t>
  </si>
  <si>
    <t>(65*0,06)+(10*0,07) = 4,600 [A]</t>
  </si>
  <si>
    <t>Napojovací a podélná spára ACO bude ošetřena proříznutím a modifikovanou zálivkou (80,0m).</t>
  </si>
  <si>
    <t>80 = 80,000 [A]</t>
  </si>
  <si>
    <t xml:space="preserve">Dlážděná plocha z betonové dlažby – plocha pro popelnice_x000d_
Po provedení konstrukčních vrstev a obrub , bude  na ŠD osazena Dlažba betonová šedá bez sražených hran 80/200/200mm v ploše 42,0m2 . Dlažba bude položena do lože z DK fr 4/8 v tl 40mm s výplní spar  z DK fr 0/4. _x000d_
Skladba kostek bude řádková – pokládka na sraz</t>
  </si>
  <si>
    <t>42 = 42,000 [A]</t>
  </si>
  <si>
    <t>VOZOVKOVÉ KRYTY Z VEGETAČNÍCH DÍLCŮ DO LOŽE Z KAM TL PŘES 100MM</t>
  </si>
  <si>
    <t xml:space="preserve">Dlážděná plocha z Drenážní liniové dlažby -  beton světlý_x000d_
Po provedení konstrukčních vrstev a obrub , bude  na ŠD , do obrub osazena Dlažba  drenážní liniová betonová  světlá  100/300/200mm v ploše 230,0m2 ._x000d_
 Dlažba drenážní  bude položena do lože z DK fr 4/8 v tl 40mm s výplní spár z substrátu._x000d_
Skladba bude řádková _x000d_
_x000d_
!!  POZOR NUTNO DODRŽET SPECIFIKACI DLAŽBY , PODKLADU I VÝPLNĚ  !! _x000d_
_x000d_
-specifikace ploch  z betonové dlažby drenážní – liniové _x000d_
Bude použitá drenážní zatravňovací dlažba 120mm (120/400/400) z materiálu světlý beton . _x000d_
- spára  zatravňovacích dílů 42mm ._x000d_
    Dlažba bude položena do lože z DK fr 4/8 v tl 40mm s výplní spar  viz níže_x000d_
_x000d_
_x000d_
Technologie založení travnaté spáry v dlážděné ploše – převzato z obdobných akcí hrazených SML_x000d_
      Vyplnění spár prosívkou z homogenního  externě míchaného substrátu. _x000d_
Substrát bude namíchán v míchačce a zapraven do spár mezi dlažbou. Vegetační vrstva bude končit 20-30 mm pod horní hranou dlažby, aby se zabránilo sešlapávání porostu. Do substrátu bude již v míchačce přimícháno granulované hnojivo. Při pokládce dlažby bude přítomen personál zahradnické firmy._x000d_
_x000d_
Substrát_x000d_
Kompost / drcené kamenivo fr. 2-4 mm / písek, poměr 2:3:2_x000d_
_x000d_
Výsev_x000d_
Výsev bude proveden ručně._x000d_
V jednotlivých spárách rovnoměrné rozprostření osiva, zapravení a utužení dusáním (dřevěným kůlem_x000d_
apod.)_x000d_
Výsevek (5 g/m2 dlažby) před výsevem smíchat s říčním pískem v objemovém poměru min 1:10._x000d_
Výsev bude proveden od poloviny srpna do konce září, nebo od poloviny dubna do konce května._x000d_
Osivo bude zapraveno zalitím (10 l/m2 dlažby). Klíčícímu a bobtnajícímu osivu zabezpečit v průběhu_x000d_
prvních týdnů dostatečný a pravidelný přísun vláhy pro nástup přirozené půdní kapilarity._x000d_
_x000d_
Druhové složení osiva_x000d_
Trávy :      Kostřava červená pravá (Festuca rubra rubra 'Tagera') 10%, Kostřava červená (Festuca_x000d_
rubra trichophylla 'Mirka') 13%, Kostřava drsnolistá (Festuca trachyphylla 'Dorotka') 5%, Jílek vytrvalý_x000d_
(Lolium perenne 'Honzík') 40%, Lipnice luční (Poa pratensis 'Balin') 30%_x000d_
Byliny :  Řebříček obecný (Achillea millefolium) 2%_x000d_
_x000d_
Následná péče : zajistí investor_x000d_
Péči je nutno zajistit k založeným  trávníkovým plochám a to minimálně 2 – 6 seče ročně a aplikaci hnojiva a selektivního herbicidu – na dvouděložné plevele ( chemické odplevelení) 1 x ročně._x000d_
_x000d_
Plochy výsevu musí být vymezeny a po dobu vzcházení na ně bude zakázán vstup.</t>
  </si>
  <si>
    <t>230 = 230,000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</si>
  <si>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</t>
  </si>
  <si>
    <t xml:space="preserve">VDZ   –      Nové             -  V10c  (0,125)                            =  40,0m            (5,00m2)_x000d_
                                       -   V10b  (0,125)                            =  10,0m            (1,25m2)_x000d_
                                        -  V10a  (0,125)                            =   2,0m             (0,25m2) _x000d_
                                     _x000d_
Bude provedeno v barvě a po 3 měsících v plastu_x000d_
Dopravní značení je navrženo a bude provedeno v souladu s platnými „Zásadami pro osazování dopravních značek na pozemních komunikacích“ (TP 133)značek schválených Ministerstvem dopravy ČR v r. 2001.</t>
  </si>
  <si>
    <t>5+1,25+0,25 = 6,500 [A]</t>
  </si>
  <si>
    <t>91710</t>
  </si>
  <si>
    <t>OBRUBY Z KAMENNÝCH PALISÁD</t>
  </si>
  <si>
    <t xml:space="preserve">Kamenné  palisády _x000d_
    Na ŠD vrstvy  budou osazeny kamenné palisády 200/200/800 v množství 6,0m ( 30 kusů) .  _x000d_
Palisády  budou s navýšením nad DL  150mm až 450mm ._x000d_
_x000d_
- specifikace  kamenných palisád 200/200/800_x000d_
        Budou použity nové kamenné palisády 200/200/800mm  řezané.  Všechny hrany budou zkoseny ( 10/10mm)  . Všechny strany budou zdrsněna  ( např. opalováním, pískováním, pemrlováním). _x000d_
Materiál světlá  žula  tzv. „Liberecká“  _x000d_
Palisády  budou osazeny do betonu C20/25n XF3 S1 tl. min 100mm  (+ patky min výše 200mm) a do výšek dle výkresové části (min 1/3 v zemi)._x000d_
Spára  mezi palisádami  bude min 5mm , max 10mm.</t>
  </si>
  <si>
    <t>(0,2*0,8*6) = 0,960 [A]</t>
  </si>
  <si>
    <t>Položka zahrnuje:
- dodání a pokládku betonových palisád o rozměrech předepsaných zadávací dokumentací
- betonové lože i boční betonovou opěrku</t>
  </si>
  <si>
    <t xml:space="preserve">Kamenné  obruby  _x000d_
    Na ŠD vrstvy  budou osazeny kamenné obruby 100/250/1000 v množství 140,0m ( pozor oblouky nebudou skládané z rovných obrub, ale z rádiusů) .     _x000d_
_x000d_
Obruby  100  budou s navýšením nad AC  0mm , nad drenážní DL 100mm ._x000d_
_x000d_
- specifikace obrub kamenných 100/250/1000_x000d_
        Budou použity nové kamenné obruby 100/250/1000mm  řezané.  Obě horní hrany budou zkoseny ( 10/10mm)  ,  horní a pohledová strana bude zdrsněna  ( např. opalováním, pískováním, pemrlováním) musí splňovat nařízení vlády NV 163/2002 Sb a TN TZÚS 12.03.04-06.          _x000d_
Materiál světlá  žula  tzv. „Liberecká“  _x000d_
Obruby  budou osazeny do betonu C20/25n XF3 S1 tl. min 100mm a do výšek dle výkresové části. _x000d_
Spára  mezi obrubami bude min 5mm , max 10mm.</t>
  </si>
  <si>
    <t>140 = 140,000 [A]</t>
  </si>
  <si>
    <t>91771</t>
  </si>
  <si>
    <t>OBRUBA Z DLAŽEBNÍCH KOSTEK VELKÝCH</t>
  </si>
  <si>
    <t xml:space="preserve">Dlážděná plocha z kamenné kostky štípané velké - světlá žula - dvojlinka_x000d_
      Do AC na ŠD,  bude osazena dvojlinka  - Dlažba velká 16/16 nová – žula  v ploše 27,0m2 (80,0m).   _x000d_
      Dlažba drobná bude položena do betonu C20/25n XF3 min tl. 100mm s patkou a do výše AC.    _x000d_
      Spárování dlažby,bude provedeno čerstvým betonem C20/25n XF3 a následným omytím ! _x000d_
Skladba kostek bude řádková . _x000d_
_x000d_
spárování součást položky</t>
  </si>
  <si>
    <t>2*(80) = 160,000 [A]</t>
  </si>
  <si>
    <t>Položka zahrnuje:
- dodání a pokládku jedné řady dlažebních kostek o rozměrech předepsaných zadávací dokumentací
- betonové lože i boční betonovou opěrku</t>
  </si>
  <si>
    <t xml:space="preserve">Stávající AC  bude v napojení zaříznut 80,0m, dobourán _x000d_
_x000d_
Napojovací a podélná spára ACO bude ošetřena proříznutím a modifikovanou zálivkou (80,0m).</t>
  </si>
  <si>
    <t>80+80 = 160,000 [A]</t>
  </si>
  <si>
    <t xml:space="preserve">Po provedení konstrukčních vrstev a obrub , bude  stávající AC očištěn zametením (200,0m2)</t>
  </si>
  <si>
    <t xml:space="preserve">Po provedení konstrukčních vrstev a obrub , bude  stávající AC očištěn omytím (200,0m2)</t>
  </si>
  <si>
    <t xml:space="preserve">poplatek z pol 132738 _x000d_
_x000d_
hmotnost 1,9t/m3  _x000d_
_x000d_
čerpání na základě potvrzení o nakládání s odpady (vážní lístky)</t>
  </si>
  <si>
    <t>1,9*(12,2) = 23,180 [A]</t>
  </si>
  <si>
    <t>1. Položka obsahuje:
 – veškeré poplatky provozovateli skládky, recyklační linky nebo jiného zařízení na zpracování nebo likvidaci odpadů související s převzetím, uložením, zpracováním nebo 
3. Způsob měření:
Tunou se rozumí hmotnost odpadu vytříděného v souladu se zákonem č. 541/2020 Sb., o nakládání s odpady, v platném znění.</t>
  </si>
  <si>
    <t>popl z pol 96615 + 743Z11_x000d_
_x000d_
hmotnost 2,5t/m3_x000d_
_x000d_
čerpání na základě potvrzení o nakládání s odpady (vážní lístky)</t>
  </si>
  <si>
    <t>2,5*(2+2) = 10,000 [A]</t>
  </si>
  <si>
    <t>poplatek za skládkování, nebo recyklaci z pol 132838_x000d_
_x000d_
hmotnost 2,1t/m3_x000d_
_x000d_
čerpání na základě potvrzení o nakládání s odpady (vážní lístky)</t>
  </si>
  <si>
    <t>2,1*(6) = 12,600 [A]</t>
  </si>
  <si>
    <t>132738</t>
  </si>
  <si>
    <t>HLOUBENÍ RÝH ŠÍŘ DO 2M PAŽ I NEPAŽ TŘ. I, ODVOZ DO 20KM</t>
  </si>
  <si>
    <t xml:space="preserve">Rozvod  VO a zemní práce _x000d_
           Výkop pro trasu, bude proveden výkop rýhy,  délky 40,0m , šířky 0,6m  s hloubkou O 0,8m     (40*0,6*0,8) a proveden výkop pro stožáry (2,0*0,5) (celkem =20,2m3 ( zemina 12,2m3 , konstrukce 6,0m3     , beton 2,0m3  ) s odvozem na řízenou skládku, nebo k recyklaci. _x000d_
_x000d_
poplatek za skládku, nebo recyklaci v pol 015111</t>
  </si>
  <si>
    <t>12,2 = 12,200 [A]</t>
  </si>
  <si>
    <t>132838</t>
  </si>
  <si>
    <t>HLOUBENÍ RÝH ŠÍŘ DO 2M PAŽ I NEPAŽ TŘ. II, ODVOZ DO 20KM</t>
  </si>
  <si>
    <t xml:space="preserve">Rozvod  VO a zemní práce _x000d_
           Výkop pro trasu, bude proveden výkop rýhy,  délky 40,0m , šířky 0,6m  s hloubkou O 0,8m     (40*0,6*0,8) a proveden výkop pro stožáry (2,0*0,5) (celkem =20,2m3 ( zemina 12,2m3 , konstrukce 6,0m3     , beton 2,0m3  ) s odvozem na řízenou skládku, nebo k recyklaci. _x000d_
_x000d_
poplatek za skládku, nebo recyklaci v pol 015150</t>
  </si>
  <si>
    <t>6 = 6,000 [A]</t>
  </si>
  <si>
    <t>17481</t>
  </si>
  <si>
    <t>ZÁSYP JAM A RÝH Z NAKUPOVANÝCH MATERIÁLŮ</t>
  </si>
  <si>
    <t xml:space="preserve">do lože z ŠP tl 0,2m (5,0m3 ) ,  bude položena 1 chránička_x000d_
_x000d_
Konstrukce výkopu_x000d_
Na ŠP budou položeny krycí desky  s folií   a výkop v překopech, bude až po pláň zhutněn z nakupovaného materiálu ŠDB fr 0/32 (ŠD  =(výkop  20,0- ŠP 5 ) = 15,0m3) , po vrstvách max 200mm.</t>
  </si>
  <si>
    <t>5+15 = 20,000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</si>
  <si>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</t>
  </si>
  <si>
    <t>Po výkopu rýhy, bude upravena zemní pláň ( 24,0m2)</t>
  </si>
  <si>
    <t>24 = 24,000 [A]</t>
  </si>
  <si>
    <t>46131A</t>
  </si>
  <si>
    <t>PATKY Z PROSTÉHO BETONU C20/25</t>
  </si>
  <si>
    <t xml:space="preserve">Stožáry budou osazeny do betonového základu z C20/25n XF3   (2* 0,5m3)</t>
  </si>
  <si>
    <t>2*0,5 = 1,000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</si>
  <si>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</t>
  </si>
  <si>
    <t>702211</t>
  </si>
  <si>
    <t>KABELOVÁ CHRÁNIČKA ZEMNÍ DN DO 100 MM</t>
  </si>
  <si>
    <t xml:space="preserve">do lože z ŠP tl 0,2m  ,  bude položena 1 chránička v souhrnné délce vč smyček 45,0m  ._x000d_
      Bude použita  bezhalogenová ohebná  -  dvouplášťová (HDPE/LDPE – DN63/50) korugovaná chránička určená pro mechanickou ochranu všech druhů energetických a telekomunikačních vedení. _x000d_
     Chráničky jsou vyráběny dle ČSN EN 61 386-24. V každém svitku je zaveden zatahovací drát nebo provázek a nasazena spojka. V případě použití těsnicího kroužku (bude použit)  je stupeň krytí IP 67. _x000d_
     Při mechanickém zhutňování vrstev nad chráničkou je třeba dbát na to, aby nebyly překročeny hodnoty dovoleného zatížení chráničky (450 N/20 cm).</t>
  </si>
  <si>
    <t>45 = 45,000 [A]</t>
  </si>
  <si>
    <t>1. Položka obsahuje:
 – přípravu podkladu pro osazení</t>
  </si>
  <si>
    <t>702312</t>
  </si>
  <si>
    <t>ZAKRYTÍ KABELŮ VÝSTRAŽNOU FÓLIÍ ŠÍŘKY PŘES 20 DO 40 CM</t>
  </si>
  <si>
    <t xml:space="preserve">Konstrukce výkopu_x000d_
Na ŠP budou položeny krycí desky  s folií ( 40,0m )</t>
  </si>
  <si>
    <t>40 = 40,000 [A]</t>
  </si>
  <si>
    <t>1. Položka obsahuje:
 – dodávku a montáž fólie
 – přípravu podkladu pro osazení</t>
  </si>
  <si>
    <t>702332</t>
  </si>
  <si>
    <t>ZAKRYTÍ KABELŮ PLASTOVOU DESKOU/PÁSEM ŠÍŘKY PŘES 20 DO 40 CM</t>
  </si>
  <si>
    <t>1. Položka obsahuje:
 – dodávku a montáž desky
 – přípravu podkladu pro osazení</t>
  </si>
  <si>
    <t>741A11</t>
  </si>
  <si>
    <t>UZEMŇOVACÍ VODIČ V ZÁKLADECH FEZN DO 120 MM2</t>
  </si>
  <si>
    <t>Uzemnění SO 421_x000d_
S chráničkou pro kabel , bude tažen uzemňovací drát FeZn 10mm (45,0m), ke kterému budou připojeny dříky všech nových stožárů. Uzemnění nových stožárů bude provedeno nad úrovní terénu přes zemnící svorku s barevným značením zelenožlutými příčnými pruhy. Jednotlivá místa uzemnění v síti TN-C mohou mít odpor uzemnění nejvýše 15 ?. Uzemnění bude uloženo pod kabely v zemině 10 cm pod kabel</t>
  </si>
  <si>
    <t>1. Položka obsahuje:
 – přípravu podkladu pro osazení
 – měření, dělení, spojování, tvarování
 – ochranný nátěr spojů a při průchodu vodiče nad terén apod. dle příslušných norem</t>
  </si>
  <si>
    <t>742711</t>
  </si>
  <si>
    <t>KABELOVÁ SPOJKA NN JEDNOŽÍLOVÁ PRO KABELY DO 6 KV DO 70 MM2</t>
  </si>
  <si>
    <t xml:space="preserve">na stávající kabel bude napojen zemní kabelovou spojkou._x000d_
_x000d_
Napojovací body _x000d_
  Napojovací bod č.1 je v prostoru pro popelnice    kabelovou spojkou.</t>
  </si>
  <si>
    <t>1. Položka obsahuje:
 – všechny práce spojené s úpravou kabelů pro montáž včetně veškerého příslušentsví</t>
  </si>
  <si>
    <t>742H11</t>
  </si>
  <si>
    <t>KABEL NN ČTYŘ- A PĚTIŽÍLOVÝ CU S PLASTOVOU IZOLACÍ DO 2,5 MM2</t>
  </si>
  <si>
    <t xml:space="preserve">CYKY-J 3x1,5mm2  - uložení ve stožáru ( 2*6,0m = 12,0m)</t>
  </si>
  <si>
    <t>2*6 = 12,000 [A]</t>
  </si>
  <si>
    <t>1. Položka obsahuje:
 – manipulace a uložení kabelu (do země, chráničky, kanálu, na rošty, na TV a pod.)</t>
  </si>
  <si>
    <t>742H32</t>
  </si>
  <si>
    <t>KABEL NN ČTYŘ- A PĚTIŽÍLOVÝ CU S PLASTOVOU IZOLACÍ STÍNĚNÝ OD 4 DO 16 MM2</t>
  </si>
  <si>
    <t xml:space="preserve">Do chráničky bude později zatažen napájecí kabel  CYKY-J  4x10mm2  v souhrnné délce vč smyček 45,0m  .</t>
  </si>
  <si>
    <t>742L12</t>
  </si>
  <si>
    <t>UKONČENÍ DVOU AŽ PĚTIŽÍLOVÉHO KABELU V ROZVADĚČI NEBO NA PŘÍSTROJI OD 4 DO 16 MM2</t>
  </si>
  <si>
    <t>Ve stožárech bude kabel ukončen v rozvodnici ,</t>
  </si>
  <si>
    <t>742P13</t>
  </si>
  <si>
    <t>ZATAŽENÍ KABELU DO CHRÁNIČKY - KABEL DO 4 KG/M</t>
  </si>
  <si>
    <t>1. Položka obsahuje:
 – montáž kabelu o váze do 4 kg/m do chráničky/ kolektoru</t>
  </si>
  <si>
    <t xml:space="preserve">Dále  budou provedeny  sondy (5 kusů) hl 0,8 až 1,0m  k zjištění skutečného průběhu sítí v okolí vytyčeného kabelu VO  .</t>
  </si>
  <si>
    <t>742Z23</t>
  </si>
  <si>
    <t>DEMONTÁŽ KABELOVÉHO VEDENÍ NN</t>
  </si>
  <si>
    <t xml:space="preserve">Odstranění stávajícího kabelu 31,0m  (vytažením, částečným vykopáním, zpětnou úpravou rýhy) s odvozem na řízenou skládku, nebo k recyklaci._x000d_
_x000d_
položka obsahuje vše výše specifikované</t>
  </si>
  <si>
    <t>31 = 31,000 [A]</t>
  </si>
  <si>
    <t>1. Položka obsahuje:
 – všechny náklady na demontáž stávajícího zařízení se všemi pomocnými doplňujícími úpravami pro jeho likvidaci
 – naložení vybouraného materiálu na dopravní prostředek</t>
  </si>
  <si>
    <t>743121</t>
  </si>
  <si>
    <t xml:space="preserve">OSVĚTLOVACÍ STOŽÁR  PEVNÝ ŽÁROVĚ ZINKOVANÝ DÉLKY DO 6 M</t>
  </si>
  <si>
    <t xml:space="preserve">2        ks    bezpaticových uličních kuželových stožárů výšky 5,0m bez výložníku _x000d_
_x000d_
_x000d_
POZOR tvar nutno dodržet_x000d_
_x000d_
Povrchová úprava_x000d_
- žárové zinkování podle normy DIN EN ISO 1461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</si>
  <si>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</t>
  </si>
  <si>
    <t>743151</t>
  </si>
  <si>
    <t xml:space="preserve">OSVĚTLOVACÍ STOŽÁR  - STOŽÁROVÁ ROZVODNICE S 1-2 JISTÍCÍMI PRVKY</t>
  </si>
  <si>
    <t xml:space="preserve">Spodní část dříku nad zemí je opatřena otvorem s dvířky pro montáž svorkovnice a elektropříslušenství.  Dvířka budou mít zámek na „D“ klíč a budou natočena směrem k chodníku._x000d_
Ve spodní části dříku pro vetknutí je zhotoven 2x otvor pro průchod kabelů . _x000d_
Stožáry budou vybaveny stožárovými rozvodnicemi s jištěním. Jištění v jednotlivých_x000d_
stožárech bude 1x6A.</t>
  </si>
  <si>
    <t>1. Položka obsahuje:
 – veškeré příslušenství, technický popis viz. projektová dokumentace</t>
  </si>
  <si>
    <t>743552</t>
  </si>
  <si>
    <t>SVÍTIDLO VENKOVNÍ VŠEOBECNÉ LED, MIN. IP 44, PŘES 10 DO 25 W</t>
  </si>
  <si>
    <t xml:space="preserve">2      ks   silničních svítidel  typ "Street"  16,5 W_x000d_
_x000d_
       Svítidla -  byly navrženy v souladu s manuálem SML  s LED svítidly na pozinkovaných sloupech .  _x000d_
       2  svítidla jsou navržená LED (3000K)  bez výložníku._x000d_
Všechny svítidla budou  s regulací se snížením výkonu v noční době a Zhaga konektorem.</t>
  </si>
  <si>
    <t>1. Položka obsahuje:
 – zdroj a veškeré příslušenství
 – technický popis viz. projektová dokumentace</t>
  </si>
  <si>
    <t>743Z11</t>
  </si>
  <si>
    <t>DEMONTÁŽ OSVĚTLOVACÍHO STOŽÁRU ULIČNÍHO VÝŠKY DO 15 M</t>
  </si>
  <si>
    <t>Dále budou odstraněny 2,0 kusy stávajících stožárů vč bet základů . Svítidla odvezeny do sběru, stožáry budou odvezeny do sběrny a betony (2,0m3) budou odvezeny k recyklaci._x000d_
_x000d_
poplatek za skládkování betonu v pol 015140_x000d_
_x000d_
demontáž svítidla v pol 743Z35</t>
  </si>
  <si>
    <t>743Z35</t>
  </si>
  <si>
    <t>DEMONTÁŽ SVÍTIDLA Z OSVĚTLOVACÍHO STOŽÁRU VÝŠKY DO 15 M</t>
  </si>
  <si>
    <t>Dále budou odstraněny 2,0 kusy svítidel. Svítidla odvezeny do sběru,. _x000d_
_x000d_
položka obsahuje i poplatek za likvidaci</t>
  </si>
  <si>
    <t>74F322</t>
  </si>
  <si>
    <t>REVIZNÍ ZPRÁVA</t>
  </si>
  <si>
    <t>Před uvedením elektr. zařízení do provozu, musí být provedena výchozí revize.</t>
  </si>
  <si>
    <t>1. Položka obsahuje:
 – revizi autorizovaným revizním technikem na zařízeních trakčního vedení podle požadavku ČSN, včetně hodnocení</t>
  </si>
  <si>
    <t>87445</t>
  </si>
  <si>
    <t>POTRUBÍ Z TRUB PLASTOVÝCH ODPADNÍCH DN DO 300MM</t>
  </si>
  <si>
    <t xml:space="preserve">Stožáry budou osazeny do betonového základu a  pouzdra z PVC DN300 ( 2*0,8m)</t>
  </si>
  <si>
    <t>2*0,8 = 1,600 [A]</t>
  </si>
  <si>
    <t>96615</t>
  </si>
  <si>
    <t>BOURÁNÍ KONSTRUKCÍ Z PROSTÉHO BETONU</t>
  </si>
  <si>
    <t xml:space="preserve">Rozvod  VO a zemní práce _x000d_
           Výkop pro trasu, bude proveden výkop rýhy,  délky 40,0m , šířky 0,6m  s hloubkou O 0,8m     (40*0,6*0,8) a proveden výkop pro stožáry (2,0*0,5) (celkem =20,2m3 ( zemina 12,2m3 , konstrukce 6,0m3     , beton 2,0m3  ) s odvozem na řízenou skládku, nebo k recyklaci. _x000d_
_x000d_
poplatek za skládku, nebo recyklaci v pol 015140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</si>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</sst>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6"/>
  <cols>
    <col min="1" max="1" width="30.53516" customWidth="1"/>
    <col min="2" max="2" width="30.53516" customWidth="1"/>
    <col min="3" max="3" width="18.30469" customWidth="1"/>
    <col min="4" max="4" width="18.30469" customWidth="1"/>
    <col min="5" max="5" width="18.30469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4.9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'101'!I3</f>
        <v>0</v>
      </c>
      <c r="D11" s="9">
        <f>SUMIFS('101'!O:O,'101'!A:A,"P")</f>
        <v>0</v>
      </c>
      <c r="E11" s="9">
        <f>C11+D11</f>
        <v>0</v>
      </c>
    </row>
    <row r="12">
      <c r="A12" s="8" t="s">
        <v>15</v>
      </c>
      <c r="B12" s="8" t="s">
        <v>14</v>
      </c>
      <c r="C12" s="9">
        <f>'102'!I3</f>
        <v>0</v>
      </c>
      <c r="D12" s="9">
        <f>SUMIFS('102'!O:O,'102'!A:A,"P")</f>
        <v>0</v>
      </c>
      <c r="E12" s="9">
        <f>C12+D12</f>
        <v>0</v>
      </c>
    </row>
    <row r="13" ht="24.9">
      <c r="A13" s="8" t="s">
        <v>16</v>
      </c>
      <c r="B13" s="8" t="s">
        <v>17</v>
      </c>
      <c r="C13" s="9">
        <f>'421'!I3</f>
        <v>0</v>
      </c>
      <c r="D13" s="9">
        <f>SUMIFS('421'!O:O,'421'!A:A,"P")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4.61328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11</v>
      </c>
      <c r="I3" s="23">
        <f>SUMIFS(I8:I62,A8:A62,"SD")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25</v>
      </c>
      <c r="B5" s="25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6" t="s">
        <v>33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34</v>
      </c>
      <c r="I6" s="7" t="s">
        <v>35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36</v>
      </c>
      <c r="B8" s="30"/>
      <c r="C8" s="31" t="s">
        <v>37</v>
      </c>
      <c r="D8" s="32"/>
      <c r="E8" s="29" t="s">
        <v>38</v>
      </c>
      <c r="F8" s="32"/>
      <c r="G8" s="32"/>
      <c r="H8" s="32"/>
      <c r="I8" s="33">
        <f>SUMIFS(I9:I52,A9:A52,"P")</f>
        <v>0</v>
      </c>
      <c r="J8" s="34"/>
    </row>
    <row r="9">
      <c r="A9" s="35" t="s">
        <v>39</v>
      </c>
      <c r="B9" s="35">
        <v>1</v>
      </c>
      <c r="C9" s="36" t="s">
        <v>40</v>
      </c>
      <c r="D9" s="35" t="s">
        <v>41</v>
      </c>
      <c r="E9" s="37" t="s">
        <v>42</v>
      </c>
      <c r="F9" s="38" t="s">
        <v>43</v>
      </c>
      <c r="G9" s="39">
        <v>1</v>
      </c>
      <c r="H9" s="40">
        <v>0</v>
      </c>
      <c r="I9" s="41">
        <f>ROUND(G9*H9,P4)</f>
        <v>0</v>
      </c>
      <c r="J9" s="38" t="s">
        <v>44</v>
      </c>
      <c r="O9" s="42">
        <f>I9*0.21</f>
        <v>0</v>
      </c>
      <c r="P9">
        <v>3</v>
      </c>
    </row>
    <row r="10" ht="102">
      <c r="A10" s="35" t="s">
        <v>45</v>
      </c>
      <c r="B10" s="43"/>
      <c r="C10" s="44"/>
      <c r="D10" s="44"/>
      <c r="E10" s="37" t="s">
        <v>46</v>
      </c>
      <c r="F10" s="44"/>
      <c r="G10" s="44"/>
      <c r="H10" s="44"/>
      <c r="I10" s="44"/>
      <c r="J10" s="45"/>
    </row>
    <row r="11">
      <c r="A11" s="35" t="s">
        <v>47</v>
      </c>
      <c r="B11" s="43"/>
      <c r="C11" s="44"/>
      <c r="D11" s="44"/>
      <c r="E11" s="46" t="s">
        <v>48</v>
      </c>
      <c r="F11" s="44"/>
      <c r="G11" s="44"/>
      <c r="H11" s="44"/>
      <c r="I11" s="44"/>
      <c r="J11" s="45"/>
    </row>
    <row r="12" ht="43.8">
      <c r="A12" s="35" t="s">
        <v>49</v>
      </c>
      <c r="B12" s="43"/>
      <c r="C12" s="44"/>
      <c r="D12" s="44"/>
      <c r="E12" s="37" t="s">
        <v>50</v>
      </c>
      <c r="F12" s="44"/>
      <c r="G12" s="44"/>
      <c r="H12" s="44"/>
      <c r="I12" s="44"/>
      <c r="J12" s="45"/>
    </row>
    <row r="13">
      <c r="A13" s="35" t="s">
        <v>39</v>
      </c>
      <c r="B13" s="35">
        <v>2</v>
      </c>
      <c r="C13" s="36" t="s">
        <v>51</v>
      </c>
      <c r="D13" s="35" t="s">
        <v>41</v>
      </c>
      <c r="E13" s="37" t="s">
        <v>52</v>
      </c>
      <c r="F13" s="38" t="s">
        <v>43</v>
      </c>
      <c r="G13" s="39">
        <v>1</v>
      </c>
      <c r="H13" s="40">
        <v>0</v>
      </c>
      <c r="I13" s="41">
        <f>ROUND(G13*H13,P4)</f>
        <v>0</v>
      </c>
      <c r="J13" s="38" t="s">
        <v>44</v>
      </c>
      <c r="O13" s="42">
        <f>I13*0.21</f>
        <v>0</v>
      </c>
      <c r="P13">
        <v>3</v>
      </c>
    </row>
    <row r="14" ht="335.2">
      <c r="A14" s="35" t="s">
        <v>45</v>
      </c>
      <c r="B14" s="43"/>
      <c r="C14" s="44"/>
      <c r="D14" s="44"/>
      <c r="E14" s="37" t="s">
        <v>53</v>
      </c>
      <c r="F14" s="44"/>
      <c r="G14" s="44"/>
      <c r="H14" s="44"/>
      <c r="I14" s="44"/>
      <c r="J14" s="45"/>
    </row>
    <row r="15">
      <c r="A15" s="35" t="s">
        <v>47</v>
      </c>
      <c r="B15" s="43"/>
      <c r="C15" s="44"/>
      <c r="D15" s="44"/>
      <c r="E15" s="46" t="s">
        <v>48</v>
      </c>
      <c r="F15" s="44"/>
      <c r="G15" s="44"/>
      <c r="H15" s="44"/>
      <c r="I15" s="44"/>
      <c r="J15" s="45"/>
    </row>
    <row r="16" ht="29.2">
      <c r="A16" s="35" t="s">
        <v>49</v>
      </c>
      <c r="B16" s="43"/>
      <c r="C16" s="44"/>
      <c r="D16" s="44"/>
      <c r="E16" s="37" t="s">
        <v>54</v>
      </c>
      <c r="F16" s="44"/>
      <c r="G16" s="44"/>
      <c r="H16" s="44"/>
      <c r="I16" s="44"/>
      <c r="J16" s="45"/>
    </row>
    <row r="17">
      <c r="A17" s="35" t="s">
        <v>39</v>
      </c>
      <c r="B17" s="35">
        <v>3</v>
      </c>
      <c r="C17" s="36" t="s">
        <v>55</v>
      </c>
      <c r="D17" s="35" t="s">
        <v>41</v>
      </c>
      <c r="E17" s="37" t="s">
        <v>56</v>
      </c>
      <c r="F17" s="38" t="s">
        <v>43</v>
      </c>
      <c r="G17" s="39">
        <v>1</v>
      </c>
      <c r="H17" s="40">
        <v>0</v>
      </c>
      <c r="I17" s="41">
        <f>ROUND(G17*H17,P4)</f>
        <v>0</v>
      </c>
      <c r="J17" s="38" t="s">
        <v>44</v>
      </c>
      <c r="O17" s="42">
        <f>I17*0.21</f>
        <v>0</v>
      </c>
      <c r="P17">
        <v>3</v>
      </c>
    </row>
    <row r="18" ht="102">
      <c r="A18" s="35" t="s">
        <v>45</v>
      </c>
      <c r="B18" s="43"/>
      <c r="C18" s="44"/>
      <c r="D18" s="44"/>
      <c r="E18" s="37" t="s">
        <v>57</v>
      </c>
      <c r="F18" s="44"/>
      <c r="G18" s="44"/>
      <c r="H18" s="44"/>
      <c r="I18" s="44"/>
      <c r="J18" s="45"/>
    </row>
    <row r="19">
      <c r="A19" s="35" t="s">
        <v>47</v>
      </c>
      <c r="B19" s="43"/>
      <c r="C19" s="44"/>
      <c r="D19" s="44"/>
      <c r="E19" s="46" t="s">
        <v>48</v>
      </c>
      <c r="F19" s="44"/>
      <c r="G19" s="44"/>
      <c r="H19" s="44"/>
      <c r="I19" s="44"/>
      <c r="J19" s="45"/>
    </row>
    <row r="20" ht="29.2">
      <c r="A20" s="35" t="s">
        <v>49</v>
      </c>
      <c r="B20" s="43"/>
      <c r="C20" s="44"/>
      <c r="D20" s="44"/>
      <c r="E20" s="37" t="s">
        <v>58</v>
      </c>
      <c r="F20" s="44"/>
      <c r="G20" s="44"/>
      <c r="H20" s="44"/>
      <c r="I20" s="44"/>
      <c r="J20" s="45"/>
    </row>
    <row r="21">
      <c r="A21" s="35" t="s">
        <v>39</v>
      </c>
      <c r="B21" s="35">
        <v>4</v>
      </c>
      <c r="C21" s="36" t="s">
        <v>55</v>
      </c>
      <c r="D21" s="35" t="s">
        <v>59</v>
      </c>
      <c r="E21" s="37" t="s">
        <v>56</v>
      </c>
      <c r="F21" s="38" t="s">
        <v>43</v>
      </c>
      <c r="G21" s="39">
        <v>1</v>
      </c>
      <c r="H21" s="40">
        <v>0</v>
      </c>
      <c r="I21" s="41">
        <f>ROUND(G21*H21,P4)</f>
        <v>0</v>
      </c>
      <c r="J21" s="38" t="s">
        <v>44</v>
      </c>
      <c r="O21" s="42">
        <f>I21*0.21</f>
        <v>0</v>
      </c>
      <c r="P21">
        <v>3</v>
      </c>
    </row>
    <row r="22" ht="58.3">
      <c r="A22" s="35" t="s">
        <v>45</v>
      </c>
      <c r="B22" s="43"/>
      <c r="C22" s="44"/>
      <c r="D22" s="44"/>
      <c r="E22" s="37" t="s">
        <v>60</v>
      </c>
      <c r="F22" s="44"/>
      <c r="G22" s="44"/>
      <c r="H22" s="44"/>
      <c r="I22" s="44"/>
      <c r="J22" s="45"/>
    </row>
    <row r="23">
      <c r="A23" s="35" t="s">
        <v>47</v>
      </c>
      <c r="B23" s="43"/>
      <c r="C23" s="44"/>
      <c r="D23" s="44"/>
      <c r="E23" s="46" t="s">
        <v>48</v>
      </c>
      <c r="F23" s="44"/>
      <c r="G23" s="44"/>
      <c r="H23" s="44"/>
      <c r="I23" s="44"/>
      <c r="J23" s="45"/>
    </row>
    <row r="24" ht="29.2">
      <c r="A24" s="35" t="s">
        <v>49</v>
      </c>
      <c r="B24" s="43"/>
      <c r="C24" s="44"/>
      <c r="D24" s="44"/>
      <c r="E24" s="37" t="s">
        <v>58</v>
      </c>
      <c r="F24" s="44"/>
      <c r="G24" s="44"/>
      <c r="H24" s="44"/>
      <c r="I24" s="44"/>
      <c r="J24" s="45"/>
    </row>
    <row r="25" ht="29.2">
      <c r="A25" s="35" t="s">
        <v>39</v>
      </c>
      <c r="B25" s="35">
        <v>5</v>
      </c>
      <c r="C25" s="36" t="s">
        <v>61</v>
      </c>
      <c r="D25" s="35" t="s">
        <v>59</v>
      </c>
      <c r="E25" s="37" t="s">
        <v>62</v>
      </c>
      <c r="F25" s="38" t="s">
        <v>43</v>
      </c>
      <c r="G25" s="39">
        <v>1</v>
      </c>
      <c r="H25" s="40">
        <v>0</v>
      </c>
      <c r="I25" s="41">
        <f>ROUND(G25*H25,P4)</f>
        <v>0</v>
      </c>
      <c r="J25" s="38" t="s">
        <v>44</v>
      </c>
      <c r="O25" s="42">
        <f>I25*0.21</f>
        <v>0</v>
      </c>
      <c r="P25">
        <v>3</v>
      </c>
    </row>
    <row r="26" ht="291.5">
      <c r="A26" s="35" t="s">
        <v>45</v>
      </c>
      <c r="B26" s="43"/>
      <c r="C26" s="44"/>
      <c r="D26" s="44"/>
      <c r="E26" s="37" t="s">
        <v>63</v>
      </c>
      <c r="F26" s="44"/>
      <c r="G26" s="44"/>
      <c r="H26" s="44"/>
      <c r="I26" s="44"/>
      <c r="J26" s="45"/>
    </row>
    <row r="27">
      <c r="A27" s="35" t="s">
        <v>47</v>
      </c>
      <c r="B27" s="43"/>
      <c r="C27" s="44"/>
      <c r="D27" s="44"/>
      <c r="E27" s="46" t="s">
        <v>48</v>
      </c>
      <c r="F27" s="44"/>
      <c r="G27" s="44"/>
      <c r="H27" s="44"/>
      <c r="I27" s="44"/>
      <c r="J27" s="45"/>
    </row>
    <row r="28" ht="29.2">
      <c r="A28" s="35" t="s">
        <v>49</v>
      </c>
      <c r="B28" s="43"/>
      <c r="C28" s="44"/>
      <c r="D28" s="44"/>
      <c r="E28" s="37" t="s">
        <v>58</v>
      </c>
      <c r="F28" s="44"/>
      <c r="G28" s="44"/>
      <c r="H28" s="44"/>
      <c r="I28" s="44"/>
      <c r="J28" s="45"/>
    </row>
    <row r="29" ht="29.2">
      <c r="A29" s="35" t="s">
        <v>39</v>
      </c>
      <c r="B29" s="35">
        <v>6</v>
      </c>
      <c r="C29" s="36" t="s">
        <v>61</v>
      </c>
      <c r="D29" s="35" t="s">
        <v>64</v>
      </c>
      <c r="E29" s="37" t="s">
        <v>65</v>
      </c>
      <c r="F29" s="38" t="s">
        <v>43</v>
      </c>
      <c r="G29" s="39">
        <v>1</v>
      </c>
      <c r="H29" s="40">
        <v>0</v>
      </c>
      <c r="I29" s="41">
        <f>ROUND(G29*H29,P4)</f>
        <v>0</v>
      </c>
      <c r="J29" s="38" t="s">
        <v>44</v>
      </c>
      <c r="O29" s="42">
        <f>I29*0.21</f>
        <v>0</v>
      </c>
      <c r="P29">
        <v>3</v>
      </c>
    </row>
    <row r="30" ht="189.5">
      <c r="A30" s="35" t="s">
        <v>45</v>
      </c>
      <c r="B30" s="43"/>
      <c r="C30" s="44"/>
      <c r="D30" s="44"/>
      <c r="E30" s="37" t="s">
        <v>66</v>
      </c>
      <c r="F30" s="44"/>
      <c r="G30" s="44"/>
      <c r="H30" s="44"/>
      <c r="I30" s="44"/>
      <c r="J30" s="45"/>
    </row>
    <row r="31">
      <c r="A31" s="35" t="s">
        <v>47</v>
      </c>
      <c r="B31" s="43"/>
      <c r="C31" s="44"/>
      <c r="D31" s="44"/>
      <c r="E31" s="46" t="s">
        <v>48</v>
      </c>
      <c r="F31" s="44"/>
      <c r="G31" s="44"/>
      <c r="H31" s="44"/>
      <c r="I31" s="44"/>
      <c r="J31" s="45"/>
    </row>
    <row r="32" ht="29.2">
      <c r="A32" s="35" t="s">
        <v>49</v>
      </c>
      <c r="B32" s="43"/>
      <c r="C32" s="44"/>
      <c r="D32" s="44"/>
      <c r="E32" s="37" t="s">
        <v>58</v>
      </c>
      <c r="F32" s="44"/>
      <c r="G32" s="44"/>
      <c r="H32" s="44"/>
      <c r="I32" s="44"/>
      <c r="J32" s="45"/>
    </row>
    <row r="33">
      <c r="A33" s="35" t="s">
        <v>39</v>
      </c>
      <c r="B33" s="35">
        <v>7</v>
      </c>
      <c r="C33" s="36" t="s">
        <v>67</v>
      </c>
      <c r="D33" s="35" t="s">
        <v>41</v>
      </c>
      <c r="E33" s="37" t="s">
        <v>68</v>
      </c>
      <c r="F33" s="38" t="s">
        <v>43</v>
      </c>
      <c r="G33" s="39">
        <v>1</v>
      </c>
      <c r="H33" s="40">
        <v>0</v>
      </c>
      <c r="I33" s="41">
        <f>ROUND(G33*H33,P4)</f>
        <v>0</v>
      </c>
      <c r="J33" s="38" t="s">
        <v>44</v>
      </c>
      <c r="O33" s="42">
        <f>I33*0.21</f>
        <v>0</v>
      </c>
      <c r="P33">
        <v>3</v>
      </c>
    </row>
    <row r="34" ht="247.8">
      <c r="A34" s="35" t="s">
        <v>45</v>
      </c>
      <c r="B34" s="43"/>
      <c r="C34" s="44"/>
      <c r="D34" s="44"/>
      <c r="E34" s="37" t="s">
        <v>69</v>
      </c>
      <c r="F34" s="44"/>
      <c r="G34" s="44"/>
      <c r="H34" s="44"/>
      <c r="I34" s="44"/>
      <c r="J34" s="45"/>
    </row>
    <row r="35">
      <c r="A35" s="35" t="s">
        <v>47</v>
      </c>
      <c r="B35" s="43"/>
      <c r="C35" s="44"/>
      <c r="D35" s="44"/>
      <c r="E35" s="46" t="s">
        <v>48</v>
      </c>
      <c r="F35" s="44"/>
      <c r="G35" s="44"/>
      <c r="H35" s="44"/>
      <c r="I35" s="44"/>
      <c r="J35" s="45"/>
    </row>
    <row r="36" ht="87.5">
      <c r="A36" s="35" t="s">
        <v>49</v>
      </c>
      <c r="B36" s="43"/>
      <c r="C36" s="44"/>
      <c r="D36" s="44"/>
      <c r="E36" s="37" t="s">
        <v>70</v>
      </c>
      <c r="F36" s="44"/>
      <c r="G36" s="44"/>
      <c r="H36" s="44"/>
      <c r="I36" s="44"/>
      <c r="J36" s="45"/>
    </row>
    <row r="37" ht="29.2">
      <c r="A37" s="35" t="s">
        <v>39</v>
      </c>
      <c r="B37" s="35">
        <v>8</v>
      </c>
      <c r="C37" s="36" t="s">
        <v>71</v>
      </c>
      <c r="D37" s="35" t="s">
        <v>41</v>
      </c>
      <c r="E37" s="37" t="s">
        <v>72</v>
      </c>
      <c r="F37" s="38" t="s">
        <v>43</v>
      </c>
      <c r="G37" s="39">
        <v>1</v>
      </c>
      <c r="H37" s="40">
        <v>0</v>
      </c>
      <c r="I37" s="41">
        <f>ROUND(G37*H37,P4)</f>
        <v>0</v>
      </c>
      <c r="J37" s="38" t="s">
        <v>44</v>
      </c>
      <c r="O37" s="42">
        <f>I37*0.21</f>
        <v>0</v>
      </c>
      <c r="P37">
        <v>3</v>
      </c>
    </row>
    <row r="38" ht="116.6">
      <c r="A38" s="35" t="s">
        <v>45</v>
      </c>
      <c r="B38" s="43"/>
      <c r="C38" s="44"/>
      <c r="D38" s="44"/>
      <c r="E38" s="37" t="s">
        <v>73</v>
      </c>
      <c r="F38" s="44"/>
      <c r="G38" s="44"/>
      <c r="H38" s="44"/>
      <c r="I38" s="44"/>
      <c r="J38" s="45"/>
    </row>
    <row r="39">
      <c r="A39" s="35" t="s">
        <v>47</v>
      </c>
      <c r="B39" s="43"/>
      <c r="C39" s="44"/>
      <c r="D39" s="44"/>
      <c r="E39" s="46" t="s">
        <v>48</v>
      </c>
      <c r="F39" s="44"/>
      <c r="G39" s="44"/>
      <c r="H39" s="44"/>
      <c r="I39" s="44"/>
      <c r="J39" s="45"/>
    </row>
    <row r="40" ht="87.5">
      <c r="A40" s="35" t="s">
        <v>49</v>
      </c>
      <c r="B40" s="43"/>
      <c r="C40" s="44"/>
      <c r="D40" s="44"/>
      <c r="E40" s="37" t="s">
        <v>74</v>
      </c>
      <c r="F40" s="44"/>
      <c r="G40" s="44"/>
      <c r="H40" s="44"/>
      <c r="I40" s="44"/>
      <c r="J40" s="45"/>
    </row>
    <row r="41">
      <c r="A41" s="35" t="s">
        <v>39</v>
      </c>
      <c r="B41" s="35">
        <v>9</v>
      </c>
      <c r="C41" s="36" t="s">
        <v>75</v>
      </c>
      <c r="D41" s="35" t="s">
        <v>41</v>
      </c>
      <c r="E41" s="37" t="s">
        <v>76</v>
      </c>
      <c r="F41" s="38" t="s">
        <v>43</v>
      </c>
      <c r="G41" s="39">
        <v>1</v>
      </c>
      <c r="H41" s="40">
        <v>0</v>
      </c>
      <c r="I41" s="41">
        <f>ROUND(G41*H41,P4)</f>
        <v>0</v>
      </c>
      <c r="J41" s="38" t="s">
        <v>44</v>
      </c>
      <c r="O41" s="42">
        <f>I41*0.21</f>
        <v>0</v>
      </c>
      <c r="P41">
        <v>3</v>
      </c>
    </row>
    <row r="42" ht="160.3">
      <c r="A42" s="35" t="s">
        <v>45</v>
      </c>
      <c r="B42" s="43"/>
      <c r="C42" s="44"/>
      <c r="D42" s="44"/>
      <c r="E42" s="37" t="s">
        <v>77</v>
      </c>
      <c r="F42" s="44"/>
      <c r="G42" s="44"/>
      <c r="H42" s="44"/>
      <c r="I42" s="44"/>
      <c r="J42" s="45"/>
    </row>
    <row r="43">
      <c r="A43" s="35" t="s">
        <v>47</v>
      </c>
      <c r="B43" s="43"/>
      <c r="C43" s="44"/>
      <c r="D43" s="44"/>
      <c r="E43" s="46" t="s">
        <v>48</v>
      </c>
      <c r="F43" s="44"/>
      <c r="G43" s="44"/>
      <c r="H43" s="44"/>
      <c r="I43" s="44"/>
      <c r="J43" s="45"/>
    </row>
    <row r="44" ht="29.2">
      <c r="A44" s="35" t="s">
        <v>49</v>
      </c>
      <c r="B44" s="43"/>
      <c r="C44" s="44"/>
      <c r="D44" s="44"/>
      <c r="E44" s="37" t="s">
        <v>58</v>
      </c>
      <c r="F44" s="44"/>
      <c r="G44" s="44"/>
      <c r="H44" s="44"/>
      <c r="I44" s="44"/>
      <c r="J44" s="45"/>
    </row>
    <row r="45">
      <c r="A45" s="35" t="s">
        <v>39</v>
      </c>
      <c r="B45" s="35">
        <v>10</v>
      </c>
      <c r="C45" s="36" t="s">
        <v>78</v>
      </c>
      <c r="D45" s="35" t="s">
        <v>41</v>
      </c>
      <c r="E45" s="37" t="s">
        <v>79</v>
      </c>
      <c r="F45" s="38" t="s">
        <v>43</v>
      </c>
      <c r="G45" s="39">
        <v>1</v>
      </c>
      <c r="H45" s="40">
        <v>0</v>
      </c>
      <c r="I45" s="41">
        <f>ROUND(G45*H45,P4)</f>
        <v>0</v>
      </c>
      <c r="J45" s="38" t="s">
        <v>44</v>
      </c>
      <c r="O45" s="42">
        <f>I45*0.21</f>
        <v>0</v>
      </c>
      <c r="P45">
        <v>3</v>
      </c>
    </row>
    <row r="46" ht="306">
      <c r="A46" s="35" t="s">
        <v>45</v>
      </c>
      <c r="B46" s="43"/>
      <c r="C46" s="44"/>
      <c r="D46" s="44"/>
      <c r="E46" s="37" t="s">
        <v>80</v>
      </c>
      <c r="F46" s="44"/>
      <c r="G46" s="44"/>
      <c r="H46" s="44"/>
      <c r="I46" s="44"/>
      <c r="J46" s="45"/>
    </row>
    <row r="47">
      <c r="A47" s="35" t="s">
        <v>47</v>
      </c>
      <c r="B47" s="43"/>
      <c r="C47" s="44"/>
      <c r="D47" s="44"/>
      <c r="E47" s="46" t="s">
        <v>48</v>
      </c>
      <c r="F47" s="44"/>
      <c r="G47" s="44"/>
      <c r="H47" s="44"/>
      <c r="I47" s="44"/>
      <c r="J47" s="45"/>
    </row>
    <row r="48" ht="43.8">
      <c r="A48" s="35" t="s">
        <v>49</v>
      </c>
      <c r="B48" s="43"/>
      <c r="C48" s="44"/>
      <c r="D48" s="44"/>
      <c r="E48" s="37" t="s">
        <v>81</v>
      </c>
      <c r="F48" s="44"/>
      <c r="G48" s="44"/>
      <c r="H48" s="44"/>
      <c r="I48" s="44"/>
      <c r="J48" s="45"/>
    </row>
    <row r="49">
      <c r="A49" s="35" t="s">
        <v>39</v>
      </c>
      <c r="B49" s="35">
        <v>11</v>
      </c>
      <c r="C49" s="36" t="s">
        <v>82</v>
      </c>
      <c r="D49" s="35" t="s">
        <v>41</v>
      </c>
      <c r="E49" s="37" t="s">
        <v>83</v>
      </c>
      <c r="F49" s="38" t="s">
        <v>43</v>
      </c>
      <c r="G49" s="39">
        <v>1</v>
      </c>
      <c r="H49" s="40">
        <v>0</v>
      </c>
      <c r="I49" s="41">
        <f>ROUND(G49*H49,P4)</f>
        <v>0</v>
      </c>
      <c r="J49" s="38" t="s">
        <v>44</v>
      </c>
      <c r="O49" s="42">
        <f>I49*0.21</f>
        <v>0</v>
      </c>
      <c r="P49">
        <v>3</v>
      </c>
    </row>
    <row r="50" ht="72.9">
      <c r="A50" s="35" t="s">
        <v>45</v>
      </c>
      <c r="B50" s="43"/>
      <c r="C50" s="44"/>
      <c r="D50" s="44"/>
      <c r="E50" s="37" t="s">
        <v>84</v>
      </c>
      <c r="F50" s="44"/>
      <c r="G50" s="44"/>
      <c r="H50" s="44"/>
      <c r="I50" s="44"/>
      <c r="J50" s="45"/>
    </row>
    <row r="51">
      <c r="A51" s="35" t="s">
        <v>47</v>
      </c>
      <c r="B51" s="43"/>
      <c r="C51" s="44"/>
      <c r="D51" s="44"/>
      <c r="E51" s="46" t="s">
        <v>48</v>
      </c>
      <c r="F51" s="44"/>
      <c r="G51" s="44"/>
      <c r="H51" s="44"/>
      <c r="I51" s="44"/>
      <c r="J51" s="45"/>
    </row>
    <row r="52" ht="29.2">
      <c r="A52" s="35" t="s">
        <v>49</v>
      </c>
      <c r="B52" s="43"/>
      <c r="C52" s="44"/>
      <c r="D52" s="44"/>
      <c r="E52" s="37" t="s">
        <v>85</v>
      </c>
      <c r="F52" s="44"/>
      <c r="G52" s="44"/>
      <c r="H52" s="44"/>
      <c r="I52" s="44"/>
      <c r="J52" s="45"/>
    </row>
    <row r="53">
      <c r="A53" s="29" t="s">
        <v>36</v>
      </c>
      <c r="B53" s="30"/>
      <c r="C53" s="31" t="s">
        <v>59</v>
      </c>
      <c r="D53" s="32"/>
      <c r="E53" s="29" t="s">
        <v>86</v>
      </c>
      <c r="F53" s="32"/>
      <c r="G53" s="32"/>
      <c r="H53" s="32"/>
      <c r="I53" s="33">
        <f>SUMIFS(I54:I57,A54:A57,"P")</f>
        <v>0</v>
      </c>
      <c r="J53" s="34"/>
    </row>
    <row r="54" ht="29.2">
      <c r="A54" s="35" t="s">
        <v>39</v>
      </c>
      <c r="B54" s="35">
        <v>12</v>
      </c>
      <c r="C54" s="36" t="s">
        <v>87</v>
      </c>
      <c r="D54" s="35" t="s">
        <v>41</v>
      </c>
      <c r="E54" s="37" t="s">
        <v>88</v>
      </c>
      <c r="F54" s="38" t="s">
        <v>89</v>
      </c>
      <c r="G54" s="39">
        <v>4</v>
      </c>
      <c r="H54" s="40">
        <v>0</v>
      </c>
      <c r="I54" s="41">
        <f>ROUND(G54*H54,P4)</f>
        <v>0</v>
      </c>
      <c r="J54" s="38" t="s">
        <v>44</v>
      </c>
      <c r="O54" s="42">
        <f>I54*0.21</f>
        <v>0</v>
      </c>
      <c r="P54">
        <v>3</v>
      </c>
    </row>
    <row r="55" ht="160.3">
      <c r="A55" s="35" t="s">
        <v>45</v>
      </c>
      <c r="B55" s="43"/>
      <c r="C55" s="44"/>
      <c r="D55" s="44"/>
      <c r="E55" s="37" t="s">
        <v>90</v>
      </c>
      <c r="F55" s="44"/>
      <c r="G55" s="44"/>
      <c r="H55" s="44"/>
      <c r="I55" s="44"/>
      <c r="J55" s="45"/>
    </row>
    <row r="56">
      <c r="A56" s="35" t="s">
        <v>47</v>
      </c>
      <c r="B56" s="43"/>
      <c r="C56" s="44"/>
      <c r="D56" s="44"/>
      <c r="E56" s="46" t="s">
        <v>91</v>
      </c>
      <c r="F56" s="44"/>
      <c r="G56" s="44"/>
      <c r="H56" s="44"/>
      <c r="I56" s="44"/>
      <c r="J56" s="45"/>
    </row>
    <row r="57" ht="204">
      <c r="A57" s="35" t="s">
        <v>49</v>
      </c>
      <c r="B57" s="43"/>
      <c r="C57" s="44"/>
      <c r="D57" s="44"/>
      <c r="E57" s="37" t="s">
        <v>92</v>
      </c>
      <c r="F57" s="44"/>
      <c r="G57" s="44"/>
      <c r="H57" s="44"/>
      <c r="I57" s="44"/>
      <c r="J57" s="45"/>
    </row>
    <row r="58">
      <c r="A58" s="29" t="s">
        <v>36</v>
      </c>
      <c r="B58" s="30"/>
      <c r="C58" s="31" t="s">
        <v>93</v>
      </c>
      <c r="D58" s="32"/>
      <c r="E58" s="29" t="s">
        <v>94</v>
      </c>
      <c r="F58" s="32"/>
      <c r="G58" s="32"/>
      <c r="H58" s="32"/>
      <c r="I58" s="33">
        <f>SUMIFS(I59:I62,A59:A62,"P")</f>
        <v>0</v>
      </c>
      <c r="J58" s="34"/>
    </row>
    <row r="59">
      <c r="A59" s="35" t="s">
        <v>39</v>
      </c>
      <c r="B59" s="35">
        <v>13</v>
      </c>
      <c r="C59" s="36" t="s">
        <v>95</v>
      </c>
      <c r="D59" s="35" t="s">
        <v>41</v>
      </c>
      <c r="E59" s="37" t="s">
        <v>96</v>
      </c>
      <c r="F59" s="38" t="s">
        <v>89</v>
      </c>
      <c r="G59" s="39">
        <v>20</v>
      </c>
      <c r="H59" s="40">
        <v>0</v>
      </c>
      <c r="I59" s="41">
        <f>ROUND(G59*H59,P4)</f>
        <v>0</v>
      </c>
      <c r="J59" s="38" t="s">
        <v>44</v>
      </c>
      <c r="O59" s="42">
        <f>I59*0.21</f>
        <v>0</v>
      </c>
      <c r="P59">
        <v>3</v>
      </c>
    </row>
    <row r="60" ht="43.8">
      <c r="A60" s="35" t="s">
        <v>45</v>
      </c>
      <c r="B60" s="43"/>
      <c r="C60" s="44"/>
      <c r="D60" s="44"/>
      <c r="E60" s="37" t="s">
        <v>97</v>
      </c>
      <c r="F60" s="44"/>
      <c r="G60" s="44"/>
      <c r="H60" s="44"/>
      <c r="I60" s="44"/>
      <c r="J60" s="45"/>
    </row>
    <row r="61">
      <c r="A61" s="35" t="s">
        <v>47</v>
      </c>
      <c r="B61" s="43"/>
      <c r="C61" s="44"/>
      <c r="D61" s="44"/>
      <c r="E61" s="46" t="s">
        <v>98</v>
      </c>
      <c r="F61" s="44"/>
      <c r="G61" s="44"/>
      <c r="H61" s="44"/>
      <c r="I61" s="44"/>
      <c r="J61" s="45"/>
    </row>
    <row r="62" ht="43.8">
      <c r="A62" s="35" t="s">
        <v>49</v>
      </c>
      <c r="B62" s="47"/>
      <c r="C62" s="48"/>
      <c r="D62" s="48"/>
      <c r="E62" s="37" t="s">
        <v>99</v>
      </c>
      <c r="F62" s="48"/>
      <c r="G62" s="48"/>
      <c r="H62" s="48"/>
      <c r="I62" s="48"/>
      <c r="J62" s="49"/>
    </row>
  </sheetData>
  <sheetProtection sheet="1" objects="1" scenarios="1" spinCount="100000" saltValue="f8seuMJncfBnX6ipo4SzaUeM2k2VEFcS/4ewvfxbGkx4+OyI6FJuRxEtgKaFsz3omGfhqmrleukXm0bdF3TGqQ==" hashValue="PJdWbncAl0WJkqfNP87rt8YQxyAwvPrZKfRfNUtef1YIcLbZsrC5bqkLkNVXWkGdySJ4ASTJ9YQvKm79Ixn7dg==" algorithmName="SHA-512" password="DC63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4.61328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13</v>
      </c>
      <c r="I3" s="23">
        <f>SUMIFS(I8:I202,A8:A202,"SD")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25</v>
      </c>
      <c r="B5" s="25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6" t="s">
        <v>33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34</v>
      </c>
      <c r="I6" s="7" t="s">
        <v>35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36</v>
      </c>
      <c r="B8" s="30"/>
      <c r="C8" s="31" t="s">
        <v>37</v>
      </c>
      <c r="D8" s="32"/>
      <c r="E8" s="29" t="s">
        <v>38</v>
      </c>
      <c r="F8" s="32"/>
      <c r="G8" s="32"/>
      <c r="H8" s="32"/>
      <c r="I8" s="33">
        <f>SUMIFS(I9:I24,A9:A24,"P")</f>
        <v>0</v>
      </c>
      <c r="J8" s="34"/>
    </row>
    <row r="9" ht="29.2">
      <c r="A9" s="35" t="s">
        <v>39</v>
      </c>
      <c r="B9" s="35">
        <v>1</v>
      </c>
      <c r="C9" s="36" t="s">
        <v>100</v>
      </c>
      <c r="D9" s="35" t="s">
        <v>41</v>
      </c>
      <c r="E9" s="37" t="s">
        <v>101</v>
      </c>
      <c r="F9" s="38" t="s">
        <v>102</v>
      </c>
      <c r="G9" s="39">
        <v>136.80000000000001</v>
      </c>
      <c r="H9" s="40">
        <v>0</v>
      </c>
      <c r="I9" s="41">
        <f>ROUND(G9*H9,P4)</f>
        <v>0</v>
      </c>
      <c r="J9" s="38" t="s">
        <v>44</v>
      </c>
      <c r="O9" s="42">
        <f>I9*0.21</f>
        <v>0</v>
      </c>
      <c r="P9">
        <v>3</v>
      </c>
    </row>
    <row r="10" ht="72.9">
      <c r="A10" s="35" t="s">
        <v>45</v>
      </c>
      <c r="B10" s="43"/>
      <c r="C10" s="44"/>
      <c r="D10" s="44"/>
      <c r="E10" s="37" t="s">
        <v>103</v>
      </c>
      <c r="F10" s="44"/>
      <c r="G10" s="44"/>
      <c r="H10" s="44"/>
      <c r="I10" s="44"/>
      <c r="J10" s="45"/>
    </row>
    <row r="11">
      <c r="A11" s="35" t="s">
        <v>47</v>
      </c>
      <c r="B11" s="43"/>
      <c r="C11" s="44"/>
      <c r="D11" s="44"/>
      <c r="E11" s="46" t="s">
        <v>104</v>
      </c>
      <c r="F11" s="44"/>
      <c r="G11" s="44"/>
      <c r="H11" s="44"/>
      <c r="I11" s="44"/>
      <c r="J11" s="45"/>
    </row>
    <row r="12" ht="58.3">
      <c r="A12" s="35" t="s">
        <v>49</v>
      </c>
      <c r="B12" s="43"/>
      <c r="C12" s="44"/>
      <c r="D12" s="44"/>
      <c r="E12" s="37" t="s">
        <v>105</v>
      </c>
      <c r="F12" s="44"/>
      <c r="G12" s="44"/>
      <c r="H12" s="44"/>
      <c r="I12" s="44"/>
      <c r="J12" s="45"/>
    </row>
    <row r="13" ht="29.2">
      <c r="A13" s="35" t="s">
        <v>39</v>
      </c>
      <c r="B13" s="35">
        <v>2</v>
      </c>
      <c r="C13" s="36" t="s">
        <v>106</v>
      </c>
      <c r="D13" s="35" t="s">
        <v>41</v>
      </c>
      <c r="E13" s="37" t="s">
        <v>107</v>
      </c>
      <c r="F13" s="38" t="s">
        <v>102</v>
      </c>
      <c r="G13" s="39">
        <v>88.200000000000003</v>
      </c>
      <c r="H13" s="40">
        <v>0</v>
      </c>
      <c r="I13" s="41">
        <f>ROUND(G13*H13,P4)</f>
        <v>0</v>
      </c>
      <c r="J13" s="38" t="s">
        <v>44</v>
      </c>
      <c r="O13" s="42">
        <f>I13*0.21</f>
        <v>0</v>
      </c>
      <c r="P13">
        <v>3</v>
      </c>
    </row>
    <row r="14" ht="72.9">
      <c r="A14" s="35" t="s">
        <v>45</v>
      </c>
      <c r="B14" s="43"/>
      <c r="C14" s="44"/>
      <c r="D14" s="44"/>
      <c r="E14" s="37" t="s">
        <v>108</v>
      </c>
      <c r="F14" s="44"/>
      <c r="G14" s="44"/>
      <c r="H14" s="44"/>
      <c r="I14" s="44"/>
      <c r="J14" s="45"/>
    </row>
    <row r="15">
      <c r="A15" s="35" t="s">
        <v>47</v>
      </c>
      <c r="B15" s="43"/>
      <c r="C15" s="44"/>
      <c r="D15" s="44"/>
      <c r="E15" s="46" t="s">
        <v>109</v>
      </c>
      <c r="F15" s="44"/>
      <c r="G15" s="44"/>
      <c r="H15" s="44"/>
      <c r="I15" s="44"/>
      <c r="J15" s="45"/>
    </row>
    <row r="16" ht="116.6">
      <c r="A16" s="35" t="s">
        <v>49</v>
      </c>
      <c r="B16" s="43"/>
      <c r="C16" s="44"/>
      <c r="D16" s="44"/>
      <c r="E16" s="37" t="s">
        <v>110</v>
      </c>
      <c r="F16" s="44"/>
      <c r="G16" s="44"/>
      <c r="H16" s="44"/>
      <c r="I16" s="44"/>
      <c r="J16" s="45"/>
    </row>
    <row r="17" ht="29.2">
      <c r="A17" s="35" t="s">
        <v>39</v>
      </c>
      <c r="B17" s="35">
        <v>3</v>
      </c>
      <c r="C17" s="36" t="s">
        <v>111</v>
      </c>
      <c r="D17" s="35" t="s">
        <v>41</v>
      </c>
      <c r="E17" s="37" t="s">
        <v>112</v>
      </c>
      <c r="F17" s="38" t="s">
        <v>102</v>
      </c>
      <c r="G17" s="39">
        <v>170</v>
      </c>
      <c r="H17" s="40">
        <v>0</v>
      </c>
      <c r="I17" s="41">
        <f>ROUND(G17*H17,P4)</f>
        <v>0</v>
      </c>
      <c r="J17" s="38" t="s">
        <v>44</v>
      </c>
      <c r="O17" s="42">
        <f>I17*0.21</f>
        <v>0</v>
      </c>
      <c r="P17">
        <v>3</v>
      </c>
    </row>
    <row r="18" ht="72.9">
      <c r="A18" s="35" t="s">
        <v>45</v>
      </c>
      <c r="B18" s="43"/>
      <c r="C18" s="44"/>
      <c r="D18" s="44"/>
      <c r="E18" s="37" t="s">
        <v>113</v>
      </c>
      <c r="F18" s="44"/>
      <c r="G18" s="44"/>
      <c r="H18" s="44"/>
      <c r="I18" s="44"/>
      <c r="J18" s="45"/>
    </row>
    <row r="19">
      <c r="A19" s="35" t="s">
        <v>47</v>
      </c>
      <c r="B19" s="43"/>
      <c r="C19" s="44"/>
      <c r="D19" s="44"/>
      <c r="E19" s="46" t="s">
        <v>114</v>
      </c>
      <c r="F19" s="44"/>
      <c r="G19" s="44"/>
      <c r="H19" s="44"/>
      <c r="I19" s="44"/>
      <c r="J19" s="45"/>
    </row>
    <row r="20" ht="58.3">
      <c r="A20" s="35" t="s">
        <v>49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 ht="29.2">
      <c r="A21" s="35" t="s">
        <v>39</v>
      </c>
      <c r="B21" s="35">
        <v>4</v>
      </c>
      <c r="C21" s="36" t="s">
        <v>115</v>
      </c>
      <c r="D21" s="35" t="s">
        <v>41</v>
      </c>
      <c r="E21" s="37" t="s">
        <v>116</v>
      </c>
      <c r="F21" s="38" t="s">
        <v>102</v>
      </c>
      <c r="G21" s="39">
        <v>420</v>
      </c>
      <c r="H21" s="40">
        <v>0</v>
      </c>
      <c r="I21" s="41">
        <f>ROUND(G21*H21,P4)</f>
        <v>0</v>
      </c>
      <c r="J21" s="38" t="s">
        <v>44</v>
      </c>
      <c r="O21" s="42">
        <f>I21*0.21</f>
        <v>0</v>
      </c>
      <c r="P21">
        <v>3</v>
      </c>
    </row>
    <row r="22" ht="72.9">
      <c r="A22" s="35" t="s">
        <v>45</v>
      </c>
      <c r="B22" s="43"/>
      <c r="C22" s="44"/>
      <c r="D22" s="44"/>
      <c r="E22" s="37" t="s">
        <v>117</v>
      </c>
      <c r="F22" s="44"/>
      <c r="G22" s="44"/>
      <c r="H22" s="44"/>
      <c r="I22" s="44"/>
      <c r="J22" s="45"/>
    </row>
    <row r="23">
      <c r="A23" s="35" t="s">
        <v>47</v>
      </c>
      <c r="B23" s="43"/>
      <c r="C23" s="44"/>
      <c r="D23" s="44"/>
      <c r="E23" s="46" t="s">
        <v>118</v>
      </c>
      <c r="F23" s="44"/>
      <c r="G23" s="44"/>
      <c r="H23" s="44"/>
      <c r="I23" s="44"/>
      <c r="J23" s="45"/>
    </row>
    <row r="24" ht="58.3">
      <c r="A24" s="35" t="s">
        <v>49</v>
      </c>
      <c r="B24" s="43"/>
      <c r="C24" s="44"/>
      <c r="D24" s="44"/>
      <c r="E24" s="37" t="s">
        <v>105</v>
      </c>
      <c r="F24" s="44"/>
      <c r="G24" s="44"/>
      <c r="H24" s="44"/>
      <c r="I24" s="44"/>
      <c r="J24" s="45"/>
    </row>
    <row r="25">
      <c r="A25" s="29" t="s">
        <v>36</v>
      </c>
      <c r="B25" s="30"/>
      <c r="C25" s="31" t="s">
        <v>59</v>
      </c>
      <c r="D25" s="32"/>
      <c r="E25" s="29" t="s">
        <v>86</v>
      </c>
      <c r="F25" s="32"/>
      <c r="G25" s="32"/>
      <c r="H25" s="32"/>
      <c r="I25" s="33">
        <f>SUMIFS(I26:I73,A26:A73,"P")</f>
        <v>0</v>
      </c>
      <c r="J25" s="34"/>
    </row>
    <row r="26">
      <c r="A26" s="35" t="s">
        <v>39</v>
      </c>
      <c r="B26" s="35">
        <v>5</v>
      </c>
      <c r="C26" s="36" t="s">
        <v>119</v>
      </c>
      <c r="D26" s="35" t="s">
        <v>41</v>
      </c>
      <c r="E26" s="37" t="s">
        <v>120</v>
      </c>
      <c r="F26" s="38" t="s">
        <v>121</v>
      </c>
      <c r="G26" s="39">
        <v>2</v>
      </c>
      <c r="H26" s="40">
        <v>0</v>
      </c>
      <c r="I26" s="41">
        <f>ROUND(G26*H26,P4)</f>
        <v>0</v>
      </c>
      <c r="J26" s="38" t="s">
        <v>44</v>
      </c>
      <c r="O26" s="42">
        <f>I26*0.21</f>
        <v>0</v>
      </c>
      <c r="P26">
        <v>3</v>
      </c>
    </row>
    <row r="27" ht="72.9">
      <c r="A27" s="35" t="s">
        <v>45</v>
      </c>
      <c r="B27" s="43"/>
      <c r="C27" s="44"/>
      <c r="D27" s="44"/>
      <c r="E27" s="37" t="s">
        <v>122</v>
      </c>
      <c r="F27" s="44"/>
      <c r="G27" s="44"/>
      <c r="H27" s="44"/>
      <c r="I27" s="44"/>
      <c r="J27" s="45"/>
    </row>
    <row r="28">
      <c r="A28" s="35" t="s">
        <v>47</v>
      </c>
      <c r="B28" s="43"/>
      <c r="C28" s="44"/>
      <c r="D28" s="44"/>
      <c r="E28" s="46" t="s">
        <v>123</v>
      </c>
      <c r="F28" s="44"/>
      <c r="G28" s="44"/>
      <c r="H28" s="44"/>
      <c r="I28" s="44"/>
      <c r="J28" s="45"/>
    </row>
    <row r="29" ht="43.8">
      <c r="A29" s="35" t="s">
        <v>49</v>
      </c>
      <c r="B29" s="43"/>
      <c r="C29" s="44"/>
      <c r="D29" s="44"/>
      <c r="E29" s="37" t="s">
        <v>124</v>
      </c>
      <c r="F29" s="44"/>
      <c r="G29" s="44"/>
      <c r="H29" s="44"/>
      <c r="I29" s="44"/>
      <c r="J29" s="45"/>
    </row>
    <row r="30">
      <c r="A30" s="35" t="s">
        <v>39</v>
      </c>
      <c r="B30" s="35">
        <v>6</v>
      </c>
      <c r="C30" s="36" t="s">
        <v>125</v>
      </c>
      <c r="D30" s="35" t="s">
        <v>41</v>
      </c>
      <c r="E30" s="37" t="s">
        <v>126</v>
      </c>
      <c r="F30" s="38" t="s">
        <v>121</v>
      </c>
      <c r="G30" s="39">
        <v>57</v>
      </c>
      <c r="H30" s="40">
        <v>0</v>
      </c>
      <c r="I30" s="41">
        <f>ROUND(G30*H30,P4)</f>
        <v>0</v>
      </c>
      <c r="J30" s="38" t="s">
        <v>44</v>
      </c>
      <c r="O30" s="42">
        <f>I30*0.21</f>
        <v>0</v>
      </c>
      <c r="P30">
        <v>3</v>
      </c>
    </row>
    <row r="31" ht="87.5">
      <c r="A31" s="35" t="s">
        <v>45</v>
      </c>
      <c r="B31" s="43"/>
      <c r="C31" s="44"/>
      <c r="D31" s="44"/>
      <c r="E31" s="37" t="s">
        <v>127</v>
      </c>
      <c r="F31" s="44"/>
      <c r="G31" s="44"/>
      <c r="H31" s="44"/>
      <c r="I31" s="44"/>
      <c r="J31" s="45"/>
    </row>
    <row r="32">
      <c r="A32" s="35" t="s">
        <v>47</v>
      </c>
      <c r="B32" s="43"/>
      <c r="C32" s="44"/>
      <c r="D32" s="44"/>
      <c r="E32" s="46" t="s">
        <v>128</v>
      </c>
      <c r="F32" s="44"/>
      <c r="G32" s="44"/>
      <c r="H32" s="44"/>
      <c r="I32" s="44"/>
      <c r="J32" s="45"/>
    </row>
    <row r="33" ht="43.8">
      <c r="A33" s="35" t="s">
        <v>49</v>
      </c>
      <c r="B33" s="43"/>
      <c r="C33" s="44"/>
      <c r="D33" s="44"/>
      <c r="E33" s="37" t="s">
        <v>129</v>
      </c>
      <c r="F33" s="44"/>
      <c r="G33" s="44"/>
      <c r="H33" s="44"/>
      <c r="I33" s="44"/>
      <c r="J33" s="45"/>
    </row>
    <row r="34" ht="29.2">
      <c r="A34" s="35" t="s">
        <v>39</v>
      </c>
      <c r="B34" s="35">
        <v>7</v>
      </c>
      <c r="C34" s="36" t="s">
        <v>130</v>
      </c>
      <c r="D34" s="35" t="s">
        <v>41</v>
      </c>
      <c r="E34" s="37" t="s">
        <v>131</v>
      </c>
      <c r="F34" s="38" t="s">
        <v>132</v>
      </c>
      <c r="G34" s="39">
        <v>106</v>
      </c>
      <c r="H34" s="40">
        <v>0</v>
      </c>
      <c r="I34" s="41">
        <f>ROUND(G34*H34,P4)</f>
        <v>0</v>
      </c>
      <c r="J34" s="38" t="s">
        <v>44</v>
      </c>
      <c r="O34" s="42">
        <f>I34*0.21</f>
        <v>0</v>
      </c>
      <c r="P34">
        <v>3</v>
      </c>
    </row>
    <row r="35" ht="58.3">
      <c r="A35" s="35" t="s">
        <v>45</v>
      </c>
      <c r="B35" s="43"/>
      <c r="C35" s="44"/>
      <c r="D35" s="44"/>
      <c r="E35" s="37" t="s">
        <v>133</v>
      </c>
      <c r="F35" s="44"/>
      <c r="G35" s="44"/>
      <c r="H35" s="44"/>
      <c r="I35" s="44"/>
      <c r="J35" s="45"/>
    </row>
    <row r="36">
      <c r="A36" s="35" t="s">
        <v>47</v>
      </c>
      <c r="B36" s="43"/>
      <c r="C36" s="44"/>
      <c r="D36" s="44"/>
      <c r="E36" s="46" t="s">
        <v>134</v>
      </c>
      <c r="F36" s="44"/>
      <c r="G36" s="44"/>
      <c r="H36" s="44"/>
      <c r="I36" s="44"/>
      <c r="J36" s="45"/>
    </row>
    <row r="37" ht="43.8">
      <c r="A37" s="35" t="s">
        <v>49</v>
      </c>
      <c r="B37" s="43"/>
      <c r="C37" s="44"/>
      <c r="D37" s="44"/>
      <c r="E37" s="37" t="s">
        <v>129</v>
      </c>
      <c r="F37" s="44"/>
      <c r="G37" s="44"/>
      <c r="H37" s="44"/>
      <c r="I37" s="44"/>
      <c r="J37" s="45"/>
    </row>
    <row r="38" ht="29.2">
      <c r="A38" s="35" t="s">
        <v>39</v>
      </c>
      <c r="B38" s="35">
        <v>8</v>
      </c>
      <c r="C38" s="36" t="s">
        <v>135</v>
      </c>
      <c r="D38" s="35" t="s">
        <v>41</v>
      </c>
      <c r="E38" s="37" t="s">
        <v>136</v>
      </c>
      <c r="F38" s="38" t="s">
        <v>132</v>
      </c>
      <c r="G38" s="39">
        <v>12</v>
      </c>
      <c r="H38" s="40">
        <v>0</v>
      </c>
      <c r="I38" s="41">
        <f>ROUND(G38*H38,P4)</f>
        <v>0</v>
      </c>
      <c r="J38" s="38" t="s">
        <v>44</v>
      </c>
      <c r="O38" s="42">
        <f>I38*0.21</f>
        <v>0</v>
      </c>
      <c r="P38">
        <v>3</v>
      </c>
    </row>
    <row r="39" ht="72.9">
      <c r="A39" s="35" t="s">
        <v>45</v>
      </c>
      <c r="B39" s="43"/>
      <c r="C39" s="44"/>
      <c r="D39" s="44"/>
      <c r="E39" s="37" t="s">
        <v>137</v>
      </c>
      <c r="F39" s="44"/>
      <c r="G39" s="44"/>
      <c r="H39" s="44"/>
      <c r="I39" s="44"/>
      <c r="J39" s="45"/>
    </row>
    <row r="40">
      <c r="A40" s="35" t="s">
        <v>47</v>
      </c>
      <c r="B40" s="43"/>
      <c r="C40" s="44"/>
      <c r="D40" s="44"/>
      <c r="E40" s="46" t="s">
        <v>138</v>
      </c>
      <c r="F40" s="44"/>
      <c r="G40" s="44"/>
      <c r="H40" s="44"/>
      <c r="I40" s="44"/>
      <c r="J40" s="45"/>
    </row>
    <row r="41" ht="43.8">
      <c r="A41" s="35" t="s">
        <v>49</v>
      </c>
      <c r="B41" s="43"/>
      <c r="C41" s="44"/>
      <c r="D41" s="44"/>
      <c r="E41" s="37" t="s">
        <v>129</v>
      </c>
      <c r="F41" s="44"/>
      <c r="G41" s="44"/>
      <c r="H41" s="44"/>
      <c r="I41" s="44"/>
      <c r="J41" s="45"/>
    </row>
    <row r="42">
      <c r="A42" s="35" t="s">
        <v>39</v>
      </c>
      <c r="B42" s="35">
        <v>9</v>
      </c>
      <c r="C42" s="36" t="s">
        <v>139</v>
      </c>
      <c r="D42" s="35" t="s">
        <v>41</v>
      </c>
      <c r="E42" s="37" t="s">
        <v>140</v>
      </c>
      <c r="F42" s="38" t="s">
        <v>121</v>
      </c>
      <c r="G42" s="39">
        <v>36</v>
      </c>
      <c r="H42" s="40">
        <v>0</v>
      </c>
      <c r="I42" s="41">
        <f>ROUND(G42*H42,P4)</f>
        <v>0</v>
      </c>
      <c r="J42" s="38" t="s">
        <v>44</v>
      </c>
      <c r="O42" s="42">
        <f>I42*0.21</f>
        <v>0</v>
      </c>
      <c r="P42">
        <v>3</v>
      </c>
    </row>
    <row r="43" ht="116.6">
      <c r="A43" s="35" t="s">
        <v>45</v>
      </c>
      <c r="B43" s="43"/>
      <c r="C43" s="44"/>
      <c r="D43" s="44"/>
      <c r="E43" s="37" t="s">
        <v>141</v>
      </c>
      <c r="F43" s="44"/>
      <c r="G43" s="44"/>
      <c r="H43" s="44"/>
      <c r="I43" s="44"/>
      <c r="J43" s="45"/>
    </row>
    <row r="44">
      <c r="A44" s="35" t="s">
        <v>47</v>
      </c>
      <c r="B44" s="43"/>
      <c r="C44" s="44"/>
      <c r="D44" s="44"/>
      <c r="E44" s="46" t="s">
        <v>142</v>
      </c>
      <c r="F44" s="44"/>
      <c r="G44" s="44"/>
      <c r="H44" s="44"/>
      <c r="I44" s="44"/>
      <c r="J44" s="45"/>
    </row>
    <row r="45" ht="43.8">
      <c r="A45" s="35" t="s">
        <v>49</v>
      </c>
      <c r="B45" s="43"/>
      <c r="C45" s="44"/>
      <c r="D45" s="44"/>
      <c r="E45" s="37" t="s">
        <v>129</v>
      </c>
      <c r="F45" s="44"/>
      <c r="G45" s="44"/>
      <c r="H45" s="44"/>
      <c r="I45" s="44"/>
      <c r="J45" s="45"/>
    </row>
    <row r="46">
      <c r="A46" s="35" t="s">
        <v>39</v>
      </c>
      <c r="B46" s="35">
        <v>10</v>
      </c>
      <c r="C46" s="36" t="s">
        <v>143</v>
      </c>
      <c r="D46" s="35" t="s">
        <v>59</v>
      </c>
      <c r="E46" s="37" t="s">
        <v>144</v>
      </c>
      <c r="F46" s="38" t="s">
        <v>121</v>
      </c>
      <c r="G46" s="39">
        <v>7</v>
      </c>
      <c r="H46" s="40">
        <v>0</v>
      </c>
      <c r="I46" s="41">
        <f>ROUND(G46*H46,P4)</f>
        <v>0</v>
      </c>
      <c r="J46" s="38" t="s">
        <v>44</v>
      </c>
      <c r="O46" s="42">
        <f>I46*0.21</f>
        <v>0</v>
      </c>
      <c r="P46">
        <v>3</v>
      </c>
    </row>
    <row r="47" ht="29.2">
      <c r="A47" s="35" t="s">
        <v>45</v>
      </c>
      <c r="B47" s="43"/>
      <c r="C47" s="44"/>
      <c r="D47" s="44"/>
      <c r="E47" s="37" t="s">
        <v>145</v>
      </c>
      <c r="F47" s="44"/>
      <c r="G47" s="44"/>
      <c r="H47" s="44"/>
      <c r="I47" s="44"/>
      <c r="J47" s="45"/>
    </row>
    <row r="48">
      <c r="A48" s="35" t="s">
        <v>47</v>
      </c>
      <c r="B48" s="43"/>
      <c r="C48" s="44"/>
      <c r="D48" s="44"/>
      <c r="E48" s="46" t="s">
        <v>146</v>
      </c>
      <c r="F48" s="44"/>
      <c r="G48" s="44"/>
      <c r="H48" s="44"/>
      <c r="I48" s="44"/>
      <c r="J48" s="45"/>
    </row>
    <row r="49">
      <c r="A49" s="35" t="s">
        <v>49</v>
      </c>
      <c r="B49" s="43"/>
      <c r="C49" s="44"/>
      <c r="D49" s="44"/>
      <c r="E49" s="50"/>
      <c r="F49" s="44"/>
      <c r="G49" s="44"/>
      <c r="H49" s="44"/>
      <c r="I49" s="44"/>
      <c r="J49" s="45"/>
    </row>
    <row r="50">
      <c r="A50" s="35" t="s">
        <v>39</v>
      </c>
      <c r="B50" s="35">
        <v>11</v>
      </c>
      <c r="C50" s="36" t="s">
        <v>147</v>
      </c>
      <c r="D50" s="35" t="s">
        <v>41</v>
      </c>
      <c r="E50" s="37" t="s">
        <v>148</v>
      </c>
      <c r="F50" s="38" t="s">
        <v>121</v>
      </c>
      <c r="G50" s="39">
        <v>72</v>
      </c>
      <c r="H50" s="40">
        <v>0</v>
      </c>
      <c r="I50" s="41">
        <f>ROUND(G50*H50,P4)</f>
        <v>0</v>
      </c>
      <c r="J50" s="38" t="s">
        <v>44</v>
      </c>
      <c r="O50" s="42">
        <f>I50*0.21</f>
        <v>0</v>
      </c>
      <c r="P50">
        <v>3</v>
      </c>
    </row>
    <row r="51" ht="189.5">
      <c r="A51" s="35" t="s">
        <v>45</v>
      </c>
      <c r="B51" s="43"/>
      <c r="C51" s="44"/>
      <c r="D51" s="44"/>
      <c r="E51" s="37" t="s">
        <v>149</v>
      </c>
      <c r="F51" s="44"/>
      <c r="G51" s="44"/>
      <c r="H51" s="44"/>
      <c r="I51" s="44"/>
      <c r="J51" s="45"/>
    </row>
    <row r="52">
      <c r="A52" s="35" t="s">
        <v>47</v>
      </c>
      <c r="B52" s="43"/>
      <c r="C52" s="44"/>
      <c r="D52" s="44"/>
      <c r="E52" s="46" t="s">
        <v>150</v>
      </c>
      <c r="F52" s="44"/>
      <c r="G52" s="44"/>
      <c r="H52" s="44"/>
      <c r="I52" s="44"/>
      <c r="J52" s="45"/>
    </row>
    <row r="53" ht="116.6">
      <c r="A53" s="35" t="s">
        <v>49</v>
      </c>
      <c r="B53" s="43"/>
      <c r="C53" s="44"/>
      <c r="D53" s="44"/>
      <c r="E53" s="37" t="s">
        <v>151</v>
      </c>
      <c r="F53" s="44"/>
      <c r="G53" s="44"/>
      <c r="H53" s="44"/>
      <c r="I53" s="44"/>
      <c r="J53" s="45"/>
    </row>
    <row r="54">
      <c r="A54" s="35" t="s">
        <v>39</v>
      </c>
      <c r="B54" s="35">
        <v>12</v>
      </c>
      <c r="C54" s="36" t="s">
        <v>152</v>
      </c>
      <c r="D54" s="35" t="s">
        <v>41</v>
      </c>
      <c r="E54" s="37" t="s">
        <v>153</v>
      </c>
      <c r="F54" s="38" t="s">
        <v>121</v>
      </c>
      <c r="G54" s="39">
        <v>240</v>
      </c>
      <c r="H54" s="40">
        <v>0</v>
      </c>
      <c r="I54" s="41">
        <f>ROUND(G54*H54,P4)</f>
        <v>0</v>
      </c>
      <c r="J54" s="38" t="s">
        <v>44</v>
      </c>
      <c r="O54" s="42">
        <f>I54*0.21</f>
        <v>0</v>
      </c>
      <c r="P54">
        <v>3</v>
      </c>
    </row>
    <row r="55" ht="116.6">
      <c r="A55" s="35" t="s">
        <v>45</v>
      </c>
      <c r="B55" s="43"/>
      <c r="C55" s="44"/>
      <c r="D55" s="44"/>
      <c r="E55" s="37" t="s">
        <v>154</v>
      </c>
      <c r="F55" s="44"/>
      <c r="G55" s="44"/>
      <c r="H55" s="44"/>
      <c r="I55" s="44"/>
      <c r="J55" s="45"/>
    </row>
    <row r="56">
      <c r="A56" s="35" t="s">
        <v>47</v>
      </c>
      <c r="B56" s="43"/>
      <c r="C56" s="44"/>
      <c r="D56" s="44"/>
      <c r="E56" s="46" t="s">
        <v>155</v>
      </c>
      <c r="F56" s="44"/>
      <c r="G56" s="44"/>
      <c r="H56" s="44"/>
      <c r="I56" s="44"/>
      <c r="J56" s="45"/>
    </row>
    <row r="57" ht="58.3">
      <c r="A57" s="35" t="s">
        <v>49</v>
      </c>
      <c r="B57" s="43"/>
      <c r="C57" s="44"/>
      <c r="D57" s="44"/>
      <c r="E57" s="37" t="s">
        <v>156</v>
      </c>
      <c r="F57" s="44"/>
      <c r="G57" s="44"/>
      <c r="H57" s="44"/>
      <c r="I57" s="44"/>
      <c r="J57" s="45"/>
    </row>
    <row r="58">
      <c r="A58" s="35" t="s">
        <v>39</v>
      </c>
      <c r="B58" s="35">
        <v>13</v>
      </c>
      <c r="C58" s="36" t="s">
        <v>157</v>
      </c>
      <c r="D58" s="35" t="s">
        <v>41</v>
      </c>
      <c r="E58" s="37" t="s">
        <v>158</v>
      </c>
      <c r="F58" s="38" t="s">
        <v>121</v>
      </c>
      <c r="G58" s="39">
        <v>36</v>
      </c>
      <c r="H58" s="40">
        <v>0</v>
      </c>
      <c r="I58" s="41">
        <f>ROUND(G58*H58,P4)</f>
        <v>0</v>
      </c>
      <c r="J58" s="38" t="s">
        <v>44</v>
      </c>
      <c r="O58" s="42">
        <f>I58*0.21</f>
        <v>0</v>
      </c>
      <c r="P58">
        <v>3</v>
      </c>
    </row>
    <row r="59" ht="43.8">
      <c r="A59" s="35" t="s">
        <v>45</v>
      </c>
      <c r="B59" s="43"/>
      <c r="C59" s="44"/>
      <c r="D59" s="44"/>
      <c r="E59" s="37" t="s">
        <v>159</v>
      </c>
      <c r="F59" s="44"/>
      <c r="G59" s="44"/>
      <c r="H59" s="44"/>
      <c r="I59" s="44"/>
      <c r="J59" s="45"/>
    </row>
    <row r="60">
      <c r="A60" s="35" t="s">
        <v>47</v>
      </c>
      <c r="B60" s="43"/>
      <c r="C60" s="44"/>
      <c r="D60" s="44"/>
      <c r="E60" s="46" t="s">
        <v>160</v>
      </c>
      <c r="F60" s="44"/>
      <c r="G60" s="44"/>
      <c r="H60" s="44"/>
      <c r="I60" s="44"/>
      <c r="J60" s="45"/>
    </row>
    <row r="61" ht="58.3">
      <c r="A61" s="35" t="s">
        <v>49</v>
      </c>
      <c r="B61" s="43"/>
      <c r="C61" s="44"/>
      <c r="D61" s="44"/>
      <c r="E61" s="37" t="s">
        <v>156</v>
      </c>
      <c r="F61" s="44"/>
      <c r="G61" s="44"/>
      <c r="H61" s="44"/>
      <c r="I61" s="44"/>
      <c r="J61" s="45"/>
    </row>
    <row r="62">
      <c r="A62" s="35" t="s">
        <v>39</v>
      </c>
      <c r="B62" s="35">
        <v>14</v>
      </c>
      <c r="C62" s="36" t="s">
        <v>161</v>
      </c>
      <c r="D62" s="35" t="s">
        <v>41</v>
      </c>
      <c r="E62" s="37" t="s">
        <v>162</v>
      </c>
      <c r="F62" s="38" t="s">
        <v>121</v>
      </c>
      <c r="G62" s="39">
        <v>36</v>
      </c>
      <c r="H62" s="40">
        <v>0</v>
      </c>
      <c r="I62" s="41">
        <f>ROUND(G62*H62,P4)</f>
        <v>0</v>
      </c>
      <c r="J62" s="38" t="s">
        <v>44</v>
      </c>
      <c r="O62" s="42">
        <f>I62*0.21</f>
        <v>0</v>
      </c>
      <c r="P62">
        <v>3</v>
      </c>
    </row>
    <row r="63" ht="72.9">
      <c r="A63" s="35" t="s">
        <v>45</v>
      </c>
      <c r="B63" s="43"/>
      <c r="C63" s="44"/>
      <c r="D63" s="44"/>
      <c r="E63" s="37" t="s">
        <v>163</v>
      </c>
      <c r="F63" s="44"/>
      <c r="G63" s="44"/>
      <c r="H63" s="44"/>
      <c r="I63" s="44"/>
      <c r="J63" s="45"/>
    </row>
    <row r="64">
      <c r="A64" s="35" t="s">
        <v>47</v>
      </c>
      <c r="B64" s="43"/>
      <c r="C64" s="44"/>
      <c r="D64" s="44"/>
      <c r="E64" s="46" t="s">
        <v>160</v>
      </c>
      <c r="F64" s="44"/>
      <c r="G64" s="44"/>
      <c r="H64" s="44"/>
      <c r="I64" s="44"/>
      <c r="J64" s="45"/>
    </row>
    <row r="65">
      <c r="A65" s="35" t="s">
        <v>49</v>
      </c>
      <c r="B65" s="43"/>
      <c r="C65" s="44"/>
      <c r="D65" s="44"/>
      <c r="E65" s="50"/>
      <c r="F65" s="44"/>
      <c r="G65" s="44"/>
      <c r="H65" s="44"/>
      <c r="I65" s="44"/>
      <c r="J65" s="45"/>
    </row>
    <row r="66">
      <c r="A66" s="35" t="s">
        <v>39</v>
      </c>
      <c r="B66" s="35">
        <v>15</v>
      </c>
      <c r="C66" s="36" t="s">
        <v>164</v>
      </c>
      <c r="D66" s="35" t="s">
        <v>41</v>
      </c>
      <c r="E66" s="37" t="s">
        <v>165</v>
      </c>
      <c r="F66" s="38" t="s">
        <v>166</v>
      </c>
      <c r="G66" s="39">
        <v>70</v>
      </c>
      <c r="H66" s="40">
        <v>0</v>
      </c>
      <c r="I66" s="41">
        <f>ROUND(G66*H66,P4)</f>
        <v>0</v>
      </c>
      <c r="J66" s="38" t="s">
        <v>44</v>
      </c>
      <c r="O66" s="42">
        <f>I66*0.21</f>
        <v>0</v>
      </c>
      <c r="P66">
        <v>3</v>
      </c>
    </row>
    <row r="67" ht="276.9">
      <c r="A67" s="35" t="s">
        <v>45</v>
      </c>
      <c r="B67" s="43"/>
      <c r="C67" s="44"/>
      <c r="D67" s="44"/>
      <c r="E67" s="37" t="s">
        <v>167</v>
      </c>
      <c r="F67" s="44"/>
      <c r="G67" s="44"/>
      <c r="H67" s="44"/>
      <c r="I67" s="44"/>
      <c r="J67" s="45"/>
    </row>
    <row r="68">
      <c r="A68" s="35" t="s">
        <v>47</v>
      </c>
      <c r="B68" s="43"/>
      <c r="C68" s="44"/>
      <c r="D68" s="44"/>
      <c r="E68" s="46" t="s">
        <v>168</v>
      </c>
      <c r="F68" s="44"/>
      <c r="G68" s="44"/>
      <c r="H68" s="44"/>
      <c r="I68" s="44"/>
      <c r="J68" s="45"/>
    </row>
    <row r="69" ht="72.9">
      <c r="A69" s="35" t="s">
        <v>49</v>
      </c>
      <c r="B69" s="43"/>
      <c r="C69" s="44"/>
      <c r="D69" s="44"/>
      <c r="E69" s="37" t="s">
        <v>169</v>
      </c>
      <c r="F69" s="44"/>
      <c r="G69" s="44"/>
      <c r="H69" s="44"/>
      <c r="I69" s="44"/>
      <c r="J69" s="45"/>
    </row>
    <row r="70">
      <c r="A70" s="35" t="s">
        <v>39</v>
      </c>
      <c r="B70" s="35">
        <v>16</v>
      </c>
      <c r="C70" s="36" t="s">
        <v>170</v>
      </c>
      <c r="D70" s="35" t="s">
        <v>41</v>
      </c>
      <c r="E70" s="37" t="s">
        <v>171</v>
      </c>
      <c r="F70" s="38" t="s">
        <v>166</v>
      </c>
      <c r="G70" s="39">
        <v>1050</v>
      </c>
      <c r="H70" s="40">
        <v>0</v>
      </c>
      <c r="I70" s="41">
        <f>ROUND(G70*H70,P4)</f>
        <v>0</v>
      </c>
      <c r="J70" s="38" t="s">
        <v>44</v>
      </c>
      <c r="O70" s="42">
        <f>I70*0.21</f>
        <v>0</v>
      </c>
      <c r="P70">
        <v>3</v>
      </c>
    </row>
    <row r="71" ht="87.5">
      <c r="A71" s="35" t="s">
        <v>45</v>
      </c>
      <c r="B71" s="43"/>
      <c r="C71" s="44"/>
      <c r="D71" s="44"/>
      <c r="E71" s="37" t="s">
        <v>172</v>
      </c>
      <c r="F71" s="44"/>
      <c r="G71" s="44"/>
      <c r="H71" s="44"/>
      <c r="I71" s="44"/>
      <c r="J71" s="45"/>
    </row>
    <row r="72">
      <c r="A72" s="35" t="s">
        <v>47</v>
      </c>
      <c r="B72" s="43"/>
      <c r="C72" s="44"/>
      <c r="D72" s="44"/>
      <c r="E72" s="46" t="s">
        <v>173</v>
      </c>
      <c r="F72" s="44"/>
      <c r="G72" s="44"/>
      <c r="H72" s="44"/>
      <c r="I72" s="44"/>
      <c r="J72" s="45"/>
    </row>
    <row r="73" ht="43.8">
      <c r="A73" s="35" t="s">
        <v>49</v>
      </c>
      <c r="B73" s="43"/>
      <c r="C73" s="44"/>
      <c r="D73" s="44"/>
      <c r="E73" s="37" t="s">
        <v>174</v>
      </c>
      <c r="F73" s="44"/>
      <c r="G73" s="44"/>
      <c r="H73" s="44"/>
      <c r="I73" s="44"/>
      <c r="J73" s="45"/>
    </row>
    <row r="74">
      <c r="A74" s="29" t="s">
        <v>36</v>
      </c>
      <c r="B74" s="30"/>
      <c r="C74" s="31" t="s">
        <v>64</v>
      </c>
      <c r="D74" s="32"/>
      <c r="E74" s="29" t="s">
        <v>175</v>
      </c>
      <c r="F74" s="32"/>
      <c r="G74" s="32"/>
      <c r="H74" s="32"/>
      <c r="I74" s="33">
        <f>SUMIFS(I75:I82,A75:A82,"P")</f>
        <v>0</v>
      </c>
      <c r="J74" s="34"/>
    </row>
    <row r="75">
      <c r="A75" s="35" t="s">
        <v>39</v>
      </c>
      <c r="B75" s="35">
        <v>17</v>
      </c>
      <c r="C75" s="36" t="s">
        <v>176</v>
      </c>
      <c r="D75" s="35" t="s">
        <v>41</v>
      </c>
      <c r="E75" s="37" t="s">
        <v>177</v>
      </c>
      <c r="F75" s="38" t="s">
        <v>121</v>
      </c>
      <c r="G75" s="39">
        <v>36</v>
      </c>
      <c r="H75" s="40">
        <v>0</v>
      </c>
      <c r="I75" s="41">
        <f>ROUND(G75*H75,P4)</f>
        <v>0</v>
      </c>
      <c r="J75" s="38" t="s">
        <v>44</v>
      </c>
      <c r="O75" s="42">
        <f>I75*0.21</f>
        <v>0</v>
      </c>
      <c r="P75">
        <v>3</v>
      </c>
    </row>
    <row r="76" ht="72.9">
      <c r="A76" s="35" t="s">
        <v>45</v>
      </c>
      <c r="B76" s="43"/>
      <c r="C76" s="44"/>
      <c r="D76" s="44"/>
      <c r="E76" s="37" t="s">
        <v>178</v>
      </c>
      <c r="F76" s="44"/>
      <c r="G76" s="44"/>
      <c r="H76" s="44"/>
      <c r="I76" s="44"/>
      <c r="J76" s="45"/>
    </row>
    <row r="77">
      <c r="A77" s="35" t="s">
        <v>47</v>
      </c>
      <c r="B77" s="43"/>
      <c r="C77" s="44"/>
      <c r="D77" s="44"/>
      <c r="E77" s="46" t="s">
        <v>160</v>
      </c>
      <c r="F77" s="44"/>
      <c r="G77" s="44"/>
      <c r="H77" s="44"/>
      <c r="I77" s="44"/>
      <c r="J77" s="45"/>
    </row>
    <row r="78" ht="29.2">
      <c r="A78" s="35" t="s">
        <v>49</v>
      </c>
      <c r="B78" s="43"/>
      <c r="C78" s="44"/>
      <c r="D78" s="44"/>
      <c r="E78" s="37" t="s">
        <v>179</v>
      </c>
      <c r="F78" s="44"/>
      <c r="G78" s="44"/>
      <c r="H78" s="44"/>
      <c r="I78" s="44"/>
      <c r="J78" s="45"/>
    </row>
    <row r="79">
      <c r="A79" s="35" t="s">
        <v>39</v>
      </c>
      <c r="B79" s="35">
        <v>18</v>
      </c>
      <c r="C79" s="36" t="s">
        <v>180</v>
      </c>
      <c r="D79" s="35" t="s">
        <v>41</v>
      </c>
      <c r="E79" s="37" t="s">
        <v>181</v>
      </c>
      <c r="F79" s="38" t="s">
        <v>166</v>
      </c>
      <c r="G79" s="39">
        <v>250</v>
      </c>
      <c r="H79" s="40">
        <v>0</v>
      </c>
      <c r="I79" s="41">
        <f>ROUND(G79*H79,P4)</f>
        <v>0</v>
      </c>
      <c r="J79" s="38" t="s">
        <v>44</v>
      </c>
      <c r="O79" s="42">
        <f>I79*0.21</f>
        <v>0</v>
      </c>
      <c r="P79">
        <v>3</v>
      </c>
    </row>
    <row r="80" ht="43.8">
      <c r="A80" s="35" t="s">
        <v>45</v>
      </c>
      <c r="B80" s="43"/>
      <c r="C80" s="44"/>
      <c r="D80" s="44"/>
      <c r="E80" s="37" t="s">
        <v>182</v>
      </c>
      <c r="F80" s="44"/>
      <c r="G80" s="44"/>
      <c r="H80" s="44"/>
      <c r="I80" s="44"/>
      <c r="J80" s="45"/>
    </row>
    <row r="81">
      <c r="A81" s="35" t="s">
        <v>47</v>
      </c>
      <c r="B81" s="43"/>
      <c r="C81" s="44"/>
      <c r="D81" s="44"/>
      <c r="E81" s="46" t="s">
        <v>183</v>
      </c>
      <c r="F81" s="44"/>
      <c r="G81" s="44"/>
      <c r="H81" s="44"/>
      <c r="I81" s="44"/>
      <c r="J81" s="45"/>
    </row>
    <row r="82" ht="102">
      <c r="A82" s="35" t="s">
        <v>49</v>
      </c>
      <c r="B82" s="43"/>
      <c r="C82" s="44"/>
      <c r="D82" s="44"/>
      <c r="E82" s="37" t="s">
        <v>184</v>
      </c>
      <c r="F82" s="44"/>
      <c r="G82" s="44"/>
      <c r="H82" s="44"/>
      <c r="I82" s="44"/>
      <c r="J82" s="45"/>
    </row>
    <row r="83">
      <c r="A83" s="29" t="s">
        <v>36</v>
      </c>
      <c r="B83" s="30"/>
      <c r="C83" s="31" t="s">
        <v>185</v>
      </c>
      <c r="D83" s="32"/>
      <c r="E83" s="29" t="s">
        <v>186</v>
      </c>
      <c r="F83" s="32"/>
      <c r="G83" s="32"/>
      <c r="H83" s="32"/>
      <c r="I83" s="33">
        <f>SUMIFS(I84:I91,A84:A91,"P")</f>
        <v>0</v>
      </c>
      <c r="J83" s="34"/>
    </row>
    <row r="84">
      <c r="A84" s="35" t="s">
        <v>39</v>
      </c>
      <c r="B84" s="35">
        <v>19</v>
      </c>
      <c r="C84" s="36" t="s">
        <v>187</v>
      </c>
      <c r="D84" s="35" t="s">
        <v>41</v>
      </c>
      <c r="E84" s="37" t="s">
        <v>188</v>
      </c>
      <c r="F84" s="38" t="s">
        <v>121</v>
      </c>
      <c r="G84" s="39">
        <v>0.5</v>
      </c>
      <c r="H84" s="40">
        <v>0</v>
      </c>
      <c r="I84" s="41">
        <f>ROUND(G84*H84,P4)</f>
        <v>0</v>
      </c>
      <c r="J84" s="38" t="s">
        <v>44</v>
      </c>
      <c r="O84" s="42">
        <f>I84*0.21</f>
        <v>0</v>
      </c>
      <c r="P84">
        <v>3</v>
      </c>
    </row>
    <row r="85" ht="29.2">
      <c r="A85" s="35" t="s">
        <v>45</v>
      </c>
      <c r="B85" s="43"/>
      <c r="C85" s="44"/>
      <c r="D85" s="44"/>
      <c r="E85" s="37" t="s">
        <v>189</v>
      </c>
      <c r="F85" s="44"/>
      <c r="G85" s="44"/>
      <c r="H85" s="44"/>
      <c r="I85" s="44"/>
      <c r="J85" s="45"/>
    </row>
    <row r="86">
      <c r="A86" s="35" t="s">
        <v>47</v>
      </c>
      <c r="B86" s="43"/>
      <c r="C86" s="44"/>
      <c r="D86" s="44"/>
      <c r="E86" s="46" t="s">
        <v>190</v>
      </c>
      <c r="F86" s="44"/>
      <c r="G86" s="44"/>
      <c r="H86" s="44"/>
      <c r="I86" s="44"/>
      <c r="J86" s="45"/>
    </row>
    <row r="87" ht="116.6">
      <c r="A87" s="35" t="s">
        <v>49</v>
      </c>
      <c r="B87" s="43"/>
      <c r="C87" s="44"/>
      <c r="D87" s="44"/>
      <c r="E87" s="37" t="s">
        <v>191</v>
      </c>
      <c r="F87" s="44"/>
      <c r="G87" s="44"/>
      <c r="H87" s="44"/>
      <c r="I87" s="44"/>
      <c r="J87" s="45"/>
    </row>
    <row r="88">
      <c r="A88" s="35" t="s">
        <v>39</v>
      </c>
      <c r="B88" s="35">
        <v>20</v>
      </c>
      <c r="C88" s="36" t="s">
        <v>192</v>
      </c>
      <c r="D88" s="35" t="s">
        <v>41</v>
      </c>
      <c r="E88" s="37" t="s">
        <v>193</v>
      </c>
      <c r="F88" s="38" t="s">
        <v>121</v>
      </c>
      <c r="G88" s="39">
        <v>75</v>
      </c>
      <c r="H88" s="40">
        <v>0</v>
      </c>
      <c r="I88" s="41">
        <f>ROUND(G88*H88,P4)</f>
        <v>0</v>
      </c>
      <c r="J88" s="38" t="s">
        <v>44</v>
      </c>
      <c r="O88" s="42">
        <f>I88*0.21</f>
        <v>0</v>
      </c>
      <c r="P88">
        <v>3</v>
      </c>
    </row>
    <row r="89" ht="58.3">
      <c r="A89" s="35" t="s">
        <v>45</v>
      </c>
      <c r="B89" s="43"/>
      <c r="C89" s="44"/>
      <c r="D89" s="44"/>
      <c r="E89" s="37" t="s">
        <v>194</v>
      </c>
      <c r="F89" s="44"/>
      <c r="G89" s="44"/>
      <c r="H89" s="44"/>
      <c r="I89" s="44"/>
      <c r="J89" s="45"/>
    </row>
    <row r="90">
      <c r="A90" s="35" t="s">
        <v>47</v>
      </c>
      <c r="B90" s="43"/>
      <c r="C90" s="44"/>
      <c r="D90" s="44"/>
      <c r="E90" s="46" t="s">
        <v>195</v>
      </c>
      <c r="F90" s="44"/>
      <c r="G90" s="44"/>
      <c r="H90" s="44"/>
      <c r="I90" s="44"/>
      <c r="J90" s="45"/>
    </row>
    <row r="91" ht="43.8">
      <c r="A91" s="35" t="s">
        <v>49</v>
      </c>
      <c r="B91" s="43"/>
      <c r="C91" s="44"/>
      <c r="D91" s="44"/>
      <c r="E91" s="37" t="s">
        <v>196</v>
      </c>
      <c r="F91" s="44"/>
      <c r="G91" s="44"/>
      <c r="H91" s="44"/>
      <c r="I91" s="44"/>
      <c r="J91" s="45"/>
    </row>
    <row r="92">
      <c r="A92" s="29" t="s">
        <v>36</v>
      </c>
      <c r="B92" s="30"/>
      <c r="C92" s="31" t="s">
        <v>197</v>
      </c>
      <c r="D92" s="32"/>
      <c r="E92" s="29" t="s">
        <v>198</v>
      </c>
      <c r="F92" s="32"/>
      <c r="G92" s="32"/>
      <c r="H92" s="32"/>
      <c r="I92" s="33">
        <f>SUMIFS(I93:I148,A93:A148,"P")</f>
        <v>0</v>
      </c>
      <c r="J92" s="34"/>
    </row>
    <row r="93">
      <c r="A93" s="35" t="s">
        <v>39</v>
      </c>
      <c r="B93" s="35">
        <v>21</v>
      </c>
      <c r="C93" s="36" t="s">
        <v>199</v>
      </c>
      <c r="D93" s="35" t="s">
        <v>59</v>
      </c>
      <c r="E93" s="37" t="s">
        <v>200</v>
      </c>
      <c r="F93" s="38" t="s">
        <v>121</v>
      </c>
      <c r="G93" s="39">
        <v>151.5</v>
      </c>
      <c r="H93" s="40">
        <v>0</v>
      </c>
      <c r="I93" s="41">
        <f>ROUND(G93*H93,P4)</f>
        <v>0</v>
      </c>
      <c r="J93" s="38" t="s">
        <v>44</v>
      </c>
      <c r="O93" s="42">
        <f>I93*0.21</f>
        <v>0</v>
      </c>
      <c r="P93">
        <v>3</v>
      </c>
    </row>
    <row r="94" ht="335.2">
      <c r="A94" s="35" t="s">
        <v>45</v>
      </c>
      <c r="B94" s="43"/>
      <c r="C94" s="44"/>
      <c r="D94" s="44"/>
      <c r="E94" s="37" t="s">
        <v>201</v>
      </c>
      <c r="F94" s="44"/>
      <c r="G94" s="44"/>
      <c r="H94" s="44"/>
      <c r="I94" s="44"/>
      <c r="J94" s="45"/>
    </row>
    <row r="95">
      <c r="A95" s="35" t="s">
        <v>47</v>
      </c>
      <c r="B95" s="43"/>
      <c r="C95" s="44"/>
      <c r="D95" s="44"/>
      <c r="E95" s="46" t="s">
        <v>202</v>
      </c>
      <c r="F95" s="44"/>
      <c r="G95" s="44"/>
      <c r="H95" s="44"/>
      <c r="I95" s="44"/>
      <c r="J95" s="45"/>
    </row>
    <row r="96" ht="58.3">
      <c r="A96" s="35" t="s">
        <v>49</v>
      </c>
      <c r="B96" s="43"/>
      <c r="C96" s="44"/>
      <c r="D96" s="44"/>
      <c r="E96" s="37" t="s">
        <v>203</v>
      </c>
      <c r="F96" s="44"/>
      <c r="G96" s="44"/>
      <c r="H96" s="44"/>
      <c r="I96" s="44"/>
      <c r="J96" s="45"/>
    </row>
    <row r="97">
      <c r="A97" s="35" t="s">
        <v>39</v>
      </c>
      <c r="B97" s="35">
        <v>22</v>
      </c>
      <c r="C97" s="36" t="s">
        <v>199</v>
      </c>
      <c r="D97" s="35" t="s">
        <v>64</v>
      </c>
      <c r="E97" s="37" t="s">
        <v>204</v>
      </c>
      <c r="F97" s="38" t="s">
        <v>121</v>
      </c>
      <c r="G97" s="39">
        <v>15</v>
      </c>
      <c r="H97" s="40">
        <v>0</v>
      </c>
      <c r="I97" s="41">
        <f>ROUND(G97*H97,P4)</f>
        <v>0</v>
      </c>
      <c r="J97" s="38" t="s">
        <v>44</v>
      </c>
      <c r="O97" s="42">
        <f>I97*0.21</f>
        <v>0</v>
      </c>
      <c r="P97">
        <v>3</v>
      </c>
    </row>
    <row r="98" ht="189.5">
      <c r="A98" s="35" t="s">
        <v>45</v>
      </c>
      <c r="B98" s="43"/>
      <c r="C98" s="44"/>
      <c r="D98" s="44"/>
      <c r="E98" s="37" t="s">
        <v>205</v>
      </c>
      <c r="F98" s="44"/>
      <c r="G98" s="44"/>
      <c r="H98" s="44"/>
      <c r="I98" s="44"/>
      <c r="J98" s="45"/>
    </row>
    <row r="99">
      <c r="A99" s="35" t="s">
        <v>47</v>
      </c>
      <c r="B99" s="43"/>
      <c r="C99" s="44"/>
      <c r="D99" s="44"/>
      <c r="E99" s="46" t="s">
        <v>206</v>
      </c>
      <c r="F99" s="44"/>
      <c r="G99" s="44"/>
      <c r="H99" s="44"/>
      <c r="I99" s="44"/>
      <c r="J99" s="45"/>
    </row>
    <row r="100" ht="58.3">
      <c r="A100" s="35" t="s">
        <v>49</v>
      </c>
      <c r="B100" s="43"/>
      <c r="C100" s="44"/>
      <c r="D100" s="44"/>
      <c r="E100" s="37" t="s">
        <v>203</v>
      </c>
      <c r="F100" s="44"/>
      <c r="G100" s="44"/>
      <c r="H100" s="44"/>
      <c r="I100" s="44"/>
      <c r="J100" s="45"/>
    </row>
    <row r="101">
      <c r="A101" s="35" t="s">
        <v>39</v>
      </c>
      <c r="B101" s="35">
        <v>23</v>
      </c>
      <c r="C101" s="36" t="s">
        <v>207</v>
      </c>
      <c r="D101" s="35" t="s">
        <v>41</v>
      </c>
      <c r="E101" s="37" t="s">
        <v>208</v>
      </c>
      <c r="F101" s="38" t="s">
        <v>166</v>
      </c>
      <c r="G101" s="39">
        <v>360</v>
      </c>
      <c r="H101" s="40">
        <v>0</v>
      </c>
      <c r="I101" s="41">
        <f>ROUND(G101*H101,P4)</f>
        <v>0</v>
      </c>
      <c r="J101" s="38" t="s">
        <v>44</v>
      </c>
      <c r="O101" s="42">
        <f>I101*0.21</f>
        <v>0</v>
      </c>
      <c r="P101">
        <v>3</v>
      </c>
    </row>
    <row r="102" ht="116.6">
      <c r="A102" s="35" t="s">
        <v>45</v>
      </c>
      <c r="B102" s="43"/>
      <c r="C102" s="44"/>
      <c r="D102" s="44"/>
      <c r="E102" s="37" t="s">
        <v>209</v>
      </c>
      <c r="F102" s="44"/>
      <c r="G102" s="44"/>
      <c r="H102" s="44"/>
      <c r="I102" s="44"/>
      <c r="J102" s="45"/>
    </row>
    <row r="103">
      <c r="A103" s="35" t="s">
        <v>47</v>
      </c>
      <c r="B103" s="43"/>
      <c r="C103" s="44"/>
      <c r="D103" s="44"/>
      <c r="E103" s="46" t="s">
        <v>210</v>
      </c>
      <c r="F103" s="44"/>
      <c r="G103" s="44"/>
      <c r="H103" s="44"/>
      <c r="I103" s="44"/>
      <c r="J103" s="45"/>
    </row>
    <row r="104" ht="102">
      <c r="A104" s="35" t="s">
        <v>49</v>
      </c>
      <c r="B104" s="43"/>
      <c r="C104" s="44"/>
      <c r="D104" s="44"/>
      <c r="E104" s="37" t="s">
        <v>211</v>
      </c>
      <c r="F104" s="44"/>
      <c r="G104" s="44"/>
      <c r="H104" s="44"/>
      <c r="I104" s="44"/>
      <c r="J104" s="45"/>
    </row>
    <row r="105">
      <c r="A105" s="35" t="s">
        <v>39</v>
      </c>
      <c r="B105" s="35">
        <v>24</v>
      </c>
      <c r="C105" s="36" t="s">
        <v>212</v>
      </c>
      <c r="D105" s="35" t="s">
        <v>41</v>
      </c>
      <c r="E105" s="37" t="s">
        <v>213</v>
      </c>
      <c r="F105" s="38" t="s">
        <v>166</v>
      </c>
      <c r="G105" s="39">
        <v>360</v>
      </c>
      <c r="H105" s="40">
        <v>0</v>
      </c>
      <c r="I105" s="41">
        <f>ROUND(G105*H105,P4)</f>
        <v>0</v>
      </c>
      <c r="J105" s="38" t="s">
        <v>44</v>
      </c>
      <c r="O105" s="42">
        <f>I105*0.21</f>
        <v>0</v>
      </c>
      <c r="P105">
        <v>3</v>
      </c>
    </row>
    <row r="106" ht="58.3">
      <c r="A106" s="35" t="s">
        <v>45</v>
      </c>
      <c r="B106" s="43"/>
      <c r="C106" s="44"/>
      <c r="D106" s="44"/>
      <c r="E106" s="37" t="s">
        <v>214</v>
      </c>
      <c r="F106" s="44"/>
      <c r="G106" s="44"/>
      <c r="H106" s="44"/>
      <c r="I106" s="44"/>
      <c r="J106" s="45"/>
    </row>
    <row r="107">
      <c r="A107" s="35" t="s">
        <v>47</v>
      </c>
      <c r="B107" s="43"/>
      <c r="C107" s="44"/>
      <c r="D107" s="44"/>
      <c r="E107" s="46" t="s">
        <v>215</v>
      </c>
      <c r="F107" s="44"/>
      <c r="G107" s="44"/>
      <c r="H107" s="44"/>
      <c r="I107" s="44"/>
      <c r="J107" s="45"/>
    </row>
    <row r="108" ht="87.5">
      <c r="A108" s="35" t="s">
        <v>49</v>
      </c>
      <c r="B108" s="43"/>
      <c r="C108" s="44"/>
      <c r="D108" s="44"/>
      <c r="E108" s="37" t="s">
        <v>216</v>
      </c>
      <c r="F108" s="44"/>
      <c r="G108" s="44"/>
      <c r="H108" s="44"/>
      <c r="I108" s="44"/>
      <c r="J108" s="45"/>
    </row>
    <row r="109">
      <c r="A109" s="35" t="s">
        <v>39</v>
      </c>
      <c r="B109" s="35">
        <v>25</v>
      </c>
      <c r="C109" s="36" t="s">
        <v>217</v>
      </c>
      <c r="D109" s="35" t="s">
        <v>41</v>
      </c>
      <c r="E109" s="37" t="s">
        <v>218</v>
      </c>
      <c r="F109" s="38" t="s">
        <v>121</v>
      </c>
      <c r="G109" s="39">
        <v>13.199999999999999</v>
      </c>
      <c r="H109" s="40">
        <v>0</v>
      </c>
      <c r="I109" s="41">
        <f>ROUND(G109*H109,P4)</f>
        <v>0</v>
      </c>
      <c r="J109" s="38" t="s">
        <v>44</v>
      </c>
      <c r="O109" s="42">
        <f>I109*0.21</f>
        <v>0</v>
      </c>
      <c r="P109">
        <v>3</v>
      </c>
    </row>
    <row r="110" ht="58.3">
      <c r="A110" s="35" t="s">
        <v>45</v>
      </c>
      <c r="B110" s="43"/>
      <c r="C110" s="44"/>
      <c r="D110" s="44"/>
      <c r="E110" s="37" t="s">
        <v>219</v>
      </c>
      <c r="F110" s="44"/>
      <c r="G110" s="44"/>
      <c r="H110" s="44"/>
      <c r="I110" s="44"/>
      <c r="J110" s="45"/>
    </row>
    <row r="111">
      <c r="A111" s="35" t="s">
        <v>47</v>
      </c>
      <c r="B111" s="43"/>
      <c r="C111" s="44"/>
      <c r="D111" s="44"/>
      <c r="E111" s="46" t="s">
        <v>220</v>
      </c>
      <c r="F111" s="44"/>
      <c r="G111" s="44"/>
      <c r="H111" s="44"/>
      <c r="I111" s="44"/>
      <c r="J111" s="45"/>
    </row>
    <row r="112" ht="116.6">
      <c r="A112" s="35" t="s">
        <v>49</v>
      </c>
      <c r="B112" s="43"/>
      <c r="C112" s="44"/>
      <c r="D112" s="44"/>
      <c r="E112" s="37" t="s">
        <v>221</v>
      </c>
      <c r="F112" s="44"/>
      <c r="G112" s="44"/>
      <c r="H112" s="44"/>
      <c r="I112" s="44"/>
      <c r="J112" s="45"/>
    </row>
    <row r="113">
      <c r="A113" s="35" t="s">
        <v>39</v>
      </c>
      <c r="B113" s="35">
        <v>26</v>
      </c>
      <c r="C113" s="36" t="s">
        <v>222</v>
      </c>
      <c r="D113" s="35" t="s">
        <v>41</v>
      </c>
      <c r="E113" s="37" t="s">
        <v>223</v>
      </c>
      <c r="F113" s="38" t="s">
        <v>121</v>
      </c>
      <c r="G113" s="39">
        <v>22.800000000000001</v>
      </c>
      <c r="H113" s="40">
        <v>0</v>
      </c>
      <c r="I113" s="41">
        <f>ROUND(G113*H113,P4)</f>
        <v>0</v>
      </c>
      <c r="J113" s="38" t="s">
        <v>44</v>
      </c>
      <c r="O113" s="42">
        <f>I113*0.21</f>
        <v>0</v>
      </c>
      <c r="P113">
        <v>3</v>
      </c>
    </row>
    <row r="114" ht="72.9">
      <c r="A114" s="35" t="s">
        <v>45</v>
      </c>
      <c r="B114" s="43"/>
      <c r="C114" s="44"/>
      <c r="D114" s="44"/>
      <c r="E114" s="37" t="s">
        <v>224</v>
      </c>
      <c r="F114" s="44"/>
      <c r="G114" s="44"/>
      <c r="H114" s="44"/>
      <c r="I114" s="44"/>
      <c r="J114" s="45"/>
    </row>
    <row r="115">
      <c r="A115" s="35" t="s">
        <v>47</v>
      </c>
      <c r="B115" s="43"/>
      <c r="C115" s="44"/>
      <c r="D115" s="44"/>
      <c r="E115" s="46" t="s">
        <v>225</v>
      </c>
      <c r="F115" s="44"/>
      <c r="G115" s="44"/>
      <c r="H115" s="44"/>
      <c r="I115" s="44"/>
      <c r="J115" s="45"/>
    </row>
    <row r="116" ht="116.6">
      <c r="A116" s="35" t="s">
        <v>49</v>
      </c>
      <c r="B116" s="43"/>
      <c r="C116" s="44"/>
      <c r="D116" s="44"/>
      <c r="E116" s="37" t="s">
        <v>226</v>
      </c>
      <c r="F116" s="44"/>
      <c r="G116" s="44"/>
      <c r="H116" s="44"/>
      <c r="I116" s="44"/>
      <c r="J116" s="45"/>
    </row>
    <row r="117">
      <c r="A117" s="35" t="s">
        <v>39</v>
      </c>
      <c r="B117" s="35">
        <v>27</v>
      </c>
      <c r="C117" s="36" t="s">
        <v>227</v>
      </c>
      <c r="D117" s="35" t="s">
        <v>41</v>
      </c>
      <c r="E117" s="37" t="s">
        <v>228</v>
      </c>
      <c r="F117" s="38" t="s">
        <v>132</v>
      </c>
      <c r="G117" s="39">
        <v>50</v>
      </c>
      <c r="H117" s="40">
        <v>0</v>
      </c>
      <c r="I117" s="41">
        <f>ROUND(G117*H117,P4)</f>
        <v>0</v>
      </c>
      <c r="J117" s="38" t="s">
        <v>44</v>
      </c>
      <c r="O117" s="42">
        <f>I117*0.21</f>
        <v>0</v>
      </c>
      <c r="P117">
        <v>3</v>
      </c>
    </row>
    <row r="118" ht="29.2">
      <c r="A118" s="35" t="s">
        <v>45</v>
      </c>
      <c r="B118" s="43"/>
      <c r="C118" s="44"/>
      <c r="D118" s="44"/>
      <c r="E118" s="37" t="s">
        <v>229</v>
      </c>
      <c r="F118" s="44"/>
      <c r="G118" s="44"/>
      <c r="H118" s="44"/>
      <c r="I118" s="44"/>
      <c r="J118" s="45"/>
    </row>
    <row r="119">
      <c r="A119" s="35" t="s">
        <v>47</v>
      </c>
      <c r="B119" s="43"/>
      <c r="C119" s="44"/>
      <c r="D119" s="44"/>
      <c r="E119" s="46" t="s">
        <v>230</v>
      </c>
      <c r="F119" s="44"/>
      <c r="G119" s="44"/>
      <c r="H119" s="44"/>
      <c r="I119" s="44"/>
      <c r="J119" s="45"/>
    </row>
    <row r="120" ht="72.9">
      <c r="A120" s="35" t="s">
        <v>49</v>
      </c>
      <c r="B120" s="43"/>
      <c r="C120" s="44"/>
      <c r="D120" s="44"/>
      <c r="E120" s="37" t="s">
        <v>231</v>
      </c>
      <c r="F120" s="44"/>
      <c r="G120" s="44"/>
      <c r="H120" s="44"/>
      <c r="I120" s="44"/>
      <c r="J120" s="45"/>
    </row>
    <row r="121">
      <c r="A121" s="35" t="s">
        <v>39</v>
      </c>
      <c r="B121" s="35">
        <v>28</v>
      </c>
      <c r="C121" s="36" t="s">
        <v>232</v>
      </c>
      <c r="D121" s="35" t="s">
        <v>41</v>
      </c>
      <c r="E121" s="37" t="s">
        <v>233</v>
      </c>
      <c r="F121" s="38" t="s">
        <v>166</v>
      </c>
      <c r="G121" s="39">
        <v>8</v>
      </c>
      <c r="H121" s="40">
        <v>0</v>
      </c>
      <c r="I121" s="41">
        <f>ROUND(G121*H121,P4)</f>
        <v>0</v>
      </c>
      <c r="J121" s="38" t="s">
        <v>44</v>
      </c>
      <c r="O121" s="42">
        <f>I121*0.21</f>
        <v>0</v>
      </c>
      <c r="P121">
        <v>3</v>
      </c>
    </row>
    <row r="122" ht="174.9">
      <c r="A122" s="35" t="s">
        <v>45</v>
      </c>
      <c r="B122" s="43"/>
      <c r="C122" s="44"/>
      <c r="D122" s="44"/>
      <c r="E122" s="37" t="s">
        <v>234</v>
      </c>
      <c r="F122" s="44"/>
      <c r="G122" s="44"/>
      <c r="H122" s="44"/>
      <c r="I122" s="44"/>
      <c r="J122" s="45"/>
    </row>
    <row r="123">
      <c r="A123" s="35" t="s">
        <v>47</v>
      </c>
      <c r="B123" s="43"/>
      <c r="C123" s="44"/>
      <c r="D123" s="44"/>
      <c r="E123" s="46" t="s">
        <v>235</v>
      </c>
      <c r="F123" s="44"/>
      <c r="G123" s="44"/>
      <c r="H123" s="44"/>
      <c r="I123" s="44"/>
      <c r="J123" s="45"/>
    </row>
    <row r="124" ht="131.2">
      <c r="A124" s="35" t="s">
        <v>49</v>
      </c>
      <c r="B124" s="43"/>
      <c r="C124" s="44"/>
      <c r="D124" s="44"/>
      <c r="E124" s="37" t="s">
        <v>236</v>
      </c>
      <c r="F124" s="44"/>
      <c r="G124" s="44"/>
      <c r="H124" s="44"/>
      <c r="I124" s="44"/>
      <c r="J124" s="45"/>
    </row>
    <row r="125" ht="29.2">
      <c r="A125" s="35" t="s">
        <v>39</v>
      </c>
      <c r="B125" s="35">
        <v>29</v>
      </c>
      <c r="C125" s="36" t="s">
        <v>237</v>
      </c>
      <c r="D125" s="35" t="s">
        <v>59</v>
      </c>
      <c r="E125" s="37" t="s">
        <v>238</v>
      </c>
      <c r="F125" s="38" t="s">
        <v>166</v>
      </c>
      <c r="G125" s="39">
        <v>4</v>
      </c>
      <c r="H125" s="40">
        <v>0</v>
      </c>
      <c r="I125" s="41">
        <f>ROUND(G125*H125,P4)</f>
        <v>0</v>
      </c>
      <c r="J125" s="38" t="s">
        <v>44</v>
      </c>
      <c r="O125" s="42">
        <f>I125*0.21</f>
        <v>0</v>
      </c>
      <c r="P125">
        <v>3</v>
      </c>
    </row>
    <row r="126" ht="233.2">
      <c r="A126" s="35" t="s">
        <v>45</v>
      </c>
      <c r="B126" s="43"/>
      <c r="C126" s="44"/>
      <c r="D126" s="44"/>
      <c r="E126" s="37" t="s">
        <v>239</v>
      </c>
      <c r="F126" s="44"/>
      <c r="G126" s="44"/>
      <c r="H126" s="44"/>
      <c r="I126" s="44"/>
      <c r="J126" s="45"/>
    </row>
    <row r="127">
      <c r="A127" s="35" t="s">
        <v>47</v>
      </c>
      <c r="B127" s="43"/>
      <c r="C127" s="44"/>
      <c r="D127" s="44"/>
      <c r="E127" s="46" t="s">
        <v>240</v>
      </c>
      <c r="F127" s="44"/>
      <c r="G127" s="44"/>
      <c r="H127" s="44"/>
      <c r="I127" s="44"/>
      <c r="J127" s="45"/>
    </row>
    <row r="128" ht="131.2">
      <c r="A128" s="35" t="s">
        <v>49</v>
      </c>
      <c r="B128" s="43"/>
      <c r="C128" s="44"/>
      <c r="D128" s="44"/>
      <c r="E128" s="37" t="s">
        <v>241</v>
      </c>
      <c r="F128" s="44"/>
      <c r="G128" s="44"/>
      <c r="H128" s="44"/>
      <c r="I128" s="44"/>
      <c r="J128" s="45"/>
    </row>
    <row r="129">
      <c r="A129" s="35" t="s">
        <v>39</v>
      </c>
      <c r="B129" s="35">
        <v>30</v>
      </c>
      <c r="C129" s="36" t="s">
        <v>242</v>
      </c>
      <c r="D129" s="35" t="s">
        <v>41</v>
      </c>
      <c r="E129" s="37" t="s">
        <v>243</v>
      </c>
      <c r="F129" s="38" t="s">
        <v>166</v>
      </c>
      <c r="G129" s="39">
        <v>25</v>
      </c>
      <c r="H129" s="40">
        <v>0</v>
      </c>
      <c r="I129" s="41">
        <f>ROUND(G129*H129,P4)</f>
        <v>0</v>
      </c>
      <c r="J129" s="38" t="s">
        <v>44</v>
      </c>
      <c r="O129" s="42">
        <f>I129*0.21</f>
        <v>0</v>
      </c>
      <c r="P129">
        <v>3</v>
      </c>
    </row>
    <row r="130" ht="131.2">
      <c r="A130" s="35" t="s">
        <v>45</v>
      </c>
      <c r="B130" s="43"/>
      <c r="C130" s="44"/>
      <c r="D130" s="44"/>
      <c r="E130" s="37" t="s">
        <v>244</v>
      </c>
      <c r="F130" s="44"/>
      <c r="G130" s="44"/>
      <c r="H130" s="44"/>
      <c r="I130" s="44"/>
      <c r="J130" s="45"/>
    </row>
    <row r="131">
      <c r="A131" s="35" t="s">
        <v>47</v>
      </c>
      <c r="B131" s="43"/>
      <c r="C131" s="44"/>
      <c r="D131" s="44"/>
      <c r="E131" s="46" t="s">
        <v>245</v>
      </c>
      <c r="F131" s="44"/>
      <c r="G131" s="44"/>
      <c r="H131" s="44"/>
      <c r="I131" s="44"/>
      <c r="J131" s="45"/>
    </row>
    <row r="132" ht="218.6">
      <c r="A132" s="35" t="s">
        <v>49</v>
      </c>
      <c r="B132" s="43"/>
      <c r="C132" s="44"/>
      <c r="D132" s="44"/>
      <c r="E132" s="37" t="s">
        <v>246</v>
      </c>
      <c r="F132" s="44"/>
      <c r="G132" s="44"/>
      <c r="H132" s="44"/>
      <c r="I132" s="44"/>
      <c r="J132" s="45"/>
    </row>
    <row r="133">
      <c r="A133" s="35" t="s">
        <v>39</v>
      </c>
      <c r="B133" s="35">
        <v>31</v>
      </c>
      <c r="C133" s="36" t="s">
        <v>247</v>
      </c>
      <c r="D133" s="35" t="s">
        <v>41</v>
      </c>
      <c r="E133" s="37" t="s">
        <v>248</v>
      </c>
      <c r="F133" s="38" t="s">
        <v>166</v>
      </c>
      <c r="G133" s="39">
        <v>22</v>
      </c>
      <c r="H133" s="40">
        <v>0</v>
      </c>
      <c r="I133" s="41">
        <f>ROUND(G133*H133,P4)</f>
        <v>0</v>
      </c>
      <c r="J133" s="38" t="s">
        <v>44</v>
      </c>
      <c r="O133" s="42">
        <f>I133*0.21</f>
        <v>0</v>
      </c>
      <c r="P133">
        <v>3</v>
      </c>
    </row>
    <row r="134" ht="87.5">
      <c r="A134" s="35" t="s">
        <v>45</v>
      </c>
      <c r="B134" s="43"/>
      <c r="C134" s="44"/>
      <c r="D134" s="44"/>
      <c r="E134" s="37" t="s">
        <v>249</v>
      </c>
      <c r="F134" s="44"/>
      <c r="G134" s="44"/>
      <c r="H134" s="44"/>
      <c r="I134" s="44"/>
      <c r="J134" s="45"/>
    </row>
    <row r="135">
      <c r="A135" s="35" t="s">
        <v>47</v>
      </c>
      <c r="B135" s="43"/>
      <c r="C135" s="44"/>
      <c r="D135" s="44"/>
      <c r="E135" s="46" t="s">
        <v>250</v>
      </c>
      <c r="F135" s="44"/>
      <c r="G135" s="44"/>
      <c r="H135" s="44"/>
      <c r="I135" s="44"/>
      <c r="J135" s="45"/>
    </row>
    <row r="136" ht="131.2">
      <c r="A136" s="35" t="s">
        <v>49</v>
      </c>
      <c r="B136" s="43"/>
      <c r="C136" s="44"/>
      <c r="D136" s="44"/>
      <c r="E136" s="37" t="s">
        <v>236</v>
      </c>
      <c r="F136" s="44"/>
      <c r="G136" s="44"/>
      <c r="H136" s="44"/>
      <c r="I136" s="44"/>
      <c r="J136" s="45"/>
    </row>
    <row r="137" ht="29.2">
      <c r="A137" s="35" t="s">
        <v>39</v>
      </c>
      <c r="B137" s="35">
        <v>32</v>
      </c>
      <c r="C137" s="36" t="s">
        <v>251</v>
      </c>
      <c r="D137" s="35" t="s">
        <v>41</v>
      </c>
      <c r="E137" s="37" t="s">
        <v>252</v>
      </c>
      <c r="F137" s="38" t="s">
        <v>166</v>
      </c>
      <c r="G137" s="39">
        <v>5</v>
      </c>
      <c r="H137" s="40">
        <v>0</v>
      </c>
      <c r="I137" s="41">
        <f>ROUND(G137*H137,P4)</f>
        <v>0</v>
      </c>
      <c r="J137" s="38" t="s">
        <v>44</v>
      </c>
      <c r="O137" s="42">
        <f>I137*0.21</f>
        <v>0</v>
      </c>
      <c r="P137">
        <v>3</v>
      </c>
    </row>
    <row r="138" ht="204">
      <c r="A138" s="35" t="s">
        <v>45</v>
      </c>
      <c r="B138" s="43"/>
      <c r="C138" s="44"/>
      <c r="D138" s="44"/>
      <c r="E138" s="37" t="s">
        <v>253</v>
      </c>
      <c r="F138" s="44"/>
      <c r="G138" s="44"/>
      <c r="H138" s="44"/>
      <c r="I138" s="44"/>
      <c r="J138" s="45"/>
    </row>
    <row r="139">
      <c r="A139" s="35" t="s">
        <v>47</v>
      </c>
      <c r="B139" s="43"/>
      <c r="C139" s="44"/>
      <c r="D139" s="44"/>
      <c r="E139" s="46" t="s">
        <v>254</v>
      </c>
      <c r="F139" s="44"/>
      <c r="G139" s="44"/>
      <c r="H139" s="44"/>
      <c r="I139" s="44"/>
      <c r="J139" s="45"/>
    </row>
    <row r="140" ht="131.2">
      <c r="A140" s="35" t="s">
        <v>49</v>
      </c>
      <c r="B140" s="43"/>
      <c r="C140" s="44"/>
      <c r="D140" s="44"/>
      <c r="E140" s="37" t="s">
        <v>255</v>
      </c>
      <c r="F140" s="44"/>
      <c r="G140" s="44"/>
      <c r="H140" s="44"/>
      <c r="I140" s="44"/>
      <c r="J140" s="45"/>
    </row>
    <row r="141" ht="29.2">
      <c r="A141" s="35" t="s">
        <v>39</v>
      </c>
      <c r="B141" s="35">
        <v>33</v>
      </c>
      <c r="C141" s="36" t="s">
        <v>256</v>
      </c>
      <c r="D141" s="35" t="s">
        <v>59</v>
      </c>
      <c r="E141" s="37" t="s">
        <v>257</v>
      </c>
      <c r="F141" s="38" t="s">
        <v>166</v>
      </c>
      <c r="G141" s="39">
        <v>225</v>
      </c>
      <c r="H141" s="40">
        <v>0</v>
      </c>
      <c r="I141" s="41">
        <f>ROUND(G141*H141,P4)</f>
        <v>0</v>
      </c>
      <c r="J141" s="38" t="s">
        <v>44</v>
      </c>
      <c r="O141" s="42">
        <f>I141*0.21</f>
        <v>0</v>
      </c>
      <c r="P141">
        <v>3</v>
      </c>
    </row>
    <row r="142" ht="409.5">
      <c r="A142" s="35" t="s">
        <v>45</v>
      </c>
      <c r="B142" s="43"/>
      <c r="C142" s="44"/>
      <c r="D142" s="44"/>
      <c r="E142" s="37" t="s">
        <v>258</v>
      </c>
      <c r="F142" s="44"/>
      <c r="G142" s="44"/>
      <c r="H142" s="44"/>
      <c r="I142" s="44"/>
      <c r="J142" s="45"/>
    </row>
    <row r="143">
      <c r="A143" s="35" t="s">
        <v>47</v>
      </c>
      <c r="B143" s="43"/>
      <c r="C143" s="44"/>
      <c r="D143" s="44"/>
      <c r="E143" s="46" t="s">
        <v>259</v>
      </c>
      <c r="F143" s="44"/>
      <c r="G143" s="44"/>
      <c r="H143" s="44"/>
      <c r="I143" s="44"/>
      <c r="J143" s="45"/>
    </row>
    <row r="144" ht="145.8">
      <c r="A144" s="35" t="s">
        <v>49</v>
      </c>
      <c r="B144" s="43"/>
      <c r="C144" s="44"/>
      <c r="D144" s="44"/>
      <c r="E144" s="37" t="s">
        <v>260</v>
      </c>
      <c r="F144" s="44"/>
      <c r="G144" s="44"/>
      <c r="H144" s="44"/>
      <c r="I144" s="44"/>
      <c r="J144" s="45"/>
    </row>
    <row r="145" ht="29.2">
      <c r="A145" s="35" t="s">
        <v>39</v>
      </c>
      <c r="B145" s="35">
        <v>34</v>
      </c>
      <c r="C145" s="36" t="s">
        <v>261</v>
      </c>
      <c r="D145" s="35" t="s">
        <v>59</v>
      </c>
      <c r="E145" s="37" t="s">
        <v>262</v>
      </c>
      <c r="F145" s="38" t="s">
        <v>166</v>
      </c>
      <c r="G145" s="39">
        <v>90</v>
      </c>
      <c r="H145" s="40">
        <v>0</v>
      </c>
      <c r="I145" s="41">
        <f>ROUND(G145*H145,P4)</f>
        <v>0</v>
      </c>
      <c r="J145" s="38" t="s">
        <v>44</v>
      </c>
      <c r="O145" s="42">
        <f>I145*0.21</f>
        <v>0</v>
      </c>
      <c r="P145">
        <v>3</v>
      </c>
    </row>
    <row r="146" ht="87.5">
      <c r="A146" s="35" t="s">
        <v>45</v>
      </c>
      <c r="B146" s="43"/>
      <c r="C146" s="44"/>
      <c r="D146" s="44"/>
      <c r="E146" s="37" t="s">
        <v>263</v>
      </c>
      <c r="F146" s="44"/>
      <c r="G146" s="44"/>
      <c r="H146" s="44"/>
      <c r="I146" s="44"/>
      <c r="J146" s="45"/>
    </row>
    <row r="147">
      <c r="A147" s="35" t="s">
        <v>47</v>
      </c>
      <c r="B147" s="43"/>
      <c r="C147" s="44"/>
      <c r="D147" s="44"/>
      <c r="E147" s="46" t="s">
        <v>264</v>
      </c>
      <c r="F147" s="44"/>
      <c r="G147" s="44"/>
      <c r="H147" s="44"/>
      <c r="I147" s="44"/>
      <c r="J147" s="45"/>
    </row>
    <row r="148" ht="102">
      <c r="A148" s="35" t="s">
        <v>49</v>
      </c>
      <c r="B148" s="43"/>
      <c r="C148" s="44"/>
      <c r="D148" s="44"/>
      <c r="E148" s="37" t="s">
        <v>265</v>
      </c>
      <c r="F148" s="44"/>
      <c r="G148" s="44"/>
      <c r="H148" s="44"/>
      <c r="I148" s="44"/>
      <c r="J148" s="45"/>
    </row>
    <row r="149">
      <c r="A149" s="29" t="s">
        <v>36</v>
      </c>
      <c r="B149" s="30"/>
      <c r="C149" s="31" t="s">
        <v>266</v>
      </c>
      <c r="D149" s="32"/>
      <c r="E149" s="29" t="s">
        <v>267</v>
      </c>
      <c r="F149" s="32"/>
      <c r="G149" s="32"/>
      <c r="H149" s="32"/>
      <c r="I149" s="33">
        <f>SUMIFS(I150:I157,A150:A157,"P")</f>
        <v>0</v>
      </c>
      <c r="J149" s="34"/>
    </row>
    <row r="150">
      <c r="A150" s="35" t="s">
        <v>39</v>
      </c>
      <c r="B150" s="35">
        <v>35</v>
      </c>
      <c r="C150" s="36" t="s">
        <v>268</v>
      </c>
      <c r="D150" s="35" t="s">
        <v>41</v>
      </c>
      <c r="E150" s="37" t="s">
        <v>269</v>
      </c>
      <c r="F150" s="38" t="s">
        <v>132</v>
      </c>
      <c r="G150" s="39">
        <v>1</v>
      </c>
      <c r="H150" s="40">
        <v>0</v>
      </c>
      <c r="I150" s="41">
        <f>ROUND(G150*H150,P4)</f>
        <v>0</v>
      </c>
      <c r="J150" s="38" t="s">
        <v>44</v>
      </c>
      <c r="O150" s="42">
        <f>I150*0.21</f>
        <v>0</v>
      </c>
      <c r="P150">
        <v>3</v>
      </c>
    </row>
    <row r="151" ht="72.9">
      <c r="A151" s="35" t="s">
        <v>45</v>
      </c>
      <c r="B151" s="43"/>
      <c r="C151" s="44"/>
      <c r="D151" s="44"/>
      <c r="E151" s="37" t="s">
        <v>270</v>
      </c>
      <c r="F151" s="44"/>
      <c r="G151" s="44"/>
      <c r="H151" s="44"/>
      <c r="I151" s="44"/>
      <c r="J151" s="45"/>
    </row>
    <row r="152">
      <c r="A152" s="35" t="s">
        <v>47</v>
      </c>
      <c r="B152" s="43"/>
      <c r="C152" s="44"/>
      <c r="D152" s="44"/>
      <c r="E152" s="46" t="s">
        <v>48</v>
      </c>
      <c r="F152" s="44"/>
      <c r="G152" s="44"/>
      <c r="H152" s="44"/>
      <c r="I152" s="44"/>
      <c r="J152" s="45"/>
    </row>
    <row r="153" ht="58.3">
      <c r="A153" s="35" t="s">
        <v>49</v>
      </c>
      <c r="B153" s="43"/>
      <c r="C153" s="44"/>
      <c r="D153" s="44"/>
      <c r="E153" s="37" t="s">
        <v>271</v>
      </c>
      <c r="F153" s="44"/>
      <c r="G153" s="44"/>
      <c r="H153" s="44"/>
      <c r="I153" s="44"/>
      <c r="J153" s="45"/>
    </row>
    <row r="154">
      <c r="A154" s="35" t="s">
        <v>39</v>
      </c>
      <c r="B154" s="35">
        <v>36</v>
      </c>
      <c r="C154" s="36" t="s">
        <v>272</v>
      </c>
      <c r="D154" s="35" t="s">
        <v>41</v>
      </c>
      <c r="E154" s="37" t="s">
        <v>273</v>
      </c>
      <c r="F154" s="38" t="s">
        <v>89</v>
      </c>
      <c r="G154" s="39">
        <v>1</v>
      </c>
      <c r="H154" s="40">
        <v>0</v>
      </c>
      <c r="I154" s="41">
        <f>ROUND(G154*H154,P4)</f>
        <v>0</v>
      </c>
      <c r="J154" s="38" t="s">
        <v>44</v>
      </c>
      <c r="O154" s="42">
        <f>I154*0.21</f>
        <v>0</v>
      </c>
      <c r="P154">
        <v>3</v>
      </c>
    </row>
    <row r="155" ht="160.3">
      <c r="A155" s="35" t="s">
        <v>45</v>
      </c>
      <c r="B155" s="43"/>
      <c r="C155" s="44"/>
      <c r="D155" s="44"/>
      <c r="E155" s="37" t="s">
        <v>274</v>
      </c>
      <c r="F155" s="44"/>
      <c r="G155" s="44"/>
      <c r="H155" s="44"/>
      <c r="I155" s="44"/>
      <c r="J155" s="45"/>
    </row>
    <row r="156">
      <c r="A156" s="35" t="s">
        <v>47</v>
      </c>
      <c r="B156" s="43"/>
      <c r="C156" s="44"/>
      <c r="D156" s="44"/>
      <c r="E156" s="46" t="s">
        <v>48</v>
      </c>
      <c r="F156" s="44"/>
      <c r="G156" s="44"/>
      <c r="H156" s="44"/>
      <c r="I156" s="44"/>
      <c r="J156" s="45"/>
    </row>
    <row r="157" ht="43.8">
      <c r="A157" s="35" t="s">
        <v>49</v>
      </c>
      <c r="B157" s="43"/>
      <c r="C157" s="44"/>
      <c r="D157" s="44"/>
      <c r="E157" s="37" t="s">
        <v>275</v>
      </c>
      <c r="F157" s="44"/>
      <c r="G157" s="44"/>
      <c r="H157" s="44"/>
      <c r="I157" s="44"/>
      <c r="J157" s="45"/>
    </row>
    <row r="158">
      <c r="A158" s="29" t="s">
        <v>36</v>
      </c>
      <c r="B158" s="30"/>
      <c r="C158" s="31" t="s">
        <v>276</v>
      </c>
      <c r="D158" s="32"/>
      <c r="E158" s="29" t="s">
        <v>277</v>
      </c>
      <c r="F158" s="32"/>
      <c r="G158" s="32"/>
      <c r="H158" s="32"/>
      <c r="I158" s="33">
        <f>SUMIFS(I159:I202,A159:A202,"P")</f>
        <v>0</v>
      </c>
      <c r="J158" s="34"/>
    </row>
    <row r="159" ht="29.2">
      <c r="A159" s="35" t="s">
        <v>39</v>
      </c>
      <c r="B159" s="35">
        <v>37</v>
      </c>
      <c r="C159" s="36" t="s">
        <v>278</v>
      </c>
      <c r="D159" s="35" t="s">
        <v>41</v>
      </c>
      <c r="E159" s="37" t="s">
        <v>279</v>
      </c>
      <c r="F159" s="38" t="s">
        <v>89</v>
      </c>
      <c r="G159" s="39">
        <v>2</v>
      </c>
      <c r="H159" s="40">
        <v>0</v>
      </c>
      <c r="I159" s="41">
        <f>ROUND(G159*H159,P4)</f>
        <v>0</v>
      </c>
      <c r="J159" s="38" t="s">
        <v>44</v>
      </c>
      <c r="O159" s="42">
        <f>I159*0.21</f>
        <v>0</v>
      </c>
      <c r="P159">
        <v>3</v>
      </c>
    </row>
    <row r="160">
      <c r="A160" s="35" t="s">
        <v>45</v>
      </c>
      <c r="B160" s="43"/>
      <c r="C160" s="44"/>
      <c r="D160" s="44"/>
      <c r="E160" s="37" t="s">
        <v>280</v>
      </c>
      <c r="F160" s="44"/>
      <c r="G160" s="44"/>
      <c r="H160" s="44"/>
      <c r="I160" s="44"/>
      <c r="J160" s="45"/>
    </row>
    <row r="161">
      <c r="A161" s="35" t="s">
        <v>47</v>
      </c>
      <c r="B161" s="43"/>
      <c r="C161" s="44"/>
      <c r="D161" s="44"/>
      <c r="E161" s="46" t="s">
        <v>281</v>
      </c>
      <c r="F161" s="44"/>
      <c r="G161" s="44"/>
      <c r="H161" s="44"/>
      <c r="I161" s="44"/>
      <c r="J161" s="45"/>
    </row>
    <row r="162" ht="58.3">
      <c r="A162" s="35" t="s">
        <v>49</v>
      </c>
      <c r="B162" s="43"/>
      <c r="C162" s="44"/>
      <c r="D162" s="44"/>
      <c r="E162" s="37" t="s">
        <v>282</v>
      </c>
      <c r="F162" s="44"/>
      <c r="G162" s="44"/>
      <c r="H162" s="44"/>
      <c r="I162" s="44"/>
      <c r="J162" s="45"/>
    </row>
    <row r="163">
      <c r="A163" s="35" t="s">
        <v>39</v>
      </c>
      <c r="B163" s="35">
        <v>38</v>
      </c>
      <c r="C163" s="36" t="s">
        <v>283</v>
      </c>
      <c r="D163" s="35" t="s">
        <v>41</v>
      </c>
      <c r="E163" s="37" t="s">
        <v>284</v>
      </c>
      <c r="F163" s="38" t="s">
        <v>89</v>
      </c>
      <c r="G163" s="39">
        <v>1</v>
      </c>
      <c r="H163" s="40">
        <v>0</v>
      </c>
      <c r="I163" s="41">
        <f>ROUND(G163*H163,P4)</f>
        <v>0</v>
      </c>
      <c r="J163" s="38" t="s">
        <v>44</v>
      </c>
      <c r="O163" s="42">
        <f>I163*0.21</f>
        <v>0</v>
      </c>
      <c r="P163">
        <v>3</v>
      </c>
    </row>
    <row r="164" ht="116.6">
      <c r="A164" s="35" t="s">
        <v>45</v>
      </c>
      <c r="B164" s="43"/>
      <c r="C164" s="44"/>
      <c r="D164" s="44"/>
      <c r="E164" s="37" t="s">
        <v>285</v>
      </c>
      <c r="F164" s="44"/>
      <c r="G164" s="44"/>
      <c r="H164" s="44"/>
      <c r="I164" s="44"/>
      <c r="J164" s="45"/>
    </row>
    <row r="165">
      <c r="A165" s="35" t="s">
        <v>47</v>
      </c>
      <c r="B165" s="43"/>
      <c r="C165" s="44"/>
      <c r="D165" s="44"/>
      <c r="E165" s="46" t="s">
        <v>48</v>
      </c>
      <c r="F165" s="44"/>
      <c r="G165" s="44"/>
      <c r="H165" s="44"/>
      <c r="I165" s="44"/>
      <c r="J165" s="45"/>
    </row>
    <row r="166" ht="29.2">
      <c r="A166" s="35" t="s">
        <v>49</v>
      </c>
      <c r="B166" s="43"/>
      <c r="C166" s="44"/>
      <c r="D166" s="44"/>
      <c r="E166" s="37" t="s">
        <v>286</v>
      </c>
      <c r="F166" s="44"/>
      <c r="G166" s="44"/>
      <c r="H166" s="44"/>
      <c r="I166" s="44"/>
      <c r="J166" s="45"/>
    </row>
    <row r="167" ht="29.2">
      <c r="A167" s="35" t="s">
        <v>39</v>
      </c>
      <c r="B167" s="35">
        <v>39</v>
      </c>
      <c r="C167" s="36" t="s">
        <v>287</v>
      </c>
      <c r="D167" s="35" t="s">
        <v>41</v>
      </c>
      <c r="E167" s="37" t="s">
        <v>288</v>
      </c>
      <c r="F167" s="38" t="s">
        <v>166</v>
      </c>
      <c r="G167" s="39">
        <v>22</v>
      </c>
      <c r="H167" s="40">
        <v>0</v>
      </c>
      <c r="I167" s="41">
        <f>ROUND(G167*H167,P4)</f>
        <v>0</v>
      </c>
      <c r="J167" s="38" t="s">
        <v>44</v>
      </c>
      <c r="O167" s="42">
        <f>I167*0.21</f>
        <v>0</v>
      </c>
      <c r="P167">
        <v>3</v>
      </c>
    </row>
    <row r="168" ht="218.6">
      <c r="A168" s="35" t="s">
        <v>45</v>
      </c>
      <c r="B168" s="43"/>
      <c r="C168" s="44"/>
      <c r="D168" s="44"/>
      <c r="E168" s="37" t="s">
        <v>289</v>
      </c>
      <c r="F168" s="44"/>
      <c r="G168" s="44"/>
      <c r="H168" s="44"/>
      <c r="I168" s="44"/>
      <c r="J168" s="45"/>
    </row>
    <row r="169">
      <c r="A169" s="35" t="s">
        <v>47</v>
      </c>
      <c r="B169" s="43"/>
      <c r="C169" s="44"/>
      <c r="D169" s="44"/>
      <c r="E169" s="46" t="s">
        <v>290</v>
      </c>
      <c r="F169" s="44"/>
      <c r="G169" s="44"/>
      <c r="H169" s="44"/>
      <c r="I169" s="44"/>
      <c r="J169" s="45"/>
    </row>
    <row r="170" ht="43.8">
      <c r="A170" s="35" t="s">
        <v>49</v>
      </c>
      <c r="B170" s="43"/>
      <c r="C170" s="44"/>
      <c r="D170" s="44"/>
      <c r="E170" s="37" t="s">
        <v>291</v>
      </c>
      <c r="F170" s="44"/>
      <c r="G170" s="44"/>
      <c r="H170" s="44"/>
      <c r="I170" s="44"/>
      <c r="J170" s="45"/>
    </row>
    <row r="171" ht="29.2">
      <c r="A171" s="35" t="s">
        <v>39</v>
      </c>
      <c r="B171" s="35">
        <v>40</v>
      </c>
      <c r="C171" s="36" t="s">
        <v>292</v>
      </c>
      <c r="D171" s="35" t="s">
        <v>41</v>
      </c>
      <c r="E171" s="37" t="s">
        <v>293</v>
      </c>
      <c r="F171" s="38" t="s">
        <v>166</v>
      </c>
      <c r="G171" s="39">
        <v>22</v>
      </c>
      <c r="H171" s="40">
        <v>0</v>
      </c>
      <c r="I171" s="41">
        <f>ROUND(G171*H171,P4)</f>
        <v>0</v>
      </c>
      <c r="J171" s="38" t="s">
        <v>44</v>
      </c>
      <c r="O171" s="42">
        <f>I171*0.21</f>
        <v>0</v>
      </c>
      <c r="P171">
        <v>3</v>
      </c>
    </row>
    <row r="172" ht="218.6">
      <c r="A172" s="35" t="s">
        <v>45</v>
      </c>
      <c r="B172" s="43"/>
      <c r="C172" s="44"/>
      <c r="D172" s="44"/>
      <c r="E172" s="37" t="s">
        <v>294</v>
      </c>
      <c r="F172" s="44"/>
      <c r="G172" s="44"/>
      <c r="H172" s="44"/>
      <c r="I172" s="44"/>
      <c r="J172" s="45"/>
    </row>
    <row r="173">
      <c r="A173" s="35" t="s">
        <v>47</v>
      </c>
      <c r="B173" s="43"/>
      <c r="C173" s="44"/>
      <c r="D173" s="44"/>
      <c r="E173" s="46" t="s">
        <v>290</v>
      </c>
      <c r="F173" s="44"/>
      <c r="G173" s="44"/>
      <c r="H173" s="44"/>
      <c r="I173" s="44"/>
      <c r="J173" s="45"/>
    </row>
    <row r="174" ht="43.8">
      <c r="A174" s="35" t="s">
        <v>49</v>
      </c>
      <c r="B174" s="43"/>
      <c r="C174" s="44"/>
      <c r="D174" s="44"/>
      <c r="E174" s="37" t="s">
        <v>291</v>
      </c>
      <c r="F174" s="44"/>
      <c r="G174" s="44"/>
      <c r="H174" s="44"/>
      <c r="I174" s="44"/>
      <c r="J174" s="45"/>
    </row>
    <row r="175">
      <c r="A175" s="35" t="s">
        <v>39</v>
      </c>
      <c r="B175" s="35">
        <v>41</v>
      </c>
      <c r="C175" s="36" t="s">
        <v>295</v>
      </c>
      <c r="D175" s="35" t="s">
        <v>41</v>
      </c>
      <c r="E175" s="37" t="s">
        <v>296</v>
      </c>
      <c r="F175" s="38" t="s">
        <v>89</v>
      </c>
      <c r="G175" s="39">
        <v>2</v>
      </c>
      <c r="H175" s="40">
        <v>0</v>
      </c>
      <c r="I175" s="41">
        <f>ROUND(G175*H175,P4)</f>
        <v>0</v>
      </c>
      <c r="J175" s="38" t="s">
        <v>44</v>
      </c>
      <c r="O175" s="42">
        <f>I175*0.21</f>
        <v>0</v>
      </c>
      <c r="P175">
        <v>3</v>
      </c>
    </row>
    <row r="176" ht="43.8">
      <c r="A176" s="35" t="s">
        <v>45</v>
      </c>
      <c r="B176" s="43"/>
      <c r="C176" s="44"/>
      <c r="D176" s="44"/>
      <c r="E176" s="37" t="s">
        <v>297</v>
      </c>
      <c r="F176" s="44"/>
      <c r="G176" s="44"/>
      <c r="H176" s="44"/>
      <c r="I176" s="44"/>
      <c r="J176" s="45"/>
    </row>
    <row r="177">
      <c r="A177" s="35" t="s">
        <v>47</v>
      </c>
      <c r="B177" s="43"/>
      <c r="C177" s="44"/>
      <c r="D177" s="44"/>
      <c r="E177" s="46" t="s">
        <v>281</v>
      </c>
      <c r="F177" s="44"/>
      <c r="G177" s="44"/>
      <c r="H177" s="44"/>
      <c r="I177" s="44"/>
      <c r="J177" s="45"/>
    </row>
    <row r="178" ht="43.8">
      <c r="A178" s="35" t="s">
        <v>49</v>
      </c>
      <c r="B178" s="43"/>
      <c r="C178" s="44"/>
      <c r="D178" s="44"/>
      <c r="E178" s="37" t="s">
        <v>298</v>
      </c>
      <c r="F178" s="44"/>
      <c r="G178" s="44"/>
      <c r="H178" s="44"/>
      <c r="I178" s="44"/>
      <c r="J178" s="45"/>
    </row>
    <row r="179" ht="29.2">
      <c r="A179" s="35" t="s">
        <v>39</v>
      </c>
      <c r="B179" s="35">
        <v>42</v>
      </c>
      <c r="C179" s="36" t="s">
        <v>295</v>
      </c>
      <c r="D179" s="35" t="s">
        <v>59</v>
      </c>
      <c r="E179" s="37" t="s">
        <v>299</v>
      </c>
      <c r="F179" s="38" t="s">
        <v>89</v>
      </c>
      <c r="G179" s="39">
        <v>2</v>
      </c>
      <c r="H179" s="40">
        <v>0</v>
      </c>
      <c r="I179" s="41">
        <f>ROUND(G179*H179,P4)</f>
        <v>0</v>
      </c>
      <c r="J179" s="38" t="s">
        <v>44</v>
      </c>
      <c r="O179" s="42">
        <f>I179*0.21</f>
        <v>0</v>
      </c>
      <c r="P179">
        <v>3</v>
      </c>
    </row>
    <row r="180" ht="43.8">
      <c r="A180" s="35" t="s">
        <v>45</v>
      </c>
      <c r="B180" s="43"/>
      <c r="C180" s="44"/>
      <c r="D180" s="44"/>
      <c r="E180" s="37" t="s">
        <v>300</v>
      </c>
      <c r="F180" s="44"/>
      <c r="G180" s="44"/>
      <c r="H180" s="44"/>
      <c r="I180" s="44"/>
      <c r="J180" s="45"/>
    </row>
    <row r="181">
      <c r="A181" s="35" t="s">
        <v>47</v>
      </c>
      <c r="B181" s="43"/>
      <c r="C181" s="44"/>
      <c r="D181" s="44"/>
      <c r="E181" s="46" t="s">
        <v>281</v>
      </c>
      <c r="F181" s="44"/>
      <c r="G181" s="44"/>
      <c r="H181" s="44"/>
      <c r="I181" s="44"/>
      <c r="J181" s="45"/>
    </row>
    <row r="182" ht="43.8">
      <c r="A182" s="35" t="s">
        <v>49</v>
      </c>
      <c r="B182" s="43"/>
      <c r="C182" s="44"/>
      <c r="D182" s="44"/>
      <c r="E182" s="37" t="s">
        <v>298</v>
      </c>
      <c r="F182" s="44"/>
      <c r="G182" s="44"/>
      <c r="H182" s="44"/>
      <c r="I182" s="44"/>
      <c r="J182" s="45"/>
    </row>
    <row r="183">
      <c r="A183" s="35" t="s">
        <v>39</v>
      </c>
      <c r="B183" s="35">
        <v>43</v>
      </c>
      <c r="C183" s="36" t="s">
        <v>301</v>
      </c>
      <c r="D183" s="35" t="s">
        <v>41</v>
      </c>
      <c r="E183" s="37" t="s">
        <v>302</v>
      </c>
      <c r="F183" s="38" t="s">
        <v>132</v>
      </c>
      <c r="G183" s="39">
        <v>220</v>
      </c>
      <c r="H183" s="40">
        <v>0</v>
      </c>
      <c r="I183" s="41">
        <f>ROUND(G183*H183,P4)</f>
        <v>0</v>
      </c>
      <c r="J183" s="38" t="s">
        <v>44</v>
      </c>
      <c r="O183" s="42">
        <f>I183*0.21</f>
        <v>0</v>
      </c>
      <c r="P183">
        <v>3</v>
      </c>
    </row>
    <row r="184" ht="204">
      <c r="A184" s="35" t="s">
        <v>45</v>
      </c>
      <c r="B184" s="43"/>
      <c r="C184" s="44"/>
      <c r="D184" s="44"/>
      <c r="E184" s="37" t="s">
        <v>303</v>
      </c>
      <c r="F184" s="44"/>
      <c r="G184" s="44"/>
      <c r="H184" s="44"/>
      <c r="I184" s="44"/>
      <c r="J184" s="45"/>
    </row>
    <row r="185">
      <c r="A185" s="35" t="s">
        <v>47</v>
      </c>
      <c r="B185" s="43"/>
      <c r="C185" s="44"/>
      <c r="D185" s="44"/>
      <c r="E185" s="46" t="s">
        <v>304</v>
      </c>
      <c r="F185" s="44"/>
      <c r="G185" s="44"/>
      <c r="H185" s="44"/>
      <c r="I185" s="44"/>
      <c r="J185" s="45"/>
    </row>
    <row r="186" ht="58.3">
      <c r="A186" s="35" t="s">
        <v>49</v>
      </c>
      <c r="B186" s="43"/>
      <c r="C186" s="44"/>
      <c r="D186" s="44"/>
      <c r="E186" s="37" t="s">
        <v>305</v>
      </c>
      <c r="F186" s="44"/>
      <c r="G186" s="44"/>
      <c r="H186" s="44"/>
      <c r="I186" s="44"/>
      <c r="J186" s="45"/>
    </row>
    <row r="187">
      <c r="A187" s="35" t="s">
        <v>39</v>
      </c>
      <c r="B187" s="35">
        <v>44</v>
      </c>
      <c r="C187" s="36" t="s">
        <v>306</v>
      </c>
      <c r="D187" s="35" t="s">
        <v>41</v>
      </c>
      <c r="E187" s="37" t="s">
        <v>307</v>
      </c>
      <c r="F187" s="38" t="s">
        <v>132</v>
      </c>
      <c r="G187" s="39">
        <v>20</v>
      </c>
      <c r="H187" s="40">
        <v>0</v>
      </c>
      <c r="I187" s="41">
        <f>ROUND(G187*H187,P4)</f>
        <v>0</v>
      </c>
      <c r="J187" s="38" t="s">
        <v>44</v>
      </c>
      <c r="O187" s="42">
        <f>I187*0.21</f>
        <v>0</v>
      </c>
      <c r="P187">
        <v>3</v>
      </c>
    </row>
    <row r="188" ht="262.3">
      <c r="A188" s="35" t="s">
        <v>45</v>
      </c>
      <c r="B188" s="43"/>
      <c r="C188" s="44"/>
      <c r="D188" s="44"/>
      <c r="E188" s="37" t="s">
        <v>308</v>
      </c>
      <c r="F188" s="44"/>
      <c r="G188" s="44"/>
      <c r="H188" s="44"/>
      <c r="I188" s="44"/>
      <c r="J188" s="45"/>
    </row>
    <row r="189">
      <c r="A189" s="35" t="s">
        <v>47</v>
      </c>
      <c r="B189" s="43"/>
      <c r="C189" s="44"/>
      <c r="D189" s="44"/>
      <c r="E189" s="46" t="s">
        <v>98</v>
      </c>
      <c r="F189" s="44"/>
      <c r="G189" s="44"/>
      <c r="H189" s="44"/>
      <c r="I189" s="44"/>
      <c r="J189" s="45"/>
    </row>
    <row r="190" ht="58.3">
      <c r="A190" s="35" t="s">
        <v>49</v>
      </c>
      <c r="B190" s="43"/>
      <c r="C190" s="44"/>
      <c r="D190" s="44"/>
      <c r="E190" s="37" t="s">
        <v>305</v>
      </c>
      <c r="F190" s="44"/>
      <c r="G190" s="44"/>
      <c r="H190" s="44"/>
      <c r="I190" s="44"/>
      <c r="J190" s="45"/>
    </row>
    <row r="191">
      <c r="A191" s="35" t="s">
        <v>39</v>
      </c>
      <c r="B191" s="35">
        <v>45</v>
      </c>
      <c r="C191" s="36" t="s">
        <v>309</v>
      </c>
      <c r="D191" s="35" t="s">
        <v>41</v>
      </c>
      <c r="E191" s="37" t="s">
        <v>310</v>
      </c>
      <c r="F191" s="38" t="s">
        <v>132</v>
      </c>
      <c r="G191" s="39">
        <v>100</v>
      </c>
      <c r="H191" s="40">
        <v>0</v>
      </c>
      <c r="I191" s="41">
        <f>ROUND(G191*H191,P4)</f>
        <v>0</v>
      </c>
      <c r="J191" s="38" t="s">
        <v>44</v>
      </c>
      <c r="O191" s="42">
        <f>I191*0.21</f>
        <v>0</v>
      </c>
      <c r="P191">
        <v>3</v>
      </c>
    </row>
    <row r="192" ht="58.3">
      <c r="A192" s="35" t="s">
        <v>45</v>
      </c>
      <c r="B192" s="43"/>
      <c r="C192" s="44"/>
      <c r="D192" s="44"/>
      <c r="E192" s="37" t="s">
        <v>311</v>
      </c>
      <c r="F192" s="44"/>
      <c r="G192" s="44"/>
      <c r="H192" s="44"/>
      <c r="I192" s="44"/>
      <c r="J192" s="45"/>
    </row>
    <row r="193">
      <c r="A193" s="35" t="s">
        <v>47</v>
      </c>
      <c r="B193" s="43"/>
      <c r="C193" s="44"/>
      <c r="D193" s="44"/>
      <c r="E193" s="46" t="s">
        <v>312</v>
      </c>
      <c r="F193" s="44"/>
      <c r="G193" s="44"/>
      <c r="H193" s="44"/>
      <c r="I193" s="44"/>
      <c r="J193" s="45"/>
    </row>
    <row r="194" ht="43.8">
      <c r="A194" s="35" t="s">
        <v>49</v>
      </c>
      <c r="B194" s="43"/>
      <c r="C194" s="44"/>
      <c r="D194" s="44"/>
      <c r="E194" s="37" t="s">
        <v>313</v>
      </c>
      <c r="F194" s="44"/>
      <c r="G194" s="44"/>
      <c r="H194" s="44"/>
      <c r="I194" s="44"/>
      <c r="J194" s="45"/>
    </row>
    <row r="195">
      <c r="A195" s="35" t="s">
        <v>39</v>
      </c>
      <c r="B195" s="35">
        <v>46</v>
      </c>
      <c r="C195" s="36" t="s">
        <v>314</v>
      </c>
      <c r="D195" s="35" t="s">
        <v>41</v>
      </c>
      <c r="E195" s="37" t="s">
        <v>315</v>
      </c>
      <c r="F195" s="38" t="s">
        <v>166</v>
      </c>
      <c r="G195" s="39">
        <v>200</v>
      </c>
      <c r="H195" s="40">
        <v>0</v>
      </c>
      <c r="I195" s="41">
        <f>ROUND(G195*H195,P4)</f>
        <v>0</v>
      </c>
      <c r="J195" s="38" t="s">
        <v>44</v>
      </c>
      <c r="O195" s="42">
        <f>I195*0.21</f>
        <v>0</v>
      </c>
      <c r="P195">
        <v>3</v>
      </c>
    </row>
    <row r="196" ht="43.8">
      <c r="A196" s="35" t="s">
        <v>45</v>
      </c>
      <c r="B196" s="43"/>
      <c r="C196" s="44"/>
      <c r="D196" s="44"/>
      <c r="E196" s="37" t="s">
        <v>316</v>
      </c>
      <c r="F196" s="44"/>
      <c r="G196" s="44"/>
      <c r="H196" s="44"/>
      <c r="I196" s="44"/>
      <c r="J196" s="45"/>
    </row>
    <row r="197">
      <c r="A197" s="35" t="s">
        <v>47</v>
      </c>
      <c r="B197" s="43"/>
      <c r="C197" s="44"/>
      <c r="D197" s="44"/>
      <c r="E197" s="46" t="s">
        <v>317</v>
      </c>
      <c r="F197" s="44"/>
      <c r="G197" s="44"/>
      <c r="H197" s="44"/>
      <c r="I197" s="44"/>
      <c r="J197" s="45"/>
    </row>
    <row r="198" ht="43.8">
      <c r="A198" s="35" t="s">
        <v>49</v>
      </c>
      <c r="B198" s="43"/>
      <c r="C198" s="44"/>
      <c r="D198" s="44"/>
      <c r="E198" s="37" t="s">
        <v>318</v>
      </c>
      <c r="F198" s="44"/>
      <c r="G198" s="44"/>
      <c r="H198" s="44"/>
      <c r="I198" s="44"/>
      <c r="J198" s="45"/>
    </row>
    <row r="199">
      <c r="A199" s="35" t="s">
        <v>39</v>
      </c>
      <c r="B199" s="35">
        <v>47</v>
      </c>
      <c r="C199" s="36" t="s">
        <v>319</v>
      </c>
      <c r="D199" s="35" t="s">
        <v>41</v>
      </c>
      <c r="E199" s="37" t="s">
        <v>320</v>
      </c>
      <c r="F199" s="38" t="s">
        <v>166</v>
      </c>
      <c r="G199" s="39">
        <v>200</v>
      </c>
      <c r="H199" s="40">
        <v>0</v>
      </c>
      <c r="I199" s="41">
        <f>ROUND(G199*H199,P4)</f>
        <v>0</v>
      </c>
      <c r="J199" s="38" t="s">
        <v>44</v>
      </c>
      <c r="O199" s="42">
        <f>I199*0.21</f>
        <v>0</v>
      </c>
      <c r="P199">
        <v>3</v>
      </c>
    </row>
    <row r="200" ht="43.8">
      <c r="A200" s="35" t="s">
        <v>45</v>
      </c>
      <c r="B200" s="43"/>
      <c r="C200" s="44"/>
      <c r="D200" s="44"/>
      <c r="E200" s="37" t="s">
        <v>321</v>
      </c>
      <c r="F200" s="44"/>
      <c r="G200" s="44"/>
      <c r="H200" s="44"/>
      <c r="I200" s="44"/>
      <c r="J200" s="45"/>
    </row>
    <row r="201">
      <c r="A201" s="35" t="s">
        <v>47</v>
      </c>
      <c r="B201" s="43"/>
      <c r="C201" s="44"/>
      <c r="D201" s="44"/>
      <c r="E201" s="46" t="s">
        <v>317</v>
      </c>
      <c r="F201" s="44"/>
      <c r="G201" s="44"/>
      <c r="H201" s="44"/>
      <c r="I201" s="44"/>
      <c r="J201" s="45"/>
    </row>
    <row r="202" ht="43.8">
      <c r="A202" s="35" t="s">
        <v>49</v>
      </c>
      <c r="B202" s="47"/>
      <c r="C202" s="48"/>
      <c r="D202" s="48"/>
      <c r="E202" s="37" t="s">
        <v>318</v>
      </c>
      <c r="F202" s="48"/>
      <c r="G202" s="48"/>
      <c r="H202" s="48"/>
      <c r="I202" s="48"/>
      <c r="J202" s="49"/>
    </row>
  </sheetData>
  <sheetProtection sheet="1" objects="1" scenarios="1" spinCount="100000" saltValue="zuhFzTV5A5owO9IBwN+O3gOCkV9yRfyKhygyk74YyUpICWW5FgdKDww40Pcr5c4jGvQP5CXeookGL1f9s/na5w==" hashValue="vunu79kHhXHsH311Wz/tTvi12dnUjUbEQQrEffOQQVId60Ukmj6L3w26UPRAEEsuKHgz6t0ICsP02LB5ipWt3w==" algorithmName="SHA-512" password="DC63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4.61328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15</v>
      </c>
      <c r="I3" s="23">
        <f>SUMIFS(I8:I132,A8:A132,"SD")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15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25</v>
      </c>
      <c r="B5" s="25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6" t="s">
        <v>33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34</v>
      </c>
      <c r="I6" s="7" t="s">
        <v>35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36</v>
      </c>
      <c r="B8" s="30"/>
      <c r="C8" s="31" t="s">
        <v>37</v>
      </c>
      <c r="D8" s="32"/>
      <c r="E8" s="29" t="s">
        <v>38</v>
      </c>
      <c r="F8" s="32"/>
      <c r="G8" s="32"/>
      <c r="H8" s="32"/>
      <c r="I8" s="33">
        <f>SUMIFS(I9:I24,A9:A24,"P")</f>
        <v>0</v>
      </c>
      <c r="J8" s="34"/>
    </row>
    <row r="9" ht="29.2">
      <c r="A9" s="35" t="s">
        <v>39</v>
      </c>
      <c r="B9" s="35">
        <v>1</v>
      </c>
      <c r="C9" s="36" t="s">
        <v>106</v>
      </c>
      <c r="D9" s="35" t="s">
        <v>41</v>
      </c>
      <c r="E9" s="37" t="s">
        <v>107</v>
      </c>
      <c r="F9" s="38" t="s">
        <v>102</v>
      </c>
      <c r="G9" s="39">
        <v>15.925000000000001</v>
      </c>
      <c r="H9" s="40">
        <v>0</v>
      </c>
      <c r="I9" s="41">
        <f>ROUND(G9*H9,P4)</f>
        <v>0</v>
      </c>
      <c r="J9" s="38" t="s">
        <v>44</v>
      </c>
      <c r="O9" s="42">
        <f>I9*0.21</f>
        <v>0</v>
      </c>
      <c r="P9">
        <v>3</v>
      </c>
    </row>
    <row r="10" ht="72.9">
      <c r="A10" s="35" t="s">
        <v>45</v>
      </c>
      <c r="B10" s="43"/>
      <c r="C10" s="44"/>
      <c r="D10" s="44"/>
      <c r="E10" s="37" t="s">
        <v>108</v>
      </c>
      <c r="F10" s="44"/>
      <c r="G10" s="44"/>
      <c r="H10" s="44"/>
      <c r="I10" s="44"/>
      <c r="J10" s="45"/>
    </row>
    <row r="11">
      <c r="A11" s="35" t="s">
        <v>47</v>
      </c>
      <c r="B11" s="43"/>
      <c r="C11" s="44"/>
      <c r="D11" s="44"/>
      <c r="E11" s="46" t="s">
        <v>322</v>
      </c>
      <c r="F11" s="44"/>
      <c r="G11" s="44"/>
      <c r="H11" s="44"/>
      <c r="I11" s="44"/>
      <c r="J11" s="45"/>
    </row>
    <row r="12" ht="116.6">
      <c r="A12" s="35" t="s">
        <v>49</v>
      </c>
      <c r="B12" s="43"/>
      <c r="C12" s="44"/>
      <c r="D12" s="44"/>
      <c r="E12" s="37" t="s">
        <v>110</v>
      </c>
      <c r="F12" s="44"/>
      <c r="G12" s="44"/>
      <c r="H12" s="44"/>
      <c r="I12" s="44"/>
      <c r="J12" s="45"/>
    </row>
    <row r="13" ht="29.2">
      <c r="A13" s="35" t="s">
        <v>39</v>
      </c>
      <c r="B13" s="35">
        <v>2</v>
      </c>
      <c r="C13" s="36" t="s">
        <v>111</v>
      </c>
      <c r="D13" s="35" t="s">
        <v>41</v>
      </c>
      <c r="E13" s="37" t="s">
        <v>112</v>
      </c>
      <c r="F13" s="38" t="s">
        <v>102</v>
      </c>
      <c r="G13" s="39">
        <v>53</v>
      </c>
      <c r="H13" s="40">
        <v>0</v>
      </c>
      <c r="I13" s="41">
        <f>ROUND(G13*H13,P4)</f>
        <v>0</v>
      </c>
      <c r="J13" s="38" t="s">
        <v>44</v>
      </c>
      <c r="O13" s="42">
        <f>I13*0.21</f>
        <v>0</v>
      </c>
      <c r="P13">
        <v>3</v>
      </c>
    </row>
    <row r="14" ht="72.9">
      <c r="A14" s="35" t="s">
        <v>45</v>
      </c>
      <c r="B14" s="43"/>
      <c r="C14" s="44"/>
      <c r="D14" s="44"/>
      <c r="E14" s="37" t="s">
        <v>113</v>
      </c>
      <c r="F14" s="44"/>
      <c r="G14" s="44"/>
      <c r="H14" s="44"/>
      <c r="I14" s="44"/>
      <c r="J14" s="45"/>
    </row>
    <row r="15">
      <c r="A15" s="35" t="s">
        <v>47</v>
      </c>
      <c r="B15" s="43"/>
      <c r="C15" s="44"/>
      <c r="D15" s="44"/>
      <c r="E15" s="46" t="s">
        <v>323</v>
      </c>
      <c r="F15" s="44"/>
      <c r="G15" s="44"/>
      <c r="H15" s="44"/>
      <c r="I15" s="44"/>
      <c r="J15" s="45"/>
    </row>
    <row r="16" ht="58.3">
      <c r="A16" s="35" t="s">
        <v>49</v>
      </c>
      <c r="B16" s="43"/>
      <c r="C16" s="44"/>
      <c r="D16" s="44"/>
      <c r="E16" s="37" t="s">
        <v>105</v>
      </c>
      <c r="F16" s="44"/>
      <c r="G16" s="44"/>
      <c r="H16" s="44"/>
      <c r="I16" s="44"/>
      <c r="J16" s="45"/>
    </row>
    <row r="17" ht="29.2">
      <c r="A17" s="35" t="s">
        <v>39</v>
      </c>
      <c r="B17" s="35">
        <v>3</v>
      </c>
      <c r="C17" s="36" t="s">
        <v>115</v>
      </c>
      <c r="D17" s="35" t="s">
        <v>41</v>
      </c>
      <c r="E17" s="37" t="s">
        <v>116</v>
      </c>
      <c r="F17" s="38" t="s">
        <v>102</v>
      </c>
      <c r="G17" s="39">
        <v>392.69999999999999</v>
      </c>
      <c r="H17" s="40">
        <v>0</v>
      </c>
      <c r="I17" s="41">
        <f>ROUND(G17*H17,P4)</f>
        <v>0</v>
      </c>
      <c r="J17" s="38" t="s">
        <v>44</v>
      </c>
      <c r="O17" s="42">
        <f>I17*0.21</f>
        <v>0</v>
      </c>
      <c r="P17">
        <v>3</v>
      </c>
    </row>
    <row r="18" ht="72.9">
      <c r="A18" s="35" t="s">
        <v>45</v>
      </c>
      <c r="B18" s="43"/>
      <c r="C18" s="44"/>
      <c r="D18" s="44"/>
      <c r="E18" s="37" t="s">
        <v>117</v>
      </c>
      <c r="F18" s="44"/>
      <c r="G18" s="44"/>
      <c r="H18" s="44"/>
      <c r="I18" s="44"/>
      <c r="J18" s="45"/>
    </row>
    <row r="19">
      <c r="A19" s="35" t="s">
        <v>47</v>
      </c>
      <c r="B19" s="43"/>
      <c r="C19" s="44"/>
      <c r="D19" s="44"/>
      <c r="E19" s="46" t="s">
        <v>324</v>
      </c>
      <c r="F19" s="44"/>
      <c r="G19" s="44"/>
      <c r="H19" s="44"/>
      <c r="I19" s="44"/>
      <c r="J19" s="45"/>
    </row>
    <row r="20" ht="58.3">
      <c r="A20" s="35" t="s">
        <v>49</v>
      </c>
      <c r="B20" s="43"/>
      <c r="C20" s="44"/>
      <c r="D20" s="44"/>
      <c r="E20" s="37" t="s">
        <v>105</v>
      </c>
      <c r="F20" s="44"/>
      <c r="G20" s="44"/>
      <c r="H20" s="44"/>
      <c r="I20" s="44"/>
      <c r="J20" s="45"/>
    </row>
    <row r="21">
      <c r="A21" s="35" t="s">
        <v>39</v>
      </c>
      <c r="B21" s="35">
        <v>4</v>
      </c>
      <c r="C21" s="36" t="s">
        <v>325</v>
      </c>
      <c r="D21" s="35" t="s">
        <v>41</v>
      </c>
      <c r="E21" s="37" t="s">
        <v>326</v>
      </c>
      <c r="F21" s="38" t="s">
        <v>43</v>
      </c>
      <c r="G21" s="39">
        <v>1</v>
      </c>
      <c r="H21" s="40">
        <v>0</v>
      </c>
      <c r="I21" s="41">
        <f>ROUND(G21*H21,P4)</f>
        <v>0</v>
      </c>
      <c r="J21" s="38" t="s">
        <v>44</v>
      </c>
      <c r="O21" s="42">
        <f>I21*0.21</f>
        <v>0</v>
      </c>
      <c r="P21">
        <v>3</v>
      </c>
    </row>
    <row r="22" ht="409.5">
      <c r="A22" s="35" t="s">
        <v>45</v>
      </c>
      <c r="B22" s="43"/>
      <c r="C22" s="44"/>
      <c r="D22" s="44"/>
      <c r="E22" s="37" t="s">
        <v>327</v>
      </c>
      <c r="F22" s="44"/>
      <c r="G22" s="44"/>
      <c r="H22" s="44"/>
      <c r="I22" s="44"/>
      <c r="J22" s="45"/>
    </row>
    <row r="23">
      <c r="A23" s="35" t="s">
        <v>47</v>
      </c>
      <c r="B23" s="43"/>
      <c r="C23" s="44"/>
      <c r="D23" s="44"/>
      <c r="E23" s="46" t="s">
        <v>48</v>
      </c>
      <c r="F23" s="44"/>
      <c r="G23" s="44"/>
      <c r="H23" s="44"/>
      <c r="I23" s="44"/>
      <c r="J23" s="45"/>
    </row>
    <row r="24" ht="29.2">
      <c r="A24" s="35" t="s">
        <v>49</v>
      </c>
      <c r="B24" s="43"/>
      <c r="C24" s="44"/>
      <c r="D24" s="44"/>
      <c r="E24" s="37" t="s">
        <v>328</v>
      </c>
      <c r="F24" s="44"/>
      <c r="G24" s="44"/>
      <c r="H24" s="44"/>
      <c r="I24" s="44"/>
      <c r="J24" s="45"/>
    </row>
    <row r="25">
      <c r="A25" s="29" t="s">
        <v>36</v>
      </c>
      <c r="B25" s="30"/>
      <c r="C25" s="31" t="s">
        <v>59</v>
      </c>
      <c r="D25" s="32"/>
      <c r="E25" s="29" t="s">
        <v>86</v>
      </c>
      <c r="F25" s="32"/>
      <c r="G25" s="32"/>
      <c r="H25" s="32"/>
      <c r="I25" s="33">
        <f>SUMIFS(I26:I56,A26:A56,"P")</f>
        <v>0</v>
      </c>
      <c r="J25" s="34"/>
    </row>
    <row r="26">
      <c r="A26" s="35" t="s">
        <v>39</v>
      </c>
      <c r="B26" s="35">
        <v>5</v>
      </c>
      <c r="C26" s="36" t="s">
        <v>119</v>
      </c>
      <c r="D26" s="35" t="s">
        <v>41</v>
      </c>
      <c r="E26" s="37" t="s">
        <v>120</v>
      </c>
      <c r="F26" s="38" t="s">
        <v>121</v>
      </c>
      <c r="G26" s="39">
        <v>0</v>
      </c>
      <c r="H26" s="40">
        <v>0</v>
      </c>
      <c r="I26" s="41">
        <f>ROUND(G26*H26,P4)</f>
        <v>0</v>
      </c>
      <c r="J26" s="38" t="s">
        <v>44</v>
      </c>
      <c r="O26" s="42">
        <f>I26*0.21</f>
        <v>0</v>
      </c>
      <c r="P26">
        <v>3</v>
      </c>
    </row>
    <row r="27" ht="72.9">
      <c r="A27" s="35" t="s">
        <v>45</v>
      </c>
      <c r="B27" s="43"/>
      <c r="C27" s="44"/>
      <c r="D27" s="44"/>
      <c r="E27" s="37" t="s">
        <v>329</v>
      </c>
      <c r="F27" s="44"/>
      <c r="G27" s="44"/>
      <c r="H27" s="44"/>
      <c r="I27" s="44"/>
      <c r="J27" s="45"/>
    </row>
    <row r="28" ht="43.8">
      <c r="A28" s="35" t="s">
        <v>49</v>
      </c>
      <c r="B28" s="43"/>
      <c r="C28" s="44"/>
      <c r="D28" s="44"/>
      <c r="E28" s="37" t="s">
        <v>129</v>
      </c>
      <c r="F28" s="44"/>
      <c r="G28" s="44"/>
      <c r="H28" s="44"/>
      <c r="I28" s="44"/>
      <c r="J28" s="45"/>
    </row>
    <row r="29" ht="29.2">
      <c r="A29" s="35" t="s">
        <v>39</v>
      </c>
      <c r="B29" s="35">
        <v>6</v>
      </c>
      <c r="C29" s="36" t="s">
        <v>130</v>
      </c>
      <c r="D29" s="35" t="s">
        <v>41</v>
      </c>
      <c r="E29" s="37" t="s">
        <v>131</v>
      </c>
      <c r="F29" s="38" t="s">
        <v>132</v>
      </c>
      <c r="G29" s="39">
        <v>107</v>
      </c>
      <c r="H29" s="40">
        <v>0</v>
      </c>
      <c r="I29" s="41">
        <f>ROUND(G29*H29,P4)</f>
        <v>0</v>
      </c>
      <c r="J29" s="38" t="s">
        <v>44</v>
      </c>
      <c r="O29" s="42">
        <f>I29*0.21</f>
        <v>0</v>
      </c>
      <c r="P29">
        <v>3</v>
      </c>
    </row>
    <row r="30" ht="58.3">
      <c r="A30" s="35" t="s">
        <v>45</v>
      </c>
      <c r="B30" s="43"/>
      <c r="C30" s="44"/>
      <c r="D30" s="44"/>
      <c r="E30" s="37" t="s">
        <v>330</v>
      </c>
      <c r="F30" s="44"/>
      <c r="G30" s="44"/>
      <c r="H30" s="44"/>
      <c r="I30" s="44"/>
      <c r="J30" s="45"/>
    </row>
    <row r="31">
      <c r="A31" s="35" t="s">
        <v>47</v>
      </c>
      <c r="B31" s="43"/>
      <c r="C31" s="44"/>
      <c r="D31" s="44"/>
      <c r="E31" s="46" t="s">
        <v>331</v>
      </c>
      <c r="F31" s="44"/>
      <c r="G31" s="44"/>
      <c r="H31" s="44"/>
      <c r="I31" s="44"/>
      <c r="J31" s="45"/>
    </row>
    <row r="32" ht="43.8">
      <c r="A32" s="35" t="s">
        <v>49</v>
      </c>
      <c r="B32" s="43"/>
      <c r="C32" s="44"/>
      <c r="D32" s="44"/>
      <c r="E32" s="37" t="s">
        <v>129</v>
      </c>
      <c r="F32" s="44"/>
      <c r="G32" s="44"/>
      <c r="H32" s="44"/>
      <c r="I32" s="44"/>
      <c r="J32" s="45"/>
    </row>
    <row r="33">
      <c r="A33" s="35" t="s">
        <v>39</v>
      </c>
      <c r="B33" s="35">
        <v>7</v>
      </c>
      <c r="C33" s="36" t="s">
        <v>139</v>
      </c>
      <c r="D33" s="35" t="s">
        <v>41</v>
      </c>
      <c r="E33" s="37" t="s">
        <v>140</v>
      </c>
      <c r="F33" s="38" t="s">
        <v>121</v>
      </c>
      <c r="G33" s="39">
        <v>6.5</v>
      </c>
      <c r="H33" s="40">
        <v>0</v>
      </c>
      <c r="I33" s="41">
        <f>ROUND(G33*H33,P4)</f>
        <v>0</v>
      </c>
      <c r="J33" s="38" t="s">
        <v>44</v>
      </c>
      <c r="O33" s="42">
        <f>I33*0.21</f>
        <v>0</v>
      </c>
      <c r="P33">
        <v>3</v>
      </c>
    </row>
    <row r="34" ht="131.2">
      <c r="A34" s="35" t="s">
        <v>45</v>
      </c>
      <c r="B34" s="43"/>
      <c r="C34" s="44"/>
      <c r="D34" s="44"/>
      <c r="E34" s="37" t="s">
        <v>332</v>
      </c>
      <c r="F34" s="44"/>
      <c r="G34" s="44"/>
      <c r="H34" s="44"/>
      <c r="I34" s="44"/>
      <c r="J34" s="45"/>
    </row>
    <row r="35">
      <c r="A35" s="35" t="s">
        <v>47</v>
      </c>
      <c r="B35" s="43"/>
      <c r="C35" s="44"/>
      <c r="D35" s="44"/>
      <c r="E35" s="46" t="s">
        <v>333</v>
      </c>
      <c r="F35" s="44"/>
      <c r="G35" s="44"/>
      <c r="H35" s="44"/>
      <c r="I35" s="44"/>
      <c r="J35" s="45"/>
    </row>
    <row r="36" ht="43.8">
      <c r="A36" s="35" t="s">
        <v>49</v>
      </c>
      <c r="B36" s="43"/>
      <c r="C36" s="44"/>
      <c r="D36" s="44"/>
      <c r="E36" s="37" t="s">
        <v>129</v>
      </c>
      <c r="F36" s="44"/>
      <c r="G36" s="44"/>
      <c r="H36" s="44"/>
      <c r="I36" s="44"/>
      <c r="J36" s="45"/>
    </row>
    <row r="37">
      <c r="A37" s="35" t="s">
        <v>39</v>
      </c>
      <c r="B37" s="35">
        <v>8</v>
      </c>
      <c r="C37" s="36" t="s">
        <v>143</v>
      </c>
      <c r="D37" s="35" t="s">
        <v>59</v>
      </c>
      <c r="E37" s="37" t="s">
        <v>144</v>
      </c>
      <c r="F37" s="38" t="s">
        <v>121</v>
      </c>
      <c r="G37" s="39">
        <v>13</v>
      </c>
      <c r="H37" s="40">
        <v>0</v>
      </c>
      <c r="I37" s="41">
        <f>ROUND(G37*H37,P4)</f>
        <v>0</v>
      </c>
      <c r="J37" s="38" t="s">
        <v>44</v>
      </c>
      <c r="O37" s="42">
        <f>I37*0.21</f>
        <v>0</v>
      </c>
      <c r="P37">
        <v>3</v>
      </c>
    </row>
    <row r="38" ht="29.2">
      <c r="A38" s="35" t="s">
        <v>45</v>
      </c>
      <c r="B38" s="43"/>
      <c r="C38" s="44"/>
      <c r="D38" s="44"/>
      <c r="E38" s="37" t="s">
        <v>334</v>
      </c>
      <c r="F38" s="44"/>
      <c r="G38" s="44"/>
      <c r="H38" s="44"/>
      <c r="I38" s="44"/>
      <c r="J38" s="45"/>
    </row>
    <row r="39">
      <c r="A39" s="35" t="s">
        <v>47</v>
      </c>
      <c r="B39" s="43"/>
      <c r="C39" s="44"/>
      <c r="D39" s="44"/>
      <c r="E39" s="46" t="s">
        <v>335</v>
      </c>
      <c r="F39" s="44"/>
      <c r="G39" s="44"/>
      <c r="H39" s="44"/>
      <c r="I39" s="44"/>
      <c r="J39" s="45"/>
    </row>
    <row r="40" ht="29.2">
      <c r="A40" s="35" t="s">
        <v>49</v>
      </c>
      <c r="B40" s="43"/>
      <c r="C40" s="44"/>
      <c r="D40" s="44"/>
      <c r="E40" s="37" t="s">
        <v>336</v>
      </c>
      <c r="F40" s="44"/>
      <c r="G40" s="44"/>
      <c r="H40" s="44"/>
      <c r="I40" s="44"/>
      <c r="J40" s="45"/>
    </row>
    <row r="41">
      <c r="A41" s="35" t="s">
        <v>39</v>
      </c>
      <c r="B41" s="35">
        <v>9</v>
      </c>
      <c r="C41" s="36" t="s">
        <v>152</v>
      </c>
      <c r="D41" s="35" t="s">
        <v>41</v>
      </c>
      <c r="E41" s="37" t="s">
        <v>153</v>
      </c>
      <c r="F41" s="38" t="s">
        <v>121</v>
      </c>
      <c r="G41" s="39">
        <v>187</v>
      </c>
      <c r="H41" s="40">
        <v>0</v>
      </c>
      <c r="I41" s="41">
        <f>ROUND(G41*H41,P4)</f>
        <v>0</v>
      </c>
      <c r="J41" s="38" t="s">
        <v>44</v>
      </c>
      <c r="O41" s="42">
        <f>I41*0.21</f>
        <v>0</v>
      </c>
      <c r="P41">
        <v>3</v>
      </c>
    </row>
    <row r="42" ht="87.5">
      <c r="A42" s="35" t="s">
        <v>45</v>
      </c>
      <c r="B42" s="43"/>
      <c r="C42" s="44"/>
      <c r="D42" s="44"/>
      <c r="E42" s="37" t="s">
        <v>337</v>
      </c>
      <c r="F42" s="44"/>
      <c r="G42" s="44"/>
      <c r="H42" s="44"/>
      <c r="I42" s="44"/>
      <c r="J42" s="45"/>
    </row>
    <row r="43">
      <c r="A43" s="35" t="s">
        <v>47</v>
      </c>
      <c r="B43" s="43"/>
      <c r="C43" s="44"/>
      <c r="D43" s="44"/>
      <c r="E43" s="46" t="s">
        <v>338</v>
      </c>
      <c r="F43" s="44"/>
      <c r="G43" s="44"/>
      <c r="H43" s="44"/>
      <c r="I43" s="44"/>
      <c r="J43" s="45"/>
    </row>
    <row r="44" ht="145.8">
      <c r="A44" s="35" t="s">
        <v>49</v>
      </c>
      <c r="B44" s="43"/>
      <c r="C44" s="44"/>
      <c r="D44" s="44"/>
      <c r="E44" s="37" t="s">
        <v>339</v>
      </c>
      <c r="F44" s="44"/>
      <c r="G44" s="44"/>
      <c r="H44" s="44"/>
      <c r="I44" s="44"/>
      <c r="J44" s="45"/>
    </row>
    <row r="45">
      <c r="A45" s="35" t="s">
        <v>39</v>
      </c>
      <c r="B45" s="35">
        <v>10</v>
      </c>
      <c r="C45" s="36" t="s">
        <v>161</v>
      </c>
      <c r="D45" s="35" t="s">
        <v>41</v>
      </c>
      <c r="E45" s="37" t="s">
        <v>162</v>
      </c>
      <c r="F45" s="38" t="s">
        <v>121</v>
      </c>
      <c r="G45" s="39">
        <v>6.5</v>
      </c>
      <c r="H45" s="40">
        <v>0</v>
      </c>
      <c r="I45" s="41">
        <f>ROUND(G45*H45,P4)</f>
        <v>0</v>
      </c>
      <c r="J45" s="38" t="s">
        <v>44</v>
      </c>
      <c r="O45" s="42">
        <f>I45*0.21</f>
        <v>0</v>
      </c>
      <c r="P45">
        <v>3</v>
      </c>
    </row>
    <row r="46" ht="72.9">
      <c r="A46" s="35" t="s">
        <v>45</v>
      </c>
      <c r="B46" s="43"/>
      <c r="C46" s="44"/>
      <c r="D46" s="44"/>
      <c r="E46" s="37" t="s">
        <v>163</v>
      </c>
      <c r="F46" s="44"/>
      <c r="G46" s="44"/>
      <c r="H46" s="44"/>
      <c r="I46" s="44"/>
      <c r="J46" s="45"/>
    </row>
    <row r="47">
      <c r="A47" s="35" t="s">
        <v>47</v>
      </c>
      <c r="B47" s="43"/>
      <c r="C47" s="44"/>
      <c r="D47" s="44"/>
      <c r="E47" s="46" t="s">
        <v>340</v>
      </c>
      <c r="F47" s="44"/>
      <c r="G47" s="44"/>
      <c r="H47" s="44"/>
      <c r="I47" s="44"/>
      <c r="J47" s="45"/>
    </row>
    <row r="48">
      <c r="A48" s="35" t="s">
        <v>49</v>
      </c>
      <c r="B48" s="43"/>
      <c r="C48" s="44"/>
      <c r="D48" s="44"/>
      <c r="E48" s="50"/>
      <c r="F48" s="44"/>
      <c r="G48" s="44"/>
      <c r="H48" s="44"/>
      <c r="I48" s="44"/>
      <c r="J48" s="45"/>
    </row>
    <row r="49">
      <c r="A49" s="35" t="s">
        <v>39</v>
      </c>
      <c r="B49" s="35">
        <v>11</v>
      </c>
      <c r="C49" s="36" t="s">
        <v>164</v>
      </c>
      <c r="D49" s="35" t="s">
        <v>41</v>
      </c>
      <c r="E49" s="37" t="s">
        <v>165</v>
      </c>
      <c r="F49" s="38" t="s">
        <v>166</v>
      </c>
      <c r="G49" s="39">
        <v>130</v>
      </c>
      <c r="H49" s="40">
        <v>0</v>
      </c>
      <c r="I49" s="41">
        <f>ROUND(G49*H49,P4)</f>
        <v>0</v>
      </c>
      <c r="J49" s="38" t="s">
        <v>44</v>
      </c>
      <c r="O49" s="42">
        <f>I49*0.21</f>
        <v>0</v>
      </c>
      <c r="P49">
        <v>3</v>
      </c>
    </row>
    <row r="50" ht="306">
      <c r="A50" s="35" t="s">
        <v>45</v>
      </c>
      <c r="B50" s="43"/>
      <c r="C50" s="44"/>
      <c r="D50" s="44"/>
      <c r="E50" s="37" t="s">
        <v>341</v>
      </c>
      <c r="F50" s="44"/>
      <c r="G50" s="44"/>
      <c r="H50" s="44"/>
      <c r="I50" s="44"/>
      <c r="J50" s="45"/>
    </row>
    <row r="51">
      <c r="A51" s="35" t="s">
        <v>47</v>
      </c>
      <c r="B51" s="43"/>
      <c r="C51" s="44"/>
      <c r="D51" s="44"/>
      <c r="E51" s="46" t="s">
        <v>342</v>
      </c>
      <c r="F51" s="44"/>
      <c r="G51" s="44"/>
      <c r="H51" s="44"/>
      <c r="I51" s="44"/>
      <c r="J51" s="45"/>
    </row>
    <row r="52" ht="72.9">
      <c r="A52" s="35" t="s">
        <v>49</v>
      </c>
      <c r="B52" s="43"/>
      <c r="C52" s="44"/>
      <c r="D52" s="44"/>
      <c r="E52" s="37" t="s">
        <v>343</v>
      </c>
      <c r="F52" s="44"/>
      <c r="G52" s="44"/>
      <c r="H52" s="44"/>
      <c r="I52" s="44"/>
      <c r="J52" s="45"/>
    </row>
    <row r="53">
      <c r="A53" s="35" t="s">
        <v>39</v>
      </c>
      <c r="B53" s="35">
        <v>12</v>
      </c>
      <c r="C53" s="36" t="s">
        <v>170</v>
      </c>
      <c r="D53" s="35" t="s">
        <v>41</v>
      </c>
      <c r="E53" s="37" t="s">
        <v>171</v>
      </c>
      <c r="F53" s="38" t="s">
        <v>166</v>
      </c>
      <c r="G53" s="39">
        <v>380</v>
      </c>
      <c r="H53" s="40">
        <v>0</v>
      </c>
      <c r="I53" s="41">
        <f>ROUND(G53*H53,P4)</f>
        <v>0</v>
      </c>
      <c r="J53" s="38" t="s">
        <v>44</v>
      </c>
      <c r="O53" s="42">
        <f>I53*0.21</f>
        <v>0</v>
      </c>
      <c r="P53">
        <v>3</v>
      </c>
    </row>
    <row r="54">
      <c r="A54" s="35" t="s">
        <v>45</v>
      </c>
      <c r="B54" s="43"/>
      <c r="C54" s="44"/>
      <c r="D54" s="44"/>
      <c r="E54" s="37" t="s">
        <v>344</v>
      </c>
      <c r="F54" s="44"/>
      <c r="G54" s="44"/>
      <c r="H54" s="44"/>
      <c r="I54" s="44"/>
      <c r="J54" s="45"/>
    </row>
    <row r="55">
      <c r="A55" s="35" t="s">
        <v>47</v>
      </c>
      <c r="B55" s="43"/>
      <c r="C55" s="44"/>
      <c r="D55" s="44"/>
      <c r="E55" s="46" t="s">
        <v>345</v>
      </c>
      <c r="F55" s="44"/>
      <c r="G55" s="44"/>
      <c r="H55" s="44"/>
      <c r="I55" s="44"/>
      <c r="J55" s="45"/>
    </row>
    <row r="56" ht="43.8">
      <c r="A56" s="35" t="s">
        <v>49</v>
      </c>
      <c r="B56" s="43"/>
      <c r="C56" s="44"/>
      <c r="D56" s="44"/>
      <c r="E56" s="37" t="s">
        <v>174</v>
      </c>
      <c r="F56" s="44"/>
      <c r="G56" s="44"/>
      <c r="H56" s="44"/>
      <c r="I56" s="44"/>
      <c r="J56" s="45"/>
    </row>
    <row r="57">
      <c r="A57" s="29" t="s">
        <v>36</v>
      </c>
      <c r="B57" s="30"/>
      <c r="C57" s="31" t="s">
        <v>64</v>
      </c>
      <c r="D57" s="32"/>
      <c r="E57" s="29" t="s">
        <v>175</v>
      </c>
      <c r="F57" s="32"/>
      <c r="G57" s="32"/>
      <c r="H57" s="32"/>
      <c r="I57" s="33">
        <f>SUMIFS(I58:I61,A58:A61,"P")</f>
        <v>0</v>
      </c>
      <c r="J57" s="34"/>
    </row>
    <row r="58">
      <c r="A58" s="35" t="s">
        <v>39</v>
      </c>
      <c r="B58" s="35">
        <v>13</v>
      </c>
      <c r="C58" s="36" t="s">
        <v>180</v>
      </c>
      <c r="D58" s="35" t="s">
        <v>41</v>
      </c>
      <c r="E58" s="37" t="s">
        <v>181</v>
      </c>
      <c r="F58" s="38" t="s">
        <v>166</v>
      </c>
      <c r="G58" s="39">
        <v>250</v>
      </c>
      <c r="H58" s="40">
        <v>0</v>
      </c>
      <c r="I58" s="41">
        <f>ROUND(G58*H58,P4)</f>
        <v>0</v>
      </c>
      <c r="J58" s="38" t="s">
        <v>44</v>
      </c>
      <c r="O58" s="42">
        <f>I58*0.21</f>
        <v>0</v>
      </c>
      <c r="P58">
        <v>3</v>
      </c>
    </row>
    <row r="59" ht="43.8">
      <c r="A59" s="35" t="s">
        <v>45</v>
      </c>
      <c r="B59" s="43"/>
      <c r="C59" s="44"/>
      <c r="D59" s="44"/>
      <c r="E59" s="37" t="s">
        <v>346</v>
      </c>
      <c r="F59" s="44"/>
      <c r="G59" s="44"/>
      <c r="H59" s="44"/>
      <c r="I59" s="44"/>
      <c r="J59" s="45"/>
    </row>
    <row r="60">
      <c r="A60" s="35" t="s">
        <v>47</v>
      </c>
      <c r="B60" s="43"/>
      <c r="C60" s="44"/>
      <c r="D60" s="44"/>
      <c r="E60" s="46" t="s">
        <v>183</v>
      </c>
      <c r="F60" s="44"/>
      <c r="G60" s="44"/>
      <c r="H60" s="44"/>
      <c r="I60" s="44"/>
      <c r="J60" s="45"/>
    </row>
    <row r="61" ht="102">
      <c r="A61" s="35" t="s">
        <v>49</v>
      </c>
      <c r="B61" s="43"/>
      <c r="C61" s="44"/>
      <c r="D61" s="44"/>
      <c r="E61" s="37" t="s">
        <v>184</v>
      </c>
      <c r="F61" s="44"/>
      <c r="G61" s="44"/>
      <c r="H61" s="44"/>
      <c r="I61" s="44"/>
      <c r="J61" s="45"/>
    </row>
    <row r="62">
      <c r="A62" s="29" t="s">
        <v>36</v>
      </c>
      <c r="B62" s="30"/>
      <c r="C62" s="31" t="s">
        <v>185</v>
      </c>
      <c r="D62" s="32"/>
      <c r="E62" s="29" t="s">
        <v>186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39</v>
      </c>
      <c r="B63" s="35">
        <v>14</v>
      </c>
      <c r="C63" s="36" t="s">
        <v>192</v>
      </c>
      <c r="D63" s="35" t="s">
        <v>41</v>
      </c>
      <c r="E63" s="37" t="s">
        <v>193</v>
      </c>
      <c r="F63" s="38" t="s">
        <v>121</v>
      </c>
      <c r="G63" s="39">
        <v>75</v>
      </c>
      <c r="H63" s="40">
        <v>0</v>
      </c>
      <c r="I63" s="41">
        <f>ROUND(G63*H63,P4)</f>
        <v>0</v>
      </c>
      <c r="J63" s="38" t="s">
        <v>44</v>
      </c>
      <c r="O63" s="42">
        <f>I63*0.21</f>
        <v>0</v>
      </c>
      <c r="P63">
        <v>3</v>
      </c>
    </row>
    <row r="64" ht="58.3">
      <c r="A64" s="35" t="s">
        <v>45</v>
      </c>
      <c r="B64" s="43"/>
      <c r="C64" s="44"/>
      <c r="D64" s="44"/>
      <c r="E64" s="37" t="s">
        <v>347</v>
      </c>
      <c r="F64" s="44"/>
      <c r="G64" s="44"/>
      <c r="H64" s="44"/>
      <c r="I64" s="44"/>
      <c r="J64" s="45"/>
    </row>
    <row r="65">
      <c r="A65" s="35" t="s">
        <v>47</v>
      </c>
      <c r="B65" s="43"/>
      <c r="C65" s="44"/>
      <c r="D65" s="44"/>
      <c r="E65" s="46" t="s">
        <v>195</v>
      </c>
      <c r="F65" s="44"/>
      <c r="G65" s="44"/>
      <c r="H65" s="44"/>
      <c r="I65" s="44"/>
      <c r="J65" s="45"/>
    </row>
    <row r="66" ht="43.8">
      <c r="A66" s="35" t="s">
        <v>49</v>
      </c>
      <c r="B66" s="43"/>
      <c r="C66" s="44"/>
      <c r="D66" s="44"/>
      <c r="E66" s="37" t="s">
        <v>196</v>
      </c>
      <c r="F66" s="44"/>
      <c r="G66" s="44"/>
      <c r="H66" s="44"/>
      <c r="I66" s="44"/>
      <c r="J66" s="45"/>
    </row>
    <row r="67">
      <c r="A67" s="29" t="s">
        <v>36</v>
      </c>
      <c r="B67" s="30"/>
      <c r="C67" s="31" t="s">
        <v>197</v>
      </c>
      <c r="D67" s="32"/>
      <c r="E67" s="29" t="s">
        <v>198</v>
      </c>
      <c r="F67" s="32"/>
      <c r="G67" s="32"/>
      <c r="H67" s="32"/>
      <c r="I67" s="33">
        <f>SUMIFS(I68:I99,A68:A99,"P")</f>
        <v>0</v>
      </c>
      <c r="J67" s="34"/>
    </row>
    <row r="68">
      <c r="A68" s="35" t="s">
        <v>39</v>
      </c>
      <c r="B68" s="35">
        <v>15</v>
      </c>
      <c r="C68" s="36" t="s">
        <v>199</v>
      </c>
      <c r="D68" s="35" t="s">
        <v>59</v>
      </c>
      <c r="E68" s="37" t="s">
        <v>200</v>
      </c>
      <c r="F68" s="38" t="s">
        <v>121</v>
      </c>
      <c r="G68" s="39">
        <v>49.5</v>
      </c>
      <c r="H68" s="40">
        <v>0</v>
      </c>
      <c r="I68" s="41">
        <f>ROUND(G68*H68,P4)</f>
        <v>0</v>
      </c>
      <c r="J68" s="38" t="s">
        <v>44</v>
      </c>
      <c r="O68" s="42">
        <f>I68*0.21</f>
        <v>0</v>
      </c>
      <c r="P68">
        <v>3</v>
      </c>
    </row>
    <row r="69" ht="262.3">
      <c r="A69" s="35" t="s">
        <v>45</v>
      </c>
      <c r="B69" s="43"/>
      <c r="C69" s="44"/>
      <c r="D69" s="44"/>
      <c r="E69" s="37" t="s">
        <v>348</v>
      </c>
      <c r="F69" s="44"/>
      <c r="G69" s="44"/>
      <c r="H69" s="44"/>
      <c r="I69" s="44"/>
      <c r="J69" s="45"/>
    </row>
    <row r="70">
      <c r="A70" s="35" t="s">
        <v>47</v>
      </c>
      <c r="B70" s="43"/>
      <c r="C70" s="44"/>
      <c r="D70" s="44"/>
      <c r="E70" s="46" t="s">
        <v>349</v>
      </c>
      <c r="F70" s="44"/>
      <c r="G70" s="44"/>
      <c r="H70" s="44"/>
      <c r="I70" s="44"/>
      <c r="J70" s="45"/>
    </row>
    <row r="71" ht="58.3">
      <c r="A71" s="35" t="s">
        <v>49</v>
      </c>
      <c r="B71" s="43"/>
      <c r="C71" s="44"/>
      <c r="D71" s="44"/>
      <c r="E71" s="37" t="s">
        <v>203</v>
      </c>
      <c r="F71" s="44"/>
      <c r="G71" s="44"/>
      <c r="H71" s="44"/>
      <c r="I71" s="44"/>
      <c r="J71" s="45"/>
    </row>
    <row r="72">
      <c r="A72" s="35" t="s">
        <v>39</v>
      </c>
      <c r="B72" s="35">
        <v>16</v>
      </c>
      <c r="C72" s="36" t="s">
        <v>199</v>
      </c>
      <c r="D72" s="35" t="s">
        <v>64</v>
      </c>
      <c r="E72" s="37" t="s">
        <v>204</v>
      </c>
      <c r="F72" s="38" t="s">
        <v>121</v>
      </c>
      <c r="G72" s="39">
        <v>15</v>
      </c>
      <c r="H72" s="40">
        <v>0</v>
      </c>
      <c r="I72" s="41">
        <f>ROUND(G72*H72,P4)</f>
        <v>0</v>
      </c>
      <c r="J72" s="38" t="s">
        <v>44</v>
      </c>
      <c r="O72" s="42">
        <f>I72*0.21</f>
        <v>0</v>
      </c>
      <c r="P72">
        <v>3</v>
      </c>
    </row>
    <row r="73" ht="204">
      <c r="A73" s="35" t="s">
        <v>45</v>
      </c>
      <c r="B73" s="43"/>
      <c r="C73" s="44"/>
      <c r="D73" s="44"/>
      <c r="E73" s="37" t="s">
        <v>350</v>
      </c>
      <c r="F73" s="44"/>
      <c r="G73" s="44"/>
      <c r="H73" s="44"/>
      <c r="I73" s="44"/>
      <c r="J73" s="45"/>
    </row>
    <row r="74">
      <c r="A74" s="35" t="s">
        <v>47</v>
      </c>
      <c r="B74" s="43"/>
      <c r="C74" s="44"/>
      <c r="D74" s="44"/>
      <c r="E74" s="46" t="s">
        <v>206</v>
      </c>
      <c r="F74" s="44"/>
      <c r="G74" s="44"/>
      <c r="H74" s="44"/>
      <c r="I74" s="44"/>
      <c r="J74" s="45"/>
    </row>
    <row r="75" ht="58.3">
      <c r="A75" s="35" t="s">
        <v>49</v>
      </c>
      <c r="B75" s="43"/>
      <c r="C75" s="44"/>
      <c r="D75" s="44"/>
      <c r="E75" s="37" t="s">
        <v>203</v>
      </c>
      <c r="F75" s="44"/>
      <c r="G75" s="44"/>
      <c r="H75" s="44"/>
      <c r="I75" s="44"/>
      <c r="J75" s="45"/>
    </row>
    <row r="76">
      <c r="A76" s="35" t="s">
        <v>39</v>
      </c>
      <c r="B76" s="35">
        <v>17</v>
      </c>
      <c r="C76" s="36" t="s">
        <v>212</v>
      </c>
      <c r="D76" s="35" t="s">
        <v>41</v>
      </c>
      <c r="E76" s="37" t="s">
        <v>213</v>
      </c>
      <c r="F76" s="38" t="s">
        <v>166</v>
      </c>
      <c r="G76" s="39">
        <v>140</v>
      </c>
      <c r="H76" s="40">
        <v>0</v>
      </c>
      <c r="I76" s="41">
        <f>ROUND(G76*H76,P4)</f>
        <v>0</v>
      </c>
      <c r="J76" s="38" t="s">
        <v>44</v>
      </c>
      <c r="O76" s="42">
        <f>I76*0.21</f>
        <v>0</v>
      </c>
      <c r="P76">
        <v>3</v>
      </c>
    </row>
    <row r="77" ht="72.9">
      <c r="A77" s="35" t="s">
        <v>45</v>
      </c>
      <c r="B77" s="43"/>
      <c r="C77" s="44"/>
      <c r="D77" s="44"/>
      <c r="E77" s="37" t="s">
        <v>351</v>
      </c>
      <c r="F77" s="44"/>
      <c r="G77" s="44"/>
      <c r="H77" s="44"/>
      <c r="I77" s="44"/>
      <c r="J77" s="45"/>
    </row>
    <row r="78">
      <c r="A78" s="35" t="s">
        <v>47</v>
      </c>
      <c r="B78" s="43"/>
      <c r="C78" s="44"/>
      <c r="D78" s="44"/>
      <c r="E78" s="46" t="s">
        <v>352</v>
      </c>
      <c r="F78" s="44"/>
      <c r="G78" s="44"/>
      <c r="H78" s="44"/>
      <c r="I78" s="44"/>
      <c r="J78" s="45"/>
    </row>
    <row r="79" ht="87.5">
      <c r="A79" s="35" t="s">
        <v>49</v>
      </c>
      <c r="B79" s="43"/>
      <c r="C79" s="44"/>
      <c r="D79" s="44"/>
      <c r="E79" s="37" t="s">
        <v>216</v>
      </c>
      <c r="F79" s="44"/>
      <c r="G79" s="44"/>
      <c r="H79" s="44"/>
      <c r="I79" s="44"/>
      <c r="J79" s="45"/>
    </row>
    <row r="80">
      <c r="A80" s="35" t="s">
        <v>39</v>
      </c>
      <c r="B80" s="35">
        <v>18</v>
      </c>
      <c r="C80" s="36" t="s">
        <v>353</v>
      </c>
      <c r="D80" s="35" t="s">
        <v>41</v>
      </c>
      <c r="E80" s="37" t="s">
        <v>354</v>
      </c>
      <c r="F80" s="38" t="s">
        <v>121</v>
      </c>
      <c r="G80" s="39">
        <v>3</v>
      </c>
      <c r="H80" s="40">
        <v>0</v>
      </c>
      <c r="I80" s="41">
        <f>ROUND(G80*H80,P4)</f>
        <v>0</v>
      </c>
      <c r="J80" s="38" t="s">
        <v>44</v>
      </c>
      <c r="O80" s="42">
        <f>I80*0.21</f>
        <v>0</v>
      </c>
      <c r="P80">
        <v>3</v>
      </c>
    </row>
    <row r="81" ht="43.8">
      <c r="A81" s="35" t="s">
        <v>45</v>
      </c>
      <c r="B81" s="43"/>
      <c r="C81" s="44"/>
      <c r="D81" s="44"/>
      <c r="E81" s="37" t="s">
        <v>355</v>
      </c>
      <c r="F81" s="44"/>
      <c r="G81" s="44"/>
      <c r="H81" s="44"/>
      <c r="I81" s="44"/>
      <c r="J81" s="45"/>
    </row>
    <row r="82">
      <c r="A82" s="35" t="s">
        <v>47</v>
      </c>
      <c r="B82" s="43"/>
      <c r="C82" s="44"/>
      <c r="D82" s="44"/>
      <c r="E82" s="46" t="s">
        <v>356</v>
      </c>
      <c r="F82" s="44"/>
      <c r="G82" s="44"/>
      <c r="H82" s="44"/>
      <c r="I82" s="44"/>
      <c r="J82" s="45"/>
    </row>
    <row r="83">
      <c r="A83" s="35" t="s">
        <v>49</v>
      </c>
      <c r="B83" s="43"/>
      <c r="C83" s="44"/>
      <c r="D83" s="44"/>
      <c r="E83" s="50"/>
      <c r="F83" s="44"/>
      <c r="G83" s="44"/>
      <c r="H83" s="44"/>
      <c r="I83" s="44"/>
      <c r="J83" s="45"/>
    </row>
    <row r="84">
      <c r="A84" s="35" t="s">
        <v>39</v>
      </c>
      <c r="B84" s="35">
        <v>19</v>
      </c>
      <c r="C84" s="36" t="s">
        <v>357</v>
      </c>
      <c r="D84" s="35" t="s">
        <v>41</v>
      </c>
      <c r="E84" s="37" t="s">
        <v>358</v>
      </c>
      <c r="F84" s="38" t="s">
        <v>121</v>
      </c>
      <c r="G84" s="39">
        <v>4.5999999999999996</v>
      </c>
      <c r="H84" s="40">
        <v>0</v>
      </c>
      <c r="I84" s="41">
        <f>ROUND(G84*H84,P4)</f>
        <v>0</v>
      </c>
      <c r="J84" s="38" t="s">
        <v>44</v>
      </c>
      <c r="O84" s="42">
        <f>I84*0.21</f>
        <v>0</v>
      </c>
      <c r="P84">
        <v>3</v>
      </c>
    </row>
    <row r="85" ht="72.9">
      <c r="A85" s="35" t="s">
        <v>45</v>
      </c>
      <c r="B85" s="43"/>
      <c r="C85" s="44"/>
      <c r="D85" s="44"/>
      <c r="E85" s="37" t="s">
        <v>359</v>
      </c>
      <c r="F85" s="44"/>
      <c r="G85" s="44"/>
      <c r="H85" s="44"/>
      <c r="I85" s="44"/>
      <c r="J85" s="45"/>
    </row>
    <row r="86">
      <c r="A86" s="35" t="s">
        <v>47</v>
      </c>
      <c r="B86" s="43"/>
      <c r="C86" s="44"/>
      <c r="D86" s="44"/>
      <c r="E86" s="46" t="s">
        <v>360</v>
      </c>
      <c r="F86" s="44"/>
      <c r="G86" s="44"/>
      <c r="H86" s="44"/>
      <c r="I86" s="44"/>
      <c r="J86" s="45"/>
    </row>
    <row r="87">
      <c r="A87" s="35" t="s">
        <v>49</v>
      </c>
      <c r="B87" s="43"/>
      <c r="C87" s="44"/>
      <c r="D87" s="44"/>
      <c r="E87" s="50"/>
      <c r="F87" s="44"/>
      <c r="G87" s="44"/>
      <c r="H87" s="44"/>
      <c r="I87" s="44"/>
      <c r="J87" s="45"/>
    </row>
    <row r="88">
      <c r="A88" s="35" t="s">
        <v>39</v>
      </c>
      <c r="B88" s="35">
        <v>20</v>
      </c>
      <c r="C88" s="36" t="s">
        <v>227</v>
      </c>
      <c r="D88" s="35" t="s">
        <v>41</v>
      </c>
      <c r="E88" s="37" t="s">
        <v>228</v>
      </c>
      <c r="F88" s="38" t="s">
        <v>132</v>
      </c>
      <c r="G88" s="39">
        <v>80</v>
      </c>
      <c r="H88" s="40">
        <v>0</v>
      </c>
      <c r="I88" s="41">
        <f>ROUND(G88*H88,P4)</f>
        <v>0</v>
      </c>
      <c r="J88" s="38" t="s">
        <v>44</v>
      </c>
      <c r="O88" s="42">
        <f>I88*0.21</f>
        <v>0</v>
      </c>
      <c r="P88">
        <v>3</v>
      </c>
    </row>
    <row r="89" ht="29.2">
      <c r="A89" s="35" t="s">
        <v>45</v>
      </c>
      <c r="B89" s="43"/>
      <c r="C89" s="44"/>
      <c r="D89" s="44"/>
      <c r="E89" s="37" t="s">
        <v>361</v>
      </c>
      <c r="F89" s="44"/>
      <c r="G89" s="44"/>
      <c r="H89" s="44"/>
      <c r="I89" s="44"/>
      <c r="J89" s="45"/>
    </row>
    <row r="90">
      <c r="A90" s="35" t="s">
        <v>47</v>
      </c>
      <c r="B90" s="43"/>
      <c r="C90" s="44"/>
      <c r="D90" s="44"/>
      <c r="E90" s="46" t="s">
        <v>362</v>
      </c>
      <c r="F90" s="44"/>
      <c r="G90" s="44"/>
      <c r="H90" s="44"/>
      <c r="I90" s="44"/>
      <c r="J90" s="45"/>
    </row>
    <row r="91" ht="72.9">
      <c r="A91" s="35" t="s">
        <v>49</v>
      </c>
      <c r="B91" s="43"/>
      <c r="C91" s="44"/>
      <c r="D91" s="44"/>
      <c r="E91" s="37" t="s">
        <v>231</v>
      </c>
      <c r="F91" s="44"/>
      <c r="G91" s="44"/>
      <c r="H91" s="44"/>
      <c r="I91" s="44"/>
      <c r="J91" s="45"/>
    </row>
    <row r="92">
      <c r="A92" s="35" t="s">
        <v>39</v>
      </c>
      <c r="B92" s="35">
        <v>21</v>
      </c>
      <c r="C92" s="36" t="s">
        <v>247</v>
      </c>
      <c r="D92" s="35" t="s">
        <v>41</v>
      </c>
      <c r="E92" s="37" t="s">
        <v>248</v>
      </c>
      <c r="F92" s="38" t="s">
        <v>166</v>
      </c>
      <c r="G92" s="39">
        <v>42</v>
      </c>
      <c r="H92" s="40">
        <v>0</v>
      </c>
      <c r="I92" s="41">
        <f>ROUND(G92*H92,P4)</f>
        <v>0</v>
      </c>
      <c r="J92" s="38" t="s">
        <v>44</v>
      </c>
      <c r="O92" s="42">
        <f>I92*0.21</f>
        <v>0</v>
      </c>
      <c r="P92">
        <v>3</v>
      </c>
    </row>
    <row r="93" ht="87.5">
      <c r="A93" s="35" t="s">
        <v>45</v>
      </c>
      <c r="B93" s="43"/>
      <c r="C93" s="44"/>
      <c r="D93" s="44"/>
      <c r="E93" s="37" t="s">
        <v>363</v>
      </c>
      <c r="F93" s="44"/>
      <c r="G93" s="44"/>
      <c r="H93" s="44"/>
      <c r="I93" s="44"/>
      <c r="J93" s="45"/>
    </row>
    <row r="94">
      <c r="A94" s="35" t="s">
        <v>47</v>
      </c>
      <c r="B94" s="43"/>
      <c r="C94" s="44"/>
      <c r="D94" s="44"/>
      <c r="E94" s="46" t="s">
        <v>364</v>
      </c>
      <c r="F94" s="44"/>
      <c r="G94" s="44"/>
      <c r="H94" s="44"/>
      <c r="I94" s="44"/>
      <c r="J94" s="45"/>
    </row>
    <row r="95" ht="131.2">
      <c r="A95" s="35" t="s">
        <v>49</v>
      </c>
      <c r="B95" s="43"/>
      <c r="C95" s="44"/>
      <c r="D95" s="44"/>
      <c r="E95" s="37" t="s">
        <v>255</v>
      </c>
      <c r="F95" s="44"/>
      <c r="G95" s="44"/>
      <c r="H95" s="44"/>
      <c r="I95" s="44"/>
      <c r="J95" s="45"/>
    </row>
    <row r="96" ht="29.2">
      <c r="A96" s="35" t="s">
        <v>39</v>
      </c>
      <c r="B96" s="35">
        <v>22</v>
      </c>
      <c r="C96" s="36" t="s">
        <v>256</v>
      </c>
      <c r="D96" s="35" t="s">
        <v>59</v>
      </c>
      <c r="E96" s="37" t="s">
        <v>365</v>
      </c>
      <c r="F96" s="38" t="s">
        <v>166</v>
      </c>
      <c r="G96" s="39">
        <v>230</v>
      </c>
      <c r="H96" s="40">
        <v>0</v>
      </c>
      <c r="I96" s="41">
        <f>ROUND(G96*H96,P4)</f>
        <v>0</v>
      </c>
      <c r="J96" s="38" t="s">
        <v>44</v>
      </c>
      <c r="O96" s="42">
        <f>I96*0.21</f>
        <v>0</v>
      </c>
      <c r="P96">
        <v>3</v>
      </c>
    </row>
    <row r="97" ht="409.5">
      <c r="A97" s="35" t="s">
        <v>45</v>
      </c>
      <c r="B97" s="43"/>
      <c r="C97" s="44"/>
      <c r="D97" s="44"/>
      <c r="E97" s="37" t="s">
        <v>366</v>
      </c>
      <c r="F97" s="44"/>
      <c r="G97" s="44"/>
      <c r="H97" s="44"/>
      <c r="I97" s="44"/>
      <c r="J97" s="45"/>
    </row>
    <row r="98">
      <c r="A98" s="35" t="s">
        <v>47</v>
      </c>
      <c r="B98" s="43"/>
      <c r="C98" s="44"/>
      <c r="D98" s="44"/>
      <c r="E98" s="46" t="s">
        <v>367</v>
      </c>
      <c r="F98" s="44"/>
      <c r="G98" s="44"/>
      <c r="H98" s="44"/>
      <c r="I98" s="44"/>
      <c r="J98" s="45"/>
    </row>
    <row r="99" ht="116.6">
      <c r="A99" s="35" t="s">
        <v>49</v>
      </c>
      <c r="B99" s="43"/>
      <c r="C99" s="44"/>
      <c r="D99" s="44"/>
      <c r="E99" s="37" t="s">
        <v>368</v>
      </c>
      <c r="F99" s="44"/>
      <c r="G99" s="44"/>
      <c r="H99" s="44"/>
      <c r="I99" s="44"/>
      <c r="J99" s="45"/>
    </row>
    <row r="100">
      <c r="A100" s="29" t="s">
        <v>36</v>
      </c>
      <c r="B100" s="30"/>
      <c r="C100" s="31" t="s">
        <v>276</v>
      </c>
      <c r="D100" s="32"/>
      <c r="E100" s="29" t="s">
        <v>277</v>
      </c>
      <c r="F100" s="32"/>
      <c r="G100" s="32"/>
      <c r="H100" s="32"/>
      <c r="I100" s="33">
        <f>SUMIFS(I101:I132,A101:A132,"P")</f>
        <v>0</v>
      </c>
      <c r="J100" s="34"/>
    </row>
    <row r="101" ht="29.2">
      <c r="A101" s="35" t="s">
        <v>39</v>
      </c>
      <c r="B101" s="35">
        <v>23</v>
      </c>
      <c r="C101" s="36" t="s">
        <v>287</v>
      </c>
      <c r="D101" s="35" t="s">
        <v>41</v>
      </c>
      <c r="E101" s="37" t="s">
        <v>288</v>
      </c>
      <c r="F101" s="38" t="s">
        <v>166</v>
      </c>
      <c r="G101" s="39">
        <v>6.5</v>
      </c>
      <c r="H101" s="40">
        <v>0</v>
      </c>
      <c r="I101" s="41">
        <f>ROUND(G101*H101,P4)</f>
        <v>0</v>
      </c>
      <c r="J101" s="38" t="s">
        <v>44</v>
      </c>
      <c r="O101" s="42">
        <f>I101*0.21</f>
        <v>0</v>
      </c>
      <c r="P101">
        <v>3</v>
      </c>
    </row>
    <row r="102" ht="174.9">
      <c r="A102" s="35" t="s">
        <v>45</v>
      </c>
      <c r="B102" s="43"/>
      <c r="C102" s="44"/>
      <c r="D102" s="44"/>
      <c r="E102" s="37" t="s">
        <v>369</v>
      </c>
      <c r="F102" s="44"/>
      <c r="G102" s="44"/>
      <c r="H102" s="44"/>
      <c r="I102" s="44"/>
      <c r="J102" s="45"/>
    </row>
    <row r="103">
      <c r="A103" s="35" t="s">
        <v>47</v>
      </c>
      <c r="B103" s="43"/>
      <c r="C103" s="44"/>
      <c r="D103" s="44"/>
      <c r="E103" s="46" t="s">
        <v>370</v>
      </c>
      <c r="F103" s="44"/>
      <c r="G103" s="44"/>
      <c r="H103" s="44"/>
      <c r="I103" s="44"/>
      <c r="J103" s="45"/>
    </row>
    <row r="104" ht="43.8">
      <c r="A104" s="35" t="s">
        <v>49</v>
      </c>
      <c r="B104" s="43"/>
      <c r="C104" s="44"/>
      <c r="D104" s="44"/>
      <c r="E104" s="37" t="s">
        <v>291</v>
      </c>
      <c r="F104" s="44"/>
      <c r="G104" s="44"/>
      <c r="H104" s="44"/>
      <c r="I104" s="44"/>
      <c r="J104" s="45"/>
    </row>
    <row r="105" ht="29.2">
      <c r="A105" s="35" t="s">
        <v>39</v>
      </c>
      <c r="B105" s="35">
        <v>24</v>
      </c>
      <c r="C105" s="36" t="s">
        <v>292</v>
      </c>
      <c r="D105" s="35" t="s">
        <v>41</v>
      </c>
      <c r="E105" s="37" t="s">
        <v>293</v>
      </c>
      <c r="F105" s="38" t="s">
        <v>166</v>
      </c>
      <c r="G105" s="39">
        <v>6.5</v>
      </c>
      <c r="H105" s="40">
        <v>0</v>
      </c>
      <c r="I105" s="41">
        <f>ROUND(G105*H105,P4)</f>
        <v>0</v>
      </c>
      <c r="J105" s="38" t="s">
        <v>44</v>
      </c>
      <c r="O105" s="42">
        <f>I105*0.21</f>
        <v>0</v>
      </c>
      <c r="P105">
        <v>3</v>
      </c>
    </row>
    <row r="106" ht="174.9">
      <c r="A106" s="35" t="s">
        <v>45</v>
      </c>
      <c r="B106" s="43"/>
      <c r="C106" s="44"/>
      <c r="D106" s="44"/>
      <c r="E106" s="37" t="s">
        <v>369</v>
      </c>
      <c r="F106" s="44"/>
      <c r="G106" s="44"/>
      <c r="H106" s="44"/>
      <c r="I106" s="44"/>
      <c r="J106" s="45"/>
    </row>
    <row r="107">
      <c r="A107" s="35" t="s">
        <v>47</v>
      </c>
      <c r="B107" s="43"/>
      <c r="C107" s="44"/>
      <c r="D107" s="44"/>
      <c r="E107" s="46" t="s">
        <v>370</v>
      </c>
      <c r="F107" s="44"/>
      <c r="G107" s="44"/>
      <c r="H107" s="44"/>
      <c r="I107" s="44"/>
      <c r="J107" s="45"/>
    </row>
    <row r="108" ht="43.8">
      <c r="A108" s="35" t="s">
        <v>49</v>
      </c>
      <c r="B108" s="43"/>
      <c r="C108" s="44"/>
      <c r="D108" s="44"/>
      <c r="E108" s="37" t="s">
        <v>291</v>
      </c>
      <c r="F108" s="44"/>
      <c r="G108" s="44"/>
      <c r="H108" s="44"/>
      <c r="I108" s="44"/>
      <c r="J108" s="45"/>
    </row>
    <row r="109">
      <c r="A109" s="35" t="s">
        <v>39</v>
      </c>
      <c r="B109" s="35">
        <v>25</v>
      </c>
      <c r="C109" s="36" t="s">
        <v>371</v>
      </c>
      <c r="D109" s="35" t="s">
        <v>59</v>
      </c>
      <c r="E109" s="37" t="s">
        <v>372</v>
      </c>
      <c r="F109" s="38" t="s">
        <v>121</v>
      </c>
      <c r="G109" s="39">
        <v>0.95999999999999996</v>
      </c>
      <c r="H109" s="40">
        <v>0</v>
      </c>
      <c r="I109" s="41">
        <f>ROUND(G109*H109,P4)</f>
        <v>0</v>
      </c>
      <c r="J109" s="38" t="s">
        <v>44</v>
      </c>
      <c r="O109" s="42">
        <f>I109*0.21</f>
        <v>0</v>
      </c>
      <c r="P109">
        <v>3</v>
      </c>
    </row>
    <row r="110" ht="189.5">
      <c r="A110" s="35" t="s">
        <v>45</v>
      </c>
      <c r="B110" s="43"/>
      <c r="C110" s="44"/>
      <c r="D110" s="44"/>
      <c r="E110" s="37" t="s">
        <v>373</v>
      </c>
      <c r="F110" s="44"/>
      <c r="G110" s="44"/>
      <c r="H110" s="44"/>
      <c r="I110" s="44"/>
      <c r="J110" s="45"/>
    </row>
    <row r="111">
      <c r="A111" s="35" t="s">
        <v>47</v>
      </c>
      <c r="B111" s="43"/>
      <c r="C111" s="44"/>
      <c r="D111" s="44"/>
      <c r="E111" s="46" t="s">
        <v>374</v>
      </c>
      <c r="F111" s="44"/>
      <c r="G111" s="44"/>
      <c r="H111" s="44"/>
      <c r="I111" s="44"/>
      <c r="J111" s="45"/>
    </row>
    <row r="112" ht="58.3">
      <c r="A112" s="35" t="s">
        <v>49</v>
      </c>
      <c r="B112" s="43"/>
      <c r="C112" s="44"/>
      <c r="D112" s="44"/>
      <c r="E112" s="37" t="s">
        <v>375</v>
      </c>
      <c r="F112" s="44"/>
      <c r="G112" s="44"/>
      <c r="H112" s="44"/>
      <c r="I112" s="44"/>
      <c r="J112" s="45"/>
    </row>
    <row r="113">
      <c r="A113" s="35" t="s">
        <v>39</v>
      </c>
      <c r="B113" s="35">
        <v>26</v>
      </c>
      <c r="C113" s="36" t="s">
        <v>301</v>
      </c>
      <c r="D113" s="35" t="s">
        <v>41</v>
      </c>
      <c r="E113" s="37" t="s">
        <v>302</v>
      </c>
      <c r="F113" s="38" t="s">
        <v>132</v>
      </c>
      <c r="G113" s="39">
        <v>140</v>
      </c>
      <c r="H113" s="40">
        <v>0</v>
      </c>
      <c r="I113" s="41">
        <f>ROUND(G113*H113,P4)</f>
        <v>0</v>
      </c>
      <c r="J113" s="38" t="s">
        <v>44</v>
      </c>
      <c r="O113" s="42">
        <f>I113*0.21</f>
        <v>0</v>
      </c>
      <c r="P113">
        <v>3</v>
      </c>
    </row>
    <row r="114" ht="247.8">
      <c r="A114" s="35" t="s">
        <v>45</v>
      </c>
      <c r="B114" s="43"/>
      <c r="C114" s="44"/>
      <c r="D114" s="44"/>
      <c r="E114" s="37" t="s">
        <v>376</v>
      </c>
      <c r="F114" s="44"/>
      <c r="G114" s="44"/>
      <c r="H114" s="44"/>
      <c r="I114" s="44"/>
      <c r="J114" s="45"/>
    </row>
    <row r="115">
      <c r="A115" s="35" t="s">
        <v>47</v>
      </c>
      <c r="B115" s="43"/>
      <c r="C115" s="44"/>
      <c r="D115" s="44"/>
      <c r="E115" s="46" t="s">
        <v>377</v>
      </c>
      <c r="F115" s="44"/>
      <c r="G115" s="44"/>
      <c r="H115" s="44"/>
      <c r="I115" s="44"/>
      <c r="J115" s="45"/>
    </row>
    <row r="116" ht="58.3">
      <c r="A116" s="35" t="s">
        <v>49</v>
      </c>
      <c r="B116" s="43"/>
      <c r="C116" s="44"/>
      <c r="D116" s="44"/>
      <c r="E116" s="37" t="s">
        <v>305</v>
      </c>
      <c r="F116" s="44"/>
      <c r="G116" s="44"/>
      <c r="H116" s="44"/>
      <c r="I116" s="44"/>
      <c r="J116" s="45"/>
    </row>
    <row r="117">
      <c r="A117" s="35" t="s">
        <v>39</v>
      </c>
      <c r="B117" s="35">
        <v>27</v>
      </c>
      <c r="C117" s="36" t="s">
        <v>378</v>
      </c>
      <c r="D117" s="35" t="s">
        <v>41</v>
      </c>
      <c r="E117" s="37" t="s">
        <v>379</v>
      </c>
      <c r="F117" s="38" t="s">
        <v>132</v>
      </c>
      <c r="G117" s="39">
        <v>160</v>
      </c>
      <c r="H117" s="40">
        <v>0</v>
      </c>
      <c r="I117" s="41">
        <f>ROUND(G117*H117,P4)</f>
        <v>0</v>
      </c>
      <c r="J117" s="38" t="s">
        <v>44</v>
      </c>
      <c r="O117" s="42">
        <f>I117*0.21</f>
        <v>0</v>
      </c>
      <c r="P117">
        <v>3</v>
      </c>
    </row>
    <row r="118" ht="145.8">
      <c r="A118" s="35" t="s">
        <v>45</v>
      </c>
      <c r="B118" s="43"/>
      <c r="C118" s="44"/>
      <c r="D118" s="44"/>
      <c r="E118" s="37" t="s">
        <v>380</v>
      </c>
      <c r="F118" s="44"/>
      <c r="G118" s="44"/>
      <c r="H118" s="44"/>
      <c r="I118" s="44"/>
      <c r="J118" s="45"/>
    </row>
    <row r="119">
      <c r="A119" s="35" t="s">
        <v>47</v>
      </c>
      <c r="B119" s="43"/>
      <c r="C119" s="44"/>
      <c r="D119" s="44"/>
      <c r="E119" s="46" t="s">
        <v>381</v>
      </c>
      <c r="F119" s="44"/>
      <c r="G119" s="44"/>
      <c r="H119" s="44"/>
      <c r="I119" s="44"/>
      <c r="J119" s="45"/>
    </row>
    <row r="120" ht="58.3">
      <c r="A120" s="35" t="s">
        <v>49</v>
      </c>
      <c r="B120" s="43"/>
      <c r="C120" s="44"/>
      <c r="D120" s="44"/>
      <c r="E120" s="37" t="s">
        <v>382</v>
      </c>
      <c r="F120" s="44"/>
      <c r="G120" s="44"/>
      <c r="H120" s="44"/>
      <c r="I120" s="44"/>
      <c r="J120" s="45"/>
    </row>
    <row r="121">
      <c r="A121" s="35" t="s">
        <v>39</v>
      </c>
      <c r="B121" s="35">
        <v>28</v>
      </c>
      <c r="C121" s="36" t="s">
        <v>309</v>
      </c>
      <c r="D121" s="35" t="s">
        <v>41</v>
      </c>
      <c r="E121" s="37" t="s">
        <v>310</v>
      </c>
      <c r="F121" s="38" t="s">
        <v>132</v>
      </c>
      <c r="G121" s="39">
        <v>160</v>
      </c>
      <c r="H121" s="40">
        <v>0</v>
      </c>
      <c r="I121" s="41">
        <f>ROUND(G121*H121,P4)</f>
        <v>0</v>
      </c>
      <c r="J121" s="38" t="s">
        <v>44</v>
      </c>
      <c r="O121" s="42">
        <f>I121*0.21</f>
        <v>0</v>
      </c>
      <c r="P121">
        <v>3</v>
      </c>
    </row>
    <row r="122" ht="58.3">
      <c r="A122" s="35" t="s">
        <v>45</v>
      </c>
      <c r="B122" s="43"/>
      <c r="C122" s="44"/>
      <c r="D122" s="44"/>
      <c r="E122" s="37" t="s">
        <v>383</v>
      </c>
      <c r="F122" s="44"/>
      <c r="G122" s="44"/>
      <c r="H122" s="44"/>
      <c r="I122" s="44"/>
      <c r="J122" s="45"/>
    </row>
    <row r="123">
      <c r="A123" s="35" t="s">
        <v>47</v>
      </c>
      <c r="B123" s="43"/>
      <c r="C123" s="44"/>
      <c r="D123" s="44"/>
      <c r="E123" s="46" t="s">
        <v>384</v>
      </c>
      <c r="F123" s="44"/>
      <c r="G123" s="44"/>
      <c r="H123" s="44"/>
      <c r="I123" s="44"/>
      <c r="J123" s="45"/>
    </row>
    <row r="124" ht="43.8">
      <c r="A124" s="35" t="s">
        <v>49</v>
      </c>
      <c r="B124" s="43"/>
      <c r="C124" s="44"/>
      <c r="D124" s="44"/>
      <c r="E124" s="37" t="s">
        <v>313</v>
      </c>
      <c r="F124" s="44"/>
      <c r="G124" s="44"/>
      <c r="H124" s="44"/>
      <c r="I124" s="44"/>
      <c r="J124" s="45"/>
    </row>
    <row r="125">
      <c r="A125" s="35" t="s">
        <v>39</v>
      </c>
      <c r="B125" s="35">
        <v>29</v>
      </c>
      <c r="C125" s="36" t="s">
        <v>314</v>
      </c>
      <c r="D125" s="35" t="s">
        <v>41</v>
      </c>
      <c r="E125" s="37" t="s">
        <v>315</v>
      </c>
      <c r="F125" s="38" t="s">
        <v>166</v>
      </c>
      <c r="G125" s="39">
        <v>200</v>
      </c>
      <c r="H125" s="40">
        <v>0</v>
      </c>
      <c r="I125" s="41">
        <f>ROUND(G125*H125,P4)</f>
        <v>0</v>
      </c>
      <c r="J125" s="38" t="s">
        <v>44</v>
      </c>
      <c r="O125" s="42">
        <f>I125*0.21</f>
        <v>0</v>
      </c>
      <c r="P125">
        <v>3</v>
      </c>
    </row>
    <row r="126" ht="29.2">
      <c r="A126" s="35" t="s">
        <v>45</v>
      </c>
      <c r="B126" s="43"/>
      <c r="C126" s="44"/>
      <c r="D126" s="44"/>
      <c r="E126" s="37" t="s">
        <v>385</v>
      </c>
      <c r="F126" s="44"/>
      <c r="G126" s="44"/>
      <c r="H126" s="44"/>
      <c r="I126" s="44"/>
      <c r="J126" s="45"/>
    </row>
    <row r="127">
      <c r="A127" s="35" t="s">
        <v>47</v>
      </c>
      <c r="B127" s="43"/>
      <c r="C127" s="44"/>
      <c r="D127" s="44"/>
      <c r="E127" s="46" t="s">
        <v>317</v>
      </c>
      <c r="F127" s="44"/>
      <c r="G127" s="44"/>
      <c r="H127" s="44"/>
      <c r="I127" s="44"/>
      <c r="J127" s="45"/>
    </row>
    <row r="128" ht="43.8">
      <c r="A128" s="35" t="s">
        <v>49</v>
      </c>
      <c r="B128" s="43"/>
      <c r="C128" s="44"/>
      <c r="D128" s="44"/>
      <c r="E128" s="37" t="s">
        <v>318</v>
      </c>
      <c r="F128" s="44"/>
      <c r="G128" s="44"/>
      <c r="H128" s="44"/>
      <c r="I128" s="44"/>
      <c r="J128" s="45"/>
    </row>
    <row r="129">
      <c r="A129" s="35" t="s">
        <v>39</v>
      </c>
      <c r="B129" s="35">
        <v>30</v>
      </c>
      <c r="C129" s="36" t="s">
        <v>319</v>
      </c>
      <c r="D129" s="35" t="s">
        <v>41</v>
      </c>
      <c r="E129" s="37" t="s">
        <v>320</v>
      </c>
      <c r="F129" s="38" t="s">
        <v>166</v>
      </c>
      <c r="G129" s="39">
        <v>200</v>
      </c>
      <c r="H129" s="40">
        <v>0</v>
      </c>
      <c r="I129" s="41">
        <f>ROUND(G129*H129,P4)</f>
        <v>0</v>
      </c>
      <c r="J129" s="38" t="s">
        <v>44</v>
      </c>
      <c r="O129" s="42">
        <f>I129*0.21</f>
        <v>0</v>
      </c>
      <c r="P129">
        <v>3</v>
      </c>
    </row>
    <row r="130" ht="29.2">
      <c r="A130" s="35" t="s">
        <v>45</v>
      </c>
      <c r="B130" s="43"/>
      <c r="C130" s="44"/>
      <c r="D130" s="44"/>
      <c r="E130" s="37" t="s">
        <v>386</v>
      </c>
      <c r="F130" s="44"/>
      <c r="G130" s="44"/>
      <c r="H130" s="44"/>
      <c r="I130" s="44"/>
      <c r="J130" s="45"/>
    </row>
    <row r="131">
      <c r="A131" s="35" t="s">
        <v>47</v>
      </c>
      <c r="B131" s="43"/>
      <c r="C131" s="44"/>
      <c r="D131" s="44"/>
      <c r="E131" s="46" t="s">
        <v>317</v>
      </c>
      <c r="F131" s="44"/>
      <c r="G131" s="44"/>
      <c r="H131" s="44"/>
      <c r="I131" s="44"/>
      <c r="J131" s="45"/>
    </row>
    <row r="132" ht="43.8">
      <c r="A132" s="35" t="s">
        <v>49</v>
      </c>
      <c r="B132" s="47"/>
      <c r="C132" s="48"/>
      <c r="D132" s="48"/>
      <c r="E132" s="37" t="s">
        <v>318</v>
      </c>
      <c r="F132" s="48"/>
      <c r="G132" s="48"/>
      <c r="H132" s="48"/>
      <c r="I132" s="48"/>
      <c r="J132" s="49"/>
    </row>
  </sheetData>
  <sheetProtection sheet="1" objects="1" scenarios="1" spinCount="100000" saltValue="gPx7OMyDvvYPO+QziZGoP8DAA2sinatRiS1jhOhyCwcTKKPNMqTpPvnAl1I7399O1PFvOxc4cZJC6zaoBEl6Zw==" hashValue="HhV+xjmv8sgHfMvt6x+ZP9nY+WXBamghRraxqrRo5aifjSXJ8BsFiSbVY7Y26WEOS8r7T6WDSsnTVDTD8Kutjw==" algorithmName="SHA-512" password="DC63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6"/>
  <cols>
    <col min="1" max="1" width="9.230469" hidden="1"/>
    <col min="2" max="2" width="15.23047" customWidth="1"/>
    <col min="3" max="3" width="9.152344" customWidth="1"/>
    <col min="4" max="4" width="12.23047" customWidth="1"/>
    <col min="5" max="5" width="61.07422" customWidth="1"/>
    <col min="6" max="6" width="12.23047" customWidth="1"/>
    <col min="7" max="7" width="15.23047" customWidth="1"/>
    <col min="8" max="8" width="15.23047" customWidth="1"/>
    <col min="9" max="9" width="15.23047" customWidth="1"/>
    <col min="10" max="10" width="14.61328" bestFit="1" customWidth="1"/>
    <col min="15" max="15" width="9.230469" hidden="1"/>
    <col min="16" max="16" width="9.23046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16</v>
      </c>
      <c r="I3" s="23">
        <f>SUMIFS(I8:I121,A8:A121,"SD")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16</v>
      </c>
      <c r="D4" s="20"/>
      <c r="E4" s="21" t="s">
        <v>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25</v>
      </c>
      <c r="B5" s="25" t="s">
        <v>26</v>
      </c>
      <c r="C5" s="7" t="s">
        <v>27</v>
      </c>
      <c r="D5" s="7" t="s">
        <v>28</v>
      </c>
      <c r="E5" s="7" t="s">
        <v>29</v>
      </c>
      <c r="F5" s="7" t="s">
        <v>30</v>
      </c>
      <c r="G5" s="7" t="s">
        <v>31</v>
      </c>
      <c r="H5" s="7" t="s">
        <v>32</v>
      </c>
      <c r="I5" s="7"/>
      <c r="J5" s="26" t="s">
        <v>33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34</v>
      </c>
      <c r="I6" s="7" t="s">
        <v>35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36</v>
      </c>
      <c r="B8" s="30"/>
      <c r="C8" s="31" t="s">
        <v>37</v>
      </c>
      <c r="D8" s="32"/>
      <c r="E8" s="29" t="s">
        <v>38</v>
      </c>
      <c r="F8" s="32"/>
      <c r="G8" s="32"/>
      <c r="H8" s="32"/>
      <c r="I8" s="33">
        <f>SUMIFS(I9:I20,A9:A20,"P")</f>
        <v>0</v>
      </c>
      <c r="J8" s="34"/>
    </row>
    <row r="9" ht="29.2">
      <c r="A9" s="35" t="s">
        <v>39</v>
      </c>
      <c r="B9" s="35">
        <v>1</v>
      </c>
      <c r="C9" s="36" t="s">
        <v>100</v>
      </c>
      <c r="D9" s="35" t="s">
        <v>41</v>
      </c>
      <c r="E9" s="37" t="s">
        <v>101</v>
      </c>
      <c r="F9" s="38" t="s">
        <v>102</v>
      </c>
      <c r="G9" s="39">
        <v>23.18</v>
      </c>
      <c r="H9" s="40">
        <v>0</v>
      </c>
      <c r="I9" s="41">
        <f>ROUND(G9*H9,P4)</f>
        <v>0</v>
      </c>
      <c r="J9" s="38" t="s">
        <v>44</v>
      </c>
      <c r="O9" s="42">
        <f>I9*0.21</f>
        <v>0</v>
      </c>
      <c r="P9">
        <v>3</v>
      </c>
    </row>
    <row r="10" ht="72.9">
      <c r="A10" s="35" t="s">
        <v>45</v>
      </c>
      <c r="B10" s="43"/>
      <c r="C10" s="44"/>
      <c r="D10" s="44"/>
      <c r="E10" s="37" t="s">
        <v>387</v>
      </c>
      <c r="F10" s="44"/>
      <c r="G10" s="44"/>
      <c r="H10" s="44"/>
      <c r="I10" s="44"/>
      <c r="J10" s="45"/>
    </row>
    <row r="11">
      <c r="A11" s="35" t="s">
        <v>47</v>
      </c>
      <c r="B11" s="43"/>
      <c r="C11" s="44"/>
      <c r="D11" s="44"/>
      <c r="E11" s="46" t="s">
        <v>388</v>
      </c>
      <c r="F11" s="44"/>
      <c r="G11" s="44"/>
      <c r="H11" s="44"/>
      <c r="I11" s="44"/>
      <c r="J11" s="45"/>
    </row>
    <row r="12" ht="102">
      <c r="A12" s="35" t="s">
        <v>49</v>
      </c>
      <c r="B12" s="43"/>
      <c r="C12" s="44"/>
      <c r="D12" s="44"/>
      <c r="E12" s="37" t="s">
        <v>389</v>
      </c>
      <c r="F12" s="44"/>
      <c r="G12" s="44"/>
      <c r="H12" s="44"/>
      <c r="I12" s="44"/>
      <c r="J12" s="45"/>
    </row>
    <row r="13" ht="29.2">
      <c r="A13" s="35" t="s">
        <v>39</v>
      </c>
      <c r="B13" s="35">
        <v>2</v>
      </c>
      <c r="C13" s="36" t="s">
        <v>111</v>
      </c>
      <c r="D13" s="35" t="s">
        <v>41</v>
      </c>
      <c r="E13" s="37" t="s">
        <v>112</v>
      </c>
      <c r="F13" s="38" t="s">
        <v>102</v>
      </c>
      <c r="G13" s="39">
        <v>10</v>
      </c>
      <c r="H13" s="40">
        <v>0</v>
      </c>
      <c r="I13" s="41">
        <f>ROUND(G13*H13,P4)</f>
        <v>0</v>
      </c>
      <c r="J13" s="38" t="s">
        <v>44</v>
      </c>
      <c r="O13" s="42">
        <f>I13*0.21</f>
        <v>0</v>
      </c>
      <c r="P13">
        <v>3</v>
      </c>
    </row>
    <row r="14" ht="72.9">
      <c r="A14" s="35" t="s">
        <v>45</v>
      </c>
      <c r="B14" s="43"/>
      <c r="C14" s="44"/>
      <c r="D14" s="44"/>
      <c r="E14" s="37" t="s">
        <v>390</v>
      </c>
      <c r="F14" s="44"/>
      <c r="G14" s="44"/>
      <c r="H14" s="44"/>
      <c r="I14" s="44"/>
      <c r="J14" s="45"/>
    </row>
    <row r="15">
      <c r="A15" s="35" t="s">
        <v>47</v>
      </c>
      <c r="B15" s="43"/>
      <c r="C15" s="44"/>
      <c r="D15" s="44"/>
      <c r="E15" s="46" t="s">
        <v>391</v>
      </c>
      <c r="F15" s="44"/>
      <c r="G15" s="44"/>
      <c r="H15" s="44"/>
      <c r="I15" s="44"/>
      <c r="J15" s="45"/>
    </row>
    <row r="16" ht="116.6">
      <c r="A16" s="35" t="s">
        <v>49</v>
      </c>
      <c r="B16" s="43"/>
      <c r="C16" s="44"/>
      <c r="D16" s="44"/>
      <c r="E16" s="37" t="s">
        <v>110</v>
      </c>
      <c r="F16" s="44"/>
      <c r="G16" s="44"/>
      <c r="H16" s="44"/>
      <c r="I16" s="44"/>
      <c r="J16" s="45"/>
    </row>
    <row r="17" ht="29.2">
      <c r="A17" s="35" t="s">
        <v>39</v>
      </c>
      <c r="B17" s="35">
        <v>3</v>
      </c>
      <c r="C17" s="36" t="s">
        <v>115</v>
      </c>
      <c r="D17" s="35" t="s">
        <v>41</v>
      </c>
      <c r="E17" s="37" t="s">
        <v>116</v>
      </c>
      <c r="F17" s="38" t="s">
        <v>102</v>
      </c>
      <c r="G17" s="39">
        <v>12.6</v>
      </c>
      <c r="H17" s="40">
        <v>0</v>
      </c>
      <c r="I17" s="41">
        <f>ROUND(G17*H17,P4)</f>
        <v>0</v>
      </c>
      <c r="J17" s="38" t="s">
        <v>44</v>
      </c>
      <c r="O17" s="42">
        <f>I17*0.21</f>
        <v>0</v>
      </c>
      <c r="P17">
        <v>3</v>
      </c>
    </row>
    <row r="18" ht="72.9">
      <c r="A18" s="35" t="s">
        <v>45</v>
      </c>
      <c r="B18" s="43"/>
      <c r="C18" s="44"/>
      <c r="D18" s="44"/>
      <c r="E18" s="37" t="s">
        <v>392</v>
      </c>
      <c r="F18" s="44"/>
      <c r="G18" s="44"/>
      <c r="H18" s="44"/>
      <c r="I18" s="44"/>
      <c r="J18" s="45"/>
    </row>
    <row r="19">
      <c r="A19" s="35" t="s">
        <v>47</v>
      </c>
      <c r="B19" s="43"/>
      <c r="C19" s="44"/>
      <c r="D19" s="44"/>
      <c r="E19" s="46" t="s">
        <v>393</v>
      </c>
      <c r="F19" s="44"/>
      <c r="G19" s="44"/>
      <c r="H19" s="44"/>
      <c r="I19" s="44"/>
      <c r="J19" s="45"/>
    </row>
    <row r="20" ht="116.6">
      <c r="A20" s="35" t="s">
        <v>49</v>
      </c>
      <c r="B20" s="43"/>
      <c r="C20" s="44"/>
      <c r="D20" s="44"/>
      <c r="E20" s="37" t="s">
        <v>110</v>
      </c>
      <c r="F20" s="44"/>
      <c r="G20" s="44"/>
      <c r="H20" s="44"/>
      <c r="I20" s="44"/>
      <c r="J20" s="45"/>
    </row>
    <row r="21">
      <c r="A21" s="29" t="s">
        <v>36</v>
      </c>
      <c r="B21" s="30"/>
      <c r="C21" s="31" t="s">
        <v>59</v>
      </c>
      <c r="D21" s="32"/>
      <c r="E21" s="29" t="s">
        <v>86</v>
      </c>
      <c r="F21" s="32"/>
      <c r="G21" s="32"/>
      <c r="H21" s="32"/>
      <c r="I21" s="33">
        <f>SUMIFS(I22:I37,A22:A37,"P")</f>
        <v>0</v>
      </c>
      <c r="J21" s="34"/>
    </row>
    <row r="22">
      <c r="A22" s="35" t="s">
        <v>39</v>
      </c>
      <c r="B22" s="35">
        <v>4</v>
      </c>
      <c r="C22" s="36" t="s">
        <v>394</v>
      </c>
      <c r="D22" s="35" t="s">
        <v>41</v>
      </c>
      <c r="E22" s="37" t="s">
        <v>395</v>
      </c>
      <c r="F22" s="38" t="s">
        <v>121</v>
      </c>
      <c r="G22" s="39">
        <v>12.199999999999999</v>
      </c>
      <c r="H22" s="40">
        <v>0</v>
      </c>
      <c r="I22" s="41">
        <f>ROUND(G22*H22,P4)</f>
        <v>0</v>
      </c>
      <c r="J22" s="38" t="s">
        <v>44</v>
      </c>
      <c r="O22" s="42">
        <f>I22*0.21</f>
        <v>0</v>
      </c>
      <c r="P22">
        <v>3</v>
      </c>
    </row>
    <row r="23" ht="102">
      <c r="A23" s="35" t="s">
        <v>45</v>
      </c>
      <c r="B23" s="43"/>
      <c r="C23" s="44"/>
      <c r="D23" s="44"/>
      <c r="E23" s="37" t="s">
        <v>396</v>
      </c>
      <c r="F23" s="44"/>
      <c r="G23" s="44"/>
      <c r="H23" s="44"/>
      <c r="I23" s="44"/>
      <c r="J23" s="45"/>
    </row>
    <row r="24">
      <c r="A24" s="35" t="s">
        <v>47</v>
      </c>
      <c r="B24" s="43"/>
      <c r="C24" s="44"/>
      <c r="D24" s="44"/>
      <c r="E24" s="46" t="s">
        <v>397</v>
      </c>
      <c r="F24" s="44"/>
      <c r="G24" s="44"/>
      <c r="H24" s="44"/>
      <c r="I24" s="44"/>
      <c r="J24" s="45"/>
    </row>
    <row r="25" ht="145.8">
      <c r="A25" s="35" t="s">
        <v>49</v>
      </c>
      <c r="B25" s="43"/>
      <c r="C25" s="44"/>
      <c r="D25" s="44"/>
      <c r="E25" s="37" t="s">
        <v>339</v>
      </c>
      <c r="F25" s="44"/>
      <c r="G25" s="44"/>
      <c r="H25" s="44"/>
      <c r="I25" s="44"/>
      <c r="J25" s="45"/>
    </row>
    <row r="26">
      <c r="A26" s="35" t="s">
        <v>39</v>
      </c>
      <c r="B26" s="35">
        <v>5</v>
      </c>
      <c r="C26" s="36" t="s">
        <v>398</v>
      </c>
      <c r="D26" s="35" t="s">
        <v>41</v>
      </c>
      <c r="E26" s="37" t="s">
        <v>399</v>
      </c>
      <c r="F26" s="38" t="s">
        <v>121</v>
      </c>
      <c r="G26" s="39">
        <v>6</v>
      </c>
      <c r="H26" s="40">
        <v>0</v>
      </c>
      <c r="I26" s="41">
        <f>ROUND(G26*H26,P4)</f>
        <v>0</v>
      </c>
      <c r="J26" s="38" t="s">
        <v>44</v>
      </c>
      <c r="O26" s="42">
        <f>I26*0.21</f>
        <v>0</v>
      </c>
      <c r="P26">
        <v>3</v>
      </c>
    </row>
    <row r="27" ht="102">
      <c r="A27" s="35" t="s">
        <v>45</v>
      </c>
      <c r="B27" s="43"/>
      <c r="C27" s="44"/>
      <c r="D27" s="44"/>
      <c r="E27" s="37" t="s">
        <v>400</v>
      </c>
      <c r="F27" s="44"/>
      <c r="G27" s="44"/>
      <c r="H27" s="44"/>
      <c r="I27" s="44"/>
      <c r="J27" s="45"/>
    </row>
    <row r="28">
      <c r="A28" s="35" t="s">
        <v>47</v>
      </c>
      <c r="B28" s="43"/>
      <c r="C28" s="44"/>
      <c r="D28" s="44"/>
      <c r="E28" s="46" t="s">
        <v>401</v>
      </c>
      <c r="F28" s="44"/>
      <c r="G28" s="44"/>
      <c r="H28" s="44"/>
      <c r="I28" s="44"/>
      <c r="J28" s="45"/>
    </row>
    <row r="29" ht="145.8">
      <c r="A29" s="35" t="s">
        <v>49</v>
      </c>
      <c r="B29" s="43"/>
      <c r="C29" s="44"/>
      <c r="D29" s="44"/>
      <c r="E29" s="37" t="s">
        <v>339</v>
      </c>
      <c r="F29" s="44"/>
      <c r="G29" s="44"/>
      <c r="H29" s="44"/>
      <c r="I29" s="44"/>
      <c r="J29" s="45"/>
    </row>
    <row r="30">
      <c r="A30" s="35" t="s">
        <v>39</v>
      </c>
      <c r="B30" s="35">
        <v>6</v>
      </c>
      <c r="C30" s="36" t="s">
        <v>402</v>
      </c>
      <c r="D30" s="35" t="s">
        <v>41</v>
      </c>
      <c r="E30" s="37" t="s">
        <v>403</v>
      </c>
      <c r="F30" s="38" t="s">
        <v>121</v>
      </c>
      <c r="G30" s="39">
        <v>20</v>
      </c>
      <c r="H30" s="40">
        <v>0</v>
      </c>
      <c r="I30" s="41">
        <f>ROUND(G30*H30,P4)</f>
        <v>0</v>
      </c>
      <c r="J30" s="38" t="s">
        <v>44</v>
      </c>
      <c r="O30" s="42">
        <f>I30*0.21</f>
        <v>0</v>
      </c>
      <c r="P30">
        <v>3</v>
      </c>
    </row>
    <row r="31" ht="87.5">
      <c r="A31" s="35" t="s">
        <v>45</v>
      </c>
      <c r="B31" s="43"/>
      <c r="C31" s="44"/>
      <c r="D31" s="44"/>
      <c r="E31" s="37" t="s">
        <v>404</v>
      </c>
      <c r="F31" s="44"/>
      <c r="G31" s="44"/>
      <c r="H31" s="44"/>
      <c r="I31" s="44"/>
      <c r="J31" s="45"/>
    </row>
    <row r="32">
      <c r="A32" s="35" t="s">
        <v>47</v>
      </c>
      <c r="B32" s="43"/>
      <c r="C32" s="44"/>
      <c r="D32" s="44"/>
      <c r="E32" s="46" t="s">
        <v>405</v>
      </c>
      <c r="F32" s="44"/>
      <c r="G32" s="44"/>
      <c r="H32" s="44"/>
      <c r="I32" s="44"/>
      <c r="J32" s="45"/>
    </row>
    <row r="33" ht="160.3">
      <c r="A33" s="35" t="s">
        <v>49</v>
      </c>
      <c r="B33" s="43"/>
      <c r="C33" s="44"/>
      <c r="D33" s="44"/>
      <c r="E33" s="37" t="s">
        <v>406</v>
      </c>
      <c r="F33" s="44"/>
      <c r="G33" s="44"/>
      <c r="H33" s="44"/>
      <c r="I33" s="44"/>
      <c r="J33" s="45"/>
    </row>
    <row r="34">
      <c r="A34" s="35" t="s">
        <v>39</v>
      </c>
      <c r="B34" s="35">
        <v>7</v>
      </c>
      <c r="C34" s="36" t="s">
        <v>170</v>
      </c>
      <c r="D34" s="35" t="s">
        <v>41</v>
      </c>
      <c r="E34" s="37" t="s">
        <v>171</v>
      </c>
      <c r="F34" s="38" t="s">
        <v>166</v>
      </c>
      <c r="G34" s="39">
        <v>24</v>
      </c>
      <c r="H34" s="40">
        <v>0</v>
      </c>
      <c r="I34" s="41">
        <f>ROUND(G34*H34,P4)</f>
        <v>0</v>
      </c>
      <c r="J34" s="38" t="s">
        <v>44</v>
      </c>
      <c r="O34" s="42">
        <f>I34*0.21</f>
        <v>0</v>
      </c>
      <c r="P34">
        <v>3</v>
      </c>
    </row>
    <row r="35">
      <c r="A35" s="35" t="s">
        <v>45</v>
      </c>
      <c r="B35" s="43"/>
      <c r="C35" s="44"/>
      <c r="D35" s="44"/>
      <c r="E35" s="37" t="s">
        <v>407</v>
      </c>
      <c r="F35" s="44"/>
      <c r="G35" s="44"/>
      <c r="H35" s="44"/>
      <c r="I35" s="44"/>
      <c r="J35" s="45"/>
    </row>
    <row r="36">
      <c r="A36" s="35" t="s">
        <v>47</v>
      </c>
      <c r="B36" s="43"/>
      <c r="C36" s="44"/>
      <c r="D36" s="44"/>
      <c r="E36" s="46" t="s">
        <v>408</v>
      </c>
      <c r="F36" s="44"/>
      <c r="G36" s="44"/>
      <c r="H36" s="44"/>
      <c r="I36" s="44"/>
      <c r="J36" s="45"/>
    </row>
    <row r="37" ht="43.8">
      <c r="A37" s="35" t="s">
        <v>49</v>
      </c>
      <c r="B37" s="43"/>
      <c r="C37" s="44"/>
      <c r="D37" s="44"/>
      <c r="E37" s="37" t="s">
        <v>174</v>
      </c>
      <c r="F37" s="44"/>
      <c r="G37" s="44"/>
      <c r="H37" s="44"/>
      <c r="I37" s="44"/>
      <c r="J37" s="45"/>
    </row>
    <row r="38">
      <c r="A38" s="29" t="s">
        <v>36</v>
      </c>
      <c r="B38" s="30"/>
      <c r="C38" s="31" t="s">
        <v>185</v>
      </c>
      <c r="D38" s="32"/>
      <c r="E38" s="29" t="s">
        <v>186</v>
      </c>
      <c r="F38" s="32"/>
      <c r="G38" s="32"/>
      <c r="H38" s="32"/>
      <c r="I38" s="33">
        <f>SUMIFS(I39:I42,A39:A42,"P")</f>
        <v>0</v>
      </c>
      <c r="J38" s="34"/>
    </row>
    <row r="39">
      <c r="A39" s="35" t="s">
        <v>39</v>
      </c>
      <c r="B39" s="35">
        <v>8</v>
      </c>
      <c r="C39" s="36" t="s">
        <v>409</v>
      </c>
      <c r="D39" s="35" t="s">
        <v>41</v>
      </c>
      <c r="E39" s="37" t="s">
        <v>410</v>
      </c>
      <c r="F39" s="38" t="s">
        <v>121</v>
      </c>
      <c r="G39" s="39">
        <v>1</v>
      </c>
      <c r="H39" s="40">
        <v>0</v>
      </c>
      <c r="I39" s="41">
        <f>ROUND(G39*H39,P4)</f>
        <v>0</v>
      </c>
      <c r="J39" s="38" t="s">
        <v>44</v>
      </c>
      <c r="O39" s="42">
        <f>I39*0.21</f>
        <v>0</v>
      </c>
      <c r="P39">
        <v>3</v>
      </c>
    </row>
    <row r="40" ht="29.2">
      <c r="A40" s="35" t="s">
        <v>45</v>
      </c>
      <c r="B40" s="43"/>
      <c r="C40" s="44"/>
      <c r="D40" s="44"/>
      <c r="E40" s="37" t="s">
        <v>411</v>
      </c>
      <c r="F40" s="44"/>
      <c r="G40" s="44"/>
      <c r="H40" s="44"/>
      <c r="I40" s="44"/>
      <c r="J40" s="45"/>
    </row>
    <row r="41">
      <c r="A41" s="35" t="s">
        <v>47</v>
      </c>
      <c r="B41" s="43"/>
      <c r="C41" s="44"/>
      <c r="D41" s="44"/>
      <c r="E41" s="46" t="s">
        <v>412</v>
      </c>
      <c r="F41" s="44"/>
      <c r="G41" s="44"/>
      <c r="H41" s="44"/>
      <c r="I41" s="44"/>
      <c r="J41" s="45"/>
    </row>
    <row r="42" ht="72.9">
      <c r="A42" s="35" t="s">
        <v>49</v>
      </c>
      <c r="B42" s="43"/>
      <c r="C42" s="44"/>
      <c r="D42" s="44"/>
      <c r="E42" s="37" t="s">
        <v>413</v>
      </c>
      <c r="F42" s="44"/>
      <c r="G42" s="44"/>
      <c r="H42" s="44"/>
      <c r="I42" s="44"/>
      <c r="J42" s="45"/>
    </row>
    <row r="43">
      <c r="A43" s="29" t="s">
        <v>36</v>
      </c>
      <c r="B43" s="30"/>
      <c r="C43" s="31" t="s">
        <v>93</v>
      </c>
      <c r="D43" s="32"/>
      <c r="E43" s="29" t="s">
        <v>94</v>
      </c>
      <c r="F43" s="32"/>
      <c r="G43" s="32"/>
      <c r="H43" s="32"/>
      <c r="I43" s="33">
        <f>SUMIFS(I44:I111,A44:A111,"P")</f>
        <v>0</v>
      </c>
      <c r="J43" s="34"/>
    </row>
    <row r="44">
      <c r="A44" s="35" t="s">
        <v>39</v>
      </c>
      <c r="B44" s="35">
        <v>9</v>
      </c>
      <c r="C44" s="36" t="s">
        <v>414</v>
      </c>
      <c r="D44" s="35" t="s">
        <v>41</v>
      </c>
      <c r="E44" s="37" t="s">
        <v>415</v>
      </c>
      <c r="F44" s="38" t="s">
        <v>132</v>
      </c>
      <c r="G44" s="39">
        <v>45</v>
      </c>
      <c r="H44" s="40">
        <v>0</v>
      </c>
      <c r="I44" s="41">
        <f>ROUND(G44*H44,P4)</f>
        <v>0</v>
      </c>
      <c r="J44" s="38" t="s">
        <v>44</v>
      </c>
      <c r="O44" s="42">
        <f>I44*0.21</f>
        <v>0</v>
      </c>
      <c r="P44">
        <v>3</v>
      </c>
    </row>
    <row r="45" ht="160.3">
      <c r="A45" s="35" t="s">
        <v>45</v>
      </c>
      <c r="B45" s="43"/>
      <c r="C45" s="44"/>
      <c r="D45" s="44"/>
      <c r="E45" s="37" t="s">
        <v>416</v>
      </c>
      <c r="F45" s="44"/>
      <c r="G45" s="44"/>
      <c r="H45" s="44"/>
      <c r="I45" s="44"/>
      <c r="J45" s="45"/>
    </row>
    <row r="46">
      <c r="A46" s="35" t="s">
        <v>47</v>
      </c>
      <c r="B46" s="43"/>
      <c r="C46" s="44"/>
      <c r="D46" s="44"/>
      <c r="E46" s="46" t="s">
        <v>417</v>
      </c>
      <c r="F46" s="44"/>
      <c r="G46" s="44"/>
      <c r="H46" s="44"/>
      <c r="I46" s="44"/>
      <c r="J46" s="45"/>
    </row>
    <row r="47" ht="29.2">
      <c r="A47" s="35" t="s">
        <v>49</v>
      </c>
      <c r="B47" s="43"/>
      <c r="C47" s="44"/>
      <c r="D47" s="44"/>
      <c r="E47" s="37" t="s">
        <v>418</v>
      </c>
      <c r="F47" s="44"/>
      <c r="G47" s="44"/>
      <c r="H47" s="44"/>
      <c r="I47" s="44"/>
      <c r="J47" s="45"/>
    </row>
    <row r="48">
      <c r="A48" s="35" t="s">
        <v>39</v>
      </c>
      <c r="B48" s="35">
        <v>10</v>
      </c>
      <c r="C48" s="36" t="s">
        <v>419</v>
      </c>
      <c r="D48" s="35" t="s">
        <v>41</v>
      </c>
      <c r="E48" s="37" t="s">
        <v>420</v>
      </c>
      <c r="F48" s="38" t="s">
        <v>132</v>
      </c>
      <c r="G48" s="39">
        <v>40</v>
      </c>
      <c r="H48" s="40">
        <v>0</v>
      </c>
      <c r="I48" s="41">
        <f>ROUND(G48*H48,P4)</f>
        <v>0</v>
      </c>
      <c r="J48" s="38" t="s">
        <v>44</v>
      </c>
      <c r="O48" s="42">
        <f>I48*0.21</f>
        <v>0</v>
      </c>
      <c r="P48">
        <v>3</v>
      </c>
    </row>
    <row r="49" ht="29.2">
      <c r="A49" s="35" t="s">
        <v>45</v>
      </c>
      <c r="B49" s="43"/>
      <c r="C49" s="44"/>
      <c r="D49" s="44"/>
      <c r="E49" s="37" t="s">
        <v>421</v>
      </c>
      <c r="F49" s="44"/>
      <c r="G49" s="44"/>
      <c r="H49" s="44"/>
      <c r="I49" s="44"/>
      <c r="J49" s="45"/>
    </row>
    <row r="50">
      <c r="A50" s="35" t="s">
        <v>47</v>
      </c>
      <c r="B50" s="43"/>
      <c r="C50" s="44"/>
      <c r="D50" s="44"/>
      <c r="E50" s="46" t="s">
        <v>422</v>
      </c>
      <c r="F50" s="44"/>
      <c r="G50" s="44"/>
      <c r="H50" s="44"/>
      <c r="I50" s="44"/>
      <c r="J50" s="45"/>
    </row>
    <row r="51" ht="43.8">
      <c r="A51" s="35" t="s">
        <v>49</v>
      </c>
      <c r="B51" s="43"/>
      <c r="C51" s="44"/>
      <c r="D51" s="44"/>
      <c r="E51" s="37" t="s">
        <v>423</v>
      </c>
      <c r="F51" s="44"/>
      <c r="G51" s="44"/>
      <c r="H51" s="44"/>
      <c r="I51" s="44"/>
      <c r="J51" s="45"/>
    </row>
    <row r="52">
      <c r="A52" s="35" t="s">
        <v>39</v>
      </c>
      <c r="B52" s="35">
        <v>11</v>
      </c>
      <c r="C52" s="36" t="s">
        <v>424</v>
      </c>
      <c r="D52" s="35" t="s">
        <v>41</v>
      </c>
      <c r="E52" s="37" t="s">
        <v>425</v>
      </c>
      <c r="F52" s="38" t="s">
        <v>132</v>
      </c>
      <c r="G52" s="39">
        <v>40</v>
      </c>
      <c r="H52" s="40">
        <v>0</v>
      </c>
      <c r="I52" s="41">
        <f>ROUND(G52*H52,P4)</f>
        <v>0</v>
      </c>
      <c r="J52" s="38" t="s">
        <v>44</v>
      </c>
      <c r="O52" s="42">
        <f>I52*0.21</f>
        <v>0</v>
      </c>
      <c r="P52">
        <v>3</v>
      </c>
    </row>
    <row r="53" ht="29.2">
      <c r="A53" s="35" t="s">
        <v>45</v>
      </c>
      <c r="B53" s="43"/>
      <c r="C53" s="44"/>
      <c r="D53" s="44"/>
      <c r="E53" s="37" t="s">
        <v>421</v>
      </c>
      <c r="F53" s="44"/>
      <c r="G53" s="44"/>
      <c r="H53" s="44"/>
      <c r="I53" s="44"/>
      <c r="J53" s="45"/>
    </row>
    <row r="54">
      <c r="A54" s="35" t="s">
        <v>47</v>
      </c>
      <c r="B54" s="43"/>
      <c r="C54" s="44"/>
      <c r="D54" s="44"/>
      <c r="E54" s="46" t="s">
        <v>422</v>
      </c>
      <c r="F54" s="44"/>
      <c r="G54" s="44"/>
      <c r="H54" s="44"/>
      <c r="I54" s="44"/>
      <c r="J54" s="45"/>
    </row>
    <row r="55" ht="43.8">
      <c r="A55" s="35" t="s">
        <v>49</v>
      </c>
      <c r="B55" s="43"/>
      <c r="C55" s="44"/>
      <c r="D55" s="44"/>
      <c r="E55" s="37" t="s">
        <v>426</v>
      </c>
      <c r="F55" s="44"/>
      <c r="G55" s="44"/>
      <c r="H55" s="44"/>
      <c r="I55" s="44"/>
      <c r="J55" s="45"/>
    </row>
    <row r="56">
      <c r="A56" s="35" t="s">
        <v>39</v>
      </c>
      <c r="B56" s="35">
        <v>12</v>
      </c>
      <c r="C56" s="36" t="s">
        <v>427</v>
      </c>
      <c r="D56" s="35" t="s">
        <v>41</v>
      </c>
      <c r="E56" s="37" t="s">
        <v>428</v>
      </c>
      <c r="F56" s="38" t="s">
        <v>132</v>
      </c>
      <c r="G56" s="39">
        <v>45</v>
      </c>
      <c r="H56" s="40">
        <v>0</v>
      </c>
      <c r="I56" s="41">
        <f>ROUND(G56*H56,P4)</f>
        <v>0</v>
      </c>
      <c r="J56" s="38" t="s">
        <v>44</v>
      </c>
      <c r="O56" s="42">
        <f>I56*0.21</f>
        <v>0</v>
      </c>
      <c r="P56">
        <v>3</v>
      </c>
    </row>
    <row r="57" ht="116.6">
      <c r="A57" s="35" t="s">
        <v>45</v>
      </c>
      <c r="B57" s="43"/>
      <c r="C57" s="44"/>
      <c r="D57" s="44"/>
      <c r="E57" s="37" t="s">
        <v>429</v>
      </c>
      <c r="F57" s="44"/>
      <c r="G57" s="44"/>
      <c r="H57" s="44"/>
      <c r="I57" s="44"/>
      <c r="J57" s="45"/>
    </row>
    <row r="58">
      <c r="A58" s="35" t="s">
        <v>47</v>
      </c>
      <c r="B58" s="43"/>
      <c r="C58" s="44"/>
      <c r="D58" s="44"/>
      <c r="E58" s="46" t="s">
        <v>417</v>
      </c>
      <c r="F58" s="44"/>
      <c r="G58" s="44"/>
      <c r="H58" s="44"/>
      <c r="I58" s="44"/>
      <c r="J58" s="45"/>
    </row>
    <row r="59" ht="72.9">
      <c r="A59" s="35" t="s">
        <v>49</v>
      </c>
      <c r="B59" s="43"/>
      <c r="C59" s="44"/>
      <c r="D59" s="44"/>
      <c r="E59" s="37" t="s">
        <v>430</v>
      </c>
      <c r="F59" s="44"/>
      <c r="G59" s="44"/>
      <c r="H59" s="44"/>
      <c r="I59" s="44"/>
      <c r="J59" s="45"/>
    </row>
    <row r="60">
      <c r="A60" s="35" t="s">
        <v>39</v>
      </c>
      <c r="B60" s="35">
        <v>13</v>
      </c>
      <c r="C60" s="36" t="s">
        <v>431</v>
      </c>
      <c r="D60" s="35" t="s">
        <v>59</v>
      </c>
      <c r="E60" s="37" t="s">
        <v>432</v>
      </c>
      <c r="F60" s="38" t="s">
        <v>89</v>
      </c>
      <c r="G60" s="39">
        <v>1</v>
      </c>
      <c r="H60" s="40">
        <v>0</v>
      </c>
      <c r="I60" s="41">
        <f>ROUND(G60*H60,P4)</f>
        <v>0</v>
      </c>
      <c r="J60" s="38" t="s">
        <v>44</v>
      </c>
      <c r="O60" s="42">
        <f>I60*0.21</f>
        <v>0</v>
      </c>
      <c r="P60">
        <v>3</v>
      </c>
    </row>
    <row r="61" ht="58.3">
      <c r="A61" s="35" t="s">
        <v>45</v>
      </c>
      <c r="B61" s="43"/>
      <c r="C61" s="44"/>
      <c r="D61" s="44"/>
      <c r="E61" s="37" t="s">
        <v>433</v>
      </c>
      <c r="F61" s="44"/>
      <c r="G61" s="44"/>
      <c r="H61" s="44"/>
      <c r="I61" s="44"/>
      <c r="J61" s="45"/>
    </row>
    <row r="62">
      <c r="A62" s="35" t="s">
        <v>47</v>
      </c>
      <c r="B62" s="43"/>
      <c r="C62" s="44"/>
      <c r="D62" s="44"/>
      <c r="E62" s="46" t="s">
        <v>48</v>
      </c>
      <c r="F62" s="44"/>
      <c r="G62" s="44"/>
      <c r="H62" s="44"/>
      <c r="I62" s="44"/>
      <c r="J62" s="45"/>
    </row>
    <row r="63" ht="43.8">
      <c r="A63" s="35" t="s">
        <v>49</v>
      </c>
      <c r="B63" s="43"/>
      <c r="C63" s="44"/>
      <c r="D63" s="44"/>
      <c r="E63" s="37" t="s">
        <v>434</v>
      </c>
      <c r="F63" s="44"/>
      <c r="G63" s="44"/>
      <c r="H63" s="44"/>
      <c r="I63" s="44"/>
      <c r="J63" s="45"/>
    </row>
    <row r="64">
      <c r="A64" s="35" t="s">
        <v>39</v>
      </c>
      <c r="B64" s="35">
        <v>14</v>
      </c>
      <c r="C64" s="36" t="s">
        <v>435</v>
      </c>
      <c r="D64" s="35" t="s">
        <v>41</v>
      </c>
      <c r="E64" s="37" t="s">
        <v>436</v>
      </c>
      <c r="F64" s="38" t="s">
        <v>132</v>
      </c>
      <c r="G64" s="39">
        <v>12</v>
      </c>
      <c r="H64" s="40">
        <v>0</v>
      </c>
      <c r="I64" s="41">
        <f>ROUND(G64*H64,P4)</f>
        <v>0</v>
      </c>
      <c r="J64" s="38" t="s">
        <v>44</v>
      </c>
      <c r="O64" s="42">
        <f>I64*0.21</f>
        <v>0</v>
      </c>
      <c r="P64">
        <v>3</v>
      </c>
    </row>
    <row r="65">
      <c r="A65" s="35" t="s">
        <v>45</v>
      </c>
      <c r="B65" s="43"/>
      <c r="C65" s="44"/>
      <c r="D65" s="44"/>
      <c r="E65" s="37" t="s">
        <v>437</v>
      </c>
      <c r="F65" s="44"/>
      <c r="G65" s="44"/>
      <c r="H65" s="44"/>
      <c r="I65" s="44"/>
      <c r="J65" s="45"/>
    </row>
    <row r="66">
      <c r="A66" s="35" t="s">
        <v>47</v>
      </c>
      <c r="B66" s="43"/>
      <c r="C66" s="44"/>
      <c r="D66" s="44"/>
      <c r="E66" s="46" t="s">
        <v>438</v>
      </c>
      <c r="F66" s="44"/>
      <c r="G66" s="44"/>
      <c r="H66" s="44"/>
      <c r="I66" s="44"/>
      <c r="J66" s="45"/>
    </row>
    <row r="67" ht="43.8">
      <c r="A67" s="35" t="s">
        <v>49</v>
      </c>
      <c r="B67" s="43"/>
      <c r="C67" s="44"/>
      <c r="D67" s="44"/>
      <c r="E67" s="37" t="s">
        <v>439</v>
      </c>
      <c r="F67" s="44"/>
      <c r="G67" s="44"/>
      <c r="H67" s="44"/>
      <c r="I67" s="44"/>
      <c r="J67" s="45"/>
    </row>
    <row r="68" ht="29.2">
      <c r="A68" s="35" t="s">
        <v>39</v>
      </c>
      <c r="B68" s="35">
        <v>15</v>
      </c>
      <c r="C68" s="36" t="s">
        <v>440</v>
      </c>
      <c r="D68" s="35" t="s">
        <v>41</v>
      </c>
      <c r="E68" s="37" t="s">
        <v>441</v>
      </c>
      <c r="F68" s="38" t="s">
        <v>132</v>
      </c>
      <c r="G68" s="39">
        <v>45</v>
      </c>
      <c r="H68" s="40">
        <v>0</v>
      </c>
      <c r="I68" s="41">
        <f>ROUND(G68*H68,P4)</f>
        <v>0</v>
      </c>
      <c r="J68" s="38" t="s">
        <v>44</v>
      </c>
      <c r="O68" s="42">
        <f>I68*0.21</f>
        <v>0</v>
      </c>
      <c r="P68">
        <v>3</v>
      </c>
    </row>
    <row r="69" ht="29.2">
      <c r="A69" s="35" t="s">
        <v>45</v>
      </c>
      <c r="B69" s="43"/>
      <c r="C69" s="44"/>
      <c r="D69" s="44"/>
      <c r="E69" s="37" t="s">
        <v>442</v>
      </c>
      <c r="F69" s="44"/>
      <c r="G69" s="44"/>
      <c r="H69" s="44"/>
      <c r="I69" s="44"/>
      <c r="J69" s="45"/>
    </row>
    <row r="70">
      <c r="A70" s="35" t="s">
        <v>47</v>
      </c>
      <c r="B70" s="43"/>
      <c r="C70" s="44"/>
      <c r="D70" s="44"/>
      <c r="E70" s="46" t="s">
        <v>417</v>
      </c>
      <c r="F70" s="44"/>
      <c r="G70" s="44"/>
      <c r="H70" s="44"/>
      <c r="I70" s="44"/>
      <c r="J70" s="45"/>
    </row>
    <row r="71" ht="43.8">
      <c r="A71" s="35" t="s">
        <v>49</v>
      </c>
      <c r="B71" s="43"/>
      <c r="C71" s="44"/>
      <c r="D71" s="44"/>
      <c r="E71" s="37" t="s">
        <v>439</v>
      </c>
      <c r="F71" s="44"/>
      <c r="G71" s="44"/>
      <c r="H71" s="44"/>
      <c r="I71" s="44"/>
      <c r="J71" s="45"/>
    </row>
    <row r="72" ht="29.2">
      <c r="A72" s="35" t="s">
        <v>39</v>
      </c>
      <c r="B72" s="35">
        <v>16</v>
      </c>
      <c r="C72" s="36" t="s">
        <v>443</v>
      </c>
      <c r="D72" s="35" t="s">
        <v>41</v>
      </c>
      <c r="E72" s="37" t="s">
        <v>444</v>
      </c>
      <c r="F72" s="38" t="s">
        <v>89</v>
      </c>
      <c r="G72" s="39">
        <v>4</v>
      </c>
      <c r="H72" s="40">
        <v>0</v>
      </c>
      <c r="I72" s="41">
        <f>ROUND(G72*H72,P4)</f>
        <v>0</v>
      </c>
      <c r="J72" s="38" t="s">
        <v>44</v>
      </c>
      <c r="O72" s="42">
        <f>I72*0.21</f>
        <v>0</v>
      </c>
      <c r="P72">
        <v>3</v>
      </c>
    </row>
    <row r="73">
      <c r="A73" s="35" t="s">
        <v>45</v>
      </c>
      <c r="B73" s="43"/>
      <c r="C73" s="44"/>
      <c r="D73" s="44"/>
      <c r="E73" s="37" t="s">
        <v>445</v>
      </c>
      <c r="F73" s="44"/>
      <c r="G73" s="44"/>
      <c r="H73" s="44"/>
      <c r="I73" s="44"/>
      <c r="J73" s="45"/>
    </row>
    <row r="74">
      <c r="A74" s="35" t="s">
        <v>47</v>
      </c>
      <c r="B74" s="43"/>
      <c r="C74" s="44"/>
      <c r="D74" s="44"/>
      <c r="E74" s="46" t="s">
        <v>91</v>
      </c>
      <c r="F74" s="44"/>
      <c r="G74" s="44"/>
      <c r="H74" s="44"/>
      <c r="I74" s="44"/>
      <c r="J74" s="45"/>
    </row>
    <row r="75" ht="43.8">
      <c r="A75" s="35" t="s">
        <v>49</v>
      </c>
      <c r="B75" s="43"/>
      <c r="C75" s="44"/>
      <c r="D75" s="44"/>
      <c r="E75" s="37" t="s">
        <v>434</v>
      </c>
      <c r="F75" s="44"/>
      <c r="G75" s="44"/>
      <c r="H75" s="44"/>
      <c r="I75" s="44"/>
      <c r="J75" s="45"/>
    </row>
    <row r="76">
      <c r="A76" s="35" t="s">
        <v>39</v>
      </c>
      <c r="B76" s="35">
        <v>17</v>
      </c>
      <c r="C76" s="36" t="s">
        <v>446</v>
      </c>
      <c r="D76" s="35" t="s">
        <v>41</v>
      </c>
      <c r="E76" s="37" t="s">
        <v>447</v>
      </c>
      <c r="F76" s="38" t="s">
        <v>132</v>
      </c>
      <c r="G76" s="39">
        <v>45</v>
      </c>
      <c r="H76" s="40">
        <v>0</v>
      </c>
      <c r="I76" s="41">
        <f>ROUND(G76*H76,P4)</f>
        <v>0</v>
      </c>
      <c r="J76" s="38" t="s">
        <v>44</v>
      </c>
      <c r="O76" s="42">
        <f>I76*0.21</f>
        <v>0</v>
      </c>
      <c r="P76">
        <v>3</v>
      </c>
    </row>
    <row r="77" ht="29.2">
      <c r="A77" s="35" t="s">
        <v>45</v>
      </c>
      <c r="B77" s="43"/>
      <c r="C77" s="44"/>
      <c r="D77" s="44"/>
      <c r="E77" s="37" t="s">
        <v>442</v>
      </c>
      <c r="F77" s="44"/>
      <c r="G77" s="44"/>
      <c r="H77" s="44"/>
      <c r="I77" s="44"/>
      <c r="J77" s="45"/>
    </row>
    <row r="78">
      <c r="A78" s="35" t="s">
        <v>47</v>
      </c>
      <c r="B78" s="43"/>
      <c r="C78" s="44"/>
      <c r="D78" s="44"/>
      <c r="E78" s="46" t="s">
        <v>417</v>
      </c>
      <c r="F78" s="44"/>
      <c r="G78" s="44"/>
      <c r="H78" s="44"/>
      <c r="I78" s="44"/>
      <c r="J78" s="45"/>
    </row>
    <row r="79" ht="29.2">
      <c r="A79" s="35" t="s">
        <v>49</v>
      </c>
      <c r="B79" s="43"/>
      <c r="C79" s="44"/>
      <c r="D79" s="44"/>
      <c r="E79" s="37" t="s">
        <v>448</v>
      </c>
      <c r="F79" s="44"/>
      <c r="G79" s="44"/>
      <c r="H79" s="44"/>
      <c r="I79" s="44"/>
      <c r="J79" s="45"/>
    </row>
    <row r="80">
      <c r="A80" s="35" t="s">
        <v>39</v>
      </c>
      <c r="B80" s="35">
        <v>18</v>
      </c>
      <c r="C80" s="36" t="s">
        <v>95</v>
      </c>
      <c r="D80" s="35" t="s">
        <v>41</v>
      </c>
      <c r="E80" s="37" t="s">
        <v>96</v>
      </c>
      <c r="F80" s="38" t="s">
        <v>89</v>
      </c>
      <c r="G80" s="39">
        <v>5</v>
      </c>
      <c r="H80" s="40">
        <v>0</v>
      </c>
      <c r="I80" s="41">
        <f>ROUND(G80*H80,P4)</f>
        <v>0</v>
      </c>
      <c r="J80" s="38" t="s">
        <v>44</v>
      </c>
      <c r="O80" s="42">
        <f>I80*0.21</f>
        <v>0</v>
      </c>
      <c r="P80">
        <v>3</v>
      </c>
    </row>
    <row r="81" ht="29.2">
      <c r="A81" s="35" t="s">
        <v>45</v>
      </c>
      <c r="B81" s="43"/>
      <c r="C81" s="44"/>
      <c r="D81" s="44"/>
      <c r="E81" s="37" t="s">
        <v>449</v>
      </c>
      <c r="F81" s="44"/>
      <c r="G81" s="44"/>
      <c r="H81" s="44"/>
      <c r="I81" s="44"/>
      <c r="J81" s="45"/>
    </row>
    <row r="82">
      <c r="A82" s="35" t="s">
        <v>47</v>
      </c>
      <c r="B82" s="43"/>
      <c r="C82" s="44"/>
      <c r="D82" s="44"/>
      <c r="E82" s="46" t="s">
        <v>254</v>
      </c>
      <c r="F82" s="44"/>
      <c r="G82" s="44"/>
      <c r="H82" s="44"/>
      <c r="I82" s="44"/>
      <c r="J82" s="45"/>
    </row>
    <row r="83" ht="43.8">
      <c r="A83" s="35" t="s">
        <v>49</v>
      </c>
      <c r="B83" s="43"/>
      <c r="C83" s="44"/>
      <c r="D83" s="44"/>
      <c r="E83" s="37" t="s">
        <v>99</v>
      </c>
      <c r="F83" s="44"/>
      <c r="G83" s="44"/>
      <c r="H83" s="44"/>
      <c r="I83" s="44"/>
      <c r="J83" s="45"/>
    </row>
    <row r="84">
      <c r="A84" s="35" t="s">
        <v>39</v>
      </c>
      <c r="B84" s="35">
        <v>19</v>
      </c>
      <c r="C84" s="36" t="s">
        <v>450</v>
      </c>
      <c r="D84" s="35" t="s">
        <v>41</v>
      </c>
      <c r="E84" s="37" t="s">
        <v>451</v>
      </c>
      <c r="F84" s="38" t="s">
        <v>132</v>
      </c>
      <c r="G84" s="39">
        <v>31</v>
      </c>
      <c r="H84" s="40">
        <v>0</v>
      </c>
      <c r="I84" s="41">
        <f>ROUND(G84*H84,P4)</f>
        <v>0</v>
      </c>
      <c r="J84" s="38" t="s">
        <v>44</v>
      </c>
      <c r="O84" s="42">
        <f>I84*0.21</f>
        <v>0</v>
      </c>
      <c r="P84">
        <v>3</v>
      </c>
    </row>
    <row r="85" ht="58.3">
      <c r="A85" s="35" t="s">
        <v>45</v>
      </c>
      <c r="B85" s="43"/>
      <c r="C85" s="44"/>
      <c r="D85" s="44"/>
      <c r="E85" s="37" t="s">
        <v>452</v>
      </c>
      <c r="F85" s="44"/>
      <c r="G85" s="44"/>
      <c r="H85" s="44"/>
      <c r="I85" s="44"/>
      <c r="J85" s="45"/>
    </row>
    <row r="86">
      <c r="A86" s="35" t="s">
        <v>47</v>
      </c>
      <c r="B86" s="43"/>
      <c r="C86" s="44"/>
      <c r="D86" s="44"/>
      <c r="E86" s="46" t="s">
        <v>453</v>
      </c>
      <c r="F86" s="44"/>
      <c r="G86" s="44"/>
      <c r="H86" s="44"/>
      <c r="I86" s="44"/>
      <c r="J86" s="45"/>
    </row>
    <row r="87" ht="58.3">
      <c r="A87" s="35" t="s">
        <v>49</v>
      </c>
      <c r="B87" s="43"/>
      <c r="C87" s="44"/>
      <c r="D87" s="44"/>
      <c r="E87" s="37" t="s">
        <v>454</v>
      </c>
      <c r="F87" s="44"/>
      <c r="G87" s="44"/>
      <c r="H87" s="44"/>
      <c r="I87" s="44"/>
      <c r="J87" s="45"/>
    </row>
    <row r="88">
      <c r="A88" s="35" t="s">
        <v>39</v>
      </c>
      <c r="B88" s="35">
        <v>20</v>
      </c>
      <c r="C88" s="36" t="s">
        <v>455</v>
      </c>
      <c r="D88" s="35" t="s">
        <v>41</v>
      </c>
      <c r="E88" s="37" t="s">
        <v>456</v>
      </c>
      <c r="F88" s="38" t="s">
        <v>89</v>
      </c>
      <c r="G88" s="39">
        <v>2</v>
      </c>
      <c r="H88" s="40">
        <v>0</v>
      </c>
      <c r="I88" s="41">
        <f>ROUND(G88*H88,P4)</f>
        <v>0</v>
      </c>
      <c r="J88" s="38" t="s">
        <v>44</v>
      </c>
      <c r="O88" s="42">
        <f>I88*0.21</f>
        <v>0</v>
      </c>
      <c r="P88">
        <v>3</v>
      </c>
    </row>
    <row r="89" ht="116.6">
      <c r="A89" s="35" t="s">
        <v>45</v>
      </c>
      <c r="B89" s="43"/>
      <c r="C89" s="44"/>
      <c r="D89" s="44"/>
      <c r="E89" s="37" t="s">
        <v>457</v>
      </c>
      <c r="F89" s="44"/>
      <c r="G89" s="44"/>
      <c r="H89" s="44"/>
      <c r="I89" s="44"/>
      <c r="J89" s="45"/>
    </row>
    <row r="90">
      <c r="A90" s="35" t="s">
        <v>47</v>
      </c>
      <c r="B90" s="43"/>
      <c r="C90" s="44"/>
      <c r="D90" s="44"/>
      <c r="E90" s="46" t="s">
        <v>281</v>
      </c>
      <c r="F90" s="44"/>
      <c r="G90" s="44"/>
      <c r="H90" s="44"/>
      <c r="I90" s="44"/>
      <c r="J90" s="45"/>
    </row>
    <row r="91" ht="72.9">
      <c r="A91" s="35" t="s">
        <v>49</v>
      </c>
      <c r="B91" s="43"/>
      <c r="C91" s="44"/>
      <c r="D91" s="44"/>
      <c r="E91" s="37" t="s">
        <v>458</v>
      </c>
      <c r="F91" s="44"/>
      <c r="G91" s="44"/>
      <c r="H91" s="44"/>
      <c r="I91" s="44"/>
      <c r="J91" s="45"/>
    </row>
    <row r="92">
      <c r="A92" s="35" t="s">
        <v>39</v>
      </c>
      <c r="B92" s="35">
        <v>21</v>
      </c>
      <c r="C92" s="36" t="s">
        <v>459</v>
      </c>
      <c r="D92" s="35" t="s">
        <v>41</v>
      </c>
      <c r="E92" s="37" t="s">
        <v>460</v>
      </c>
      <c r="F92" s="38" t="s">
        <v>89</v>
      </c>
      <c r="G92" s="39">
        <v>2</v>
      </c>
      <c r="H92" s="40">
        <v>0</v>
      </c>
      <c r="I92" s="41">
        <f>ROUND(G92*H92,P4)</f>
        <v>0</v>
      </c>
      <c r="J92" s="38" t="s">
        <v>44</v>
      </c>
      <c r="O92" s="42">
        <f>I92*0.21</f>
        <v>0</v>
      </c>
      <c r="P92">
        <v>3</v>
      </c>
    </row>
    <row r="93" ht="116.6">
      <c r="A93" s="35" t="s">
        <v>45</v>
      </c>
      <c r="B93" s="43"/>
      <c r="C93" s="44"/>
      <c r="D93" s="44"/>
      <c r="E93" s="37" t="s">
        <v>461</v>
      </c>
      <c r="F93" s="44"/>
      <c r="G93" s="44"/>
      <c r="H93" s="44"/>
      <c r="I93" s="44"/>
      <c r="J93" s="45"/>
    </row>
    <row r="94">
      <c r="A94" s="35" t="s">
        <v>47</v>
      </c>
      <c r="B94" s="43"/>
      <c r="C94" s="44"/>
      <c r="D94" s="44"/>
      <c r="E94" s="46" t="s">
        <v>281</v>
      </c>
      <c r="F94" s="44"/>
      <c r="G94" s="44"/>
      <c r="H94" s="44"/>
      <c r="I94" s="44"/>
      <c r="J94" s="45"/>
    </row>
    <row r="95" ht="29.2">
      <c r="A95" s="35" t="s">
        <v>49</v>
      </c>
      <c r="B95" s="43"/>
      <c r="C95" s="44"/>
      <c r="D95" s="44"/>
      <c r="E95" s="37" t="s">
        <v>462</v>
      </c>
      <c r="F95" s="44"/>
      <c r="G95" s="44"/>
      <c r="H95" s="44"/>
      <c r="I95" s="44"/>
      <c r="J95" s="45"/>
    </row>
    <row r="96">
      <c r="A96" s="35" t="s">
        <v>39</v>
      </c>
      <c r="B96" s="35">
        <v>22</v>
      </c>
      <c r="C96" s="36" t="s">
        <v>463</v>
      </c>
      <c r="D96" s="35" t="s">
        <v>41</v>
      </c>
      <c r="E96" s="37" t="s">
        <v>464</v>
      </c>
      <c r="F96" s="38" t="s">
        <v>89</v>
      </c>
      <c r="G96" s="39">
        <v>2</v>
      </c>
      <c r="H96" s="40">
        <v>0</v>
      </c>
      <c r="I96" s="41">
        <f>ROUND(G96*H96,P4)</f>
        <v>0</v>
      </c>
      <c r="J96" s="38" t="s">
        <v>44</v>
      </c>
      <c r="O96" s="42">
        <f>I96*0.21</f>
        <v>0</v>
      </c>
      <c r="P96">
        <v>3</v>
      </c>
    </row>
    <row r="97" ht="102">
      <c r="A97" s="35" t="s">
        <v>45</v>
      </c>
      <c r="B97" s="43"/>
      <c r="C97" s="44"/>
      <c r="D97" s="44"/>
      <c r="E97" s="37" t="s">
        <v>465</v>
      </c>
      <c r="F97" s="44"/>
      <c r="G97" s="44"/>
      <c r="H97" s="44"/>
      <c r="I97" s="44"/>
      <c r="J97" s="45"/>
    </row>
    <row r="98">
      <c r="A98" s="35" t="s">
        <v>47</v>
      </c>
      <c r="B98" s="43"/>
      <c r="C98" s="44"/>
      <c r="D98" s="44"/>
      <c r="E98" s="46" t="s">
        <v>281</v>
      </c>
      <c r="F98" s="44"/>
      <c r="G98" s="44"/>
      <c r="H98" s="44"/>
      <c r="I98" s="44"/>
      <c r="J98" s="45"/>
    </row>
    <row r="99" ht="43.8">
      <c r="A99" s="35" t="s">
        <v>49</v>
      </c>
      <c r="B99" s="43"/>
      <c r="C99" s="44"/>
      <c r="D99" s="44"/>
      <c r="E99" s="37" t="s">
        <v>466</v>
      </c>
      <c r="F99" s="44"/>
      <c r="G99" s="44"/>
      <c r="H99" s="44"/>
      <c r="I99" s="44"/>
      <c r="J99" s="45"/>
    </row>
    <row r="100">
      <c r="A100" s="35" t="s">
        <v>39</v>
      </c>
      <c r="B100" s="35">
        <v>23</v>
      </c>
      <c r="C100" s="36" t="s">
        <v>467</v>
      </c>
      <c r="D100" s="35" t="s">
        <v>41</v>
      </c>
      <c r="E100" s="37" t="s">
        <v>468</v>
      </c>
      <c r="F100" s="38" t="s">
        <v>89</v>
      </c>
      <c r="G100" s="39">
        <v>2</v>
      </c>
      <c r="H100" s="40">
        <v>0</v>
      </c>
      <c r="I100" s="41">
        <f>ROUND(G100*H100,P4)</f>
        <v>0</v>
      </c>
      <c r="J100" s="38" t="s">
        <v>44</v>
      </c>
      <c r="O100" s="42">
        <f>I100*0.21</f>
        <v>0</v>
      </c>
      <c r="P100">
        <v>3</v>
      </c>
    </row>
    <row r="101" ht="102">
      <c r="A101" s="35" t="s">
        <v>45</v>
      </c>
      <c r="B101" s="43"/>
      <c r="C101" s="44"/>
      <c r="D101" s="44"/>
      <c r="E101" s="37" t="s">
        <v>469</v>
      </c>
      <c r="F101" s="44"/>
      <c r="G101" s="44"/>
      <c r="H101" s="44"/>
      <c r="I101" s="44"/>
      <c r="J101" s="45"/>
    </row>
    <row r="102">
      <c r="A102" s="35" t="s">
        <v>47</v>
      </c>
      <c r="B102" s="43"/>
      <c r="C102" s="44"/>
      <c r="D102" s="44"/>
      <c r="E102" s="46" t="s">
        <v>281</v>
      </c>
      <c r="F102" s="44"/>
      <c r="G102" s="44"/>
      <c r="H102" s="44"/>
      <c r="I102" s="44"/>
      <c r="J102" s="45"/>
    </row>
    <row r="103" ht="58.3">
      <c r="A103" s="35" t="s">
        <v>49</v>
      </c>
      <c r="B103" s="43"/>
      <c r="C103" s="44"/>
      <c r="D103" s="44"/>
      <c r="E103" s="37" t="s">
        <v>454</v>
      </c>
      <c r="F103" s="44"/>
      <c r="G103" s="44"/>
      <c r="H103" s="44"/>
      <c r="I103" s="44"/>
      <c r="J103" s="45"/>
    </row>
    <row r="104">
      <c r="A104" s="35" t="s">
        <v>39</v>
      </c>
      <c r="B104" s="35">
        <v>24</v>
      </c>
      <c r="C104" s="36" t="s">
        <v>470</v>
      </c>
      <c r="D104" s="35" t="s">
        <v>41</v>
      </c>
      <c r="E104" s="37" t="s">
        <v>471</v>
      </c>
      <c r="F104" s="38" t="s">
        <v>89</v>
      </c>
      <c r="G104" s="39">
        <v>2</v>
      </c>
      <c r="H104" s="40">
        <v>0</v>
      </c>
      <c r="I104" s="41">
        <f>ROUND(G104*H104,P4)</f>
        <v>0</v>
      </c>
      <c r="J104" s="38" t="s">
        <v>44</v>
      </c>
      <c r="O104" s="42">
        <f>I104*0.21</f>
        <v>0</v>
      </c>
      <c r="P104">
        <v>3</v>
      </c>
    </row>
    <row r="105" ht="43.8">
      <c r="A105" s="35" t="s">
        <v>45</v>
      </c>
      <c r="B105" s="43"/>
      <c r="C105" s="44"/>
      <c r="D105" s="44"/>
      <c r="E105" s="37" t="s">
        <v>472</v>
      </c>
      <c r="F105" s="44"/>
      <c r="G105" s="44"/>
      <c r="H105" s="44"/>
      <c r="I105" s="44"/>
      <c r="J105" s="45"/>
    </row>
    <row r="106">
      <c r="A106" s="35" t="s">
        <v>47</v>
      </c>
      <c r="B106" s="43"/>
      <c r="C106" s="44"/>
      <c r="D106" s="44"/>
      <c r="E106" s="46" t="s">
        <v>281</v>
      </c>
      <c r="F106" s="44"/>
      <c r="G106" s="44"/>
      <c r="H106" s="44"/>
      <c r="I106" s="44"/>
      <c r="J106" s="45"/>
    </row>
    <row r="107" ht="58.3">
      <c r="A107" s="35" t="s">
        <v>49</v>
      </c>
      <c r="B107" s="43"/>
      <c r="C107" s="44"/>
      <c r="D107" s="44"/>
      <c r="E107" s="37" t="s">
        <v>454</v>
      </c>
      <c r="F107" s="44"/>
      <c r="G107" s="44"/>
      <c r="H107" s="44"/>
      <c r="I107" s="44"/>
      <c r="J107" s="45"/>
    </row>
    <row r="108">
      <c r="A108" s="35" t="s">
        <v>39</v>
      </c>
      <c r="B108" s="35">
        <v>25</v>
      </c>
      <c r="C108" s="36" t="s">
        <v>473</v>
      </c>
      <c r="D108" s="35" t="s">
        <v>41</v>
      </c>
      <c r="E108" s="37" t="s">
        <v>474</v>
      </c>
      <c r="F108" s="38" t="s">
        <v>89</v>
      </c>
      <c r="G108" s="39">
        <v>1</v>
      </c>
      <c r="H108" s="40">
        <v>0</v>
      </c>
      <c r="I108" s="41">
        <f>ROUND(G108*H108,P4)</f>
        <v>0</v>
      </c>
      <c r="J108" s="38" t="s">
        <v>44</v>
      </c>
      <c r="O108" s="42">
        <f>I108*0.21</f>
        <v>0</v>
      </c>
      <c r="P108">
        <v>3</v>
      </c>
    </row>
    <row r="109" ht="29.2">
      <c r="A109" s="35" t="s">
        <v>45</v>
      </c>
      <c r="B109" s="43"/>
      <c r="C109" s="44"/>
      <c r="D109" s="44"/>
      <c r="E109" s="37" t="s">
        <v>475</v>
      </c>
      <c r="F109" s="44"/>
      <c r="G109" s="44"/>
      <c r="H109" s="44"/>
      <c r="I109" s="44"/>
      <c r="J109" s="45"/>
    </row>
    <row r="110">
      <c r="A110" s="35" t="s">
        <v>47</v>
      </c>
      <c r="B110" s="43"/>
      <c r="C110" s="44"/>
      <c r="D110" s="44"/>
      <c r="E110" s="46" t="s">
        <v>48</v>
      </c>
      <c r="F110" s="44"/>
      <c r="G110" s="44"/>
      <c r="H110" s="44"/>
      <c r="I110" s="44"/>
      <c r="J110" s="45"/>
    </row>
    <row r="111" ht="43.8">
      <c r="A111" s="35" t="s">
        <v>49</v>
      </c>
      <c r="B111" s="43"/>
      <c r="C111" s="44"/>
      <c r="D111" s="44"/>
      <c r="E111" s="37" t="s">
        <v>476</v>
      </c>
      <c r="F111" s="44"/>
      <c r="G111" s="44"/>
      <c r="H111" s="44"/>
      <c r="I111" s="44"/>
      <c r="J111" s="45"/>
    </row>
    <row r="112">
      <c r="A112" s="29" t="s">
        <v>36</v>
      </c>
      <c r="B112" s="30"/>
      <c r="C112" s="31" t="s">
        <v>266</v>
      </c>
      <c r="D112" s="32"/>
      <c r="E112" s="29" t="s">
        <v>267</v>
      </c>
      <c r="F112" s="32"/>
      <c r="G112" s="32"/>
      <c r="H112" s="32"/>
      <c r="I112" s="33">
        <f>SUMIFS(I113:I116,A113:A116,"P")</f>
        <v>0</v>
      </c>
      <c r="J112" s="34"/>
    </row>
    <row r="113">
      <c r="A113" s="35" t="s">
        <v>39</v>
      </c>
      <c r="B113" s="35">
        <v>26</v>
      </c>
      <c r="C113" s="36" t="s">
        <v>477</v>
      </c>
      <c r="D113" s="35" t="s">
        <v>41</v>
      </c>
      <c r="E113" s="37" t="s">
        <v>478</v>
      </c>
      <c r="F113" s="38" t="s">
        <v>132</v>
      </c>
      <c r="G113" s="39">
        <v>1.6000000000000001</v>
      </c>
      <c r="H113" s="40">
        <v>0</v>
      </c>
      <c r="I113" s="41">
        <f>ROUND(G113*H113,P4)</f>
        <v>0</v>
      </c>
      <c r="J113" s="38" t="s">
        <v>44</v>
      </c>
      <c r="O113" s="42">
        <f>I113*0.21</f>
        <v>0</v>
      </c>
      <c r="P113">
        <v>3</v>
      </c>
    </row>
    <row r="114" ht="29.2">
      <c r="A114" s="35" t="s">
        <v>45</v>
      </c>
      <c r="B114" s="43"/>
      <c r="C114" s="44"/>
      <c r="D114" s="44"/>
      <c r="E114" s="37" t="s">
        <v>479</v>
      </c>
      <c r="F114" s="44"/>
      <c r="G114" s="44"/>
      <c r="H114" s="44"/>
      <c r="I114" s="44"/>
      <c r="J114" s="45"/>
    </row>
    <row r="115">
      <c r="A115" s="35" t="s">
        <v>47</v>
      </c>
      <c r="B115" s="43"/>
      <c r="C115" s="44"/>
      <c r="D115" s="44"/>
      <c r="E115" s="46" t="s">
        <v>480</v>
      </c>
      <c r="F115" s="44"/>
      <c r="G115" s="44"/>
      <c r="H115" s="44"/>
      <c r="I115" s="44"/>
      <c r="J115" s="45"/>
    </row>
    <row r="116" ht="58.3">
      <c r="A116" s="35" t="s">
        <v>49</v>
      </c>
      <c r="B116" s="43"/>
      <c r="C116" s="44"/>
      <c r="D116" s="44"/>
      <c r="E116" s="37" t="s">
        <v>271</v>
      </c>
      <c r="F116" s="44"/>
      <c r="G116" s="44"/>
      <c r="H116" s="44"/>
      <c r="I116" s="44"/>
      <c r="J116" s="45"/>
    </row>
    <row r="117">
      <c r="A117" s="29" t="s">
        <v>36</v>
      </c>
      <c r="B117" s="30"/>
      <c r="C117" s="31" t="s">
        <v>276</v>
      </c>
      <c r="D117" s="32"/>
      <c r="E117" s="29" t="s">
        <v>277</v>
      </c>
      <c r="F117" s="32"/>
      <c r="G117" s="32"/>
      <c r="H117" s="32"/>
      <c r="I117" s="33">
        <f>SUMIFS(I118:I121,A118:A121,"P")</f>
        <v>0</v>
      </c>
      <c r="J117" s="34"/>
    </row>
    <row r="118">
      <c r="A118" s="35" t="s">
        <v>39</v>
      </c>
      <c r="B118" s="35">
        <v>27</v>
      </c>
      <c r="C118" s="36" t="s">
        <v>481</v>
      </c>
      <c r="D118" s="35" t="s">
        <v>41</v>
      </c>
      <c r="E118" s="37" t="s">
        <v>482</v>
      </c>
      <c r="F118" s="38" t="s">
        <v>121</v>
      </c>
      <c r="G118" s="39">
        <v>2</v>
      </c>
      <c r="H118" s="40">
        <v>0</v>
      </c>
      <c r="I118" s="41">
        <f>ROUND(G118*H118,P4)</f>
        <v>0</v>
      </c>
      <c r="J118" s="38" t="s">
        <v>44</v>
      </c>
      <c r="O118" s="42">
        <f>I118*0.21</f>
        <v>0</v>
      </c>
      <c r="P118">
        <v>3</v>
      </c>
    </row>
    <row r="119" ht="102">
      <c r="A119" s="35" t="s">
        <v>45</v>
      </c>
      <c r="B119" s="43"/>
      <c r="C119" s="44"/>
      <c r="D119" s="44"/>
      <c r="E119" s="37" t="s">
        <v>483</v>
      </c>
      <c r="F119" s="44"/>
      <c r="G119" s="44"/>
      <c r="H119" s="44"/>
      <c r="I119" s="44"/>
      <c r="J119" s="45"/>
    </row>
    <row r="120">
      <c r="A120" s="35" t="s">
        <v>47</v>
      </c>
      <c r="B120" s="43"/>
      <c r="C120" s="44"/>
      <c r="D120" s="44"/>
      <c r="E120" s="46" t="s">
        <v>281</v>
      </c>
      <c r="F120" s="44"/>
      <c r="G120" s="44"/>
      <c r="H120" s="44"/>
      <c r="I120" s="44"/>
      <c r="J120" s="45"/>
    </row>
    <row r="121" ht="102">
      <c r="A121" s="35" t="s">
        <v>49</v>
      </c>
      <c r="B121" s="47"/>
      <c r="C121" s="48"/>
      <c r="D121" s="48"/>
      <c r="E121" s="37" t="s">
        <v>484</v>
      </c>
      <c r="F121" s="48"/>
      <c r="G121" s="48"/>
      <c r="H121" s="48"/>
      <c r="I121" s="48"/>
      <c r="J121" s="49"/>
    </row>
  </sheetData>
  <sheetProtection sheet="1" objects="1" scenarios="1" spinCount="100000" saltValue="ctRoC1Io7RbymLPAIFo4AWVR7V8VKo2ui/H96rKKo/8RNMQlGbZ/BLRjOTPalDq2SBRyXZcKNfJy9qzqWRqUOA==" hashValue="6S8iRzQdoZ5zGHc9/PbtqRbe8TvjFfkyscLkY6NqnABkiyH4g7GbfgVJN6fb/qbR560PKC6o19maZ1PMUA0UaA==" algorithmName="SHA-512" password="DC63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Madera</dc:creator>
  <cp:lastModifiedBy>Jan Madera</cp:lastModifiedBy>
  <dcterms:created xsi:type="dcterms:W3CDTF">2024-10-08T08:50:36Z</dcterms:created>
  <dcterms:modified xsi:type="dcterms:W3CDTF">2024-10-08T08:50:38Z</dcterms:modified>
</cp:coreProperties>
</file>