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Workout Vrchlického" sheetId="2" r:id="rId2"/>
    <sheet name="SO 02 - Fitness stroje Sp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01 - Workout Vrchlického'!$C$125:$K$300</definedName>
    <definedName name="_xlnm.Print_Area" localSheetId="1">'SO 01 - Workout Vrchlického'!$C$4:$J$76,'SO 01 - Workout Vrchlického'!$C$82:$J$107,'SO 01 - Workout Vrchlického'!$C$113:$J$300</definedName>
    <definedName name="_xlnm.Print_Titles" localSheetId="1">'SO 01 - Workout Vrchlického'!$125:$125</definedName>
    <definedName name="_xlnm._FilterDatabase" localSheetId="2" hidden="1">'SO 02 - Fitness stroje Sp...'!$C$124:$K$238</definedName>
    <definedName name="_xlnm.Print_Area" localSheetId="2">'SO 02 - Fitness stroje Sp...'!$C$4:$J$76,'SO 02 - Fitness stroje Sp...'!$C$82:$J$106,'SO 02 - Fitness stroje Sp...'!$C$112:$J$238</definedName>
    <definedName name="_xlnm.Print_Titles" localSheetId="2">'SO 02 - Fitness stroje Sp...'!$124:$124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T219"/>
  <c r="R220"/>
  <c r="R219"/>
  <c r="P220"/>
  <c r="P219"/>
  <c r="BI212"/>
  <c r="BH212"/>
  <c r="BG212"/>
  <c r="BF212"/>
  <c r="T212"/>
  <c r="R212"/>
  <c r="P212"/>
  <c r="BI205"/>
  <c r="BH205"/>
  <c r="BG205"/>
  <c r="BF205"/>
  <c r="T205"/>
  <c r="R205"/>
  <c r="P205"/>
  <c r="BI198"/>
  <c r="BH198"/>
  <c r="BG198"/>
  <c r="BF198"/>
  <c r="T198"/>
  <c r="R198"/>
  <c r="P198"/>
  <c r="BI191"/>
  <c r="BH191"/>
  <c r="BG191"/>
  <c r="BF191"/>
  <c r="T191"/>
  <c r="R191"/>
  <c r="P191"/>
  <c r="BI178"/>
  <c r="BH178"/>
  <c r="BG178"/>
  <c r="BF178"/>
  <c r="T178"/>
  <c r="T173"/>
  <c r="R178"/>
  <c r="R173"/>
  <c r="P178"/>
  <c r="P173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3"/>
  <c r="BH143"/>
  <c r="BG143"/>
  <c r="BF143"/>
  <c r="T143"/>
  <c r="R143"/>
  <c r="P143"/>
  <c r="BI136"/>
  <c r="BH136"/>
  <c r="BG136"/>
  <c r="BF136"/>
  <c r="T136"/>
  <c r="R136"/>
  <c r="P136"/>
  <c r="BI132"/>
  <c r="BH132"/>
  <c r="BG132"/>
  <c r="BF132"/>
  <c r="T132"/>
  <c r="R132"/>
  <c r="P132"/>
  <c r="BI131"/>
  <c r="BH131"/>
  <c r="BG131"/>
  <c r="BF131"/>
  <c r="T131"/>
  <c r="R131"/>
  <c r="P131"/>
  <c r="BI128"/>
  <c r="BH128"/>
  <c r="BG128"/>
  <c r="BF128"/>
  <c r="T128"/>
  <c r="R128"/>
  <c r="P128"/>
  <c r="F121"/>
  <c r="F119"/>
  <c r="E117"/>
  <c r="F91"/>
  <c r="F89"/>
  <c r="E87"/>
  <c r="J24"/>
  <c r="E24"/>
  <c r="J122"/>
  <c r="J23"/>
  <c r="J21"/>
  <c r="E21"/>
  <c r="J91"/>
  <c r="J20"/>
  <c r="J18"/>
  <c r="E18"/>
  <c r="F122"/>
  <c r="J17"/>
  <c r="J12"/>
  <c r="J119"/>
  <c r="E7"/>
  <c r="E85"/>
  <c i="2" r="J37"/>
  <c r="J36"/>
  <c i="1" r="AY95"/>
  <c i="2" r="J35"/>
  <c i="1" r="AX95"/>
  <c i="2" r="BI300"/>
  <c r="BH300"/>
  <c r="BG300"/>
  <c r="BF300"/>
  <c r="T300"/>
  <c r="R300"/>
  <c r="P300"/>
  <c r="BI297"/>
  <c r="BH297"/>
  <c r="BG297"/>
  <c r="BF297"/>
  <c r="T297"/>
  <c r="R297"/>
  <c r="P297"/>
  <c r="BI292"/>
  <c r="BH292"/>
  <c r="BG292"/>
  <c r="BF292"/>
  <c r="T292"/>
  <c r="R292"/>
  <c r="P292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T278"/>
  <c r="R279"/>
  <c r="R278"/>
  <c r="P279"/>
  <c r="P278"/>
  <c r="BI277"/>
  <c r="BH277"/>
  <c r="BG277"/>
  <c r="BF277"/>
  <c r="T277"/>
  <c r="R277"/>
  <c r="P277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65"/>
  <c r="BH265"/>
  <c r="BG265"/>
  <c r="BF265"/>
  <c r="T265"/>
  <c r="R265"/>
  <c r="P265"/>
  <c r="BI258"/>
  <c r="BH258"/>
  <c r="BG258"/>
  <c r="BF258"/>
  <c r="T258"/>
  <c r="R258"/>
  <c r="P258"/>
  <c r="BI251"/>
  <c r="BH251"/>
  <c r="BG251"/>
  <c r="BF251"/>
  <c r="T251"/>
  <c r="R251"/>
  <c r="P251"/>
  <c r="BI244"/>
  <c r="BH244"/>
  <c r="BG244"/>
  <c r="BF244"/>
  <c r="T244"/>
  <c r="R244"/>
  <c r="P244"/>
  <c r="BI237"/>
  <c r="BH237"/>
  <c r="BG237"/>
  <c r="BF237"/>
  <c r="T237"/>
  <c r="R237"/>
  <c r="P237"/>
  <c r="BI230"/>
  <c r="BH230"/>
  <c r="BG230"/>
  <c r="BF230"/>
  <c r="T230"/>
  <c r="R230"/>
  <c r="P230"/>
  <c r="BI223"/>
  <c r="BH223"/>
  <c r="BG223"/>
  <c r="BF223"/>
  <c r="T223"/>
  <c r="R223"/>
  <c r="P223"/>
  <c r="BI216"/>
  <c r="BH216"/>
  <c r="BG216"/>
  <c r="BF216"/>
  <c r="T216"/>
  <c r="R216"/>
  <c r="P216"/>
  <c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R205"/>
  <c r="P205"/>
  <c r="BI194"/>
  <c r="BH194"/>
  <c r="BG194"/>
  <c r="BF194"/>
  <c r="T194"/>
  <c r="T189"/>
  <c r="R194"/>
  <c r="R189"/>
  <c r="P194"/>
  <c r="P189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5"/>
  <c r="BH175"/>
  <c r="BG175"/>
  <c r="BF175"/>
  <c r="T175"/>
  <c r="R175"/>
  <c r="P175"/>
  <c r="BI173"/>
  <c r="BH173"/>
  <c r="BG173"/>
  <c r="BF173"/>
  <c r="T173"/>
  <c r="R173"/>
  <c r="P173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29"/>
  <c r="BH129"/>
  <c r="BG129"/>
  <c r="BF129"/>
  <c r="T129"/>
  <c r="R129"/>
  <c r="P129"/>
  <c r="F122"/>
  <c r="F120"/>
  <c r="E118"/>
  <c r="F91"/>
  <c r="F89"/>
  <c r="E87"/>
  <c r="J24"/>
  <c r="E24"/>
  <c r="J123"/>
  <c r="J23"/>
  <c r="J21"/>
  <c r="E21"/>
  <c r="J91"/>
  <c r="J20"/>
  <c r="J18"/>
  <c r="E18"/>
  <c r="F92"/>
  <c r="J17"/>
  <c r="J12"/>
  <c r="J120"/>
  <c r="E7"/>
  <c r="E85"/>
  <c i="1" r="L90"/>
  <c r="AM90"/>
  <c r="AM89"/>
  <c r="L89"/>
  <c r="AM87"/>
  <c r="L87"/>
  <c r="L85"/>
  <c r="L84"/>
  <c i="2" r="BK279"/>
  <c r="BK237"/>
  <c r="BK209"/>
  <c r="BK282"/>
  <c r="J251"/>
  <c r="J182"/>
  <c r="BK159"/>
  <c r="J285"/>
  <c r="J223"/>
  <c r="BK182"/>
  <c r="J150"/>
  <c r="BK277"/>
  <c r="BK276"/>
  <c r="J274"/>
  <c r="BK205"/>
  <c r="J164"/>
  <c r="J143"/>
  <c r="J173"/>
  <c r="J244"/>
  <c r="BK164"/>
  <c r="BK292"/>
  <c r="J237"/>
  <c r="BK160"/>
  <c r="BK289"/>
  <c i="3" r="BK174"/>
  <c r="J132"/>
  <c r="J205"/>
  <c r="BK220"/>
  <c r="BK163"/>
  <c r="J136"/>
  <c i="2" r="BK244"/>
  <c r="J230"/>
  <c r="J160"/>
  <c r="J273"/>
  <c r="J135"/>
  <c r="BK274"/>
  <c r="BK190"/>
  <c r="J139"/>
  <c r="J166"/>
  <c r="BK258"/>
  <c r="J279"/>
  <c r="BK216"/>
  <c r="BK166"/>
  <c r="J265"/>
  <c r="J209"/>
  <c r="J175"/>
  <c r="BK143"/>
  <c r="J289"/>
  <c r="J205"/>
  <c r="J157"/>
  <c r="J277"/>
  <c r="J276"/>
  <c r="BK265"/>
  <c r="BK223"/>
  <c r="BK175"/>
  <c r="BK157"/>
  <c r="BK136"/>
  <c r="J300"/>
  <c r="J186"/>
  <c r="BK129"/>
  <c r="BK208"/>
  <c r="BK300"/>
  <c r="BK285"/>
  <c i="3" r="BK235"/>
  <c r="J233"/>
  <c r="J223"/>
  <c r="J143"/>
  <c r="BK128"/>
  <c r="BK233"/>
  <c r="BK198"/>
  <c r="J174"/>
  <c r="BK136"/>
  <c r="J230"/>
  <c r="J165"/>
  <c r="J153"/>
  <c r="J131"/>
  <c r="J220"/>
  <c r="BK150"/>
  <c r="BK165"/>
  <c r="BK159"/>
  <c r="BK153"/>
  <c r="J128"/>
  <c i="2" r="BK273"/>
  <c r="J194"/>
  <c i="1" r="AS94"/>
  <c i="3" r="J226"/>
  <c r="J178"/>
  <c r="J152"/>
  <c r="J235"/>
  <c r="BK226"/>
  <c r="BK178"/>
  <c r="J159"/>
  <c r="BK132"/>
  <c r="BK169"/>
  <c r="J163"/>
  <c r="J150"/>
  <c r="BK238"/>
  <c r="BK205"/>
  <c r="BK143"/>
  <c r="BK230"/>
  <c r="BK223"/>
  <c r="J198"/>
  <c r="BK131"/>
  <c i="2" r="J208"/>
  <c r="J129"/>
  <c r="BK173"/>
  <c r="J297"/>
  <c r="J258"/>
  <c r="J159"/>
  <c r="J190"/>
  <c r="BK230"/>
  <c r="BK139"/>
  <c r="BK186"/>
  <c r="BK251"/>
  <c r="BK194"/>
  <c r="BK135"/>
  <c r="J216"/>
  <c r="J292"/>
  <c i="3" r="J157"/>
  <c r="J238"/>
  <c r="BK191"/>
  <c r="BK157"/>
  <c r="J191"/>
  <c r="BK152"/>
  <c r="BK212"/>
  <c r="J212"/>
  <c r="J169"/>
  <c i="2" r="J136"/>
  <c r="BK150"/>
  <c r="BK297"/>
  <c r="J282"/>
  <c r="F35"/>
  <c l="1" r="T128"/>
  <c r="T204"/>
  <c r="T272"/>
  <c r="R281"/>
  <c r="P288"/>
  <c r="R296"/>
  <c r="BK204"/>
  <c r="J204"/>
  <c r="J100"/>
  <c r="P272"/>
  <c r="BK296"/>
  <c r="J296"/>
  <c r="J106"/>
  <c r="P128"/>
  <c i="3" r="P127"/>
  <c r="R127"/>
  <c r="T190"/>
  <c i="2" r="BK128"/>
  <c r="P204"/>
  <c r="BK272"/>
  <c r="J272"/>
  <c r="J101"/>
  <c r="BK281"/>
  <c r="T281"/>
  <c r="R288"/>
  <c r="P296"/>
  <c i="3" r="BK127"/>
  <c r="J127"/>
  <c r="J98"/>
  <c r="R190"/>
  <c r="BK234"/>
  <c r="J234"/>
  <c r="J105"/>
  <c i="2" r="R128"/>
  <c r="R204"/>
  <c r="R272"/>
  <c r="P281"/>
  <c r="P280"/>
  <c r="BK288"/>
  <c r="J288"/>
  <c r="J105"/>
  <c r="T288"/>
  <c r="T296"/>
  <c i="3" r="T127"/>
  <c r="T126"/>
  <c r="BK190"/>
  <c r="J190"/>
  <c r="J100"/>
  <c r="P190"/>
  <c r="BK222"/>
  <c r="P222"/>
  <c r="R222"/>
  <c r="T222"/>
  <c r="BK229"/>
  <c r="J229"/>
  <c r="J104"/>
  <c r="P229"/>
  <c r="R229"/>
  <c r="T229"/>
  <c r="P234"/>
  <c r="R234"/>
  <c r="T234"/>
  <c r="BK219"/>
  <c r="J219"/>
  <c r="J101"/>
  <c i="2" r="BK189"/>
  <c r="J189"/>
  <c r="J99"/>
  <c i="3" r="BK173"/>
  <c r="J173"/>
  <c r="J99"/>
  <c i="2" r="BK278"/>
  <c r="J278"/>
  <c r="J102"/>
  <c r="J128"/>
  <c r="J98"/>
  <c i="3" r="F92"/>
  <c r="BE136"/>
  <c r="BE157"/>
  <c r="BE143"/>
  <c r="BE163"/>
  <c r="BE198"/>
  <c r="BE153"/>
  <c r="BE191"/>
  <c r="BE223"/>
  <c r="E115"/>
  <c r="BE178"/>
  <c r="BE205"/>
  <c r="J121"/>
  <c r="BE131"/>
  <c r="BE169"/>
  <c r="J89"/>
  <c r="BE128"/>
  <c r="BE152"/>
  <c r="BE159"/>
  <c i="2" r="J281"/>
  <c r="J104"/>
  <c i="3" r="J92"/>
  <c r="BE150"/>
  <c r="BE235"/>
  <c r="BE238"/>
  <c r="BE212"/>
  <c r="BE220"/>
  <c r="BE132"/>
  <c r="BE165"/>
  <c r="BE174"/>
  <c r="BE226"/>
  <c r="BE230"/>
  <c r="BE233"/>
  <c i="2" r="J122"/>
  <c r="BE166"/>
  <c r="BE173"/>
  <c r="BE175"/>
  <c r="BE182"/>
  <c r="BE251"/>
  <c r="BE265"/>
  <c r="BE289"/>
  <c r="BE297"/>
  <c r="E116"/>
  <c r="F123"/>
  <c r="BE205"/>
  <c r="BE208"/>
  <c r="BE209"/>
  <c r="BE285"/>
  <c r="BE300"/>
  <c r="BE282"/>
  <c r="J89"/>
  <c r="BE136"/>
  <c r="BE150"/>
  <c r="BE157"/>
  <c r="BE159"/>
  <c r="BE160"/>
  <c r="BE279"/>
  <c r="J92"/>
  <c r="BE129"/>
  <c r="BE135"/>
  <c r="BE139"/>
  <c r="BE143"/>
  <c r="BE186"/>
  <c r="BE190"/>
  <c r="BE258"/>
  <c r="BE276"/>
  <c r="BE292"/>
  <c r="BE237"/>
  <c r="BE244"/>
  <c r="BE274"/>
  <c i="1" r="BB95"/>
  <c i="2" r="BE216"/>
  <c r="BE223"/>
  <c r="BE273"/>
  <c r="BE164"/>
  <c r="BE194"/>
  <c r="BE230"/>
  <c r="BE277"/>
  <c r="F37"/>
  <c r="J34"/>
  <c i="3" r="F35"/>
  <c i="1" r="BB96"/>
  <c r="BB94"/>
  <c r="AX94"/>
  <c i="2" r="F36"/>
  <c i="3" r="F36"/>
  <c i="1" r="BC96"/>
  <c i="2" r="F34"/>
  <c i="3" r="F34"/>
  <c i="1" r="BA96"/>
  <c i="3" r="J34"/>
  <c i="1" r="AW96"/>
  <c i="3" r="F37"/>
  <c i="1" r="BD96"/>
  <c i="3" l="1" r="R221"/>
  <c i="2" r="BK280"/>
  <c r="J280"/>
  <c r="J103"/>
  <c i="3" r="T221"/>
  <c r="R126"/>
  <c r="R125"/>
  <c r="P221"/>
  <c r="BK221"/>
  <c r="J221"/>
  <c r="J102"/>
  <c i="2" r="R127"/>
  <c r="T280"/>
  <c r="BK127"/>
  <c r="BK126"/>
  <c r="J126"/>
  <c r="J96"/>
  <c r="P127"/>
  <c r="P126"/>
  <c i="1" r="AU95"/>
  <c i="3" r="T125"/>
  <c r="P126"/>
  <c r="P125"/>
  <c i="1" r="AU96"/>
  <c i="2" r="R280"/>
  <c r="T127"/>
  <c r="T126"/>
  <c i="1" r="BC95"/>
  <c r="AW95"/>
  <c r="BA95"/>
  <c r="BD95"/>
  <c i="3" r="BK126"/>
  <c r="J126"/>
  <c r="J97"/>
  <c r="J222"/>
  <c r="J103"/>
  <c i="1" r="BC94"/>
  <c r="AY94"/>
  <c r="BA94"/>
  <c r="AW94"/>
  <c r="AK30"/>
  <c r="BD94"/>
  <c r="W33"/>
  <c i="2" r="F33"/>
  <c i="1" r="AZ95"/>
  <c i="2" r="J33"/>
  <c i="1" r="AV95"/>
  <c r="AT95"/>
  <c r="W31"/>
  <c i="3" r="J33"/>
  <c i="1" r="AV96"/>
  <c r="AT96"/>
  <c i="3" r="F33"/>
  <c i="1" r="AZ96"/>
  <c i="2" l="1" r="R126"/>
  <c r="J127"/>
  <c r="J97"/>
  <c i="3" r="BK125"/>
  <c r="J125"/>
  <c r="J96"/>
  <c i="1" r="AU94"/>
  <c r="W32"/>
  <c i="2" r="J30"/>
  <c i="1" r="AG95"/>
  <c r="AZ94"/>
  <c r="AV94"/>
  <c r="AK29"/>
  <c r="W30"/>
  <c i="2" l="1" r="J39"/>
  <c i="1" r="AN95"/>
  <c i="3" r="J30"/>
  <c i="1" r="AG96"/>
  <c r="AG94"/>
  <c r="AK26"/>
  <c r="AK35"/>
  <c r="AT94"/>
  <c r="W29"/>
  <c i="3" l="1" r="J39"/>
  <c i="1" r="AN94"/>
  <c r="AN96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<sst xmlns="http://schemas.openxmlformats.org/spreadsheetml/2006/main">
  <si>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</si>
  <si>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</si>
  <si>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</si>
  <si>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</si>
  <si>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</si>
  <si>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{915ab5d6-a906-4377-a0f2-24cd09e2ab92}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</si>
  <si>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</si>
  <si>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</si>
  <si>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</si>
  <si>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</si>
  <si>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</si>
  <si>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</si>
  <si>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</si>
  <si>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</si>
  <si>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2025068(1)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</si>
  <si>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</si>
  <si>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</si>
  <si>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Workout Vrchlického + Fitness stroje Spáleniště Liberec</t>
  </si>
  <si>
    <t>KSO:</t>
  </si>
  <si>
    <t>CC-CZ:</t>
  </si>
  <si>
    <t>Místo:</t>
  </si>
  <si>
    <t>Liberec</t>
  </si>
  <si>
    <t>Datum:</t>
  </si>
  <si>
    <t>24. 7. 2025</t>
  </si>
  <si>
    <t>Zadavatel:</t>
  </si>
  <si>
    <t>IČ:</t>
  </si>
  <si>
    <t>Statutární město Liberec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</si>
  <si>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</si>
  <si>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</si>
  <si>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</si>
  <si>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</si>
  <si>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</si>
  <si>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</si>
  <si>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</si>
  <si>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</si>
  <si>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</si>
  <si>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</si>
  <si>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</si>
  <si>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</si>
  <si>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</si>
  <si>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</si>
  <si>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</si>
  <si>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</si>
  <si>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</si>
  <si>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</si>
  <si>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</si>
  <si>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</si>
  <si>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</si>
  <si>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</si>
  <si>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</si>
  <si>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</si>
  <si>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</si>
  <si>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</si>
  <si>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</si>
  <si>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</si>
  <si>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</si>
  <si>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</si>
  <si>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</si>
  <si>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</si>
  <si>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</si>
  <si>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</si>
  <si>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</si>
  <si>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</si>
  <si>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</si>
  <si>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</si>
  <si>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</si>
  <si>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</si>
  <si>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</si>
  <si>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</si>
  <si>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</si>
  <si>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</si>
  <si>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</si>
  <si>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</si>
  <si>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</si>
  <si>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</si>
  <si>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</si>
  <si>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</si>
  <si>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</si>
  <si>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</si>
  <si>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</si>
  <si>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</si>
  <si>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Workout Vrchlického</t>
  </si>
  <si>
    <t>STA</t>
  </si>
  <si>
    <t>1</t>
  </si>
  <si>
    <t>{5da9e645-4dd9-4783-9e26-cc24576327c7}</t>
  </si>
  <si>
    <t>2</t>
  </si>
  <si>
    <t>SO 02</t>
  </si>
  <si>
    <t>Fitness stroje Spáleniště</t>
  </si>
  <si>
    <t>{c615c8d1-781e-4321-992f-8c8aea9ff199}</t>
  </si>
  <si>
    <t>KRYCÍ LIST SOUPISU PRACÍ</t>
  </si>
  <si>
    <t>Objekt:</t>
  </si>
  <si>
    <t>SO 01 - Workout Vrchlického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</si>
  <si>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</si>
  <si>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</si>
  <si>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</si>
  <si>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</si>
  <si>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</si>
  <si>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</si>
  <si>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</si>
  <si>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</si>
  <si>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</si>
  <si>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</si>
  <si>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</si>
  <si>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</si>
  <si>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</si>
  <si>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</si>
  <si>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</si>
  <si>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</si>
  <si>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</si>
  <si>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</si>
  <si>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</si>
  <si>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</si>
  <si>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</si>
  <si>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</si>
  <si>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</si>
  <si>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</si>
  <si>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</si>
  <si>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</si>
  <si>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</si>
  <si>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</si>
  <si>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</si>
  <si>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</si>
  <si>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</si>
  <si>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</si>
  <si>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</si>
  <si>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111151121</t>
  </si>
  <si>
    <t>Pokosení trávníku parkového pl do 1000 m2 s odvozem do 20 km v rovině a svahu do 1:5</t>
  </si>
  <si>
    <t>m2</t>
  </si>
  <si>
    <t>4</t>
  </si>
  <si>
    <t>1429842795</t>
  </si>
  <si>
    <t>VV</t>
  </si>
  <si>
    <t>"workoutová sestava"</t>
  </si>
  <si>
    <t>8*10</t>
  </si>
  <si>
    <t xml:space="preserve">"v místě fitness prvků  a stolů na tenis (cca 10 m2/kus)"</t>
  </si>
  <si>
    <t>(3+2)*10</t>
  </si>
  <si>
    <t>Součet</t>
  </si>
  <si>
    <t>111151129-R</t>
  </si>
  <si>
    <t>Poplatek za likvidaci travní hmoty</t>
  </si>
  <si>
    <t>kpl</t>
  </si>
  <si>
    <t>1568493479</t>
  </si>
  <si>
    <t>3</t>
  </si>
  <si>
    <t>113106121</t>
  </si>
  <si>
    <t>Rozebrání dlažeb z betonových nebo kamenných dlaždic komunikací pro pěší ručně</t>
  </si>
  <si>
    <t>620783881</t>
  </si>
  <si>
    <t>"odstranění 3 ks dlaždic cca 600x400 mm"</t>
  </si>
  <si>
    <t>3*0,6*0,4</t>
  </si>
  <si>
    <t>122251101</t>
  </si>
  <si>
    <t>Odkopávky a prokopávky nezapažené v hornině třídy těžitelnosti I skupiny 3 objem do 20 m3 strojně</t>
  </si>
  <si>
    <t>m3</t>
  </si>
  <si>
    <t>297275280</t>
  </si>
  <si>
    <t>"pro pryžové desky pod fitness prvky (+10% navíc)"</t>
  </si>
  <si>
    <t>"1 kus á 1x1 m / fitness prvek"</t>
  </si>
  <si>
    <t>6*1*1*(0,15+0,06)*1,1</t>
  </si>
  <si>
    <t>5</t>
  </si>
  <si>
    <t>162751117</t>
  </si>
  <si>
    <t>Vodorovné přemístění přes 9 000 do 10000 m výkopku/sypaniny z horniny třídy těžitelnosti I skupiny 1 až 3</t>
  </si>
  <si>
    <t>590732699</t>
  </si>
  <si>
    <t>"přebytečný výkopek z odkopů"</t>
  </si>
  <si>
    <t>"z výkopu patek pro prvky - odhad 5 m3"</t>
  </si>
  <si>
    <t>"pro pryžové desky"</t>
  </si>
  <si>
    <t>1,386</t>
  </si>
  <si>
    <t>6</t>
  </si>
  <si>
    <t>167151101</t>
  </si>
  <si>
    <t>Nakládání výkopku z hornin třídy těžitelnosti I skupiny 1 až 3 do 100 m3</t>
  </si>
  <si>
    <t>1030202206</t>
  </si>
  <si>
    <t>"pod fitness prvky (+10% navíc)"</t>
  </si>
  <si>
    <t>7</t>
  </si>
  <si>
    <t>171201231</t>
  </si>
  <si>
    <t>Poplatek za uložení zeminy a kamení na recyklační skládce (skládkovné) kód odpadu 17 05 04</t>
  </si>
  <si>
    <t>t</t>
  </si>
  <si>
    <t>1542117230</t>
  </si>
  <si>
    <t>6,386*2</t>
  </si>
  <si>
    <t>8</t>
  </si>
  <si>
    <t>171251201</t>
  </si>
  <si>
    <t>Uložení sypaniny na skládky nebo meziskládky</t>
  </si>
  <si>
    <t>-269520792</t>
  </si>
  <si>
    <t>9</t>
  </si>
  <si>
    <t>181311103</t>
  </si>
  <si>
    <t>Rozprostření ornice tl vrstvy do 200 mm v rovině nebo ve svahu do 1:5 ručně</t>
  </si>
  <si>
    <t>-1984258904</t>
  </si>
  <si>
    <t>"dorovnání terénu v místě patek pod prvky"</t>
  </si>
  <si>
    <t>"odhad 25% plochy v tl. cca 100 mm"</t>
  </si>
  <si>
    <t>130*25/100</t>
  </si>
  <si>
    <t>10</t>
  </si>
  <si>
    <t>M</t>
  </si>
  <si>
    <t>10364101-R</t>
  </si>
  <si>
    <t>zemina pro terénní úpravy - ornice (vč. nákupu a dopravy na místo)</t>
  </si>
  <si>
    <t>-1064030179</t>
  </si>
  <si>
    <t>32,5*0,1*1,65*1,05</t>
  </si>
  <si>
    <t>11</t>
  </si>
  <si>
    <t>181411131</t>
  </si>
  <si>
    <t>Založení parkového trávníku výsevem pl do 1000 m2 v rovině a ve svahu do 1:5</t>
  </si>
  <si>
    <t>359125200</t>
  </si>
  <si>
    <t>"dosev v místě dorovnání terénu v místě patek pod prvky"</t>
  </si>
  <si>
    <t>"odhad 25% plochy"</t>
  </si>
  <si>
    <t>"případná úprava přístupové cesty po dokončení prací (poškození technikou apod. - odhad 50 m2"</t>
  </si>
  <si>
    <t>50</t>
  </si>
  <si>
    <t>00572410</t>
  </si>
  <si>
    <t>osivo směs travní parková</t>
  </si>
  <si>
    <t>kg</t>
  </si>
  <si>
    <t>-718751569</t>
  </si>
  <si>
    <t>82,5*0,025 'Přepočtené koeficientem množství</t>
  </si>
  <si>
    <t>13</t>
  </si>
  <si>
    <t>181911101</t>
  </si>
  <si>
    <t>Úprava pláně v hornině třídy těžitelnosti I skupiny 1 až 2 bez zhutnění ručně</t>
  </si>
  <si>
    <t>4920495</t>
  </si>
  <si>
    <t>"finální úprava plochy po dokončení prací - ruční dorovnání kolem prvků"</t>
  </si>
  <si>
    <t>14</t>
  </si>
  <si>
    <t>181911102</t>
  </si>
  <si>
    <t>Úprava pláně v hornině třídy těžitelnosti I skupiny 1 až 2 se zhutněním ručně</t>
  </si>
  <si>
    <t>-1417331753</t>
  </si>
  <si>
    <t>6*1*1*1,1</t>
  </si>
  <si>
    <t>15</t>
  </si>
  <si>
    <t>181951111</t>
  </si>
  <si>
    <t>Úprava pláně v hornině třídy těžitelnosti I skupiny 1 až 3 bez zhutnění strojně</t>
  </si>
  <si>
    <t>-2118354385</t>
  </si>
  <si>
    <t>Komunikace pozemní</t>
  </si>
  <si>
    <t>16</t>
  </si>
  <si>
    <t>564851011</t>
  </si>
  <si>
    <t>Podklad ze štěrkodrtě ŠD plochy do 100 m2 tl 150 mm</t>
  </si>
  <si>
    <t>559349159</t>
  </si>
  <si>
    <t>17</t>
  </si>
  <si>
    <t>593235130-R</t>
  </si>
  <si>
    <t>D+M pryžová deska o rozměru 1000x1000x60 mm s rastrem 15 mm na spodní straně desky</t>
  </si>
  <si>
    <t>-255181842</t>
  </si>
  <si>
    <t>"pod fitness prvky"</t>
  </si>
  <si>
    <t>"1 kus á 1x1 m"</t>
  </si>
  <si>
    <t>Jezdecké zařízení</t>
  </si>
  <si>
    <t>Procvičování pasu, chůze a surf</t>
  </si>
  <si>
    <t xml:space="preserve"> Šlapací zařízení a bench</t>
  </si>
  <si>
    <t>Ostatní konstrukce a práce, bourání</t>
  </si>
  <si>
    <t>18</t>
  </si>
  <si>
    <t>914511111</t>
  </si>
  <si>
    <t>Montáž sloupku dopravních značek délky do 3,5 m s betonovým základem</t>
  </si>
  <si>
    <t>kus</t>
  </si>
  <si>
    <t>-1565804084</t>
  </si>
  <si>
    <t>"pro informační tabuli"</t>
  </si>
  <si>
    <t>19</t>
  </si>
  <si>
    <t>40445225</t>
  </si>
  <si>
    <t>sloupek pro dopravní značku Zn D 60mm v 3,5m</t>
  </si>
  <si>
    <t>1457076009</t>
  </si>
  <si>
    <t>20</t>
  </si>
  <si>
    <t>936005206-R</t>
  </si>
  <si>
    <t>D+M stůl na stolní tenis - kompletní provedení</t>
  </si>
  <si>
    <t>-1912698855</t>
  </si>
  <si>
    <t>Položka zahrnuje:</t>
  </si>
  <si>
    <t xml:space="preserve">- montáž, osazení a dodávku kompletního zařízení, předepsaného zadávací dokumentací </t>
  </si>
  <si>
    <t>- mimostavništní a vnitrostaveništní dopravu</t>
  </si>
  <si>
    <t>- nezbytné zemní práce a základové konstrukce (4x tvárnice ZB)</t>
  </si>
  <si>
    <t xml:space="preserve">- předepsanou povrchovou úpravu (nátěry a pod.) </t>
  </si>
  <si>
    <t>936005210-R</t>
  </si>
  <si>
    <t>D+M workoutová sestava - kompletní provedení</t>
  </si>
  <si>
    <t>-477214678</t>
  </si>
  <si>
    <t xml:space="preserve">- nezbytné zemní práce a základové konstrukce </t>
  </si>
  <si>
    <t>22</t>
  </si>
  <si>
    <t>936005211-R</t>
  </si>
  <si>
    <t>D+M workoutová sestava - rozšíření sestavy o šplhací tyč - kompletní provedení</t>
  </si>
  <si>
    <t>1583570949</t>
  </si>
  <si>
    <t>23</t>
  </si>
  <si>
    <t>936005212-R</t>
  </si>
  <si>
    <t>D+M workoutová sestava - rozšíření sestavy o žebřiny - kompletní provedení</t>
  </si>
  <si>
    <t>-571315862</t>
  </si>
  <si>
    <t>24</t>
  </si>
  <si>
    <t>936005213-R</t>
  </si>
  <si>
    <t>D+M workoutová sestava - rozšíření sestavy o lavičku - kompletní provedení</t>
  </si>
  <si>
    <t>1575500786</t>
  </si>
  <si>
    <t>25</t>
  </si>
  <si>
    <t>936005214-R</t>
  </si>
  <si>
    <t>D+M workoutová sestava - rozšíření sestavy o bradla nízká - kompletní provedení</t>
  </si>
  <si>
    <t>395126501</t>
  </si>
  <si>
    <t>26</t>
  </si>
  <si>
    <t>936005221-R</t>
  </si>
  <si>
    <t>D+M fitness prvek Jezdecké zařízení - kompletní provedení</t>
  </si>
  <si>
    <t>-625281786</t>
  </si>
  <si>
    <t>27</t>
  </si>
  <si>
    <t>936005222-R</t>
  </si>
  <si>
    <t>D+M fitness prvek Procvičování pasu, chůze a surf - kompletní provedení</t>
  </si>
  <si>
    <t>639487144</t>
  </si>
  <si>
    <t>28</t>
  </si>
  <si>
    <t>936005223-R</t>
  </si>
  <si>
    <t>D+M fitness prvek Šlapací zařízení a bench - kompletní provedení</t>
  </si>
  <si>
    <t>2081422421</t>
  </si>
  <si>
    <t>997</t>
  </si>
  <si>
    <t>Přesun sutě</t>
  </si>
  <si>
    <t>29</t>
  </si>
  <si>
    <t>997221561</t>
  </si>
  <si>
    <t>Vodorovná doprava suti z kusových materiálů do 1 km</t>
  </si>
  <si>
    <t>-185484152</t>
  </si>
  <si>
    <t>30</t>
  </si>
  <si>
    <t>997221569</t>
  </si>
  <si>
    <t>Příplatek ZKD 1 km u vodorovné dopravy suti z kusových materiálů</t>
  </si>
  <si>
    <t>-1556716683</t>
  </si>
  <si>
    <t>0,184*9 'Přepočtené koeficientem množství</t>
  </si>
  <si>
    <t>31</t>
  </si>
  <si>
    <t>997221611</t>
  </si>
  <si>
    <t>Nakládání suti na dopravní prostředky pro vodorovnou dopravu</t>
  </si>
  <si>
    <t>-71606787</t>
  </si>
  <si>
    <t>32</t>
  </si>
  <si>
    <t>997221615</t>
  </si>
  <si>
    <t>Poplatek za uložení na skládce (skládkovné) stavebního odpadu betonového kód odpadu 17 01 01</t>
  </si>
  <si>
    <t>-898931537</t>
  </si>
  <si>
    <t>998</t>
  </si>
  <si>
    <t>Přesun hmot</t>
  </si>
  <si>
    <t>33</t>
  </si>
  <si>
    <t>998229111</t>
  </si>
  <si>
    <t>Přesun hmot ruční pro pozemní komunikace s krytem z kameniva, betonu,živice na vzdálenost do 50 m</t>
  </si>
  <si>
    <t>1382756580</t>
  </si>
  <si>
    <t>VRN</t>
  </si>
  <si>
    <t>Vedlejší rozpočtové náklady</t>
  </si>
  <si>
    <t>VRN1</t>
  </si>
  <si>
    <t>Průzkumné, geodetické a projektové práce</t>
  </si>
  <si>
    <t>34</t>
  </si>
  <si>
    <t>012103000</t>
  </si>
  <si>
    <t>Geodetické práce před výstavbou</t>
  </si>
  <si>
    <t>Kč</t>
  </si>
  <si>
    <t>1024</t>
  </si>
  <si>
    <t>-65598268</t>
  </si>
  <si>
    <t>"vytýčení sítí"</t>
  </si>
  <si>
    <t>35</t>
  </si>
  <si>
    <t>013294000</t>
  </si>
  <si>
    <t>Ostatní dokumentace</t>
  </si>
  <si>
    <t>-183738703</t>
  </si>
  <si>
    <t xml:space="preserve">"atesty, revize  apod."</t>
  </si>
  <si>
    <t>VRN3</t>
  </si>
  <si>
    <t>Zařízení staveniště</t>
  </si>
  <si>
    <t>36</t>
  </si>
  <si>
    <t>030001000</t>
  </si>
  <si>
    <t>-654417511</t>
  </si>
  <si>
    <t>"vč. zajištění a zabezpečení (mimo jiné opatření proti vstupu na staveniště apod.)"</t>
  </si>
  <si>
    <t>37</t>
  </si>
  <si>
    <t>034503000</t>
  </si>
  <si>
    <t>Informační tabule (trvalá)</t>
  </si>
  <si>
    <t>1186750152</t>
  </si>
  <si>
    <t>"návštěvní řád na sloupu (Jako nosič textu použít pozinkovaný pertlovaný plech tl. min 1,5mm )"</t>
  </si>
  <si>
    <t xml:space="preserve">"2x tabulka A3 bude na jedné tyči (jedna návod  pro workout, jedna pro stroje)"</t>
  </si>
  <si>
    <t>VRN6</t>
  </si>
  <si>
    <t>Územní vlivy</t>
  </si>
  <si>
    <t>38</t>
  </si>
  <si>
    <t>062002000</t>
  </si>
  <si>
    <t>Ztížené dopravní podmínky</t>
  </si>
  <si>
    <t>2082631710</t>
  </si>
  <si>
    <t>"nutnost použití malé mechanizace vč. nákladních aut (vnitroblok s omezeným přístupem pro běžná nákladní vozidla)"</t>
  </si>
  <si>
    <t>39</t>
  </si>
  <si>
    <t>065103000</t>
  </si>
  <si>
    <t>Mimostaveništní doprava materiálů a výrobků</t>
  </si>
  <si>
    <t>129962463</t>
  </si>
  <si>
    <t>SO 02 - Fitness stroje Spáleniště</t>
  </si>
  <si>
    <t>"dotčená plocha cca 40 m2"</t>
  </si>
  <si>
    <t>40</t>
  </si>
  <si>
    <t>111151229-R</t>
  </si>
  <si>
    <t>5*1*1*(0,15+0,06)*1,1</t>
  </si>
  <si>
    <t>"z výkopu patek pro prvky - odhad 1,5 m3"</t>
  </si>
  <si>
    <t>1,5</t>
  </si>
  <si>
    <t>1,155</t>
  </si>
  <si>
    <t>2,655*2</t>
  </si>
  <si>
    <t>"odhad 25% dotčené plochy v tl. cca 100 mm"</t>
  </si>
  <si>
    <t>40*25/100</t>
  </si>
  <si>
    <t>10*0,1*1,65*1,05</t>
  </si>
  <si>
    <t>"odhad 25% dotčené plochy"</t>
  </si>
  <si>
    <t>10*0,025 'Přepočtené koeficientem množství</t>
  </si>
  <si>
    <t>"v místě fitness prvků (cca 10 m2/kus)"</t>
  </si>
  <si>
    <t>4*10</t>
  </si>
  <si>
    <t>5*1*1*1,1</t>
  </si>
  <si>
    <t>Orbitrek</t>
  </si>
  <si>
    <t>Rowing machine</t>
  </si>
  <si>
    <t>936005224-R</t>
  </si>
  <si>
    <t>D+M fitness prvek Rowing Machine - kompletní provedení</t>
  </si>
  <si>
    <t>1813040363</t>
  </si>
  <si>
    <t>936005225-R</t>
  </si>
  <si>
    <t>D+M fitness prvek Orbitrek - kompletní provedení</t>
  </si>
  <si>
    <t>330233767</t>
  </si>
  <si>
    <t>"nutnost použití malé mechanizace vč. nákladních aut (omezený přístup pro běžná nákladní vozidla)"</t>
  </si>
  <si>
    <t>406495538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</si>
</sst>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2025068(1)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Workout Vrchlického + Fitness stroje Spáleniště Liberec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Liberec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24. 7. 2025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Statutární město Liberec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01 - Workout Vrchlického'!J30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'SO 01 - Workout Vrchlického'!P126</f>
        <v>0</v>
      </c>
      <c r="AV95" s="128">
        <f>'SO 01 - Workout Vrchlického'!J33</f>
        <v>0</v>
      </c>
      <c r="AW95" s="128">
        <f>'SO 01 - Workout Vrchlického'!J34</f>
        <v>0</v>
      </c>
      <c r="AX95" s="128">
        <f>'SO 01 - Workout Vrchlického'!J35</f>
        <v>0</v>
      </c>
      <c r="AY95" s="128">
        <f>'SO 01 - Workout Vrchlického'!J36</f>
        <v>0</v>
      </c>
      <c r="AZ95" s="128">
        <f>'SO 01 - Workout Vrchlického'!F33</f>
        <v>0</v>
      </c>
      <c r="BA95" s="128">
        <f>'SO 01 - Workout Vrchlického'!F34</f>
        <v>0</v>
      </c>
      <c r="BB95" s="128">
        <f>'SO 01 - Workout Vrchlického'!F35</f>
        <v>0</v>
      </c>
      <c r="BC95" s="128">
        <f>'SO 01 - Workout Vrchlického'!F36</f>
        <v>0</v>
      </c>
      <c r="BD95" s="130">
        <f>'SO 01 - Workout Vrchlického'!F37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02 - Fitness stroje Sp...'!J30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32">
        <v>0</v>
      </c>
      <c r="AT96" s="133">
        <f>ROUND(SUM(AV96:AW96),2)</f>
        <v>0</v>
      </c>
      <c r="AU96" s="134">
        <f>'SO 02 - Fitness stroje Sp...'!P125</f>
        <v>0</v>
      </c>
      <c r="AV96" s="133">
        <f>'SO 02 - Fitness stroje Sp...'!J33</f>
        <v>0</v>
      </c>
      <c r="AW96" s="133">
        <f>'SO 02 - Fitness stroje Sp...'!J34</f>
        <v>0</v>
      </c>
      <c r="AX96" s="133">
        <f>'SO 02 - Fitness stroje Sp...'!J35</f>
        <v>0</v>
      </c>
      <c r="AY96" s="133">
        <f>'SO 02 - Fitness stroje Sp...'!J36</f>
        <v>0</v>
      </c>
      <c r="AZ96" s="133">
        <f>'SO 02 - Fitness stroje Sp...'!F33</f>
        <v>0</v>
      </c>
      <c r="BA96" s="133">
        <f>'SO 02 - Fitness stroje Sp...'!F34</f>
        <v>0</v>
      </c>
      <c r="BB96" s="133">
        <f>'SO 02 - Fitness stroje Sp...'!F35</f>
        <v>0</v>
      </c>
      <c r="BC96" s="133">
        <f>'SO 02 - Fitness stroje Sp...'!F36</f>
        <v>0</v>
      </c>
      <c r="BD96" s="135">
        <f>'SO 02 - Fitness stroje Sp...'!F37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fjb8eOIuopOGhPEhgdjscuv8ST7x0wbKpOFUpnYXCoY8ixu71sHfalNchTxoC8Mljvlw5dopqHddQjV3uStYwA==" hashValue="mSJV/a7mB57DEQyAlHlDfyTMJutVIvLxUEjMyIpXFea5P+pmj1UBaeu35Udt3OIIpmU+ciAGGGnUNQuAkBTTyw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Workout Vrchlického'!C2" display="/"/>
    <hyperlink ref="A96" location="'SO 02 - Fitness stroje Sp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Workout Vrchlického + Fitness stroje Spáleniště Liberec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24. 7. 2025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ROUND((SUM(BE126:BE300)),  2)</f>
        <v>0</v>
      </c>
      <c r="G33" s="38"/>
      <c r="H33" s="38"/>
      <c r="I33" s="155">
        <v>0.20999999999999999</v>
      </c>
      <c r="J33" s="154">
        <f>ROUND(((SUM(BE126:BE300))*I33),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ROUND((SUM(BF126:BF300)),  2)</f>
        <v>0</v>
      </c>
      <c r="G34" s="38"/>
      <c r="H34" s="38"/>
      <c r="I34" s="155">
        <v>0.12</v>
      </c>
      <c r="J34" s="154">
        <f>ROUND(((SUM(BF126:BF300))*I34),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ROUND((SUM(BG126:BG300)),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ROUND((SUM(BH126:BH300)),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ROUND((SUM(BI126:BI300)),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Workout Vrchlického + Fitness stroje Spáleniště Liberec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01 - Workout Vrchlického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Liberec</v>
      </c>
      <c r="G89" s="40"/>
      <c r="H89" s="40"/>
      <c r="I89" s="32" t="s">
        <v>22</v>
      </c>
      <c r="J89" s="79" t="str">
        <f>IF(J12="","",J12)</f>
        <v>24. 7. 2025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Liberec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99</v>
      </c>
      <c r="E99" s="188"/>
      <c r="F99" s="188"/>
      <c r="G99" s="188"/>
      <c r="H99" s="188"/>
      <c r="I99" s="188"/>
      <c r="J99" s="189">
        <f>J189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100</v>
      </c>
      <c r="E100" s="188"/>
      <c r="F100" s="188"/>
      <c r="G100" s="188"/>
      <c r="H100" s="188"/>
      <c r="I100" s="188"/>
      <c r="J100" s="189">
        <f>J204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101</v>
      </c>
      <c r="E101" s="188"/>
      <c r="F101" s="188"/>
      <c r="G101" s="188"/>
      <c r="H101" s="188"/>
      <c r="I101" s="188"/>
      <c r="J101" s="189">
        <f>J272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102</v>
      </c>
      <c r="E102" s="188"/>
      <c r="F102" s="188"/>
      <c r="G102" s="188"/>
      <c r="H102" s="188"/>
      <c r="I102" s="188"/>
      <c r="J102" s="189">
        <f>J278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103</v>
      </c>
      <c r="E103" s="182"/>
      <c r="F103" s="182"/>
      <c r="G103" s="182"/>
      <c r="H103" s="182"/>
      <c r="I103" s="182"/>
      <c r="J103" s="183">
        <f>J280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104</v>
      </c>
      <c r="E104" s="188"/>
      <c r="F104" s="188"/>
      <c r="G104" s="188"/>
      <c r="H104" s="188"/>
      <c r="I104" s="188"/>
      <c r="J104" s="189">
        <f>J281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105</v>
      </c>
      <c r="E105" s="188"/>
      <c r="F105" s="188"/>
      <c r="G105" s="188"/>
      <c r="H105" s="188"/>
      <c r="I105" s="188"/>
      <c r="J105" s="189">
        <f>J288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106</v>
      </c>
      <c r="E106" s="188"/>
      <c r="F106" s="188"/>
      <c r="G106" s="188"/>
      <c r="H106" s="188"/>
      <c r="I106" s="188"/>
      <c r="J106" s="189">
        <f>J296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4" t="str">
        <f>E7</f>
        <v>Workout Vrchlického + Fitness stroje Spáleniště Liberec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90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 01 - Workout Vrchlického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Liberec</v>
      </c>
      <c r="G120" s="40"/>
      <c r="H120" s="40"/>
      <c r="I120" s="32" t="s">
        <v>22</v>
      </c>
      <c r="J120" s="79" t="str">
        <f>IF(J12="","",J12)</f>
        <v>24. 7. 2025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Statutární město Liberec</v>
      </c>
      <c r="G122" s="40"/>
      <c r="H122" s="40"/>
      <c r="I122" s="32" t="s">
        <v>30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33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108</v>
      </c>
      <c r="D125" s="194" t="s">
        <v>60</v>
      </c>
      <c r="E125" s="194" t="s">
        <v>56</v>
      </c>
      <c r="F125" s="194" t="s">
        <v>57</v>
      </c>
      <c r="G125" s="194" t="s">
        <v>109</v>
      </c>
      <c r="H125" s="194" t="s">
        <v>110</v>
      </c>
      <c r="I125" s="194" t="s">
        <v>111</v>
      </c>
      <c r="J125" s="195" t="s">
        <v>94</v>
      </c>
      <c r="K125" s="196" t="s">
        <v>112</v>
      </c>
      <c r="L125" s="197"/>
      <c r="M125" s="100" t="s">
        <v>1</v>
      </c>
      <c r="N125" s="101" t="s">
        <v>39</v>
      </c>
      <c r="O125" s="101" t="s">
        <v>113</v>
      </c>
      <c r="P125" s="101" t="s">
        <v>114</v>
      </c>
      <c r="Q125" s="101" t="s">
        <v>115</v>
      </c>
      <c r="R125" s="101" t="s">
        <v>116</v>
      </c>
      <c r="S125" s="101" t="s">
        <v>117</v>
      </c>
      <c r="T125" s="102" t="s">
        <v>118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119</v>
      </c>
      <c r="D126" s="40"/>
      <c r="E126" s="40"/>
      <c r="F126" s="40"/>
      <c r="G126" s="40"/>
      <c r="H126" s="40"/>
      <c r="I126" s="40"/>
      <c r="J126" s="198">
        <f>BK126</f>
        <v>0</v>
      </c>
      <c r="K126" s="40"/>
      <c r="L126" s="44"/>
      <c r="M126" s="103"/>
      <c r="N126" s="199"/>
      <c r="O126" s="104"/>
      <c r="P126" s="200">
        <f>P127+P280</f>
        <v>0</v>
      </c>
      <c r="Q126" s="104"/>
      <c r="R126" s="200">
        <f>R127+R280</f>
        <v>8.2707329999999999</v>
      </c>
      <c r="S126" s="104"/>
      <c r="T126" s="201">
        <f>T127+T280</f>
        <v>0.18359999999999999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74</v>
      </c>
      <c r="AU126" s="17" t="s">
        <v>96</v>
      </c>
      <c r="BK126" s="202">
        <f>BK127+BK280</f>
        <v>0</v>
      </c>
    </row>
    <row r="127" s="12" customFormat="1" ht="25.92" customHeight="1">
      <c r="A127" s="12"/>
      <c r="B127" s="203"/>
      <c r="C127" s="204"/>
      <c r="D127" s="205" t="s">
        <v>74</v>
      </c>
      <c r="E127" s="206" t="s">
        <v>120</v>
      </c>
      <c r="F127" s="206" t="s">
        <v>121</v>
      </c>
      <c r="G127" s="204"/>
      <c r="H127" s="204"/>
      <c r="I127" s="207"/>
      <c r="J127" s="208">
        <f>BK127</f>
        <v>0</v>
      </c>
      <c r="K127" s="204"/>
      <c r="L127" s="209"/>
      <c r="M127" s="210"/>
      <c r="N127" s="211"/>
      <c r="O127" s="211"/>
      <c r="P127" s="212">
        <f>P128+P189+P204+P272+P278</f>
        <v>0</v>
      </c>
      <c r="Q127" s="211"/>
      <c r="R127" s="212">
        <f>R128+R189+R204+R272+R278</f>
        <v>8.2707329999999999</v>
      </c>
      <c r="S127" s="211"/>
      <c r="T127" s="213">
        <f>T128+T189+T204+T272+T278</f>
        <v>0.18359999999999999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83</v>
      </c>
      <c r="AT127" s="215" t="s">
        <v>74</v>
      </c>
      <c r="AU127" s="215" t="s">
        <v>75</v>
      </c>
      <c r="AY127" s="214" t="s">
        <v>122</v>
      </c>
      <c r="BK127" s="216">
        <f>BK128+BK189+BK204+BK272+BK278</f>
        <v>0</v>
      </c>
    </row>
    <row r="128" s="12" customFormat="1" ht="22.8" customHeight="1">
      <c r="A128" s="12"/>
      <c r="B128" s="203"/>
      <c r="C128" s="204"/>
      <c r="D128" s="205" t="s">
        <v>74</v>
      </c>
      <c r="E128" s="217" t="s">
        <v>83</v>
      </c>
      <c r="F128" s="217" t="s">
        <v>123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SUM(P129:P188)</f>
        <v>0</v>
      </c>
      <c r="Q128" s="211"/>
      <c r="R128" s="212">
        <f>SUM(R129:R188)</f>
        <v>5.6330629999999999</v>
      </c>
      <c r="S128" s="211"/>
      <c r="T128" s="213">
        <f>SUM(T129:T188)</f>
        <v>0.18359999999999999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83</v>
      </c>
      <c r="AT128" s="215" t="s">
        <v>74</v>
      </c>
      <c r="AU128" s="215" t="s">
        <v>83</v>
      </c>
      <c r="AY128" s="214" t="s">
        <v>122</v>
      </c>
      <c r="BK128" s="216">
        <f>SUM(BK129:BK188)</f>
        <v>0</v>
      </c>
    </row>
    <row r="129" s="2" customFormat="1" ht="24.15" customHeight="1">
      <c r="A129" s="38"/>
      <c r="B129" s="39"/>
      <c r="C129" s="219" t="s">
        <v>83</v>
      </c>
      <c r="D129" s="219" t="s">
        <v>124</v>
      </c>
      <c r="E129" s="220" t="s">
        <v>125</v>
      </c>
      <c r="F129" s="221" t="s">
        <v>126</v>
      </c>
      <c r="G129" s="222" t="s">
        <v>127</v>
      </c>
      <c r="H129" s="223">
        <v>130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40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128</v>
      </c>
      <c r="AT129" s="231" t="s">
        <v>124</v>
      </c>
      <c r="AU129" s="231" t="s">
        <v>85</v>
      </c>
      <c r="AY129" s="17" t="s">
        <v>122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83</v>
      </c>
      <c r="BK129" s="232">
        <f>ROUND(I129*H129,2)</f>
        <v>0</v>
      </c>
      <c r="BL129" s="17" t="s">
        <v>128</v>
      </c>
      <c r="BM129" s="231" t="s">
        <v>129</v>
      </c>
    </row>
    <row r="130" s="13" customFormat="1">
      <c r="A130" s="13"/>
      <c r="B130" s="233"/>
      <c r="C130" s="234"/>
      <c r="D130" s="235" t="s">
        <v>130</v>
      </c>
      <c r="E130" s="236" t="s">
        <v>1</v>
      </c>
      <c r="F130" s="237" t="s">
        <v>131</v>
      </c>
      <c r="G130" s="234"/>
      <c r="H130" s="236" t="s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130</v>
      </c>
      <c r="AU130" s="243" t="s">
        <v>85</v>
      </c>
      <c r="AV130" s="13" t="s">
        <v>83</v>
      </c>
      <c r="AW130" s="13" t="s">
        <v>32</v>
      </c>
      <c r="AX130" s="13" t="s">
        <v>75</v>
      </c>
      <c r="AY130" s="243" t="s">
        <v>122</v>
      </c>
    </row>
    <row r="131" s="14" customFormat="1">
      <c r="A131" s="14"/>
      <c r="B131" s="244"/>
      <c r="C131" s="245"/>
      <c r="D131" s="235" t="s">
        <v>130</v>
      </c>
      <c r="E131" s="246" t="s">
        <v>1</v>
      </c>
      <c r="F131" s="247" t="s">
        <v>132</v>
      </c>
      <c r="G131" s="245"/>
      <c r="H131" s="248">
        <v>80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130</v>
      </c>
      <c r="AU131" s="254" t="s">
        <v>85</v>
      </c>
      <c r="AV131" s="14" t="s">
        <v>85</v>
      </c>
      <c r="AW131" s="14" t="s">
        <v>32</v>
      </c>
      <c r="AX131" s="14" t="s">
        <v>75</v>
      </c>
      <c r="AY131" s="254" t="s">
        <v>122</v>
      </c>
    </row>
    <row r="132" s="13" customFormat="1">
      <c r="A132" s="13"/>
      <c r="B132" s="233"/>
      <c r="C132" s="234"/>
      <c r="D132" s="235" t="s">
        <v>130</v>
      </c>
      <c r="E132" s="236" t="s">
        <v>1</v>
      </c>
      <c r="F132" s="237" t="s">
        <v>133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130</v>
      </c>
      <c r="AU132" s="243" t="s">
        <v>85</v>
      </c>
      <c r="AV132" s="13" t="s">
        <v>83</v>
      </c>
      <c r="AW132" s="13" t="s">
        <v>32</v>
      </c>
      <c r="AX132" s="13" t="s">
        <v>75</v>
      </c>
      <c r="AY132" s="243" t="s">
        <v>122</v>
      </c>
    </row>
    <row r="133" s="14" customFormat="1">
      <c r="A133" s="14"/>
      <c r="B133" s="244"/>
      <c r="C133" s="245"/>
      <c r="D133" s="235" t="s">
        <v>130</v>
      </c>
      <c r="E133" s="246" t="s">
        <v>1</v>
      </c>
      <c r="F133" s="247" t="s">
        <v>134</v>
      </c>
      <c r="G133" s="245"/>
      <c r="H133" s="248">
        <v>50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130</v>
      </c>
      <c r="AU133" s="254" t="s">
        <v>85</v>
      </c>
      <c r="AV133" s="14" t="s">
        <v>85</v>
      </c>
      <c r="AW133" s="14" t="s">
        <v>32</v>
      </c>
      <c r="AX133" s="14" t="s">
        <v>75</v>
      </c>
      <c r="AY133" s="254" t="s">
        <v>122</v>
      </c>
    </row>
    <row r="134" s="15" customFormat="1">
      <c r="A134" s="15"/>
      <c r="B134" s="255"/>
      <c r="C134" s="256"/>
      <c r="D134" s="235" t="s">
        <v>130</v>
      </c>
      <c r="E134" s="257" t="s">
        <v>1</v>
      </c>
      <c r="F134" s="258" t="s">
        <v>135</v>
      </c>
      <c r="G134" s="256"/>
      <c r="H134" s="259">
        <v>130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5" t="s">
        <v>130</v>
      </c>
      <c r="AU134" s="265" t="s">
        <v>85</v>
      </c>
      <c r="AV134" s="15" t="s">
        <v>128</v>
      </c>
      <c r="AW134" s="15" t="s">
        <v>32</v>
      </c>
      <c r="AX134" s="15" t="s">
        <v>83</v>
      </c>
      <c r="AY134" s="265" t="s">
        <v>122</v>
      </c>
    </row>
    <row r="135" s="2" customFormat="1" ht="16.5" customHeight="1">
      <c r="A135" s="38"/>
      <c r="B135" s="39"/>
      <c r="C135" s="219" t="s">
        <v>85</v>
      </c>
      <c r="D135" s="219" t="s">
        <v>124</v>
      </c>
      <c r="E135" s="220" t="s">
        <v>136</v>
      </c>
      <c r="F135" s="221" t="s">
        <v>137</v>
      </c>
      <c r="G135" s="222" t="s">
        <v>138</v>
      </c>
      <c r="H135" s="223">
        <v>1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40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128</v>
      </c>
      <c r="AT135" s="231" t="s">
        <v>124</v>
      </c>
      <c r="AU135" s="231" t="s">
        <v>85</v>
      </c>
      <c r="AY135" s="17" t="s">
        <v>122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83</v>
      </c>
      <c r="BK135" s="232">
        <f>ROUND(I135*H135,2)</f>
        <v>0</v>
      </c>
      <c r="BL135" s="17" t="s">
        <v>128</v>
      </c>
      <c r="BM135" s="231" t="s">
        <v>139</v>
      </c>
    </row>
    <row r="136" s="2" customFormat="1" ht="24.15" customHeight="1">
      <c r="A136" s="38"/>
      <c r="B136" s="39"/>
      <c r="C136" s="219" t="s">
        <v>140</v>
      </c>
      <c r="D136" s="219" t="s">
        <v>124</v>
      </c>
      <c r="E136" s="220" t="s">
        <v>141</v>
      </c>
      <c r="F136" s="221" t="s">
        <v>142</v>
      </c>
      <c r="G136" s="222" t="s">
        <v>127</v>
      </c>
      <c r="H136" s="223">
        <v>0.71999999999999997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40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0.255</v>
      </c>
      <c r="T136" s="230">
        <f>S136*H136</f>
        <v>0.18359999999999999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128</v>
      </c>
      <c r="AT136" s="231" t="s">
        <v>124</v>
      </c>
      <c r="AU136" s="231" t="s">
        <v>85</v>
      </c>
      <c r="AY136" s="17" t="s">
        <v>122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83</v>
      </c>
      <c r="BK136" s="232">
        <f>ROUND(I136*H136,2)</f>
        <v>0</v>
      </c>
      <c r="BL136" s="17" t="s">
        <v>128</v>
      </c>
      <c r="BM136" s="231" t="s">
        <v>143</v>
      </c>
    </row>
    <row r="137" s="13" customFormat="1">
      <c r="A137" s="13"/>
      <c r="B137" s="233"/>
      <c r="C137" s="234"/>
      <c r="D137" s="235" t="s">
        <v>130</v>
      </c>
      <c r="E137" s="236" t="s">
        <v>1</v>
      </c>
      <c r="F137" s="237" t="s">
        <v>144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130</v>
      </c>
      <c r="AU137" s="243" t="s">
        <v>85</v>
      </c>
      <c r="AV137" s="13" t="s">
        <v>83</v>
      </c>
      <c r="AW137" s="13" t="s">
        <v>32</v>
      </c>
      <c r="AX137" s="13" t="s">
        <v>75</v>
      </c>
      <c r="AY137" s="243" t="s">
        <v>122</v>
      </c>
    </row>
    <row r="138" s="14" customFormat="1">
      <c r="A138" s="14"/>
      <c r="B138" s="244"/>
      <c r="C138" s="245"/>
      <c r="D138" s="235" t="s">
        <v>130</v>
      </c>
      <c r="E138" s="246" t="s">
        <v>1</v>
      </c>
      <c r="F138" s="247" t="s">
        <v>145</v>
      </c>
      <c r="G138" s="245"/>
      <c r="H138" s="248">
        <v>0.71999999999999997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130</v>
      </c>
      <c r="AU138" s="254" t="s">
        <v>85</v>
      </c>
      <c r="AV138" s="14" t="s">
        <v>85</v>
      </c>
      <c r="AW138" s="14" t="s">
        <v>32</v>
      </c>
      <c r="AX138" s="14" t="s">
        <v>83</v>
      </c>
      <c r="AY138" s="254" t="s">
        <v>122</v>
      </c>
    </row>
    <row r="139" s="2" customFormat="1" ht="33" customHeight="1">
      <c r="A139" s="38"/>
      <c r="B139" s="39"/>
      <c r="C139" s="219" t="s">
        <v>128</v>
      </c>
      <c r="D139" s="219" t="s">
        <v>124</v>
      </c>
      <c r="E139" s="220" t="s">
        <v>146</v>
      </c>
      <c r="F139" s="221" t="s">
        <v>147</v>
      </c>
      <c r="G139" s="222" t="s">
        <v>148</v>
      </c>
      <c r="H139" s="223">
        <v>1.3859999999999999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40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128</v>
      </c>
      <c r="AT139" s="231" t="s">
        <v>124</v>
      </c>
      <c r="AU139" s="231" t="s">
        <v>85</v>
      </c>
      <c r="AY139" s="17" t="s">
        <v>122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83</v>
      </c>
      <c r="BK139" s="232">
        <f>ROUND(I139*H139,2)</f>
        <v>0</v>
      </c>
      <c r="BL139" s="17" t="s">
        <v>128</v>
      </c>
      <c r="BM139" s="231" t="s">
        <v>149</v>
      </c>
    </row>
    <row r="140" s="13" customFormat="1">
      <c r="A140" s="13"/>
      <c r="B140" s="233"/>
      <c r="C140" s="234"/>
      <c r="D140" s="235" t="s">
        <v>130</v>
      </c>
      <c r="E140" s="236" t="s">
        <v>1</v>
      </c>
      <c r="F140" s="237" t="s">
        <v>150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130</v>
      </c>
      <c r="AU140" s="243" t="s">
        <v>85</v>
      </c>
      <c r="AV140" s="13" t="s">
        <v>83</v>
      </c>
      <c r="AW140" s="13" t="s">
        <v>32</v>
      </c>
      <c r="AX140" s="13" t="s">
        <v>75</v>
      </c>
      <c r="AY140" s="243" t="s">
        <v>122</v>
      </c>
    </row>
    <row r="141" s="13" customFormat="1">
      <c r="A141" s="13"/>
      <c r="B141" s="233"/>
      <c r="C141" s="234"/>
      <c r="D141" s="235" t="s">
        <v>130</v>
      </c>
      <c r="E141" s="236" t="s">
        <v>1</v>
      </c>
      <c r="F141" s="237" t="s">
        <v>151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130</v>
      </c>
      <c r="AU141" s="243" t="s">
        <v>85</v>
      </c>
      <c r="AV141" s="13" t="s">
        <v>83</v>
      </c>
      <c r="AW141" s="13" t="s">
        <v>32</v>
      </c>
      <c r="AX141" s="13" t="s">
        <v>75</v>
      </c>
      <c r="AY141" s="243" t="s">
        <v>122</v>
      </c>
    </row>
    <row r="142" s="14" customFormat="1">
      <c r="A142" s="14"/>
      <c r="B142" s="244"/>
      <c r="C142" s="245"/>
      <c r="D142" s="235" t="s">
        <v>130</v>
      </c>
      <c r="E142" s="246" t="s">
        <v>1</v>
      </c>
      <c r="F142" s="247" t="s">
        <v>152</v>
      </c>
      <c r="G142" s="245"/>
      <c r="H142" s="248">
        <v>1.3859999999999999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130</v>
      </c>
      <c r="AU142" s="254" t="s">
        <v>85</v>
      </c>
      <c r="AV142" s="14" t="s">
        <v>85</v>
      </c>
      <c r="AW142" s="14" t="s">
        <v>32</v>
      </c>
      <c r="AX142" s="14" t="s">
        <v>83</v>
      </c>
      <c r="AY142" s="254" t="s">
        <v>122</v>
      </c>
    </row>
    <row r="143" s="2" customFormat="1" ht="37.8" customHeight="1">
      <c r="A143" s="38"/>
      <c r="B143" s="39"/>
      <c r="C143" s="219" t="s">
        <v>153</v>
      </c>
      <c r="D143" s="219" t="s">
        <v>124</v>
      </c>
      <c r="E143" s="220" t="s">
        <v>154</v>
      </c>
      <c r="F143" s="221" t="s">
        <v>155</v>
      </c>
      <c r="G143" s="222" t="s">
        <v>148</v>
      </c>
      <c r="H143" s="223">
        <v>6.3860000000000001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40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128</v>
      </c>
      <c r="AT143" s="231" t="s">
        <v>124</v>
      </c>
      <c r="AU143" s="231" t="s">
        <v>85</v>
      </c>
      <c r="AY143" s="17" t="s">
        <v>122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83</v>
      </c>
      <c r="BK143" s="232">
        <f>ROUND(I143*H143,2)</f>
        <v>0</v>
      </c>
      <c r="BL143" s="17" t="s">
        <v>128</v>
      </c>
      <c r="BM143" s="231" t="s">
        <v>156</v>
      </c>
    </row>
    <row r="144" s="13" customFormat="1">
      <c r="A144" s="13"/>
      <c r="B144" s="233"/>
      <c r="C144" s="234"/>
      <c r="D144" s="235" t="s">
        <v>130</v>
      </c>
      <c r="E144" s="236" t="s">
        <v>1</v>
      </c>
      <c r="F144" s="237" t="s">
        <v>157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130</v>
      </c>
      <c r="AU144" s="243" t="s">
        <v>85</v>
      </c>
      <c r="AV144" s="13" t="s">
        <v>83</v>
      </c>
      <c r="AW144" s="13" t="s">
        <v>32</v>
      </c>
      <c r="AX144" s="13" t="s">
        <v>75</v>
      </c>
      <c r="AY144" s="243" t="s">
        <v>122</v>
      </c>
    </row>
    <row r="145" s="13" customFormat="1">
      <c r="A145" s="13"/>
      <c r="B145" s="233"/>
      <c r="C145" s="234"/>
      <c r="D145" s="235" t="s">
        <v>130</v>
      </c>
      <c r="E145" s="236" t="s">
        <v>1</v>
      </c>
      <c r="F145" s="237" t="s">
        <v>158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130</v>
      </c>
      <c r="AU145" s="243" t="s">
        <v>85</v>
      </c>
      <c r="AV145" s="13" t="s">
        <v>83</v>
      </c>
      <c r="AW145" s="13" t="s">
        <v>32</v>
      </c>
      <c r="AX145" s="13" t="s">
        <v>75</v>
      </c>
      <c r="AY145" s="243" t="s">
        <v>122</v>
      </c>
    </row>
    <row r="146" s="14" customFormat="1">
      <c r="A146" s="14"/>
      <c r="B146" s="244"/>
      <c r="C146" s="245"/>
      <c r="D146" s="235" t="s">
        <v>130</v>
      </c>
      <c r="E146" s="246" t="s">
        <v>1</v>
      </c>
      <c r="F146" s="247" t="s">
        <v>153</v>
      </c>
      <c r="G146" s="245"/>
      <c r="H146" s="248">
        <v>5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130</v>
      </c>
      <c r="AU146" s="254" t="s">
        <v>85</v>
      </c>
      <c r="AV146" s="14" t="s">
        <v>85</v>
      </c>
      <c r="AW146" s="14" t="s">
        <v>32</v>
      </c>
      <c r="AX146" s="14" t="s">
        <v>75</v>
      </c>
      <c r="AY146" s="254" t="s">
        <v>122</v>
      </c>
    </row>
    <row r="147" s="13" customFormat="1">
      <c r="A147" s="13"/>
      <c r="B147" s="233"/>
      <c r="C147" s="234"/>
      <c r="D147" s="235" t="s">
        <v>130</v>
      </c>
      <c r="E147" s="236" t="s">
        <v>1</v>
      </c>
      <c r="F147" s="237" t="s">
        <v>159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130</v>
      </c>
      <c r="AU147" s="243" t="s">
        <v>85</v>
      </c>
      <c r="AV147" s="13" t="s">
        <v>83</v>
      </c>
      <c r="AW147" s="13" t="s">
        <v>32</v>
      </c>
      <c r="AX147" s="13" t="s">
        <v>75</v>
      </c>
      <c r="AY147" s="243" t="s">
        <v>122</v>
      </c>
    </row>
    <row r="148" s="14" customFormat="1">
      <c r="A148" s="14"/>
      <c r="B148" s="244"/>
      <c r="C148" s="245"/>
      <c r="D148" s="235" t="s">
        <v>130</v>
      </c>
      <c r="E148" s="246" t="s">
        <v>1</v>
      </c>
      <c r="F148" s="247" t="s">
        <v>160</v>
      </c>
      <c r="G148" s="245"/>
      <c r="H148" s="248">
        <v>1.3859999999999999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130</v>
      </c>
      <c r="AU148" s="254" t="s">
        <v>85</v>
      </c>
      <c r="AV148" s="14" t="s">
        <v>85</v>
      </c>
      <c r="AW148" s="14" t="s">
        <v>32</v>
      </c>
      <c r="AX148" s="14" t="s">
        <v>75</v>
      </c>
      <c r="AY148" s="254" t="s">
        <v>122</v>
      </c>
    </row>
    <row r="149" s="15" customFormat="1">
      <c r="A149" s="15"/>
      <c r="B149" s="255"/>
      <c r="C149" s="256"/>
      <c r="D149" s="235" t="s">
        <v>130</v>
      </c>
      <c r="E149" s="257" t="s">
        <v>1</v>
      </c>
      <c r="F149" s="258" t="s">
        <v>135</v>
      </c>
      <c r="G149" s="256"/>
      <c r="H149" s="259">
        <v>6.3860000000000001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130</v>
      </c>
      <c r="AU149" s="265" t="s">
        <v>85</v>
      </c>
      <c r="AV149" s="15" t="s">
        <v>128</v>
      </c>
      <c r="AW149" s="15" t="s">
        <v>32</v>
      </c>
      <c r="AX149" s="15" t="s">
        <v>83</v>
      </c>
      <c r="AY149" s="265" t="s">
        <v>122</v>
      </c>
    </row>
    <row r="150" s="2" customFormat="1" ht="24.15" customHeight="1">
      <c r="A150" s="38"/>
      <c r="B150" s="39"/>
      <c r="C150" s="219" t="s">
        <v>161</v>
      </c>
      <c r="D150" s="219" t="s">
        <v>124</v>
      </c>
      <c r="E150" s="220" t="s">
        <v>162</v>
      </c>
      <c r="F150" s="221" t="s">
        <v>163</v>
      </c>
      <c r="G150" s="222" t="s">
        <v>148</v>
      </c>
      <c r="H150" s="223">
        <v>6.3860000000000001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40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128</v>
      </c>
      <c r="AT150" s="231" t="s">
        <v>124</v>
      </c>
      <c r="AU150" s="231" t="s">
        <v>85</v>
      </c>
      <c r="AY150" s="17" t="s">
        <v>122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83</v>
      </c>
      <c r="BK150" s="232">
        <f>ROUND(I150*H150,2)</f>
        <v>0</v>
      </c>
      <c r="BL150" s="17" t="s">
        <v>128</v>
      </c>
      <c r="BM150" s="231" t="s">
        <v>164</v>
      </c>
    </row>
    <row r="151" s="13" customFormat="1">
      <c r="A151" s="13"/>
      <c r="B151" s="233"/>
      <c r="C151" s="234"/>
      <c r="D151" s="235" t="s">
        <v>130</v>
      </c>
      <c r="E151" s="236" t="s">
        <v>1</v>
      </c>
      <c r="F151" s="237" t="s">
        <v>157</v>
      </c>
      <c r="G151" s="234"/>
      <c r="H151" s="236" t="s">
        <v>1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130</v>
      </c>
      <c r="AU151" s="243" t="s">
        <v>85</v>
      </c>
      <c r="AV151" s="13" t="s">
        <v>83</v>
      </c>
      <c r="AW151" s="13" t="s">
        <v>32</v>
      </c>
      <c r="AX151" s="13" t="s">
        <v>75</v>
      </c>
      <c r="AY151" s="243" t="s">
        <v>122</v>
      </c>
    </row>
    <row r="152" s="13" customFormat="1">
      <c r="A152" s="13"/>
      <c r="B152" s="233"/>
      <c r="C152" s="234"/>
      <c r="D152" s="235" t="s">
        <v>130</v>
      </c>
      <c r="E152" s="236" t="s">
        <v>1</v>
      </c>
      <c r="F152" s="237" t="s">
        <v>158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130</v>
      </c>
      <c r="AU152" s="243" t="s">
        <v>85</v>
      </c>
      <c r="AV152" s="13" t="s">
        <v>83</v>
      </c>
      <c r="AW152" s="13" t="s">
        <v>32</v>
      </c>
      <c r="AX152" s="13" t="s">
        <v>75</v>
      </c>
      <c r="AY152" s="243" t="s">
        <v>122</v>
      </c>
    </row>
    <row r="153" s="14" customFormat="1">
      <c r="A153" s="14"/>
      <c r="B153" s="244"/>
      <c r="C153" s="245"/>
      <c r="D153" s="235" t="s">
        <v>130</v>
      </c>
      <c r="E153" s="246" t="s">
        <v>1</v>
      </c>
      <c r="F153" s="247" t="s">
        <v>153</v>
      </c>
      <c r="G153" s="245"/>
      <c r="H153" s="248">
        <v>5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130</v>
      </c>
      <c r="AU153" s="254" t="s">
        <v>85</v>
      </c>
      <c r="AV153" s="14" t="s">
        <v>85</v>
      </c>
      <c r="AW153" s="14" t="s">
        <v>32</v>
      </c>
      <c r="AX153" s="14" t="s">
        <v>75</v>
      </c>
      <c r="AY153" s="254" t="s">
        <v>122</v>
      </c>
    </row>
    <row r="154" s="13" customFormat="1">
      <c r="A154" s="13"/>
      <c r="B154" s="233"/>
      <c r="C154" s="234"/>
      <c r="D154" s="235" t="s">
        <v>130</v>
      </c>
      <c r="E154" s="236" t="s">
        <v>1</v>
      </c>
      <c r="F154" s="237" t="s">
        <v>165</v>
      </c>
      <c r="G154" s="234"/>
      <c r="H154" s="236" t="s">
        <v>1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130</v>
      </c>
      <c r="AU154" s="243" t="s">
        <v>85</v>
      </c>
      <c r="AV154" s="13" t="s">
        <v>83</v>
      </c>
      <c r="AW154" s="13" t="s">
        <v>32</v>
      </c>
      <c r="AX154" s="13" t="s">
        <v>75</v>
      </c>
      <c r="AY154" s="243" t="s">
        <v>122</v>
      </c>
    </row>
    <row r="155" s="14" customFormat="1">
      <c r="A155" s="14"/>
      <c r="B155" s="244"/>
      <c r="C155" s="245"/>
      <c r="D155" s="235" t="s">
        <v>130</v>
      </c>
      <c r="E155" s="246" t="s">
        <v>1</v>
      </c>
      <c r="F155" s="247" t="s">
        <v>160</v>
      </c>
      <c r="G155" s="245"/>
      <c r="H155" s="248">
        <v>1.3859999999999999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130</v>
      </c>
      <c r="AU155" s="254" t="s">
        <v>85</v>
      </c>
      <c r="AV155" s="14" t="s">
        <v>85</v>
      </c>
      <c r="AW155" s="14" t="s">
        <v>32</v>
      </c>
      <c r="AX155" s="14" t="s">
        <v>75</v>
      </c>
      <c r="AY155" s="254" t="s">
        <v>122</v>
      </c>
    </row>
    <row r="156" s="15" customFormat="1">
      <c r="A156" s="15"/>
      <c r="B156" s="255"/>
      <c r="C156" s="256"/>
      <c r="D156" s="235" t="s">
        <v>130</v>
      </c>
      <c r="E156" s="257" t="s">
        <v>1</v>
      </c>
      <c r="F156" s="258" t="s">
        <v>135</v>
      </c>
      <c r="G156" s="256"/>
      <c r="H156" s="259">
        <v>6.3860000000000001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130</v>
      </c>
      <c r="AU156" s="265" t="s">
        <v>85</v>
      </c>
      <c r="AV156" s="15" t="s">
        <v>128</v>
      </c>
      <c r="AW156" s="15" t="s">
        <v>32</v>
      </c>
      <c r="AX156" s="15" t="s">
        <v>83</v>
      </c>
      <c r="AY156" s="265" t="s">
        <v>122</v>
      </c>
    </row>
    <row r="157" s="2" customFormat="1" ht="33" customHeight="1">
      <c r="A157" s="38"/>
      <c r="B157" s="39"/>
      <c r="C157" s="219" t="s">
        <v>166</v>
      </c>
      <c r="D157" s="219" t="s">
        <v>124</v>
      </c>
      <c r="E157" s="220" t="s">
        <v>167</v>
      </c>
      <c r="F157" s="221" t="s">
        <v>168</v>
      </c>
      <c r="G157" s="222" t="s">
        <v>169</v>
      </c>
      <c r="H157" s="223">
        <v>12.772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40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128</v>
      </c>
      <c r="AT157" s="231" t="s">
        <v>124</v>
      </c>
      <c r="AU157" s="231" t="s">
        <v>85</v>
      </c>
      <c r="AY157" s="17" t="s">
        <v>122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83</v>
      </c>
      <c r="BK157" s="232">
        <f>ROUND(I157*H157,2)</f>
        <v>0</v>
      </c>
      <c r="BL157" s="17" t="s">
        <v>128</v>
      </c>
      <c r="BM157" s="231" t="s">
        <v>170</v>
      </c>
    </row>
    <row r="158" s="14" customFormat="1">
      <c r="A158" s="14"/>
      <c r="B158" s="244"/>
      <c r="C158" s="245"/>
      <c r="D158" s="235" t="s">
        <v>130</v>
      </c>
      <c r="E158" s="246" t="s">
        <v>1</v>
      </c>
      <c r="F158" s="247" t="s">
        <v>171</v>
      </c>
      <c r="G158" s="245"/>
      <c r="H158" s="248">
        <v>12.772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130</v>
      </c>
      <c r="AU158" s="254" t="s">
        <v>85</v>
      </c>
      <c r="AV158" s="14" t="s">
        <v>85</v>
      </c>
      <c r="AW158" s="14" t="s">
        <v>32</v>
      </c>
      <c r="AX158" s="14" t="s">
        <v>83</v>
      </c>
      <c r="AY158" s="254" t="s">
        <v>122</v>
      </c>
    </row>
    <row r="159" s="2" customFormat="1" ht="16.5" customHeight="1">
      <c r="A159" s="38"/>
      <c r="B159" s="39"/>
      <c r="C159" s="219" t="s">
        <v>172</v>
      </c>
      <c r="D159" s="219" t="s">
        <v>124</v>
      </c>
      <c r="E159" s="220" t="s">
        <v>173</v>
      </c>
      <c r="F159" s="221" t="s">
        <v>174</v>
      </c>
      <c r="G159" s="222" t="s">
        <v>148</v>
      </c>
      <c r="H159" s="223">
        <v>6.3860000000000001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40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128</v>
      </c>
      <c r="AT159" s="231" t="s">
        <v>124</v>
      </c>
      <c r="AU159" s="231" t="s">
        <v>85</v>
      </c>
      <c r="AY159" s="17" t="s">
        <v>122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83</v>
      </c>
      <c r="BK159" s="232">
        <f>ROUND(I159*H159,2)</f>
        <v>0</v>
      </c>
      <c r="BL159" s="17" t="s">
        <v>128</v>
      </c>
      <c r="BM159" s="231" t="s">
        <v>175</v>
      </c>
    </row>
    <row r="160" s="2" customFormat="1" ht="24.15" customHeight="1">
      <c r="A160" s="38"/>
      <c r="B160" s="39"/>
      <c r="C160" s="219" t="s">
        <v>176</v>
      </c>
      <c r="D160" s="219" t="s">
        <v>124</v>
      </c>
      <c r="E160" s="220" t="s">
        <v>177</v>
      </c>
      <c r="F160" s="221" t="s">
        <v>178</v>
      </c>
      <c r="G160" s="222" t="s">
        <v>127</v>
      </c>
      <c r="H160" s="223">
        <v>32.5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40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128</v>
      </c>
      <c r="AT160" s="231" t="s">
        <v>124</v>
      </c>
      <c r="AU160" s="231" t="s">
        <v>85</v>
      </c>
      <c r="AY160" s="17" t="s">
        <v>122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83</v>
      </c>
      <c r="BK160" s="232">
        <f>ROUND(I160*H160,2)</f>
        <v>0</v>
      </c>
      <c r="BL160" s="17" t="s">
        <v>128</v>
      </c>
      <c r="BM160" s="231" t="s">
        <v>179</v>
      </c>
    </row>
    <row r="161" s="13" customFormat="1">
      <c r="A161" s="13"/>
      <c r="B161" s="233"/>
      <c r="C161" s="234"/>
      <c r="D161" s="235" t="s">
        <v>130</v>
      </c>
      <c r="E161" s="236" t="s">
        <v>1</v>
      </c>
      <c r="F161" s="237" t="s">
        <v>180</v>
      </c>
      <c r="G161" s="234"/>
      <c r="H161" s="236" t="s">
        <v>1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130</v>
      </c>
      <c r="AU161" s="243" t="s">
        <v>85</v>
      </c>
      <c r="AV161" s="13" t="s">
        <v>83</v>
      </c>
      <c r="AW161" s="13" t="s">
        <v>32</v>
      </c>
      <c r="AX161" s="13" t="s">
        <v>75</v>
      </c>
      <c r="AY161" s="243" t="s">
        <v>122</v>
      </c>
    </row>
    <row r="162" s="13" customFormat="1">
      <c r="A162" s="13"/>
      <c r="B162" s="233"/>
      <c r="C162" s="234"/>
      <c r="D162" s="235" t="s">
        <v>130</v>
      </c>
      <c r="E162" s="236" t="s">
        <v>1</v>
      </c>
      <c r="F162" s="237" t="s">
        <v>181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130</v>
      </c>
      <c r="AU162" s="243" t="s">
        <v>85</v>
      </c>
      <c r="AV162" s="13" t="s">
        <v>83</v>
      </c>
      <c r="AW162" s="13" t="s">
        <v>32</v>
      </c>
      <c r="AX162" s="13" t="s">
        <v>75</v>
      </c>
      <c r="AY162" s="243" t="s">
        <v>122</v>
      </c>
    </row>
    <row r="163" s="14" customFormat="1">
      <c r="A163" s="14"/>
      <c r="B163" s="244"/>
      <c r="C163" s="245"/>
      <c r="D163" s="235" t="s">
        <v>130</v>
      </c>
      <c r="E163" s="246" t="s">
        <v>1</v>
      </c>
      <c r="F163" s="247" t="s">
        <v>182</v>
      </c>
      <c r="G163" s="245"/>
      <c r="H163" s="248">
        <v>32.5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130</v>
      </c>
      <c r="AU163" s="254" t="s">
        <v>85</v>
      </c>
      <c r="AV163" s="14" t="s">
        <v>85</v>
      </c>
      <c r="AW163" s="14" t="s">
        <v>32</v>
      </c>
      <c r="AX163" s="14" t="s">
        <v>83</v>
      </c>
      <c r="AY163" s="254" t="s">
        <v>122</v>
      </c>
    </row>
    <row r="164" s="2" customFormat="1" ht="24.15" customHeight="1">
      <c r="A164" s="38"/>
      <c r="B164" s="39"/>
      <c r="C164" s="266" t="s">
        <v>183</v>
      </c>
      <c r="D164" s="266" t="s">
        <v>184</v>
      </c>
      <c r="E164" s="267" t="s">
        <v>185</v>
      </c>
      <c r="F164" s="268" t="s">
        <v>186</v>
      </c>
      <c r="G164" s="269" t="s">
        <v>169</v>
      </c>
      <c r="H164" s="270">
        <v>5.6310000000000002</v>
      </c>
      <c r="I164" s="271"/>
      <c r="J164" s="272">
        <f>ROUND(I164*H164,2)</f>
        <v>0</v>
      </c>
      <c r="K164" s="273"/>
      <c r="L164" s="274"/>
      <c r="M164" s="275" t="s">
        <v>1</v>
      </c>
      <c r="N164" s="276" t="s">
        <v>40</v>
      </c>
      <c r="O164" s="91"/>
      <c r="P164" s="229">
        <f>O164*H164</f>
        <v>0</v>
      </c>
      <c r="Q164" s="229">
        <v>1</v>
      </c>
      <c r="R164" s="229">
        <f>Q164*H164</f>
        <v>5.6310000000000002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172</v>
      </c>
      <c r="AT164" s="231" t="s">
        <v>184</v>
      </c>
      <c r="AU164" s="231" t="s">
        <v>85</v>
      </c>
      <c r="AY164" s="17" t="s">
        <v>122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83</v>
      </c>
      <c r="BK164" s="232">
        <f>ROUND(I164*H164,2)</f>
        <v>0</v>
      </c>
      <c r="BL164" s="17" t="s">
        <v>128</v>
      </c>
      <c r="BM164" s="231" t="s">
        <v>187</v>
      </c>
    </row>
    <row r="165" s="14" customFormat="1">
      <c r="A165" s="14"/>
      <c r="B165" s="244"/>
      <c r="C165" s="245"/>
      <c r="D165" s="235" t="s">
        <v>130</v>
      </c>
      <c r="E165" s="246" t="s">
        <v>1</v>
      </c>
      <c r="F165" s="247" t="s">
        <v>188</v>
      </c>
      <c r="G165" s="245"/>
      <c r="H165" s="248">
        <v>5.6310000000000002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130</v>
      </c>
      <c r="AU165" s="254" t="s">
        <v>85</v>
      </c>
      <c r="AV165" s="14" t="s">
        <v>85</v>
      </c>
      <c r="AW165" s="14" t="s">
        <v>32</v>
      </c>
      <c r="AX165" s="14" t="s">
        <v>83</v>
      </c>
      <c r="AY165" s="254" t="s">
        <v>122</v>
      </c>
    </row>
    <row r="166" s="2" customFormat="1" ht="24.15" customHeight="1">
      <c r="A166" s="38"/>
      <c r="B166" s="39"/>
      <c r="C166" s="219" t="s">
        <v>189</v>
      </c>
      <c r="D166" s="219" t="s">
        <v>124</v>
      </c>
      <c r="E166" s="220" t="s">
        <v>190</v>
      </c>
      <c r="F166" s="221" t="s">
        <v>191</v>
      </c>
      <c r="G166" s="222" t="s">
        <v>127</v>
      </c>
      <c r="H166" s="223">
        <v>82.5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40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128</v>
      </c>
      <c r="AT166" s="231" t="s">
        <v>124</v>
      </c>
      <c r="AU166" s="231" t="s">
        <v>85</v>
      </c>
      <c r="AY166" s="17" t="s">
        <v>122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83</v>
      </c>
      <c r="BK166" s="232">
        <f>ROUND(I166*H166,2)</f>
        <v>0</v>
      </c>
      <c r="BL166" s="17" t="s">
        <v>128</v>
      </c>
      <c r="BM166" s="231" t="s">
        <v>192</v>
      </c>
    </row>
    <row r="167" s="13" customFormat="1">
      <c r="A167" s="13"/>
      <c r="B167" s="233"/>
      <c r="C167" s="234"/>
      <c r="D167" s="235" t="s">
        <v>130</v>
      </c>
      <c r="E167" s="236" t="s">
        <v>1</v>
      </c>
      <c r="F167" s="237" t="s">
        <v>193</v>
      </c>
      <c r="G167" s="234"/>
      <c r="H167" s="236" t="s">
        <v>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130</v>
      </c>
      <c r="AU167" s="243" t="s">
        <v>85</v>
      </c>
      <c r="AV167" s="13" t="s">
        <v>83</v>
      </c>
      <c r="AW167" s="13" t="s">
        <v>32</v>
      </c>
      <c r="AX167" s="13" t="s">
        <v>75</v>
      </c>
      <c r="AY167" s="243" t="s">
        <v>122</v>
      </c>
    </row>
    <row r="168" s="13" customFormat="1">
      <c r="A168" s="13"/>
      <c r="B168" s="233"/>
      <c r="C168" s="234"/>
      <c r="D168" s="235" t="s">
        <v>130</v>
      </c>
      <c r="E168" s="236" t="s">
        <v>1</v>
      </c>
      <c r="F168" s="237" t="s">
        <v>194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130</v>
      </c>
      <c r="AU168" s="243" t="s">
        <v>85</v>
      </c>
      <c r="AV168" s="13" t="s">
        <v>83</v>
      </c>
      <c r="AW168" s="13" t="s">
        <v>32</v>
      </c>
      <c r="AX168" s="13" t="s">
        <v>75</v>
      </c>
      <c r="AY168" s="243" t="s">
        <v>122</v>
      </c>
    </row>
    <row r="169" s="14" customFormat="1">
      <c r="A169" s="14"/>
      <c r="B169" s="244"/>
      <c r="C169" s="245"/>
      <c r="D169" s="235" t="s">
        <v>130</v>
      </c>
      <c r="E169" s="246" t="s">
        <v>1</v>
      </c>
      <c r="F169" s="247" t="s">
        <v>182</v>
      </c>
      <c r="G169" s="245"/>
      <c r="H169" s="248">
        <v>32.5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130</v>
      </c>
      <c r="AU169" s="254" t="s">
        <v>85</v>
      </c>
      <c r="AV169" s="14" t="s">
        <v>85</v>
      </c>
      <c r="AW169" s="14" t="s">
        <v>32</v>
      </c>
      <c r="AX169" s="14" t="s">
        <v>75</v>
      </c>
      <c r="AY169" s="254" t="s">
        <v>122</v>
      </c>
    </row>
    <row r="170" s="13" customFormat="1">
      <c r="A170" s="13"/>
      <c r="B170" s="233"/>
      <c r="C170" s="234"/>
      <c r="D170" s="235" t="s">
        <v>130</v>
      </c>
      <c r="E170" s="236" t="s">
        <v>1</v>
      </c>
      <c r="F170" s="237" t="s">
        <v>195</v>
      </c>
      <c r="G170" s="234"/>
      <c r="H170" s="236" t="s">
        <v>1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130</v>
      </c>
      <c r="AU170" s="243" t="s">
        <v>85</v>
      </c>
      <c r="AV170" s="13" t="s">
        <v>83</v>
      </c>
      <c r="AW170" s="13" t="s">
        <v>32</v>
      </c>
      <c r="AX170" s="13" t="s">
        <v>75</v>
      </c>
      <c r="AY170" s="243" t="s">
        <v>122</v>
      </c>
    </row>
    <row r="171" s="14" customFormat="1">
      <c r="A171" s="14"/>
      <c r="B171" s="244"/>
      <c r="C171" s="245"/>
      <c r="D171" s="235" t="s">
        <v>130</v>
      </c>
      <c r="E171" s="246" t="s">
        <v>1</v>
      </c>
      <c r="F171" s="247" t="s">
        <v>196</v>
      </c>
      <c r="G171" s="245"/>
      <c r="H171" s="248">
        <v>50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130</v>
      </c>
      <c r="AU171" s="254" t="s">
        <v>85</v>
      </c>
      <c r="AV171" s="14" t="s">
        <v>85</v>
      </c>
      <c r="AW171" s="14" t="s">
        <v>32</v>
      </c>
      <c r="AX171" s="14" t="s">
        <v>75</v>
      </c>
      <c r="AY171" s="254" t="s">
        <v>122</v>
      </c>
    </row>
    <row r="172" s="15" customFormat="1">
      <c r="A172" s="15"/>
      <c r="B172" s="255"/>
      <c r="C172" s="256"/>
      <c r="D172" s="235" t="s">
        <v>130</v>
      </c>
      <c r="E172" s="257" t="s">
        <v>1</v>
      </c>
      <c r="F172" s="258" t="s">
        <v>135</v>
      </c>
      <c r="G172" s="256"/>
      <c r="H172" s="259">
        <v>82.5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5" t="s">
        <v>130</v>
      </c>
      <c r="AU172" s="265" t="s">
        <v>85</v>
      </c>
      <c r="AV172" s="15" t="s">
        <v>128</v>
      </c>
      <c r="AW172" s="15" t="s">
        <v>32</v>
      </c>
      <c r="AX172" s="15" t="s">
        <v>83</v>
      </c>
      <c r="AY172" s="265" t="s">
        <v>122</v>
      </c>
    </row>
    <row r="173" s="2" customFormat="1" ht="16.5" customHeight="1">
      <c r="A173" s="38"/>
      <c r="B173" s="39"/>
      <c r="C173" s="266" t="s">
        <v>8</v>
      </c>
      <c r="D173" s="266" t="s">
        <v>184</v>
      </c>
      <c r="E173" s="267" t="s">
        <v>197</v>
      </c>
      <c r="F173" s="268" t="s">
        <v>198</v>
      </c>
      <c r="G173" s="269" t="s">
        <v>199</v>
      </c>
      <c r="H173" s="270">
        <v>2.0630000000000002</v>
      </c>
      <c r="I173" s="271"/>
      <c r="J173" s="272">
        <f>ROUND(I173*H173,2)</f>
        <v>0</v>
      </c>
      <c r="K173" s="273"/>
      <c r="L173" s="274"/>
      <c r="M173" s="275" t="s">
        <v>1</v>
      </c>
      <c r="N173" s="276" t="s">
        <v>40</v>
      </c>
      <c r="O173" s="91"/>
      <c r="P173" s="229">
        <f>O173*H173</f>
        <v>0</v>
      </c>
      <c r="Q173" s="229">
        <v>0.001</v>
      </c>
      <c r="R173" s="229">
        <f>Q173*H173</f>
        <v>0.0020630000000000002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172</v>
      </c>
      <c r="AT173" s="231" t="s">
        <v>184</v>
      </c>
      <c r="AU173" s="231" t="s">
        <v>85</v>
      </c>
      <c r="AY173" s="17" t="s">
        <v>122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83</v>
      </c>
      <c r="BK173" s="232">
        <f>ROUND(I173*H173,2)</f>
        <v>0</v>
      </c>
      <c r="BL173" s="17" t="s">
        <v>128</v>
      </c>
      <c r="BM173" s="231" t="s">
        <v>200</v>
      </c>
    </row>
    <row r="174" s="14" customFormat="1">
      <c r="A174" s="14"/>
      <c r="B174" s="244"/>
      <c r="C174" s="245"/>
      <c r="D174" s="235" t="s">
        <v>130</v>
      </c>
      <c r="E174" s="245"/>
      <c r="F174" s="247" t="s">
        <v>201</v>
      </c>
      <c r="G174" s="245"/>
      <c r="H174" s="248">
        <v>2.0630000000000002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130</v>
      </c>
      <c r="AU174" s="254" t="s">
        <v>85</v>
      </c>
      <c r="AV174" s="14" t="s">
        <v>85</v>
      </c>
      <c r="AW174" s="14" t="s">
        <v>4</v>
      </c>
      <c r="AX174" s="14" t="s">
        <v>83</v>
      </c>
      <c r="AY174" s="254" t="s">
        <v>122</v>
      </c>
    </row>
    <row r="175" s="2" customFormat="1" ht="24.15" customHeight="1">
      <c r="A175" s="38"/>
      <c r="B175" s="39"/>
      <c r="C175" s="219" t="s">
        <v>202</v>
      </c>
      <c r="D175" s="219" t="s">
        <v>124</v>
      </c>
      <c r="E175" s="220" t="s">
        <v>203</v>
      </c>
      <c r="F175" s="221" t="s">
        <v>204</v>
      </c>
      <c r="G175" s="222" t="s">
        <v>127</v>
      </c>
      <c r="H175" s="223">
        <v>130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40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128</v>
      </c>
      <c r="AT175" s="231" t="s">
        <v>124</v>
      </c>
      <c r="AU175" s="231" t="s">
        <v>85</v>
      </c>
      <c r="AY175" s="17" t="s">
        <v>122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83</v>
      </c>
      <c r="BK175" s="232">
        <f>ROUND(I175*H175,2)</f>
        <v>0</v>
      </c>
      <c r="BL175" s="17" t="s">
        <v>128</v>
      </c>
      <c r="BM175" s="231" t="s">
        <v>205</v>
      </c>
    </row>
    <row r="176" s="13" customFormat="1">
      <c r="A176" s="13"/>
      <c r="B176" s="233"/>
      <c r="C176" s="234"/>
      <c r="D176" s="235" t="s">
        <v>130</v>
      </c>
      <c r="E176" s="236" t="s">
        <v>1</v>
      </c>
      <c r="F176" s="237" t="s">
        <v>206</v>
      </c>
      <c r="G176" s="234"/>
      <c r="H176" s="236" t="s">
        <v>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130</v>
      </c>
      <c r="AU176" s="243" t="s">
        <v>85</v>
      </c>
      <c r="AV176" s="13" t="s">
        <v>83</v>
      </c>
      <c r="AW176" s="13" t="s">
        <v>32</v>
      </c>
      <c r="AX176" s="13" t="s">
        <v>75</v>
      </c>
      <c r="AY176" s="243" t="s">
        <v>122</v>
      </c>
    </row>
    <row r="177" s="13" customFormat="1">
      <c r="A177" s="13"/>
      <c r="B177" s="233"/>
      <c r="C177" s="234"/>
      <c r="D177" s="235" t="s">
        <v>130</v>
      </c>
      <c r="E177" s="236" t="s">
        <v>1</v>
      </c>
      <c r="F177" s="237" t="s">
        <v>131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130</v>
      </c>
      <c r="AU177" s="243" t="s">
        <v>85</v>
      </c>
      <c r="AV177" s="13" t="s">
        <v>83</v>
      </c>
      <c r="AW177" s="13" t="s">
        <v>32</v>
      </c>
      <c r="AX177" s="13" t="s">
        <v>75</v>
      </c>
      <c r="AY177" s="243" t="s">
        <v>122</v>
      </c>
    </row>
    <row r="178" s="14" customFormat="1">
      <c r="A178" s="14"/>
      <c r="B178" s="244"/>
      <c r="C178" s="245"/>
      <c r="D178" s="235" t="s">
        <v>130</v>
      </c>
      <c r="E178" s="246" t="s">
        <v>1</v>
      </c>
      <c r="F178" s="247" t="s">
        <v>132</v>
      </c>
      <c r="G178" s="245"/>
      <c r="H178" s="248">
        <v>80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130</v>
      </c>
      <c r="AU178" s="254" t="s">
        <v>85</v>
      </c>
      <c r="AV178" s="14" t="s">
        <v>85</v>
      </c>
      <c r="AW178" s="14" t="s">
        <v>32</v>
      </c>
      <c r="AX178" s="14" t="s">
        <v>75</v>
      </c>
      <c r="AY178" s="254" t="s">
        <v>122</v>
      </c>
    </row>
    <row r="179" s="13" customFormat="1">
      <c r="A179" s="13"/>
      <c r="B179" s="233"/>
      <c r="C179" s="234"/>
      <c r="D179" s="235" t="s">
        <v>130</v>
      </c>
      <c r="E179" s="236" t="s">
        <v>1</v>
      </c>
      <c r="F179" s="237" t="s">
        <v>133</v>
      </c>
      <c r="G179" s="234"/>
      <c r="H179" s="236" t="s">
        <v>1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130</v>
      </c>
      <c r="AU179" s="243" t="s">
        <v>85</v>
      </c>
      <c r="AV179" s="13" t="s">
        <v>83</v>
      </c>
      <c r="AW179" s="13" t="s">
        <v>32</v>
      </c>
      <c r="AX179" s="13" t="s">
        <v>75</v>
      </c>
      <c r="AY179" s="243" t="s">
        <v>122</v>
      </c>
    </row>
    <row r="180" s="14" customFormat="1">
      <c r="A180" s="14"/>
      <c r="B180" s="244"/>
      <c r="C180" s="245"/>
      <c r="D180" s="235" t="s">
        <v>130</v>
      </c>
      <c r="E180" s="246" t="s">
        <v>1</v>
      </c>
      <c r="F180" s="247" t="s">
        <v>134</v>
      </c>
      <c r="G180" s="245"/>
      <c r="H180" s="248">
        <v>50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130</v>
      </c>
      <c r="AU180" s="254" t="s">
        <v>85</v>
      </c>
      <c r="AV180" s="14" t="s">
        <v>85</v>
      </c>
      <c r="AW180" s="14" t="s">
        <v>32</v>
      </c>
      <c r="AX180" s="14" t="s">
        <v>75</v>
      </c>
      <c r="AY180" s="254" t="s">
        <v>122</v>
      </c>
    </row>
    <row r="181" s="15" customFormat="1">
      <c r="A181" s="15"/>
      <c r="B181" s="255"/>
      <c r="C181" s="256"/>
      <c r="D181" s="235" t="s">
        <v>130</v>
      </c>
      <c r="E181" s="257" t="s">
        <v>1</v>
      </c>
      <c r="F181" s="258" t="s">
        <v>135</v>
      </c>
      <c r="G181" s="256"/>
      <c r="H181" s="259">
        <v>130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130</v>
      </c>
      <c r="AU181" s="265" t="s">
        <v>85</v>
      </c>
      <c r="AV181" s="15" t="s">
        <v>128</v>
      </c>
      <c r="AW181" s="15" t="s">
        <v>32</v>
      </c>
      <c r="AX181" s="15" t="s">
        <v>83</v>
      </c>
      <c r="AY181" s="265" t="s">
        <v>122</v>
      </c>
    </row>
    <row r="182" s="2" customFormat="1" ht="24.15" customHeight="1">
      <c r="A182" s="38"/>
      <c r="B182" s="39"/>
      <c r="C182" s="219" t="s">
        <v>207</v>
      </c>
      <c r="D182" s="219" t="s">
        <v>124</v>
      </c>
      <c r="E182" s="220" t="s">
        <v>208</v>
      </c>
      <c r="F182" s="221" t="s">
        <v>209</v>
      </c>
      <c r="G182" s="222" t="s">
        <v>127</v>
      </c>
      <c r="H182" s="223">
        <v>6.5999999999999996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40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128</v>
      </c>
      <c r="AT182" s="231" t="s">
        <v>124</v>
      </c>
      <c r="AU182" s="231" t="s">
        <v>85</v>
      </c>
      <c r="AY182" s="17" t="s">
        <v>122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83</v>
      </c>
      <c r="BK182" s="232">
        <f>ROUND(I182*H182,2)</f>
        <v>0</v>
      </c>
      <c r="BL182" s="17" t="s">
        <v>128</v>
      </c>
      <c r="BM182" s="231" t="s">
        <v>210</v>
      </c>
    </row>
    <row r="183" s="13" customFormat="1">
      <c r="A183" s="13"/>
      <c r="B183" s="233"/>
      <c r="C183" s="234"/>
      <c r="D183" s="235" t="s">
        <v>130</v>
      </c>
      <c r="E183" s="236" t="s">
        <v>1</v>
      </c>
      <c r="F183" s="237" t="s">
        <v>150</v>
      </c>
      <c r="G183" s="234"/>
      <c r="H183" s="236" t="s">
        <v>1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130</v>
      </c>
      <c r="AU183" s="243" t="s">
        <v>85</v>
      </c>
      <c r="AV183" s="13" t="s">
        <v>83</v>
      </c>
      <c r="AW183" s="13" t="s">
        <v>32</v>
      </c>
      <c r="AX183" s="13" t="s">
        <v>75</v>
      </c>
      <c r="AY183" s="243" t="s">
        <v>122</v>
      </c>
    </row>
    <row r="184" s="13" customFormat="1">
      <c r="A184" s="13"/>
      <c r="B184" s="233"/>
      <c r="C184" s="234"/>
      <c r="D184" s="235" t="s">
        <v>130</v>
      </c>
      <c r="E184" s="236" t="s">
        <v>1</v>
      </c>
      <c r="F184" s="237" t="s">
        <v>151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130</v>
      </c>
      <c r="AU184" s="243" t="s">
        <v>85</v>
      </c>
      <c r="AV184" s="13" t="s">
        <v>83</v>
      </c>
      <c r="AW184" s="13" t="s">
        <v>32</v>
      </c>
      <c r="AX184" s="13" t="s">
        <v>75</v>
      </c>
      <c r="AY184" s="243" t="s">
        <v>122</v>
      </c>
    </row>
    <row r="185" s="14" customFormat="1">
      <c r="A185" s="14"/>
      <c r="B185" s="244"/>
      <c r="C185" s="245"/>
      <c r="D185" s="235" t="s">
        <v>130</v>
      </c>
      <c r="E185" s="246" t="s">
        <v>1</v>
      </c>
      <c r="F185" s="247" t="s">
        <v>211</v>
      </c>
      <c r="G185" s="245"/>
      <c r="H185" s="248">
        <v>6.5999999999999996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130</v>
      </c>
      <c r="AU185" s="254" t="s">
        <v>85</v>
      </c>
      <c r="AV185" s="14" t="s">
        <v>85</v>
      </c>
      <c r="AW185" s="14" t="s">
        <v>32</v>
      </c>
      <c r="AX185" s="14" t="s">
        <v>83</v>
      </c>
      <c r="AY185" s="254" t="s">
        <v>122</v>
      </c>
    </row>
    <row r="186" s="2" customFormat="1" ht="24.15" customHeight="1">
      <c r="A186" s="38"/>
      <c r="B186" s="39"/>
      <c r="C186" s="219" t="s">
        <v>212</v>
      </c>
      <c r="D186" s="219" t="s">
        <v>124</v>
      </c>
      <c r="E186" s="220" t="s">
        <v>213</v>
      </c>
      <c r="F186" s="221" t="s">
        <v>214</v>
      </c>
      <c r="G186" s="222" t="s">
        <v>127</v>
      </c>
      <c r="H186" s="223">
        <v>50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40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128</v>
      </c>
      <c r="AT186" s="231" t="s">
        <v>124</v>
      </c>
      <c r="AU186" s="231" t="s">
        <v>85</v>
      </c>
      <c r="AY186" s="17" t="s">
        <v>122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83</v>
      </c>
      <c r="BK186" s="232">
        <f>ROUND(I186*H186,2)</f>
        <v>0</v>
      </c>
      <c r="BL186" s="17" t="s">
        <v>128</v>
      </c>
      <c r="BM186" s="231" t="s">
        <v>215</v>
      </c>
    </row>
    <row r="187" s="13" customFormat="1">
      <c r="A187" s="13"/>
      <c r="B187" s="233"/>
      <c r="C187" s="234"/>
      <c r="D187" s="235" t="s">
        <v>130</v>
      </c>
      <c r="E187" s="236" t="s">
        <v>1</v>
      </c>
      <c r="F187" s="237" t="s">
        <v>195</v>
      </c>
      <c r="G187" s="234"/>
      <c r="H187" s="236" t="s">
        <v>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130</v>
      </c>
      <c r="AU187" s="243" t="s">
        <v>85</v>
      </c>
      <c r="AV187" s="13" t="s">
        <v>83</v>
      </c>
      <c r="AW187" s="13" t="s">
        <v>32</v>
      </c>
      <c r="AX187" s="13" t="s">
        <v>75</v>
      </c>
      <c r="AY187" s="243" t="s">
        <v>122</v>
      </c>
    </row>
    <row r="188" s="14" customFormat="1">
      <c r="A188" s="14"/>
      <c r="B188" s="244"/>
      <c r="C188" s="245"/>
      <c r="D188" s="235" t="s">
        <v>130</v>
      </c>
      <c r="E188" s="246" t="s">
        <v>1</v>
      </c>
      <c r="F188" s="247" t="s">
        <v>196</v>
      </c>
      <c r="G188" s="245"/>
      <c r="H188" s="248">
        <v>50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130</v>
      </c>
      <c r="AU188" s="254" t="s">
        <v>85</v>
      </c>
      <c r="AV188" s="14" t="s">
        <v>85</v>
      </c>
      <c r="AW188" s="14" t="s">
        <v>32</v>
      </c>
      <c r="AX188" s="14" t="s">
        <v>83</v>
      </c>
      <c r="AY188" s="254" t="s">
        <v>122</v>
      </c>
    </row>
    <row r="189" s="12" customFormat="1" ht="22.8" customHeight="1">
      <c r="A189" s="12"/>
      <c r="B189" s="203"/>
      <c r="C189" s="204"/>
      <c r="D189" s="205" t="s">
        <v>74</v>
      </c>
      <c r="E189" s="217" t="s">
        <v>153</v>
      </c>
      <c r="F189" s="217" t="s">
        <v>216</v>
      </c>
      <c r="G189" s="204"/>
      <c r="H189" s="204"/>
      <c r="I189" s="207"/>
      <c r="J189" s="218">
        <f>BK189</f>
        <v>0</v>
      </c>
      <c r="K189" s="204"/>
      <c r="L189" s="209"/>
      <c r="M189" s="210"/>
      <c r="N189" s="211"/>
      <c r="O189" s="211"/>
      <c r="P189" s="212">
        <f>SUM(P190:P203)</f>
        <v>0</v>
      </c>
      <c r="Q189" s="211"/>
      <c r="R189" s="212">
        <f>SUM(R190:R203)</f>
        <v>2.5221599999999995</v>
      </c>
      <c r="S189" s="211"/>
      <c r="T189" s="213">
        <f>SUM(T190:T203)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4" t="s">
        <v>83</v>
      </c>
      <c r="AT189" s="215" t="s">
        <v>74</v>
      </c>
      <c r="AU189" s="215" t="s">
        <v>83</v>
      </c>
      <c r="AY189" s="214" t="s">
        <v>122</v>
      </c>
      <c r="BK189" s="216">
        <f>SUM(BK190:BK203)</f>
        <v>0</v>
      </c>
    </row>
    <row r="190" s="2" customFormat="1" ht="21.75" customHeight="1">
      <c r="A190" s="38"/>
      <c r="B190" s="39"/>
      <c r="C190" s="219" t="s">
        <v>217</v>
      </c>
      <c r="D190" s="219" t="s">
        <v>124</v>
      </c>
      <c r="E190" s="220" t="s">
        <v>218</v>
      </c>
      <c r="F190" s="221" t="s">
        <v>219</v>
      </c>
      <c r="G190" s="222" t="s">
        <v>127</v>
      </c>
      <c r="H190" s="223">
        <v>6.5999999999999996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40</v>
      </c>
      <c r="O190" s="91"/>
      <c r="P190" s="229">
        <f>O190*H190</f>
        <v>0</v>
      </c>
      <c r="Q190" s="229">
        <v>0.34499999999999997</v>
      </c>
      <c r="R190" s="229">
        <f>Q190*H190</f>
        <v>2.2769999999999997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128</v>
      </c>
      <c r="AT190" s="231" t="s">
        <v>124</v>
      </c>
      <c r="AU190" s="231" t="s">
        <v>85</v>
      </c>
      <c r="AY190" s="17" t="s">
        <v>122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83</v>
      </c>
      <c r="BK190" s="232">
        <f>ROUND(I190*H190,2)</f>
        <v>0</v>
      </c>
      <c r="BL190" s="17" t="s">
        <v>128</v>
      </c>
      <c r="BM190" s="231" t="s">
        <v>220</v>
      </c>
    </row>
    <row r="191" s="13" customFormat="1">
      <c r="A191" s="13"/>
      <c r="B191" s="233"/>
      <c r="C191" s="234"/>
      <c r="D191" s="235" t="s">
        <v>130</v>
      </c>
      <c r="E191" s="236" t="s">
        <v>1</v>
      </c>
      <c r="F191" s="237" t="s">
        <v>165</v>
      </c>
      <c r="G191" s="234"/>
      <c r="H191" s="236" t="s">
        <v>1</v>
      </c>
      <c r="I191" s="238"/>
      <c r="J191" s="234"/>
      <c r="K191" s="234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130</v>
      </c>
      <c r="AU191" s="243" t="s">
        <v>85</v>
      </c>
      <c r="AV191" s="13" t="s">
        <v>83</v>
      </c>
      <c r="AW191" s="13" t="s">
        <v>32</v>
      </c>
      <c r="AX191" s="13" t="s">
        <v>75</v>
      </c>
      <c r="AY191" s="243" t="s">
        <v>122</v>
      </c>
    </row>
    <row r="192" s="13" customFormat="1">
      <c r="A192" s="13"/>
      <c r="B192" s="233"/>
      <c r="C192" s="234"/>
      <c r="D192" s="235" t="s">
        <v>130</v>
      </c>
      <c r="E192" s="236" t="s">
        <v>1</v>
      </c>
      <c r="F192" s="237" t="s">
        <v>151</v>
      </c>
      <c r="G192" s="234"/>
      <c r="H192" s="236" t="s">
        <v>1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130</v>
      </c>
      <c r="AU192" s="243" t="s">
        <v>85</v>
      </c>
      <c r="AV192" s="13" t="s">
        <v>83</v>
      </c>
      <c r="AW192" s="13" t="s">
        <v>32</v>
      </c>
      <c r="AX192" s="13" t="s">
        <v>75</v>
      </c>
      <c r="AY192" s="243" t="s">
        <v>122</v>
      </c>
    </row>
    <row r="193" s="14" customFormat="1">
      <c r="A193" s="14"/>
      <c r="B193" s="244"/>
      <c r="C193" s="245"/>
      <c r="D193" s="235" t="s">
        <v>130</v>
      </c>
      <c r="E193" s="246" t="s">
        <v>1</v>
      </c>
      <c r="F193" s="247" t="s">
        <v>211</v>
      </c>
      <c r="G193" s="245"/>
      <c r="H193" s="248">
        <v>6.5999999999999996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130</v>
      </c>
      <c r="AU193" s="254" t="s">
        <v>85</v>
      </c>
      <c r="AV193" s="14" t="s">
        <v>85</v>
      </c>
      <c r="AW193" s="14" t="s">
        <v>32</v>
      </c>
      <c r="AX193" s="14" t="s">
        <v>83</v>
      </c>
      <c r="AY193" s="254" t="s">
        <v>122</v>
      </c>
    </row>
    <row r="194" s="2" customFormat="1" ht="24.15" customHeight="1">
      <c r="A194" s="38"/>
      <c r="B194" s="39"/>
      <c r="C194" s="219" t="s">
        <v>221</v>
      </c>
      <c r="D194" s="219" t="s">
        <v>124</v>
      </c>
      <c r="E194" s="220" t="s">
        <v>222</v>
      </c>
      <c r="F194" s="221" t="s">
        <v>223</v>
      </c>
      <c r="G194" s="222" t="s">
        <v>127</v>
      </c>
      <c r="H194" s="223">
        <v>6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40</v>
      </c>
      <c r="O194" s="91"/>
      <c r="P194" s="229">
        <f>O194*H194</f>
        <v>0</v>
      </c>
      <c r="Q194" s="229">
        <v>0.04086</v>
      </c>
      <c r="R194" s="229">
        <f>Q194*H194</f>
        <v>0.24515999999999999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128</v>
      </c>
      <c r="AT194" s="231" t="s">
        <v>124</v>
      </c>
      <c r="AU194" s="231" t="s">
        <v>85</v>
      </c>
      <c r="AY194" s="17" t="s">
        <v>122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83</v>
      </c>
      <c r="BK194" s="232">
        <f>ROUND(I194*H194,2)</f>
        <v>0</v>
      </c>
      <c r="BL194" s="17" t="s">
        <v>128</v>
      </c>
      <c r="BM194" s="231" t="s">
        <v>224</v>
      </c>
    </row>
    <row r="195" s="13" customFormat="1">
      <c r="A195" s="13"/>
      <c r="B195" s="233"/>
      <c r="C195" s="234"/>
      <c r="D195" s="235" t="s">
        <v>130</v>
      </c>
      <c r="E195" s="236" t="s">
        <v>1</v>
      </c>
      <c r="F195" s="237" t="s">
        <v>225</v>
      </c>
      <c r="G195" s="234"/>
      <c r="H195" s="236" t="s">
        <v>1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130</v>
      </c>
      <c r="AU195" s="243" t="s">
        <v>85</v>
      </c>
      <c r="AV195" s="13" t="s">
        <v>83</v>
      </c>
      <c r="AW195" s="13" t="s">
        <v>32</v>
      </c>
      <c r="AX195" s="13" t="s">
        <v>75</v>
      </c>
      <c r="AY195" s="243" t="s">
        <v>122</v>
      </c>
    </row>
    <row r="196" s="13" customFormat="1">
      <c r="A196" s="13"/>
      <c r="B196" s="233"/>
      <c r="C196" s="234"/>
      <c r="D196" s="235" t="s">
        <v>130</v>
      </c>
      <c r="E196" s="236" t="s">
        <v>1</v>
      </c>
      <c r="F196" s="237" t="s">
        <v>226</v>
      </c>
      <c r="G196" s="234"/>
      <c r="H196" s="236" t="s">
        <v>1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130</v>
      </c>
      <c r="AU196" s="243" t="s">
        <v>85</v>
      </c>
      <c r="AV196" s="13" t="s">
        <v>83</v>
      </c>
      <c r="AW196" s="13" t="s">
        <v>32</v>
      </c>
      <c r="AX196" s="13" t="s">
        <v>75</v>
      </c>
      <c r="AY196" s="243" t="s">
        <v>122</v>
      </c>
    </row>
    <row r="197" s="13" customFormat="1">
      <c r="A197" s="13"/>
      <c r="B197" s="233"/>
      <c r="C197" s="234"/>
      <c r="D197" s="235" t="s">
        <v>130</v>
      </c>
      <c r="E197" s="236" t="s">
        <v>1</v>
      </c>
      <c r="F197" s="237" t="s">
        <v>227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130</v>
      </c>
      <c r="AU197" s="243" t="s">
        <v>85</v>
      </c>
      <c r="AV197" s="13" t="s">
        <v>83</v>
      </c>
      <c r="AW197" s="13" t="s">
        <v>32</v>
      </c>
      <c r="AX197" s="13" t="s">
        <v>75</v>
      </c>
      <c r="AY197" s="243" t="s">
        <v>122</v>
      </c>
    </row>
    <row r="198" s="14" customFormat="1">
      <c r="A198" s="14"/>
      <c r="B198" s="244"/>
      <c r="C198" s="245"/>
      <c r="D198" s="235" t="s">
        <v>130</v>
      </c>
      <c r="E198" s="246" t="s">
        <v>1</v>
      </c>
      <c r="F198" s="247" t="s">
        <v>83</v>
      </c>
      <c r="G198" s="245"/>
      <c r="H198" s="248">
        <v>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130</v>
      </c>
      <c r="AU198" s="254" t="s">
        <v>85</v>
      </c>
      <c r="AV198" s="14" t="s">
        <v>85</v>
      </c>
      <c r="AW198" s="14" t="s">
        <v>32</v>
      </c>
      <c r="AX198" s="14" t="s">
        <v>75</v>
      </c>
      <c r="AY198" s="254" t="s">
        <v>122</v>
      </c>
    </row>
    <row r="199" s="13" customFormat="1">
      <c r="A199" s="13"/>
      <c r="B199" s="233"/>
      <c r="C199" s="234"/>
      <c r="D199" s="235" t="s">
        <v>130</v>
      </c>
      <c r="E199" s="236" t="s">
        <v>1</v>
      </c>
      <c r="F199" s="237" t="s">
        <v>228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130</v>
      </c>
      <c r="AU199" s="243" t="s">
        <v>85</v>
      </c>
      <c r="AV199" s="13" t="s">
        <v>83</v>
      </c>
      <c r="AW199" s="13" t="s">
        <v>32</v>
      </c>
      <c r="AX199" s="13" t="s">
        <v>75</v>
      </c>
      <c r="AY199" s="243" t="s">
        <v>122</v>
      </c>
    </row>
    <row r="200" s="14" customFormat="1">
      <c r="A200" s="14"/>
      <c r="B200" s="244"/>
      <c r="C200" s="245"/>
      <c r="D200" s="235" t="s">
        <v>130</v>
      </c>
      <c r="E200" s="246" t="s">
        <v>1</v>
      </c>
      <c r="F200" s="247" t="s">
        <v>140</v>
      </c>
      <c r="G200" s="245"/>
      <c r="H200" s="248">
        <v>3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130</v>
      </c>
      <c r="AU200" s="254" t="s">
        <v>85</v>
      </c>
      <c r="AV200" s="14" t="s">
        <v>85</v>
      </c>
      <c r="AW200" s="14" t="s">
        <v>32</v>
      </c>
      <c r="AX200" s="14" t="s">
        <v>75</v>
      </c>
      <c r="AY200" s="254" t="s">
        <v>122</v>
      </c>
    </row>
    <row r="201" s="13" customFormat="1">
      <c r="A201" s="13"/>
      <c r="B201" s="233"/>
      <c r="C201" s="234"/>
      <c r="D201" s="235" t="s">
        <v>130</v>
      </c>
      <c r="E201" s="236" t="s">
        <v>1</v>
      </c>
      <c r="F201" s="237" t="s">
        <v>229</v>
      </c>
      <c r="G201" s="234"/>
      <c r="H201" s="236" t="s">
        <v>1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130</v>
      </c>
      <c r="AU201" s="243" t="s">
        <v>85</v>
      </c>
      <c r="AV201" s="13" t="s">
        <v>83</v>
      </c>
      <c r="AW201" s="13" t="s">
        <v>32</v>
      </c>
      <c r="AX201" s="13" t="s">
        <v>75</v>
      </c>
      <c r="AY201" s="243" t="s">
        <v>122</v>
      </c>
    </row>
    <row r="202" s="14" customFormat="1">
      <c r="A202" s="14"/>
      <c r="B202" s="244"/>
      <c r="C202" s="245"/>
      <c r="D202" s="235" t="s">
        <v>130</v>
      </c>
      <c r="E202" s="246" t="s">
        <v>1</v>
      </c>
      <c r="F202" s="247" t="s">
        <v>85</v>
      </c>
      <c r="G202" s="245"/>
      <c r="H202" s="248">
        <v>2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130</v>
      </c>
      <c r="AU202" s="254" t="s">
        <v>85</v>
      </c>
      <c r="AV202" s="14" t="s">
        <v>85</v>
      </c>
      <c r="AW202" s="14" t="s">
        <v>32</v>
      </c>
      <c r="AX202" s="14" t="s">
        <v>75</v>
      </c>
      <c r="AY202" s="254" t="s">
        <v>122</v>
      </c>
    </row>
    <row r="203" s="15" customFormat="1">
      <c r="A203" s="15"/>
      <c r="B203" s="255"/>
      <c r="C203" s="256"/>
      <c r="D203" s="235" t="s">
        <v>130</v>
      </c>
      <c r="E203" s="257" t="s">
        <v>1</v>
      </c>
      <c r="F203" s="258" t="s">
        <v>135</v>
      </c>
      <c r="G203" s="256"/>
      <c r="H203" s="259">
        <v>6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5" t="s">
        <v>130</v>
      </c>
      <c r="AU203" s="265" t="s">
        <v>85</v>
      </c>
      <c r="AV203" s="15" t="s">
        <v>128</v>
      </c>
      <c r="AW203" s="15" t="s">
        <v>32</v>
      </c>
      <c r="AX203" s="15" t="s">
        <v>83</v>
      </c>
      <c r="AY203" s="265" t="s">
        <v>122</v>
      </c>
    </row>
    <row r="204" s="12" customFormat="1" ht="22.8" customHeight="1">
      <c r="A204" s="12"/>
      <c r="B204" s="203"/>
      <c r="C204" s="204"/>
      <c r="D204" s="205" t="s">
        <v>74</v>
      </c>
      <c r="E204" s="217" t="s">
        <v>176</v>
      </c>
      <c r="F204" s="217" t="s">
        <v>230</v>
      </c>
      <c r="G204" s="204"/>
      <c r="H204" s="204"/>
      <c r="I204" s="207"/>
      <c r="J204" s="218">
        <f>BK204</f>
        <v>0</v>
      </c>
      <c r="K204" s="204"/>
      <c r="L204" s="209"/>
      <c r="M204" s="210"/>
      <c r="N204" s="211"/>
      <c r="O204" s="211"/>
      <c r="P204" s="212">
        <f>SUM(P205:P271)</f>
        <v>0</v>
      </c>
      <c r="Q204" s="211"/>
      <c r="R204" s="212">
        <f>SUM(R205:R271)</f>
        <v>0.11550999999999999</v>
      </c>
      <c r="S204" s="211"/>
      <c r="T204" s="213">
        <f>SUM(T205:T271)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4" t="s">
        <v>83</v>
      </c>
      <c r="AT204" s="215" t="s">
        <v>74</v>
      </c>
      <c r="AU204" s="215" t="s">
        <v>83</v>
      </c>
      <c r="AY204" s="214" t="s">
        <v>122</v>
      </c>
      <c r="BK204" s="216">
        <f>SUM(BK205:BK271)</f>
        <v>0</v>
      </c>
    </row>
    <row r="205" s="2" customFormat="1" ht="24.15" customHeight="1">
      <c r="A205" s="38"/>
      <c r="B205" s="39"/>
      <c r="C205" s="219" t="s">
        <v>231</v>
      </c>
      <c r="D205" s="219" t="s">
        <v>124</v>
      </c>
      <c r="E205" s="220" t="s">
        <v>232</v>
      </c>
      <c r="F205" s="221" t="s">
        <v>233</v>
      </c>
      <c r="G205" s="222" t="s">
        <v>234</v>
      </c>
      <c r="H205" s="223">
        <v>1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40</v>
      </c>
      <c r="O205" s="91"/>
      <c r="P205" s="229">
        <f>O205*H205</f>
        <v>0</v>
      </c>
      <c r="Q205" s="229">
        <v>0.10940999999999999</v>
      </c>
      <c r="R205" s="229">
        <f>Q205*H205</f>
        <v>0.10940999999999999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128</v>
      </c>
      <c r="AT205" s="231" t="s">
        <v>124</v>
      </c>
      <c r="AU205" s="231" t="s">
        <v>85</v>
      </c>
      <c r="AY205" s="17" t="s">
        <v>122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83</v>
      </c>
      <c r="BK205" s="232">
        <f>ROUND(I205*H205,2)</f>
        <v>0</v>
      </c>
      <c r="BL205" s="17" t="s">
        <v>128</v>
      </c>
      <c r="BM205" s="231" t="s">
        <v>235</v>
      </c>
    </row>
    <row r="206" s="13" customFormat="1">
      <c r="A206" s="13"/>
      <c r="B206" s="233"/>
      <c r="C206" s="234"/>
      <c r="D206" s="235" t="s">
        <v>130</v>
      </c>
      <c r="E206" s="236" t="s">
        <v>1</v>
      </c>
      <c r="F206" s="237" t="s">
        <v>236</v>
      </c>
      <c r="G206" s="234"/>
      <c r="H206" s="236" t="s">
        <v>1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130</v>
      </c>
      <c r="AU206" s="243" t="s">
        <v>85</v>
      </c>
      <c r="AV206" s="13" t="s">
        <v>83</v>
      </c>
      <c r="AW206" s="13" t="s">
        <v>32</v>
      </c>
      <c r="AX206" s="13" t="s">
        <v>75</v>
      </c>
      <c r="AY206" s="243" t="s">
        <v>122</v>
      </c>
    </row>
    <row r="207" s="14" customFormat="1">
      <c r="A207" s="14"/>
      <c r="B207" s="244"/>
      <c r="C207" s="245"/>
      <c r="D207" s="235" t="s">
        <v>130</v>
      </c>
      <c r="E207" s="246" t="s">
        <v>1</v>
      </c>
      <c r="F207" s="247" t="s">
        <v>83</v>
      </c>
      <c r="G207" s="245"/>
      <c r="H207" s="248">
        <v>1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130</v>
      </c>
      <c r="AU207" s="254" t="s">
        <v>85</v>
      </c>
      <c r="AV207" s="14" t="s">
        <v>85</v>
      </c>
      <c r="AW207" s="14" t="s">
        <v>32</v>
      </c>
      <c r="AX207" s="14" t="s">
        <v>83</v>
      </c>
      <c r="AY207" s="254" t="s">
        <v>122</v>
      </c>
    </row>
    <row r="208" s="2" customFormat="1" ht="21.75" customHeight="1">
      <c r="A208" s="38"/>
      <c r="B208" s="39"/>
      <c r="C208" s="266" t="s">
        <v>237</v>
      </c>
      <c r="D208" s="266" t="s">
        <v>184</v>
      </c>
      <c r="E208" s="267" t="s">
        <v>238</v>
      </c>
      <c r="F208" s="268" t="s">
        <v>239</v>
      </c>
      <c r="G208" s="269" t="s">
        <v>234</v>
      </c>
      <c r="H208" s="270">
        <v>1</v>
      </c>
      <c r="I208" s="271"/>
      <c r="J208" s="272">
        <f>ROUND(I208*H208,2)</f>
        <v>0</v>
      </c>
      <c r="K208" s="273"/>
      <c r="L208" s="274"/>
      <c r="M208" s="275" t="s">
        <v>1</v>
      </c>
      <c r="N208" s="276" t="s">
        <v>40</v>
      </c>
      <c r="O208" s="91"/>
      <c r="P208" s="229">
        <f>O208*H208</f>
        <v>0</v>
      </c>
      <c r="Q208" s="229">
        <v>0.0061000000000000004</v>
      </c>
      <c r="R208" s="229">
        <f>Q208*H208</f>
        <v>0.0061000000000000004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172</v>
      </c>
      <c r="AT208" s="231" t="s">
        <v>184</v>
      </c>
      <c r="AU208" s="231" t="s">
        <v>85</v>
      </c>
      <c r="AY208" s="17" t="s">
        <v>122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83</v>
      </c>
      <c r="BK208" s="232">
        <f>ROUND(I208*H208,2)</f>
        <v>0</v>
      </c>
      <c r="BL208" s="17" t="s">
        <v>128</v>
      </c>
      <c r="BM208" s="231" t="s">
        <v>240</v>
      </c>
    </row>
    <row r="209" s="2" customFormat="1" ht="16.5" customHeight="1">
      <c r="A209" s="38"/>
      <c r="B209" s="39"/>
      <c r="C209" s="219" t="s">
        <v>241</v>
      </c>
      <c r="D209" s="219" t="s">
        <v>124</v>
      </c>
      <c r="E209" s="220" t="s">
        <v>242</v>
      </c>
      <c r="F209" s="221" t="s">
        <v>243</v>
      </c>
      <c r="G209" s="222" t="s">
        <v>234</v>
      </c>
      <c r="H209" s="223">
        <v>2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40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128</v>
      </c>
      <c r="AT209" s="231" t="s">
        <v>124</v>
      </c>
      <c r="AU209" s="231" t="s">
        <v>85</v>
      </c>
      <c r="AY209" s="17" t="s">
        <v>122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83</v>
      </c>
      <c r="BK209" s="232">
        <f>ROUND(I209*H209,2)</f>
        <v>0</v>
      </c>
      <c r="BL209" s="17" t="s">
        <v>128</v>
      </c>
      <c r="BM209" s="231" t="s">
        <v>244</v>
      </c>
    </row>
    <row r="210" s="13" customFormat="1">
      <c r="A210" s="13"/>
      <c r="B210" s="233"/>
      <c r="C210" s="234"/>
      <c r="D210" s="235" t="s">
        <v>130</v>
      </c>
      <c r="E210" s="236" t="s">
        <v>1</v>
      </c>
      <c r="F210" s="237" t="s">
        <v>245</v>
      </c>
      <c r="G210" s="234"/>
      <c r="H210" s="236" t="s">
        <v>1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130</v>
      </c>
      <c r="AU210" s="243" t="s">
        <v>85</v>
      </c>
      <c r="AV210" s="13" t="s">
        <v>83</v>
      </c>
      <c r="AW210" s="13" t="s">
        <v>32</v>
      </c>
      <c r="AX210" s="13" t="s">
        <v>75</v>
      </c>
      <c r="AY210" s="243" t="s">
        <v>122</v>
      </c>
    </row>
    <row r="211" s="13" customFormat="1">
      <c r="A211" s="13"/>
      <c r="B211" s="233"/>
      <c r="C211" s="234"/>
      <c r="D211" s="235" t="s">
        <v>130</v>
      </c>
      <c r="E211" s="236" t="s">
        <v>1</v>
      </c>
      <c r="F211" s="237" t="s">
        <v>246</v>
      </c>
      <c r="G211" s="234"/>
      <c r="H211" s="236" t="s">
        <v>1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130</v>
      </c>
      <c r="AU211" s="243" t="s">
        <v>85</v>
      </c>
      <c r="AV211" s="13" t="s">
        <v>83</v>
      </c>
      <c r="AW211" s="13" t="s">
        <v>32</v>
      </c>
      <c r="AX211" s="13" t="s">
        <v>75</v>
      </c>
      <c r="AY211" s="243" t="s">
        <v>122</v>
      </c>
    </row>
    <row r="212" s="13" customFormat="1">
      <c r="A212" s="13"/>
      <c r="B212" s="233"/>
      <c r="C212" s="234"/>
      <c r="D212" s="235" t="s">
        <v>130</v>
      </c>
      <c r="E212" s="236" t="s">
        <v>1</v>
      </c>
      <c r="F212" s="237" t="s">
        <v>247</v>
      </c>
      <c r="G212" s="234"/>
      <c r="H212" s="236" t="s">
        <v>1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130</v>
      </c>
      <c r="AU212" s="243" t="s">
        <v>85</v>
      </c>
      <c r="AV212" s="13" t="s">
        <v>83</v>
      </c>
      <c r="AW212" s="13" t="s">
        <v>32</v>
      </c>
      <c r="AX212" s="13" t="s">
        <v>75</v>
      </c>
      <c r="AY212" s="243" t="s">
        <v>122</v>
      </c>
    </row>
    <row r="213" s="13" customFormat="1">
      <c r="A213" s="13"/>
      <c r="B213" s="233"/>
      <c r="C213" s="234"/>
      <c r="D213" s="235" t="s">
        <v>130</v>
      </c>
      <c r="E213" s="236" t="s">
        <v>1</v>
      </c>
      <c r="F213" s="237" t="s">
        <v>248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130</v>
      </c>
      <c r="AU213" s="243" t="s">
        <v>85</v>
      </c>
      <c r="AV213" s="13" t="s">
        <v>83</v>
      </c>
      <c r="AW213" s="13" t="s">
        <v>32</v>
      </c>
      <c r="AX213" s="13" t="s">
        <v>75</v>
      </c>
      <c r="AY213" s="243" t="s">
        <v>122</v>
      </c>
    </row>
    <row r="214" s="13" customFormat="1">
      <c r="A214" s="13"/>
      <c r="B214" s="233"/>
      <c r="C214" s="234"/>
      <c r="D214" s="235" t="s">
        <v>130</v>
      </c>
      <c r="E214" s="236" t="s">
        <v>1</v>
      </c>
      <c r="F214" s="237" t="s">
        <v>249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130</v>
      </c>
      <c r="AU214" s="243" t="s">
        <v>85</v>
      </c>
      <c r="AV214" s="13" t="s">
        <v>83</v>
      </c>
      <c r="AW214" s="13" t="s">
        <v>32</v>
      </c>
      <c r="AX214" s="13" t="s">
        <v>75</v>
      </c>
      <c r="AY214" s="243" t="s">
        <v>122</v>
      </c>
    </row>
    <row r="215" s="14" customFormat="1">
      <c r="A215" s="14"/>
      <c r="B215" s="244"/>
      <c r="C215" s="245"/>
      <c r="D215" s="235" t="s">
        <v>130</v>
      </c>
      <c r="E215" s="246" t="s">
        <v>1</v>
      </c>
      <c r="F215" s="247" t="s">
        <v>85</v>
      </c>
      <c r="G215" s="245"/>
      <c r="H215" s="248">
        <v>2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130</v>
      </c>
      <c r="AU215" s="254" t="s">
        <v>85</v>
      </c>
      <c r="AV215" s="14" t="s">
        <v>85</v>
      </c>
      <c r="AW215" s="14" t="s">
        <v>32</v>
      </c>
      <c r="AX215" s="14" t="s">
        <v>83</v>
      </c>
      <c r="AY215" s="254" t="s">
        <v>122</v>
      </c>
    </row>
    <row r="216" s="2" customFormat="1" ht="16.5" customHeight="1">
      <c r="A216" s="38"/>
      <c r="B216" s="39"/>
      <c r="C216" s="219" t="s">
        <v>7</v>
      </c>
      <c r="D216" s="219" t="s">
        <v>124</v>
      </c>
      <c r="E216" s="220" t="s">
        <v>250</v>
      </c>
      <c r="F216" s="221" t="s">
        <v>251</v>
      </c>
      <c r="G216" s="222" t="s">
        <v>234</v>
      </c>
      <c r="H216" s="223">
        <v>1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40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128</v>
      </c>
      <c r="AT216" s="231" t="s">
        <v>124</v>
      </c>
      <c r="AU216" s="231" t="s">
        <v>85</v>
      </c>
      <c r="AY216" s="17" t="s">
        <v>122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83</v>
      </c>
      <c r="BK216" s="232">
        <f>ROUND(I216*H216,2)</f>
        <v>0</v>
      </c>
      <c r="BL216" s="17" t="s">
        <v>128</v>
      </c>
      <c r="BM216" s="231" t="s">
        <v>252</v>
      </c>
    </row>
    <row r="217" s="13" customFormat="1">
      <c r="A217" s="13"/>
      <c r="B217" s="233"/>
      <c r="C217" s="234"/>
      <c r="D217" s="235" t="s">
        <v>130</v>
      </c>
      <c r="E217" s="236" t="s">
        <v>1</v>
      </c>
      <c r="F217" s="237" t="s">
        <v>245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130</v>
      </c>
      <c r="AU217" s="243" t="s">
        <v>85</v>
      </c>
      <c r="AV217" s="13" t="s">
        <v>83</v>
      </c>
      <c r="AW217" s="13" t="s">
        <v>32</v>
      </c>
      <c r="AX217" s="13" t="s">
        <v>75</v>
      </c>
      <c r="AY217" s="243" t="s">
        <v>122</v>
      </c>
    </row>
    <row r="218" s="13" customFormat="1">
      <c r="A218" s="13"/>
      <c r="B218" s="233"/>
      <c r="C218" s="234"/>
      <c r="D218" s="235" t="s">
        <v>130</v>
      </c>
      <c r="E218" s="236" t="s">
        <v>1</v>
      </c>
      <c r="F218" s="237" t="s">
        <v>246</v>
      </c>
      <c r="G218" s="234"/>
      <c r="H218" s="236" t="s">
        <v>1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130</v>
      </c>
      <c r="AU218" s="243" t="s">
        <v>85</v>
      </c>
      <c r="AV218" s="13" t="s">
        <v>83</v>
      </c>
      <c r="AW218" s="13" t="s">
        <v>32</v>
      </c>
      <c r="AX218" s="13" t="s">
        <v>75</v>
      </c>
      <c r="AY218" s="243" t="s">
        <v>122</v>
      </c>
    </row>
    <row r="219" s="13" customFormat="1">
      <c r="A219" s="13"/>
      <c r="B219" s="233"/>
      <c r="C219" s="234"/>
      <c r="D219" s="235" t="s">
        <v>130</v>
      </c>
      <c r="E219" s="236" t="s">
        <v>1</v>
      </c>
      <c r="F219" s="237" t="s">
        <v>247</v>
      </c>
      <c r="G219" s="234"/>
      <c r="H219" s="236" t="s">
        <v>1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130</v>
      </c>
      <c r="AU219" s="243" t="s">
        <v>85</v>
      </c>
      <c r="AV219" s="13" t="s">
        <v>83</v>
      </c>
      <c r="AW219" s="13" t="s">
        <v>32</v>
      </c>
      <c r="AX219" s="13" t="s">
        <v>75</v>
      </c>
      <c r="AY219" s="243" t="s">
        <v>122</v>
      </c>
    </row>
    <row r="220" s="13" customFormat="1">
      <c r="A220" s="13"/>
      <c r="B220" s="233"/>
      <c r="C220" s="234"/>
      <c r="D220" s="235" t="s">
        <v>130</v>
      </c>
      <c r="E220" s="236" t="s">
        <v>1</v>
      </c>
      <c r="F220" s="237" t="s">
        <v>253</v>
      </c>
      <c r="G220" s="234"/>
      <c r="H220" s="236" t="s">
        <v>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130</v>
      </c>
      <c r="AU220" s="243" t="s">
        <v>85</v>
      </c>
      <c r="AV220" s="13" t="s">
        <v>83</v>
      </c>
      <c r="AW220" s="13" t="s">
        <v>32</v>
      </c>
      <c r="AX220" s="13" t="s">
        <v>75</v>
      </c>
      <c r="AY220" s="243" t="s">
        <v>122</v>
      </c>
    </row>
    <row r="221" s="13" customFormat="1">
      <c r="A221" s="13"/>
      <c r="B221" s="233"/>
      <c r="C221" s="234"/>
      <c r="D221" s="235" t="s">
        <v>130</v>
      </c>
      <c r="E221" s="236" t="s">
        <v>1</v>
      </c>
      <c r="F221" s="237" t="s">
        <v>249</v>
      </c>
      <c r="G221" s="234"/>
      <c r="H221" s="236" t="s">
        <v>1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130</v>
      </c>
      <c r="AU221" s="243" t="s">
        <v>85</v>
      </c>
      <c r="AV221" s="13" t="s">
        <v>83</v>
      </c>
      <c r="AW221" s="13" t="s">
        <v>32</v>
      </c>
      <c r="AX221" s="13" t="s">
        <v>75</v>
      </c>
      <c r="AY221" s="243" t="s">
        <v>122</v>
      </c>
    </row>
    <row r="222" s="14" customFormat="1">
      <c r="A222" s="14"/>
      <c r="B222" s="244"/>
      <c r="C222" s="245"/>
      <c r="D222" s="235" t="s">
        <v>130</v>
      </c>
      <c r="E222" s="246" t="s">
        <v>1</v>
      </c>
      <c r="F222" s="247" t="s">
        <v>83</v>
      </c>
      <c r="G222" s="245"/>
      <c r="H222" s="248">
        <v>1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130</v>
      </c>
      <c r="AU222" s="254" t="s">
        <v>85</v>
      </c>
      <c r="AV222" s="14" t="s">
        <v>85</v>
      </c>
      <c r="AW222" s="14" t="s">
        <v>32</v>
      </c>
      <c r="AX222" s="14" t="s">
        <v>83</v>
      </c>
      <c r="AY222" s="254" t="s">
        <v>122</v>
      </c>
    </row>
    <row r="223" s="2" customFormat="1" ht="24.15" customHeight="1">
      <c r="A223" s="38"/>
      <c r="B223" s="39"/>
      <c r="C223" s="219" t="s">
        <v>254</v>
      </c>
      <c r="D223" s="219" t="s">
        <v>124</v>
      </c>
      <c r="E223" s="220" t="s">
        <v>255</v>
      </c>
      <c r="F223" s="221" t="s">
        <v>256</v>
      </c>
      <c r="G223" s="222" t="s">
        <v>234</v>
      </c>
      <c r="H223" s="223">
        <v>1</v>
      </c>
      <c r="I223" s="224"/>
      <c r="J223" s="225">
        <f>ROUND(I223*H223,2)</f>
        <v>0</v>
      </c>
      <c r="K223" s="226"/>
      <c r="L223" s="44"/>
      <c r="M223" s="227" t="s">
        <v>1</v>
      </c>
      <c r="N223" s="228" t="s">
        <v>40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128</v>
      </c>
      <c r="AT223" s="231" t="s">
        <v>124</v>
      </c>
      <c r="AU223" s="231" t="s">
        <v>85</v>
      </c>
      <c r="AY223" s="17" t="s">
        <v>122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83</v>
      </c>
      <c r="BK223" s="232">
        <f>ROUND(I223*H223,2)</f>
        <v>0</v>
      </c>
      <c r="BL223" s="17" t="s">
        <v>128</v>
      </c>
      <c r="BM223" s="231" t="s">
        <v>257</v>
      </c>
    </row>
    <row r="224" s="13" customFormat="1">
      <c r="A224" s="13"/>
      <c r="B224" s="233"/>
      <c r="C224" s="234"/>
      <c r="D224" s="235" t="s">
        <v>130</v>
      </c>
      <c r="E224" s="236" t="s">
        <v>1</v>
      </c>
      <c r="F224" s="237" t="s">
        <v>245</v>
      </c>
      <c r="G224" s="234"/>
      <c r="H224" s="236" t="s">
        <v>1</v>
      </c>
      <c r="I224" s="238"/>
      <c r="J224" s="234"/>
      <c r="K224" s="234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130</v>
      </c>
      <c r="AU224" s="243" t="s">
        <v>85</v>
      </c>
      <c r="AV224" s="13" t="s">
        <v>83</v>
      </c>
      <c r="AW224" s="13" t="s">
        <v>32</v>
      </c>
      <c r="AX224" s="13" t="s">
        <v>75</v>
      </c>
      <c r="AY224" s="243" t="s">
        <v>122</v>
      </c>
    </row>
    <row r="225" s="13" customFormat="1">
      <c r="A225" s="13"/>
      <c r="B225" s="233"/>
      <c r="C225" s="234"/>
      <c r="D225" s="235" t="s">
        <v>130</v>
      </c>
      <c r="E225" s="236" t="s">
        <v>1</v>
      </c>
      <c r="F225" s="237" t="s">
        <v>246</v>
      </c>
      <c r="G225" s="234"/>
      <c r="H225" s="236" t="s">
        <v>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130</v>
      </c>
      <c r="AU225" s="243" t="s">
        <v>85</v>
      </c>
      <c r="AV225" s="13" t="s">
        <v>83</v>
      </c>
      <c r="AW225" s="13" t="s">
        <v>32</v>
      </c>
      <c r="AX225" s="13" t="s">
        <v>75</v>
      </c>
      <c r="AY225" s="243" t="s">
        <v>122</v>
      </c>
    </row>
    <row r="226" s="13" customFormat="1">
      <c r="A226" s="13"/>
      <c r="B226" s="233"/>
      <c r="C226" s="234"/>
      <c r="D226" s="235" t="s">
        <v>130</v>
      </c>
      <c r="E226" s="236" t="s">
        <v>1</v>
      </c>
      <c r="F226" s="237" t="s">
        <v>247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130</v>
      </c>
      <c r="AU226" s="243" t="s">
        <v>85</v>
      </c>
      <c r="AV226" s="13" t="s">
        <v>83</v>
      </c>
      <c r="AW226" s="13" t="s">
        <v>32</v>
      </c>
      <c r="AX226" s="13" t="s">
        <v>75</v>
      </c>
      <c r="AY226" s="243" t="s">
        <v>122</v>
      </c>
    </row>
    <row r="227" s="13" customFormat="1">
      <c r="A227" s="13"/>
      <c r="B227" s="233"/>
      <c r="C227" s="234"/>
      <c r="D227" s="235" t="s">
        <v>130</v>
      </c>
      <c r="E227" s="236" t="s">
        <v>1</v>
      </c>
      <c r="F227" s="237" t="s">
        <v>253</v>
      </c>
      <c r="G227" s="234"/>
      <c r="H227" s="236" t="s">
        <v>1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130</v>
      </c>
      <c r="AU227" s="243" t="s">
        <v>85</v>
      </c>
      <c r="AV227" s="13" t="s">
        <v>83</v>
      </c>
      <c r="AW227" s="13" t="s">
        <v>32</v>
      </c>
      <c r="AX227" s="13" t="s">
        <v>75</v>
      </c>
      <c r="AY227" s="243" t="s">
        <v>122</v>
      </c>
    </row>
    <row r="228" s="13" customFormat="1">
      <c r="A228" s="13"/>
      <c r="B228" s="233"/>
      <c r="C228" s="234"/>
      <c r="D228" s="235" t="s">
        <v>130</v>
      </c>
      <c r="E228" s="236" t="s">
        <v>1</v>
      </c>
      <c r="F228" s="237" t="s">
        <v>249</v>
      </c>
      <c r="G228" s="234"/>
      <c r="H228" s="236" t="s">
        <v>1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130</v>
      </c>
      <c r="AU228" s="243" t="s">
        <v>85</v>
      </c>
      <c r="AV228" s="13" t="s">
        <v>83</v>
      </c>
      <c r="AW228" s="13" t="s">
        <v>32</v>
      </c>
      <c r="AX228" s="13" t="s">
        <v>75</v>
      </c>
      <c r="AY228" s="243" t="s">
        <v>122</v>
      </c>
    </row>
    <row r="229" s="14" customFormat="1">
      <c r="A229" s="14"/>
      <c r="B229" s="244"/>
      <c r="C229" s="245"/>
      <c r="D229" s="235" t="s">
        <v>130</v>
      </c>
      <c r="E229" s="246" t="s">
        <v>1</v>
      </c>
      <c r="F229" s="247" t="s">
        <v>83</v>
      </c>
      <c r="G229" s="245"/>
      <c r="H229" s="248">
        <v>1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130</v>
      </c>
      <c r="AU229" s="254" t="s">
        <v>85</v>
      </c>
      <c r="AV229" s="14" t="s">
        <v>85</v>
      </c>
      <c r="AW229" s="14" t="s">
        <v>32</v>
      </c>
      <c r="AX229" s="14" t="s">
        <v>83</v>
      </c>
      <c r="AY229" s="254" t="s">
        <v>122</v>
      </c>
    </row>
    <row r="230" s="2" customFormat="1" ht="24.15" customHeight="1">
      <c r="A230" s="38"/>
      <c r="B230" s="39"/>
      <c r="C230" s="219" t="s">
        <v>258</v>
      </c>
      <c r="D230" s="219" t="s">
        <v>124</v>
      </c>
      <c r="E230" s="220" t="s">
        <v>259</v>
      </c>
      <c r="F230" s="221" t="s">
        <v>260</v>
      </c>
      <c r="G230" s="222" t="s">
        <v>234</v>
      </c>
      <c r="H230" s="223">
        <v>1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40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128</v>
      </c>
      <c r="AT230" s="231" t="s">
        <v>124</v>
      </c>
      <c r="AU230" s="231" t="s">
        <v>85</v>
      </c>
      <c r="AY230" s="17" t="s">
        <v>122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83</v>
      </c>
      <c r="BK230" s="232">
        <f>ROUND(I230*H230,2)</f>
        <v>0</v>
      </c>
      <c r="BL230" s="17" t="s">
        <v>128</v>
      </c>
      <c r="BM230" s="231" t="s">
        <v>261</v>
      </c>
    </row>
    <row r="231" s="13" customFormat="1">
      <c r="A231" s="13"/>
      <c r="B231" s="233"/>
      <c r="C231" s="234"/>
      <c r="D231" s="235" t="s">
        <v>130</v>
      </c>
      <c r="E231" s="236" t="s">
        <v>1</v>
      </c>
      <c r="F231" s="237" t="s">
        <v>245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130</v>
      </c>
      <c r="AU231" s="243" t="s">
        <v>85</v>
      </c>
      <c r="AV231" s="13" t="s">
        <v>83</v>
      </c>
      <c r="AW231" s="13" t="s">
        <v>32</v>
      </c>
      <c r="AX231" s="13" t="s">
        <v>75</v>
      </c>
      <c r="AY231" s="243" t="s">
        <v>122</v>
      </c>
    </row>
    <row r="232" s="13" customFormat="1">
      <c r="A232" s="13"/>
      <c r="B232" s="233"/>
      <c r="C232" s="234"/>
      <c r="D232" s="235" t="s">
        <v>130</v>
      </c>
      <c r="E232" s="236" t="s">
        <v>1</v>
      </c>
      <c r="F232" s="237" t="s">
        <v>246</v>
      </c>
      <c r="G232" s="234"/>
      <c r="H232" s="236" t="s">
        <v>1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130</v>
      </c>
      <c r="AU232" s="243" t="s">
        <v>85</v>
      </c>
      <c r="AV232" s="13" t="s">
        <v>83</v>
      </c>
      <c r="AW232" s="13" t="s">
        <v>32</v>
      </c>
      <c r="AX232" s="13" t="s">
        <v>75</v>
      </c>
      <c r="AY232" s="243" t="s">
        <v>122</v>
      </c>
    </row>
    <row r="233" s="13" customFormat="1">
      <c r="A233" s="13"/>
      <c r="B233" s="233"/>
      <c r="C233" s="234"/>
      <c r="D233" s="235" t="s">
        <v>130</v>
      </c>
      <c r="E233" s="236" t="s">
        <v>1</v>
      </c>
      <c r="F233" s="237" t="s">
        <v>247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130</v>
      </c>
      <c r="AU233" s="243" t="s">
        <v>85</v>
      </c>
      <c r="AV233" s="13" t="s">
        <v>83</v>
      </c>
      <c r="AW233" s="13" t="s">
        <v>32</v>
      </c>
      <c r="AX233" s="13" t="s">
        <v>75</v>
      </c>
      <c r="AY233" s="243" t="s">
        <v>122</v>
      </c>
    </row>
    <row r="234" s="13" customFormat="1">
      <c r="A234" s="13"/>
      <c r="B234" s="233"/>
      <c r="C234" s="234"/>
      <c r="D234" s="235" t="s">
        <v>130</v>
      </c>
      <c r="E234" s="236" t="s">
        <v>1</v>
      </c>
      <c r="F234" s="237" t="s">
        <v>253</v>
      </c>
      <c r="G234" s="234"/>
      <c r="H234" s="236" t="s">
        <v>1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130</v>
      </c>
      <c r="AU234" s="243" t="s">
        <v>85</v>
      </c>
      <c r="AV234" s="13" t="s">
        <v>83</v>
      </c>
      <c r="AW234" s="13" t="s">
        <v>32</v>
      </c>
      <c r="AX234" s="13" t="s">
        <v>75</v>
      </c>
      <c r="AY234" s="243" t="s">
        <v>122</v>
      </c>
    </row>
    <row r="235" s="13" customFormat="1">
      <c r="A235" s="13"/>
      <c r="B235" s="233"/>
      <c r="C235" s="234"/>
      <c r="D235" s="235" t="s">
        <v>130</v>
      </c>
      <c r="E235" s="236" t="s">
        <v>1</v>
      </c>
      <c r="F235" s="237" t="s">
        <v>249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130</v>
      </c>
      <c r="AU235" s="243" t="s">
        <v>85</v>
      </c>
      <c r="AV235" s="13" t="s">
        <v>83</v>
      </c>
      <c r="AW235" s="13" t="s">
        <v>32</v>
      </c>
      <c r="AX235" s="13" t="s">
        <v>75</v>
      </c>
      <c r="AY235" s="243" t="s">
        <v>122</v>
      </c>
    </row>
    <row r="236" s="14" customFormat="1">
      <c r="A236" s="14"/>
      <c r="B236" s="244"/>
      <c r="C236" s="245"/>
      <c r="D236" s="235" t="s">
        <v>130</v>
      </c>
      <c r="E236" s="246" t="s">
        <v>1</v>
      </c>
      <c r="F236" s="247" t="s">
        <v>83</v>
      </c>
      <c r="G236" s="245"/>
      <c r="H236" s="248">
        <v>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130</v>
      </c>
      <c r="AU236" s="254" t="s">
        <v>85</v>
      </c>
      <c r="AV236" s="14" t="s">
        <v>85</v>
      </c>
      <c r="AW236" s="14" t="s">
        <v>32</v>
      </c>
      <c r="AX236" s="14" t="s">
        <v>83</v>
      </c>
      <c r="AY236" s="254" t="s">
        <v>122</v>
      </c>
    </row>
    <row r="237" s="2" customFormat="1" ht="24.15" customHeight="1">
      <c r="A237" s="38"/>
      <c r="B237" s="39"/>
      <c r="C237" s="219" t="s">
        <v>262</v>
      </c>
      <c r="D237" s="219" t="s">
        <v>124</v>
      </c>
      <c r="E237" s="220" t="s">
        <v>263</v>
      </c>
      <c r="F237" s="221" t="s">
        <v>264</v>
      </c>
      <c r="G237" s="222" t="s">
        <v>234</v>
      </c>
      <c r="H237" s="223">
        <v>1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40</v>
      </c>
      <c r="O237" s="91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128</v>
      </c>
      <c r="AT237" s="231" t="s">
        <v>124</v>
      </c>
      <c r="AU237" s="231" t="s">
        <v>85</v>
      </c>
      <c r="AY237" s="17" t="s">
        <v>122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83</v>
      </c>
      <c r="BK237" s="232">
        <f>ROUND(I237*H237,2)</f>
        <v>0</v>
      </c>
      <c r="BL237" s="17" t="s">
        <v>128</v>
      </c>
      <c r="BM237" s="231" t="s">
        <v>265</v>
      </c>
    </row>
    <row r="238" s="13" customFormat="1">
      <c r="A238" s="13"/>
      <c r="B238" s="233"/>
      <c r="C238" s="234"/>
      <c r="D238" s="235" t="s">
        <v>130</v>
      </c>
      <c r="E238" s="236" t="s">
        <v>1</v>
      </c>
      <c r="F238" s="237" t="s">
        <v>245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130</v>
      </c>
      <c r="AU238" s="243" t="s">
        <v>85</v>
      </c>
      <c r="AV238" s="13" t="s">
        <v>83</v>
      </c>
      <c r="AW238" s="13" t="s">
        <v>32</v>
      </c>
      <c r="AX238" s="13" t="s">
        <v>75</v>
      </c>
      <c r="AY238" s="243" t="s">
        <v>122</v>
      </c>
    </row>
    <row r="239" s="13" customFormat="1">
      <c r="A239" s="13"/>
      <c r="B239" s="233"/>
      <c r="C239" s="234"/>
      <c r="D239" s="235" t="s">
        <v>130</v>
      </c>
      <c r="E239" s="236" t="s">
        <v>1</v>
      </c>
      <c r="F239" s="237" t="s">
        <v>246</v>
      </c>
      <c r="G239" s="234"/>
      <c r="H239" s="236" t="s">
        <v>1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130</v>
      </c>
      <c r="AU239" s="243" t="s">
        <v>85</v>
      </c>
      <c r="AV239" s="13" t="s">
        <v>83</v>
      </c>
      <c r="AW239" s="13" t="s">
        <v>32</v>
      </c>
      <c r="AX239" s="13" t="s">
        <v>75</v>
      </c>
      <c r="AY239" s="243" t="s">
        <v>122</v>
      </c>
    </row>
    <row r="240" s="13" customFormat="1">
      <c r="A240" s="13"/>
      <c r="B240" s="233"/>
      <c r="C240" s="234"/>
      <c r="D240" s="235" t="s">
        <v>130</v>
      </c>
      <c r="E240" s="236" t="s">
        <v>1</v>
      </c>
      <c r="F240" s="237" t="s">
        <v>247</v>
      </c>
      <c r="G240" s="234"/>
      <c r="H240" s="236" t="s">
        <v>1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130</v>
      </c>
      <c r="AU240" s="243" t="s">
        <v>85</v>
      </c>
      <c r="AV240" s="13" t="s">
        <v>83</v>
      </c>
      <c r="AW240" s="13" t="s">
        <v>32</v>
      </c>
      <c r="AX240" s="13" t="s">
        <v>75</v>
      </c>
      <c r="AY240" s="243" t="s">
        <v>122</v>
      </c>
    </row>
    <row r="241" s="13" customFormat="1">
      <c r="A241" s="13"/>
      <c r="B241" s="233"/>
      <c r="C241" s="234"/>
      <c r="D241" s="235" t="s">
        <v>130</v>
      </c>
      <c r="E241" s="236" t="s">
        <v>1</v>
      </c>
      <c r="F241" s="237" t="s">
        <v>253</v>
      </c>
      <c r="G241" s="234"/>
      <c r="H241" s="236" t="s">
        <v>1</v>
      </c>
      <c r="I241" s="238"/>
      <c r="J241" s="234"/>
      <c r="K241" s="234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130</v>
      </c>
      <c r="AU241" s="243" t="s">
        <v>85</v>
      </c>
      <c r="AV241" s="13" t="s">
        <v>83</v>
      </c>
      <c r="AW241" s="13" t="s">
        <v>32</v>
      </c>
      <c r="AX241" s="13" t="s">
        <v>75</v>
      </c>
      <c r="AY241" s="243" t="s">
        <v>122</v>
      </c>
    </row>
    <row r="242" s="13" customFormat="1">
      <c r="A242" s="13"/>
      <c r="B242" s="233"/>
      <c r="C242" s="234"/>
      <c r="D242" s="235" t="s">
        <v>130</v>
      </c>
      <c r="E242" s="236" t="s">
        <v>1</v>
      </c>
      <c r="F242" s="237" t="s">
        <v>249</v>
      </c>
      <c r="G242" s="234"/>
      <c r="H242" s="236" t="s">
        <v>1</v>
      </c>
      <c r="I242" s="238"/>
      <c r="J242" s="234"/>
      <c r="K242" s="234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130</v>
      </c>
      <c r="AU242" s="243" t="s">
        <v>85</v>
      </c>
      <c r="AV242" s="13" t="s">
        <v>83</v>
      </c>
      <c r="AW242" s="13" t="s">
        <v>32</v>
      </c>
      <c r="AX242" s="13" t="s">
        <v>75</v>
      </c>
      <c r="AY242" s="243" t="s">
        <v>122</v>
      </c>
    </row>
    <row r="243" s="14" customFormat="1">
      <c r="A243" s="14"/>
      <c r="B243" s="244"/>
      <c r="C243" s="245"/>
      <c r="D243" s="235" t="s">
        <v>130</v>
      </c>
      <c r="E243" s="246" t="s">
        <v>1</v>
      </c>
      <c r="F243" s="247" t="s">
        <v>83</v>
      </c>
      <c r="G243" s="245"/>
      <c r="H243" s="248">
        <v>1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130</v>
      </c>
      <c r="AU243" s="254" t="s">
        <v>85</v>
      </c>
      <c r="AV243" s="14" t="s">
        <v>85</v>
      </c>
      <c r="AW243" s="14" t="s">
        <v>32</v>
      </c>
      <c r="AX243" s="14" t="s">
        <v>83</v>
      </c>
      <c r="AY243" s="254" t="s">
        <v>122</v>
      </c>
    </row>
    <row r="244" s="2" customFormat="1" ht="24.15" customHeight="1">
      <c r="A244" s="38"/>
      <c r="B244" s="39"/>
      <c r="C244" s="219" t="s">
        <v>266</v>
      </c>
      <c r="D244" s="219" t="s">
        <v>124</v>
      </c>
      <c r="E244" s="220" t="s">
        <v>267</v>
      </c>
      <c r="F244" s="221" t="s">
        <v>268</v>
      </c>
      <c r="G244" s="222" t="s">
        <v>234</v>
      </c>
      <c r="H244" s="223">
        <v>1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40</v>
      </c>
      <c r="O244" s="91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128</v>
      </c>
      <c r="AT244" s="231" t="s">
        <v>124</v>
      </c>
      <c r="AU244" s="231" t="s">
        <v>85</v>
      </c>
      <c r="AY244" s="17" t="s">
        <v>122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83</v>
      </c>
      <c r="BK244" s="232">
        <f>ROUND(I244*H244,2)</f>
        <v>0</v>
      </c>
      <c r="BL244" s="17" t="s">
        <v>128</v>
      </c>
      <c r="BM244" s="231" t="s">
        <v>269</v>
      </c>
    </row>
    <row r="245" s="13" customFormat="1">
      <c r="A245" s="13"/>
      <c r="B245" s="233"/>
      <c r="C245" s="234"/>
      <c r="D245" s="235" t="s">
        <v>130</v>
      </c>
      <c r="E245" s="236" t="s">
        <v>1</v>
      </c>
      <c r="F245" s="237" t="s">
        <v>245</v>
      </c>
      <c r="G245" s="234"/>
      <c r="H245" s="236" t="s">
        <v>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130</v>
      </c>
      <c r="AU245" s="243" t="s">
        <v>85</v>
      </c>
      <c r="AV245" s="13" t="s">
        <v>83</v>
      </c>
      <c r="AW245" s="13" t="s">
        <v>32</v>
      </c>
      <c r="AX245" s="13" t="s">
        <v>75</v>
      </c>
      <c r="AY245" s="243" t="s">
        <v>122</v>
      </c>
    </row>
    <row r="246" s="13" customFormat="1">
      <c r="A246" s="13"/>
      <c r="B246" s="233"/>
      <c r="C246" s="234"/>
      <c r="D246" s="235" t="s">
        <v>130</v>
      </c>
      <c r="E246" s="236" t="s">
        <v>1</v>
      </c>
      <c r="F246" s="237" t="s">
        <v>246</v>
      </c>
      <c r="G246" s="234"/>
      <c r="H246" s="236" t="s">
        <v>1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130</v>
      </c>
      <c r="AU246" s="243" t="s">
        <v>85</v>
      </c>
      <c r="AV246" s="13" t="s">
        <v>83</v>
      </c>
      <c r="AW246" s="13" t="s">
        <v>32</v>
      </c>
      <c r="AX246" s="13" t="s">
        <v>75</v>
      </c>
      <c r="AY246" s="243" t="s">
        <v>122</v>
      </c>
    </row>
    <row r="247" s="13" customFormat="1">
      <c r="A247" s="13"/>
      <c r="B247" s="233"/>
      <c r="C247" s="234"/>
      <c r="D247" s="235" t="s">
        <v>130</v>
      </c>
      <c r="E247" s="236" t="s">
        <v>1</v>
      </c>
      <c r="F247" s="237" t="s">
        <v>247</v>
      </c>
      <c r="G247" s="234"/>
      <c r="H247" s="236" t="s">
        <v>1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130</v>
      </c>
      <c r="AU247" s="243" t="s">
        <v>85</v>
      </c>
      <c r="AV247" s="13" t="s">
        <v>83</v>
      </c>
      <c r="AW247" s="13" t="s">
        <v>32</v>
      </c>
      <c r="AX247" s="13" t="s">
        <v>75</v>
      </c>
      <c r="AY247" s="243" t="s">
        <v>122</v>
      </c>
    </row>
    <row r="248" s="13" customFormat="1">
      <c r="A248" s="13"/>
      <c r="B248" s="233"/>
      <c r="C248" s="234"/>
      <c r="D248" s="235" t="s">
        <v>130</v>
      </c>
      <c r="E248" s="236" t="s">
        <v>1</v>
      </c>
      <c r="F248" s="237" t="s">
        <v>253</v>
      </c>
      <c r="G248" s="234"/>
      <c r="H248" s="236" t="s">
        <v>1</v>
      </c>
      <c r="I248" s="238"/>
      <c r="J248" s="234"/>
      <c r="K248" s="234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130</v>
      </c>
      <c r="AU248" s="243" t="s">
        <v>85</v>
      </c>
      <c r="AV248" s="13" t="s">
        <v>83</v>
      </c>
      <c r="AW248" s="13" t="s">
        <v>32</v>
      </c>
      <c r="AX248" s="13" t="s">
        <v>75</v>
      </c>
      <c r="AY248" s="243" t="s">
        <v>122</v>
      </c>
    </row>
    <row r="249" s="13" customFormat="1">
      <c r="A249" s="13"/>
      <c r="B249" s="233"/>
      <c r="C249" s="234"/>
      <c r="D249" s="235" t="s">
        <v>130</v>
      </c>
      <c r="E249" s="236" t="s">
        <v>1</v>
      </c>
      <c r="F249" s="237" t="s">
        <v>249</v>
      </c>
      <c r="G249" s="234"/>
      <c r="H249" s="236" t="s">
        <v>1</v>
      </c>
      <c r="I249" s="238"/>
      <c r="J249" s="234"/>
      <c r="K249" s="234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130</v>
      </c>
      <c r="AU249" s="243" t="s">
        <v>85</v>
      </c>
      <c r="AV249" s="13" t="s">
        <v>83</v>
      </c>
      <c r="AW249" s="13" t="s">
        <v>32</v>
      </c>
      <c r="AX249" s="13" t="s">
        <v>75</v>
      </c>
      <c r="AY249" s="243" t="s">
        <v>122</v>
      </c>
    </row>
    <row r="250" s="14" customFormat="1">
      <c r="A250" s="14"/>
      <c r="B250" s="244"/>
      <c r="C250" s="245"/>
      <c r="D250" s="235" t="s">
        <v>130</v>
      </c>
      <c r="E250" s="246" t="s">
        <v>1</v>
      </c>
      <c r="F250" s="247" t="s">
        <v>83</v>
      </c>
      <c r="G250" s="245"/>
      <c r="H250" s="248">
        <v>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130</v>
      </c>
      <c r="AU250" s="254" t="s">
        <v>85</v>
      </c>
      <c r="AV250" s="14" t="s">
        <v>85</v>
      </c>
      <c r="AW250" s="14" t="s">
        <v>32</v>
      </c>
      <c r="AX250" s="14" t="s">
        <v>83</v>
      </c>
      <c r="AY250" s="254" t="s">
        <v>122</v>
      </c>
    </row>
    <row r="251" s="2" customFormat="1" ht="24.15" customHeight="1">
      <c r="A251" s="38"/>
      <c r="B251" s="39"/>
      <c r="C251" s="219" t="s">
        <v>270</v>
      </c>
      <c r="D251" s="219" t="s">
        <v>124</v>
      </c>
      <c r="E251" s="220" t="s">
        <v>271</v>
      </c>
      <c r="F251" s="221" t="s">
        <v>272</v>
      </c>
      <c r="G251" s="222" t="s">
        <v>234</v>
      </c>
      <c r="H251" s="223">
        <v>1</v>
      </c>
      <c r="I251" s="224"/>
      <c r="J251" s="225">
        <f>ROUND(I251*H251,2)</f>
        <v>0</v>
      </c>
      <c r="K251" s="226"/>
      <c r="L251" s="44"/>
      <c r="M251" s="227" t="s">
        <v>1</v>
      </c>
      <c r="N251" s="228" t="s">
        <v>40</v>
      </c>
      <c r="O251" s="91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1" t="s">
        <v>128</v>
      </c>
      <c r="AT251" s="231" t="s">
        <v>124</v>
      </c>
      <c r="AU251" s="231" t="s">
        <v>85</v>
      </c>
      <c r="AY251" s="17" t="s">
        <v>122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7" t="s">
        <v>83</v>
      </c>
      <c r="BK251" s="232">
        <f>ROUND(I251*H251,2)</f>
        <v>0</v>
      </c>
      <c r="BL251" s="17" t="s">
        <v>128</v>
      </c>
      <c r="BM251" s="231" t="s">
        <v>273</v>
      </c>
    </row>
    <row r="252" s="13" customFormat="1">
      <c r="A252" s="13"/>
      <c r="B252" s="233"/>
      <c r="C252" s="234"/>
      <c r="D252" s="235" t="s">
        <v>130</v>
      </c>
      <c r="E252" s="236" t="s">
        <v>1</v>
      </c>
      <c r="F252" s="237" t="s">
        <v>245</v>
      </c>
      <c r="G252" s="234"/>
      <c r="H252" s="236" t="s">
        <v>1</v>
      </c>
      <c r="I252" s="238"/>
      <c r="J252" s="234"/>
      <c r="K252" s="234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130</v>
      </c>
      <c r="AU252" s="243" t="s">
        <v>85</v>
      </c>
      <c r="AV252" s="13" t="s">
        <v>83</v>
      </c>
      <c r="AW252" s="13" t="s">
        <v>32</v>
      </c>
      <c r="AX252" s="13" t="s">
        <v>75</v>
      </c>
      <c r="AY252" s="243" t="s">
        <v>122</v>
      </c>
    </row>
    <row r="253" s="13" customFormat="1">
      <c r="A253" s="13"/>
      <c r="B253" s="233"/>
      <c r="C253" s="234"/>
      <c r="D253" s="235" t="s">
        <v>130</v>
      </c>
      <c r="E253" s="236" t="s">
        <v>1</v>
      </c>
      <c r="F253" s="237" t="s">
        <v>246</v>
      </c>
      <c r="G253" s="234"/>
      <c r="H253" s="236" t="s">
        <v>1</v>
      </c>
      <c r="I253" s="238"/>
      <c r="J253" s="234"/>
      <c r="K253" s="234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130</v>
      </c>
      <c r="AU253" s="243" t="s">
        <v>85</v>
      </c>
      <c r="AV253" s="13" t="s">
        <v>83</v>
      </c>
      <c r="AW253" s="13" t="s">
        <v>32</v>
      </c>
      <c r="AX253" s="13" t="s">
        <v>75</v>
      </c>
      <c r="AY253" s="243" t="s">
        <v>122</v>
      </c>
    </row>
    <row r="254" s="13" customFormat="1">
      <c r="A254" s="13"/>
      <c r="B254" s="233"/>
      <c r="C254" s="234"/>
      <c r="D254" s="235" t="s">
        <v>130</v>
      </c>
      <c r="E254" s="236" t="s">
        <v>1</v>
      </c>
      <c r="F254" s="237" t="s">
        <v>247</v>
      </c>
      <c r="G254" s="234"/>
      <c r="H254" s="236" t="s">
        <v>1</v>
      </c>
      <c r="I254" s="238"/>
      <c r="J254" s="234"/>
      <c r="K254" s="234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130</v>
      </c>
      <c r="AU254" s="243" t="s">
        <v>85</v>
      </c>
      <c r="AV254" s="13" t="s">
        <v>83</v>
      </c>
      <c r="AW254" s="13" t="s">
        <v>32</v>
      </c>
      <c r="AX254" s="13" t="s">
        <v>75</v>
      </c>
      <c r="AY254" s="243" t="s">
        <v>122</v>
      </c>
    </row>
    <row r="255" s="13" customFormat="1">
      <c r="A255" s="13"/>
      <c r="B255" s="233"/>
      <c r="C255" s="234"/>
      <c r="D255" s="235" t="s">
        <v>130</v>
      </c>
      <c r="E255" s="236" t="s">
        <v>1</v>
      </c>
      <c r="F255" s="237" t="s">
        <v>253</v>
      </c>
      <c r="G255" s="234"/>
      <c r="H255" s="236" t="s">
        <v>1</v>
      </c>
      <c r="I255" s="238"/>
      <c r="J255" s="234"/>
      <c r="K255" s="234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130</v>
      </c>
      <c r="AU255" s="243" t="s">
        <v>85</v>
      </c>
      <c r="AV255" s="13" t="s">
        <v>83</v>
      </c>
      <c r="AW255" s="13" t="s">
        <v>32</v>
      </c>
      <c r="AX255" s="13" t="s">
        <v>75</v>
      </c>
      <c r="AY255" s="243" t="s">
        <v>122</v>
      </c>
    </row>
    <row r="256" s="13" customFormat="1">
      <c r="A256" s="13"/>
      <c r="B256" s="233"/>
      <c r="C256" s="234"/>
      <c r="D256" s="235" t="s">
        <v>130</v>
      </c>
      <c r="E256" s="236" t="s">
        <v>1</v>
      </c>
      <c r="F256" s="237" t="s">
        <v>249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130</v>
      </c>
      <c r="AU256" s="243" t="s">
        <v>85</v>
      </c>
      <c r="AV256" s="13" t="s">
        <v>83</v>
      </c>
      <c r="AW256" s="13" t="s">
        <v>32</v>
      </c>
      <c r="AX256" s="13" t="s">
        <v>75</v>
      </c>
      <c r="AY256" s="243" t="s">
        <v>122</v>
      </c>
    </row>
    <row r="257" s="14" customFormat="1">
      <c r="A257" s="14"/>
      <c r="B257" s="244"/>
      <c r="C257" s="245"/>
      <c r="D257" s="235" t="s">
        <v>130</v>
      </c>
      <c r="E257" s="246" t="s">
        <v>1</v>
      </c>
      <c r="F257" s="247" t="s">
        <v>83</v>
      </c>
      <c r="G257" s="245"/>
      <c r="H257" s="248">
        <v>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130</v>
      </c>
      <c r="AU257" s="254" t="s">
        <v>85</v>
      </c>
      <c r="AV257" s="14" t="s">
        <v>85</v>
      </c>
      <c r="AW257" s="14" t="s">
        <v>32</v>
      </c>
      <c r="AX257" s="14" t="s">
        <v>83</v>
      </c>
      <c r="AY257" s="254" t="s">
        <v>122</v>
      </c>
    </row>
    <row r="258" s="2" customFormat="1" ht="24.15" customHeight="1">
      <c r="A258" s="38"/>
      <c r="B258" s="39"/>
      <c r="C258" s="219" t="s">
        <v>274</v>
      </c>
      <c r="D258" s="219" t="s">
        <v>124</v>
      </c>
      <c r="E258" s="220" t="s">
        <v>275</v>
      </c>
      <c r="F258" s="221" t="s">
        <v>276</v>
      </c>
      <c r="G258" s="222" t="s">
        <v>234</v>
      </c>
      <c r="H258" s="223">
        <v>1</v>
      </c>
      <c r="I258" s="224"/>
      <c r="J258" s="225">
        <f>ROUND(I258*H258,2)</f>
        <v>0</v>
      </c>
      <c r="K258" s="226"/>
      <c r="L258" s="44"/>
      <c r="M258" s="227" t="s">
        <v>1</v>
      </c>
      <c r="N258" s="228" t="s">
        <v>40</v>
      </c>
      <c r="O258" s="91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1" t="s">
        <v>128</v>
      </c>
      <c r="AT258" s="231" t="s">
        <v>124</v>
      </c>
      <c r="AU258" s="231" t="s">
        <v>85</v>
      </c>
      <c r="AY258" s="17" t="s">
        <v>122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7" t="s">
        <v>83</v>
      </c>
      <c r="BK258" s="232">
        <f>ROUND(I258*H258,2)</f>
        <v>0</v>
      </c>
      <c r="BL258" s="17" t="s">
        <v>128</v>
      </c>
      <c r="BM258" s="231" t="s">
        <v>277</v>
      </c>
    </row>
    <row r="259" s="13" customFormat="1">
      <c r="A259" s="13"/>
      <c r="B259" s="233"/>
      <c r="C259" s="234"/>
      <c r="D259" s="235" t="s">
        <v>130</v>
      </c>
      <c r="E259" s="236" t="s">
        <v>1</v>
      </c>
      <c r="F259" s="237" t="s">
        <v>245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130</v>
      </c>
      <c r="AU259" s="243" t="s">
        <v>85</v>
      </c>
      <c r="AV259" s="13" t="s">
        <v>83</v>
      </c>
      <c r="AW259" s="13" t="s">
        <v>32</v>
      </c>
      <c r="AX259" s="13" t="s">
        <v>75</v>
      </c>
      <c r="AY259" s="243" t="s">
        <v>122</v>
      </c>
    </row>
    <row r="260" s="13" customFormat="1">
      <c r="A260" s="13"/>
      <c r="B260" s="233"/>
      <c r="C260" s="234"/>
      <c r="D260" s="235" t="s">
        <v>130</v>
      </c>
      <c r="E260" s="236" t="s">
        <v>1</v>
      </c>
      <c r="F260" s="237" t="s">
        <v>246</v>
      </c>
      <c r="G260" s="234"/>
      <c r="H260" s="236" t="s">
        <v>1</v>
      </c>
      <c r="I260" s="238"/>
      <c r="J260" s="234"/>
      <c r="K260" s="234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130</v>
      </c>
      <c r="AU260" s="243" t="s">
        <v>85</v>
      </c>
      <c r="AV260" s="13" t="s">
        <v>83</v>
      </c>
      <c r="AW260" s="13" t="s">
        <v>32</v>
      </c>
      <c r="AX260" s="13" t="s">
        <v>75</v>
      </c>
      <c r="AY260" s="243" t="s">
        <v>122</v>
      </c>
    </row>
    <row r="261" s="13" customFormat="1">
      <c r="A261" s="13"/>
      <c r="B261" s="233"/>
      <c r="C261" s="234"/>
      <c r="D261" s="235" t="s">
        <v>130</v>
      </c>
      <c r="E261" s="236" t="s">
        <v>1</v>
      </c>
      <c r="F261" s="237" t="s">
        <v>247</v>
      </c>
      <c r="G261" s="234"/>
      <c r="H261" s="236" t="s">
        <v>1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130</v>
      </c>
      <c r="AU261" s="243" t="s">
        <v>85</v>
      </c>
      <c r="AV261" s="13" t="s">
        <v>83</v>
      </c>
      <c r="AW261" s="13" t="s">
        <v>32</v>
      </c>
      <c r="AX261" s="13" t="s">
        <v>75</v>
      </c>
      <c r="AY261" s="243" t="s">
        <v>122</v>
      </c>
    </row>
    <row r="262" s="13" customFormat="1">
      <c r="A262" s="13"/>
      <c r="B262" s="233"/>
      <c r="C262" s="234"/>
      <c r="D262" s="235" t="s">
        <v>130</v>
      </c>
      <c r="E262" s="236" t="s">
        <v>1</v>
      </c>
      <c r="F262" s="237" t="s">
        <v>253</v>
      </c>
      <c r="G262" s="234"/>
      <c r="H262" s="236" t="s">
        <v>1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130</v>
      </c>
      <c r="AU262" s="243" t="s">
        <v>85</v>
      </c>
      <c r="AV262" s="13" t="s">
        <v>83</v>
      </c>
      <c r="AW262" s="13" t="s">
        <v>32</v>
      </c>
      <c r="AX262" s="13" t="s">
        <v>75</v>
      </c>
      <c r="AY262" s="243" t="s">
        <v>122</v>
      </c>
    </row>
    <row r="263" s="13" customFormat="1">
      <c r="A263" s="13"/>
      <c r="B263" s="233"/>
      <c r="C263" s="234"/>
      <c r="D263" s="235" t="s">
        <v>130</v>
      </c>
      <c r="E263" s="236" t="s">
        <v>1</v>
      </c>
      <c r="F263" s="237" t="s">
        <v>249</v>
      </c>
      <c r="G263" s="234"/>
      <c r="H263" s="236" t="s">
        <v>1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130</v>
      </c>
      <c r="AU263" s="243" t="s">
        <v>85</v>
      </c>
      <c r="AV263" s="13" t="s">
        <v>83</v>
      </c>
      <c r="AW263" s="13" t="s">
        <v>32</v>
      </c>
      <c r="AX263" s="13" t="s">
        <v>75</v>
      </c>
      <c r="AY263" s="243" t="s">
        <v>122</v>
      </c>
    </row>
    <row r="264" s="14" customFormat="1">
      <c r="A264" s="14"/>
      <c r="B264" s="244"/>
      <c r="C264" s="245"/>
      <c r="D264" s="235" t="s">
        <v>130</v>
      </c>
      <c r="E264" s="246" t="s">
        <v>1</v>
      </c>
      <c r="F264" s="247" t="s">
        <v>83</v>
      </c>
      <c r="G264" s="245"/>
      <c r="H264" s="248">
        <v>1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130</v>
      </c>
      <c r="AU264" s="254" t="s">
        <v>85</v>
      </c>
      <c r="AV264" s="14" t="s">
        <v>85</v>
      </c>
      <c r="AW264" s="14" t="s">
        <v>32</v>
      </c>
      <c r="AX264" s="14" t="s">
        <v>83</v>
      </c>
      <c r="AY264" s="254" t="s">
        <v>122</v>
      </c>
    </row>
    <row r="265" s="2" customFormat="1" ht="24.15" customHeight="1">
      <c r="A265" s="38"/>
      <c r="B265" s="39"/>
      <c r="C265" s="219" t="s">
        <v>278</v>
      </c>
      <c r="D265" s="219" t="s">
        <v>124</v>
      </c>
      <c r="E265" s="220" t="s">
        <v>279</v>
      </c>
      <c r="F265" s="221" t="s">
        <v>280</v>
      </c>
      <c r="G265" s="222" t="s">
        <v>234</v>
      </c>
      <c r="H265" s="223">
        <v>1</v>
      </c>
      <c r="I265" s="224"/>
      <c r="J265" s="225">
        <f>ROUND(I265*H265,2)</f>
        <v>0</v>
      </c>
      <c r="K265" s="226"/>
      <c r="L265" s="44"/>
      <c r="M265" s="227" t="s">
        <v>1</v>
      </c>
      <c r="N265" s="228" t="s">
        <v>40</v>
      </c>
      <c r="O265" s="91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1" t="s">
        <v>128</v>
      </c>
      <c r="AT265" s="231" t="s">
        <v>124</v>
      </c>
      <c r="AU265" s="231" t="s">
        <v>85</v>
      </c>
      <c r="AY265" s="17" t="s">
        <v>122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7" t="s">
        <v>83</v>
      </c>
      <c r="BK265" s="232">
        <f>ROUND(I265*H265,2)</f>
        <v>0</v>
      </c>
      <c r="BL265" s="17" t="s">
        <v>128</v>
      </c>
      <c r="BM265" s="231" t="s">
        <v>281</v>
      </c>
    </row>
    <row r="266" s="13" customFormat="1">
      <c r="A266" s="13"/>
      <c r="B266" s="233"/>
      <c r="C266" s="234"/>
      <c r="D266" s="235" t="s">
        <v>130</v>
      </c>
      <c r="E266" s="236" t="s">
        <v>1</v>
      </c>
      <c r="F266" s="237" t="s">
        <v>245</v>
      </c>
      <c r="G266" s="234"/>
      <c r="H266" s="236" t="s">
        <v>1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130</v>
      </c>
      <c r="AU266" s="243" t="s">
        <v>85</v>
      </c>
      <c r="AV266" s="13" t="s">
        <v>83</v>
      </c>
      <c r="AW266" s="13" t="s">
        <v>32</v>
      </c>
      <c r="AX266" s="13" t="s">
        <v>75</v>
      </c>
      <c r="AY266" s="243" t="s">
        <v>122</v>
      </c>
    </row>
    <row r="267" s="13" customFormat="1">
      <c r="A267" s="13"/>
      <c r="B267" s="233"/>
      <c r="C267" s="234"/>
      <c r="D267" s="235" t="s">
        <v>130</v>
      </c>
      <c r="E267" s="236" t="s">
        <v>1</v>
      </c>
      <c r="F267" s="237" t="s">
        <v>246</v>
      </c>
      <c r="G267" s="234"/>
      <c r="H267" s="236" t="s">
        <v>1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130</v>
      </c>
      <c r="AU267" s="243" t="s">
        <v>85</v>
      </c>
      <c r="AV267" s="13" t="s">
        <v>83</v>
      </c>
      <c r="AW267" s="13" t="s">
        <v>32</v>
      </c>
      <c r="AX267" s="13" t="s">
        <v>75</v>
      </c>
      <c r="AY267" s="243" t="s">
        <v>122</v>
      </c>
    </row>
    <row r="268" s="13" customFormat="1">
      <c r="A268" s="13"/>
      <c r="B268" s="233"/>
      <c r="C268" s="234"/>
      <c r="D268" s="235" t="s">
        <v>130</v>
      </c>
      <c r="E268" s="236" t="s">
        <v>1</v>
      </c>
      <c r="F268" s="237" t="s">
        <v>247</v>
      </c>
      <c r="G268" s="234"/>
      <c r="H268" s="236" t="s">
        <v>1</v>
      </c>
      <c r="I268" s="238"/>
      <c r="J268" s="234"/>
      <c r="K268" s="234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130</v>
      </c>
      <c r="AU268" s="243" t="s">
        <v>85</v>
      </c>
      <c r="AV268" s="13" t="s">
        <v>83</v>
      </c>
      <c r="AW268" s="13" t="s">
        <v>32</v>
      </c>
      <c r="AX268" s="13" t="s">
        <v>75</v>
      </c>
      <c r="AY268" s="243" t="s">
        <v>122</v>
      </c>
    </row>
    <row r="269" s="13" customFormat="1">
      <c r="A269" s="13"/>
      <c r="B269" s="233"/>
      <c r="C269" s="234"/>
      <c r="D269" s="235" t="s">
        <v>130</v>
      </c>
      <c r="E269" s="236" t="s">
        <v>1</v>
      </c>
      <c r="F269" s="237" t="s">
        <v>253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130</v>
      </c>
      <c r="AU269" s="243" t="s">
        <v>85</v>
      </c>
      <c r="AV269" s="13" t="s">
        <v>83</v>
      </c>
      <c r="AW269" s="13" t="s">
        <v>32</v>
      </c>
      <c r="AX269" s="13" t="s">
        <v>75</v>
      </c>
      <c r="AY269" s="243" t="s">
        <v>122</v>
      </c>
    </row>
    <row r="270" s="13" customFormat="1">
      <c r="A270" s="13"/>
      <c r="B270" s="233"/>
      <c r="C270" s="234"/>
      <c r="D270" s="235" t="s">
        <v>130</v>
      </c>
      <c r="E270" s="236" t="s">
        <v>1</v>
      </c>
      <c r="F270" s="237" t="s">
        <v>249</v>
      </c>
      <c r="G270" s="234"/>
      <c r="H270" s="236" t="s">
        <v>1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130</v>
      </c>
      <c r="AU270" s="243" t="s">
        <v>85</v>
      </c>
      <c r="AV270" s="13" t="s">
        <v>83</v>
      </c>
      <c r="AW270" s="13" t="s">
        <v>32</v>
      </c>
      <c r="AX270" s="13" t="s">
        <v>75</v>
      </c>
      <c r="AY270" s="243" t="s">
        <v>122</v>
      </c>
    </row>
    <row r="271" s="14" customFormat="1">
      <c r="A271" s="14"/>
      <c r="B271" s="244"/>
      <c r="C271" s="245"/>
      <c r="D271" s="235" t="s">
        <v>130</v>
      </c>
      <c r="E271" s="246" t="s">
        <v>1</v>
      </c>
      <c r="F271" s="247" t="s">
        <v>83</v>
      </c>
      <c r="G271" s="245"/>
      <c r="H271" s="248">
        <v>1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130</v>
      </c>
      <c r="AU271" s="254" t="s">
        <v>85</v>
      </c>
      <c r="AV271" s="14" t="s">
        <v>85</v>
      </c>
      <c r="AW271" s="14" t="s">
        <v>32</v>
      </c>
      <c r="AX271" s="14" t="s">
        <v>83</v>
      </c>
      <c r="AY271" s="254" t="s">
        <v>122</v>
      </c>
    </row>
    <row r="272" s="12" customFormat="1" ht="22.8" customHeight="1">
      <c r="A272" s="12"/>
      <c r="B272" s="203"/>
      <c r="C272" s="204"/>
      <c r="D272" s="205" t="s">
        <v>74</v>
      </c>
      <c r="E272" s="217" t="s">
        <v>282</v>
      </c>
      <c r="F272" s="217" t="s">
        <v>283</v>
      </c>
      <c r="G272" s="204"/>
      <c r="H272" s="204"/>
      <c r="I272" s="207"/>
      <c r="J272" s="218">
        <f>BK272</f>
        <v>0</v>
      </c>
      <c r="K272" s="204"/>
      <c r="L272" s="209"/>
      <c r="M272" s="210"/>
      <c r="N272" s="211"/>
      <c r="O272" s="211"/>
      <c r="P272" s="212">
        <f>SUM(P273:P277)</f>
        <v>0</v>
      </c>
      <c r="Q272" s="211"/>
      <c r="R272" s="212">
        <f>SUM(R273:R277)</f>
        <v>0</v>
      </c>
      <c r="S272" s="211"/>
      <c r="T272" s="213">
        <f>SUM(T273:T277)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4" t="s">
        <v>83</v>
      </c>
      <c r="AT272" s="215" t="s">
        <v>74</v>
      </c>
      <c r="AU272" s="215" t="s">
        <v>83</v>
      </c>
      <c r="AY272" s="214" t="s">
        <v>122</v>
      </c>
      <c r="BK272" s="216">
        <f>SUM(BK273:BK277)</f>
        <v>0</v>
      </c>
    </row>
    <row r="273" s="2" customFormat="1" ht="21.75" customHeight="1">
      <c r="A273" s="38"/>
      <c r="B273" s="39"/>
      <c r="C273" s="219" t="s">
        <v>284</v>
      </c>
      <c r="D273" s="219" t="s">
        <v>124</v>
      </c>
      <c r="E273" s="220" t="s">
        <v>285</v>
      </c>
      <c r="F273" s="221" t="s">
        <v>286</v>
      </c>
      <c r="G273" s="222" t="s">
        <v>169</v>
      </c>
      <c r="H273" s="223">
        <v>0.184</v>
      </c>
      <c r="I273" s="224"/>
      <c r="J273" s="225">
        <f>ROUND(I273*H273,2)</f>
        <v>0</v>
      </c>
      <c r="K273" s="226"/>
      <c r="L273" s="44"/>
      <c r="M273" s="227" t="s">
        <v>1</v>
      </c>
      <c r="N273" s="228" t="s">
        <v>40</v>
      </c>
      <c r="O273" s="91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1" t="s">
        <v>128</v>
      </c>
      <c r="AT273" s="231" t="s">
        <v>124</v>
      </c>
      <c r="AU273" s="231" t="s">
        <v>85</v>
      </c>
      <c r="AY273" s="17" t="s">
        <v>122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7" t="s">
        <v>83</v>
      </c>
      <c r="BK273" s="232">
        <f>ROUND(I273*H273,2)</f>
        <v>0</v>
      </c>
      <c r="BL273" s="17" t="s">
        <v>128</v>
      </c>
      <c r="BM273" s="231" t="s">
        <v>287</v>
      </c>
    </row>
    <row r="274" s="2" customFormat="1" ht="24.15" customHeight="1">
      <c r="A274" s="38"/>
      <c r="B274" s="39"/>
      <c r="C274" s="219" t="s">
        <v>288</v>
      </c>
      <c r="D274" s="219" t="s">
        <v>124</v>
      </c>
      <c r="E274" s="220" t="s">
        <v>289</v>
      </c>
      <c r="F274" s="221" t="s">
        <v>290</v>
      </c>
      <c r="G274" s="222" t="s">
        <v>169</v>
      </c>
      <c r="H274" s="223">
        <v>1.6559999999999999</v>
      </c>
      <c r="I274" s="224"/>
      <c r="J274" s="225">
        <f>ROUND(I274*H274,2)</f>
        <v>0</v>
      </c>
      <c r="K274" s="226"/>
      <c r="L274" s="44"/>
      <c r="M274" s="227" t="s">
        <v>1</v>
      </c>
      <c r="N274" s="228" t="s">
        <v>40</v>
      </c>
      <c r="O274" s="91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1" t="s">
        <v>128</v>
      </c>
      <c r="AT274" s="231" t="s">
        <v>124</v>
      </c>
      <c r="AU274" s="231" t="s">
        <v>85</v>
      </c>
      <c r="AY274" s="17" t="s">
        <v>122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7" t="s">
        <v>83</v>
      </c>
      <c r="BK274" s="232">
        <f>ROUND(I274*H274,2)</f>
        <v>0</v>
      </c>
      <c r="BL274" s="17" t="s">
        <v>128</v>
      </c>
      <c r="BM274" s="231" t="s">
        <v>291</v>
      </c>
    </row>
    <row r="275" s="14" customFormat="1">
      <c r="A275" s="14"/>
      <c r="B275" s="244"/>
      <c r="C275" s="245"/>
      <c r="D275" s="235" t="s">
        <v>130</v>
      </c>
      <c r="E275" s="245"/>
      <c r="F275" s="247" t="s">
        <v>292</v>
      </c>
      <c r="G275" s="245"/>
      <c r="H275" s="248">
        <v>1.6559999999999999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130</v>
      </c>
      <c r="AU275" s="254" t="s">
        <v>85</v>
      </c>
      <c r="AV275" s="14" t="s">
        <v>85</v>
      </c>
      <c r="AW275" s="14" t="s">
        <v>4</v>
      </c>
      <c r="AX275" s="14" t="s">
        <v>83</v>
      </c>
      <c r="AY275" s="254" t="s">
        <v>122</v>
      </c>
    </row>
    <row r="276" s="2" customFormat="1" ht="24.15" customHeight="1">
      <c r="A276" s="38"/>
      <c r="B276" s="39"/>
      <c r="C276" s="219" t="s">
        <v>293</v>
      </c>
      <c r="D276" s="219" t="s">
        <v>124</v>
      </c>
      <c r="E276" s="220" t="s">
        <v>294</v>
      </c>
      <c r="F276" s="221" t="s">
        <v>295</v>
      </c>
      <c r="G276" s="222" t="s">
        <v>169</v>
      </c>
      <c r="H276" s="223">
        <v>0.184</v>
      </c>
      <c r="I276" s="224"/>
      <c r="J276" s="225">
        <f>ROUND(I276*H276,2)</f>
        <v>0</v>
      </c>
      <c r="K276" s="226"/>
      <c r="L276" s="44"/>
      <c r="M276" s="227" t="s">
        <v>1</v>
      </c>
      <c r="N276" s="228" t="s">
        <v>40</v>
      </c>
      <c r="O276" s="91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1" t="s">
        <v>128</v>
      </c>
      <c r="AT276" s="231" t="s">
        <v>124</v>
      </c>
      <c r="AU276" s="231" t="s">
        <v>85</v>
      </c>
      <c r="AY276" s="17" t="s">
        <v>122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7" t="s">
        <v>83</v>
      </c>
      <c r="BK276" s="232">
        <f>ROUND(I276*H276,2)</f>
        <v>0</v>
      </c>
      <c r="BL276" s="17" t="s">
        <v>128</v>
      </c>
      <c r="BM276" s="231" t="s">
        <v>296</v>
      </c>
    </row>
    <row r="277" s="2" customFormat="1" ht="33" customHeight="1">
      <c r="A277" s="38"/>
      <c r="B277" s="39"/>
      <c r="C277" s="219" t="s">
        <v>297</v>
      </c>
      <c r="D277" s="219" t="s">
        <v>124</v>
      </c>
      <c r="E277" s="220" t="s">
        <v>298</v>
      </c>
      <c r="F277" s="221" t="s">
        <v>299</v>
      </c>
      <c r="G277" s="222" t="s">
        <v>169</v>
      </c>
      <c r="H277" s="223">
        <v>0.184</v>
      </c>
      <c r="I277" s="224"/>
      <c r="J277" s="225">
        <f>ROUND(I277*H277,2)</f>
        <v>0</v>
      </c>
      <c r="K277" s="226"/>
      <c r="L277" s="44"/>
      <c r="M277" s="227" t="s">
        <v>1</v>
      </c>
      <c r="N277" s="228" t="s">
        <v>40</v>
      </c>
      <c r="O277" s="91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1" t="s">
        <v>128</v>
      </c>
      <c r="AT277" s="231" t="s">
        <v>124</v>
      </c>
      <c r="AU277" s="231" t="s">
        <v>85</v>
      </c>
      <c r="AY277" s="17" t="s">
        <v>122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7" t="s">
        <v>83</v>
      </c>
      <c r="BK277" s="232">
        <f>ROUND(I277*H277,2)</f>
        <v>0</v>
      </c>
      <c r="BL277" s="17" t="s">
        <v>128</v>
      </c>
      <c r="BM277" s="231" t="s">
        <v>300</v>
      </c>
    </row>
    <row r="278" s="12" customFormat="1" ht="22.8" customHeight="1">
      <c r="A278" s="12"/>
      <c r="B278" s="203"/>
      <c r="C278" s="204"/>
      <c r="D278" s="205" t="s">
        <v>74</v>
      </c>
      <c r="E278" s="217" t="s">
        <v>301</v>
      </c>
      <c r="F278" s="217" t="s">
        <v>302</v>
      </c>
      <c r="G278" s="204"/>
      <c r="H278" s="204"/>
      <c r="I278" s="207"/>
      <c r="J278" s="218">
        <f>BK278</f>
        <v>0</v>
      </c>
      <c r="K278" s="204"/>
      <c r="L278" s="209"/>
      <c r="M278" s="210"/>
      <c r="N278" s="211"/>
      <c r="O278" s="211"/>
      <c r="P278" s="212">
        <f>P279</f>
        <v>0</v>
      </c>
      <c r="Q278" s="211"/>
      <c r="R278" s="212">
        <f>R279</f>
        <v>0</v>
      </c>
      <c r="S278" s="211"/>
      <c r="T278" s="213">
        <f>T279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4" t="s">
        <v>83</v>
      </c>
      <c r="AT278" s="215" t="s">
        <v>74</v>
      </c>
      <c r="AU278" s="215" t="s">
        <v>83</v>
      </c>
      <c r="AY278" s="214" t="s">
        <v>122</v>
      </c>
      <c r="BK278" s="216">
        <f>BK279</f>
        <v>0</v>
      </c>
    </row>
    <row r="279" s="2" customFormat="1" ht="33" customHeight="1">
      <c r="A279" s="38"/>
      <c r="B279" s="39"/>
      <c r="C279" s="219" t="s">
        <v>303</v>
      </c>
      <c r="D279" s="219" t="s">
        <v>124</v>
      </c>
      <c r="E279" s="220" t="s">
        <v>304</v>
      </c>
      <c r="F279" s="221" t="s">
        <v>305</v>
      </c>
      <c r="G279" s="222" t="s">
        <v>169</v>
      </c>
      <c r="H279" s="223">
        <v>8.2710000000000008</v>
      </c>
      <c r="I279" s="224"/>
      <c r="J279" s="225">
        <f>ROUND(I279*H279,2)</f>
        <v>0</v>
      </c>
      <c r="K279" s="226"/>
      <c r="L279" s="44"/>
      <c r="M279" s="227" t="s">
        <v>1</v>
      </c>
      <c r="N279" s="228" t="s">
        <v>40</v>
      </c>
      <c r="O279" s="91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1" t="s">
        <v>128</v>
      </c>
      <c r="AT279" s="231" t="s">
        <v>124</v>
      </c>
      <c r="AU279" s="231" t="s">
        <v>85</v>
      </c>
      <c r="AY279" s="17" t="s">
        <v>122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7" t="s">
        <v>83</v>
      </c>
      <c r="BK279" s="232">
        <f>ROUND(I279*H279,2)</f>
        <v>0</v>
      </c>
      <c r="BL279" s="17" t="s">
        <v>128</v>
      </c>
      <c r="BM279" s="231" t="s">
        <v>306</v>
      </c>
    </row>
    <row r="280" s="12" customFormat="1" ht="25.92" customHeight="1">
      <c r="A280" s="12"/>
      <c r="B280" s="203"/>
      <c r="C280" s="204"/>
      <c r="D280" s="205" t="s">
        <v>74</v>
      </c>
      <c r="E280" s="206" t="s">
        <v>307</v>
      </c>
      <c r="F280" s="206" t="s">
        <v>308</v>
      </c>
      <c r="G280" s="204"/>
      <c r="H280" s="204"/>
      <c r="I280" s="207"/>
      <c r="J280" s="208">
        <f>BK280</f>
        <v>0</v>
      </c>
      <c r="K280" s="204"/>
      <c r="L280" s="209"/>
      <c r="M280" s="210"/>
      <c r="N280" s="211"/>
      <c r="O280" s="211"/>
      <c r="P280" s="212">
        <f>P281+P288+P296</f>
        <v>0</v>
      </c>
      <c r="Q280" s="211"/>
      <c r="R280" s="212">
        <f>R281+R288+R296</f>
        <v>0</v>
      </c>
      <c r="S280" s="211"/>
      <c r="T280" s="213">
        <f>T281+T288+T296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4" t="s">
        <v>153</v>
      </c>
      <c r="AT280" s="215" t="s">
        <v>74</v>
      </c>
      <c r="AU280" s="215" t="s">
        <v>75</v>
      </c>
      <c r="AY280" s="214" t="s">
        <v>122</v>
      </c>
      <c r="BK280" s="216">
        <f>BK281+BK288+BK296</f>
        <v>0</v>
      </c>
    </row>
    <row r="281" s="12" customFormat="1" ht="22.8" customHeight="1">
      <c r="A281" s="12"/>
      <c r="B281" s="203"/>
      <c r="C281" s="204"/>
      <c r="D281" s="205" t="s">
        <v>74</v>
      </c>
      <c r="E281" s="217" t="s">
        <v>309</v>
      </c>
      <c r="F281" s="217" t="s">
        <v>310</v>
      </c>
      <c r="G281" s="204"/>
      <c r="H281" s="204"/>
      <c r="I281" s="207"/>
      <c r="J281" s="218">
        <f>BK281</f>
        <v>0</v>
      </c>
      <c r="K281" s="204"/>
      <c r="L281" s="209"/>
      <c r="M281" s="210"/>
      <c r="N281" s="211"/>
      <c r="O281" s="211"/>
      <c r="P281" s="212">
        <f>SUM(P282:P287)</f>
        <v>0</v>
      </c>
      <c r="Q281" s="211"/>
      <c r="R281" s="212">
        <f>SUM(R282:R287)</f>
        <v>0</v>
      </c>
      <c r="S281" s="211"/>
      <c r="T281" s="213">
        <f>SUM(T282:T287)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4" t="s">
        <v>153</v>
      </c>
      <c r="AT281" s="215" t="s">
        <v>74</v>
      </c>
      <c r="AU281" s="215" t="s">
        <v>83</v>
      </c>
      <c r="AY281" s="214" t="s">
        <v>122</v>
      </c>
      <c r="BK281" s="216">
        <f>SUM(BK282:BK287)</f>
        <v>0</v>
      </c>
    </row>
    <row r="282" s="2" customFormat="1" ht="16.5" customHeight="1">
      <c r="A282" s="38"/>
      <c r="B282" s="39"/>
      <c r="C282" s="219" t="s">
        <v>311</v>
      </c>
      <c r="D282" s="219" t="s">
        <v>124</v>
      </c>
      <c r="E282" s="220" t="s">
        <v>312</v>
      </c>
      <c r="F282" s="221" t="s">
        <v>313</v>
      </c>
      <c r="G282" s="222" t="s">
        <v>314</v>
      </c>
      <c r="H282" s="223">
        <v>1</v>
      </c>
      <c r="I282" s="224"/>
      <c r="J282" s="225">
        <f>ROUND(I282*H282,2)</f>
        <v>0</v>
      </c>
      <c r="K282" s="226"/>
      <c r="L282" s="44"/>
      <c r="M282" s="227" t="s">
        <v>1</v>
      </c>
      <c r="N282" s="228" t="s">
        <v>40</v>
      </c>
      <c r="O282" s="91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1" t="s">
        <v>315</v>
      </c>
      <c r="AT282" s="231" t="s">
        <v>124</v>
      </c>
      <c r="AU282" s="231" t="s">
        <v>85</v>
      </c>
      <c r="AY282" s="17" t="s">
        <v>122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7" t="s">
        <v>83</v>
      </c>
      <c r="BK282" s="232">
        <f>ROUND(I282*H282,2)</f>
        <v>0</v>
      </c>
      <c r="BL282" s="17" t="s">
        <v>315</v>
      </c>
      <c r="BM282" s="231" t="s">
        <v>316</v>
      </c>
    </row>
    <row r="283" s="13" customFormat="1">
      <c r="A283" s="13"/>
      <c r="B283" s="233"/>
      <c r="C283" s="234"/>
      <c r="D283" s="235" t="s">
        <v>130</v>
      </c>
      <c r="E283" s="236" t="s">
        <v>1</v>
      </c>
      <c r="F283" s="237" t="s">
        <v>317</v>
      </c>
      <c r="G283" s="234"/>
      <c r="H283" s="236" t="s">
        <v>1</v>
      </c>
      <c r="I283" s="238"/>
      <c r="J283" s="234"/>
      <c r="K283" s="234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130</v>
      </c>
      <c r="AU283" s="243" t="s">
        <v>85</v>
      </c>
      <c r="AV283" s="13" t="s">
        <v>83</v>
      </c>
      <c r="AW283" s="13" t="s">
        <v>32</v>
      </c>
      <c r="AX283" s="13" t="s">
        <v>75</v>
      </c>
      <c r="AY283" s="243" t="s">
        <v>122</v>
      </c>
    </row>
    <row r="284" s="14" customFormat="1">
      <c r="A284" s="14"/>
      <c r="B284" s="244"/>
      <c r="C284" s="245"/>
      <c r="D284" s="235" t="s">
        <v>130</v>
      </c>
      <c r="E284" s="246" t="s">
        <v>1</v>
      </c>
      <c r="F284" s="247" t="s">
        <v>83</v>
      </c>
      <c r="G284" s="245"/>
      <c r="H284" s="248">
        <v>1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130</v>
      </c>
      <c r="AU284" s="254" t="s">
        <v>85</v>
      </c>
      <c r="AV284" s="14" t="s">
        <v>85</v>
      </c>
      <c r="AW284" s="14" t="s">
        <v>32</v>
      </c>
      <c r="AX284" s="14" t="s">
        <v>83</v>
      </c>
      <c r="AY284" s="254" t="s">
        <v>122</v>
      </c>
    </row>
    <row r="285" s="2" customFormat="1" ht="16.5" customHeight="1">
      <c r="A285" s="38"/>
      <c r="B285" s="39"/>
      <c r="C285" s="219" t="s">
        <v>318</v>
      </c>
      <c r="D285" s="219" t="s">
        <v>124</v>
      </c>
      <c r="E285" s="220" t="s">
        <v>319</v>
      </c>
      <c r="F285" s="221" t="s">
        <v>320</v>
      </c>
      <c r="G285" s="222" t="s">
        <v>314</v>
      </c>
      <c r="H285" s="223">
        <v>1</v>
      </c>
      <c r="I285" s="224"/>
      <c r="J285" s="225">
        <f>ROUND(I285*H285,2)</f>
        <v>0</v>
      </c>
      <c r="K285" s="226"/>
      <c r="L285" s="44"/>
      <c r="M285" s="227" t="s">
        <v>1</v>
      </c>
      <c r="N285" s="228" t="s">
        <v>40</v>
      </c>
      <c r="O285" s="91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1" t="s">
        <v>315</v>
      </c>
      <c r="AT285" s="231" t="s">
        <v>124</v>
      </c>
      <c r="AU285" s="231" t="s">
        <v>85</v>
      </c>
      <c r="AY285" s="17" t="s">
        <v>122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7" t="s">
        <v>83</v>
      </c>
      <c r="BK285" s="232">
        <f>ROUND(I285*H285,2)</f>
        <v>0</v>
      </c>
      <c r="BL285" s="17" t="s">
        <v>315</v>
      </c>
      <c r="BM285" s="231" t="s">
        <v>321</v>
      </c>
    </row>
    <row r="286" s="13" customFormat="1">
      <c r="A286" s="13"/>
      <c r="B286" s="233"/>
      <c r="C286" s="234"/>
      <c r="D286" s="235" t="s">
        <v>130</v>
      </c>
      <c r="E286" s="236" t="s">
        <v>1</v>
      </c>
      <c r="F286" s="237" t="s">
        <v>322</v>
      </c>
      <c r="G286" s="234"/>
      <c r="H286" s="236" t="s">
        <v>1</v>
      </c>
      <c r="I286" s="238"/>
      <c r="J286" s="234"/>
      <c r="K286" s="234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130</v>
      </c>
      <c r="AU286" s="243" t="s">
        <v>85</v>
      </c>
      <c r="AV286" s="13" t="s">
        <v>83</v>
      </c>
      <c r="AW286" s="13" t="s">
        <v>32</v>
      </c>
      <c r="AX286" s="13" t="s">
        <v>75</v>
      </c>
      <c r="AY286" s="243" t="s">
        <v>122</v>
      </c>
    </row>
    <row r="287" s="14" customFormat="1">
      <c r="A287" s="14"/>
      <c r="B287" s="244"/>
      <c r="C287" s="245"/>
      <c r="D287" s="235" t="s">
        <v>130</v>
      </c>
      <c r="E287" s="246" t="s">
        <v>1</v>
      </c>
      <c r="F287" s="247" t="s">
        <v>83</v>
      </c>
      <c r="G287" s="245"/>
      <c r="H287" s="248">
        <v>1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130</v>
      </c>
      <c r="AU287" s="254" t="s">
        <v>85</v>
      </c>
      <c r="AV287" s="14" t="s">
        <v>85</v>
      </c>
      <c r="AW287" s="14" t="s">
        <v>32</v>
      </c>
      <c r="AX287" s="14" t="s">
        <v>83</v>
      </c>
      <c r="AY287" s="254" t="s">
        <v>122</v>
      </c>
    </row>
    <row r="288" s="12" customFormat="1" ht="22.8" customHeight="1">
      <c r="A288" s="12"/>
      <c r="B288" s="203"/>
      <c r="C288" s="204"/>
      <c r="D288" s="205" t="s">
        <v>74</v>
      </c>
      <c r="E288" s="217" t="s">
        <v>323</v>
      </c>
      <c r="F288" s="217" t="s">
        <v>324</v>
      </c>
      <c r="G288" s="204"/>
      <c r="H288" s="204"/>
      <c r="I288" s="207"/>
      <c r="J288" s="218">
        <f>BK288</f>
        <v>0</v>
      </c>
      <c r="K288" s="204"/>
      <c r="L288" s="209"/>
      <c r="M288" s="210"/>
      <c r="N288" s="211"/>
      <c r="O288" s="211"/>
      <c r="P288" s="212">
        <f>SUM(P289:P295)</f>
        <v>0</v>
      </c>
      <c r="Q288" s="211"/>
      <c r="R288" s="212">
        <f>SUM(R289:R295)</f>
        <v>0</v>
      </c>
      <c r="S288" s="211"/>
      <c r="T288" s="213">
        <f>SUM(T289:T295)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4" t="s">
        <v>153</v>
      </c>
      <c r="AT288" s="215" t="s">
        <v>74</v>
      </c>
      <c r="AU288" s="215" t="s">
        <v>83</v>
      </c>
      <c r="AY288" s="214" t="s">
        <v>122</v>
      </c>
      <c r="BK288" s="216">
        <f>SUM(BK289:BK295)</f>
        <v>0</v>
      </c>
    </row>
    <row r="289" s="2" customFormat="1" ht="16.5" customHeight="1">
      <c r="A289" s="38"/>
      <c r="B289" s="39"/>
      <c r="C289" s="219" t="s">
        <v>325</v>
      </c>
      <c r="D289" s="219" t="s">
        <v>124</v>
      </c>
      <c r="E289" s="220" t="s">
        <v>326</v>
      </c>
      <c r="F289" s="221" t="s">
        <v>324</v>
      </c>
      <c r="G289" s="222" t="s">
        <v>314</v>
      </c>
      <c r="H289" s="223">
        <v>1</v>
      </c>
      <c r="I289" s="224"/>
      <c r="J289" s="225">
        <f>ROUND(I289*H289,2)</f>
        <v>0</v>
      </c>
      <c r="K289" s="226"/>
      <c r="L289" s="44"/>
      <c r="M289" s="227" t="s">
        <v>1</v>
      </c>
      <c r="N289" s="228" t="s">
        <v>40</v>
      </c>
      <c r="O289" s="91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1" t="s">
        <v>315</v>
      </c>
      <c r="AT289" s="231" t="s">
        <v>124</v>
      </c>
      <c r="AU289" s="231" t="s">
        <v>85</v>
      </c>
      <c r="AY289" s="17" t="s">
        <v>122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7" t="s">
        <v>83</v>
      </c>
      <c r="BK289" s="232">
        <f>ROUND(I289*H289,2)</f>
        <v>0</v>
      </c>
      <c r="BL289" s="17" t="s">
        <v>315</v>
      </c>
      <c r="BM289" s="231" t="s">
        <v>327</v>
      </c>
    </row>
    <row r="290" s="13" customFormat="1">
      <c r="A290" s="13"/>
      <c r="B290" s="233"/>
      <c r="C290" s="234"/>
      <c r="D290" s="235" t="s">
        <v>130</v>
      </c>
      <c r="E290" s="236" t="s">
        <v>1</v>
      </c>
      <c r="F290" s="237" t="s">
        <v>328</v>
      </c>
      <c r="G290" s="234"/>
      <c r="H290" s="236" t="s">
        <v>1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130</v>
      </c>
      <c r="AU290" s="243" t="s">
        <v>85</v>
      </c>
      <c r="AV290" s="13" t="s">
        <v>83</v>
      </c>
      <c r="AW290" s="13" t="s">
        <v>32</v>
      </c>
      <c r="AX290" s="13" t="s">
        <v>75</v>
      </c>
      <c r="AY290" s="243" t="s">
        <v>122</v>
      </c>
    </row>
    <row r="291" s="14" customFormat="1">
      <c r="A291" s="14"/>
      <c r="B291" s="244"/>
      <c r="C291" s="245"/>
      <c r="D291" s="235" t="s">
        <v>130</v>
      </c>
      <c r="E291" s="246" t="s">
        <v>1</v>
      </c>
      <c r="F291" s="247" t="s">
        <v>83</v>
      </c>
      <c r="G291" s="245"/>
      <c r="H291" s="248">
        <v>1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130</v>
      </c>
      <c r="AU291" s="254" t="s">
        <v>85</v>
      </c>
      <c r="AV291" s="14" t="s">
        <v>85</v>
      </c>
      <c r="AW291" s="14" t="s">
        <v>32</v>
      </c>
      <c r="AX291" s="14" t="s">
        <v>83</v>
      </c>
      <c r="AY291" s="254" t="s">
        <v>122</v>
      </c>
    </row>
    <row r="292" s="2" customFormat="1" ht="16.5" customHeight="1">
      <c r="A292" s="38"/>
      <c r="B292" s="39"/>
      <c r="C292" s="219" t="s">
        <v>329</v>
      </c>
      <c r="D292" s="219" t="s">
        <v>124</v>
      </c>
      <c r="E292" s="220" t="s">
        <v>330</v>
      </c>
      <c r="F292" s="221" t="s">
        <v>331</v>
      </c>
      <c r="G292" s="222" t="s">
        <v>138</v>
      </c>
      <c r="H292" s="223">
        <v>1</v>
      </c>
      <c r="I292" s="224"/>
      <c r="J292" s="225">
        <f>ROUND(I292*H292,2)</f>
        <v>0</v>
      </c>
      <c r="K292" s="226"/>
      <c r="L292" s="44"/>
      <c r="M292" s="227" t="s">
        <v>1</v>
      </c>
      <c r="N292" s="228" t="s">
        <v>40</v>
      </c>
      <c r="O292" s="91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1" t="s">
        <v>315</v>
      </c>
      <c r="AT292" s="231" t="s">
        <v>124</v>
      </c>
      <c r="AU292" s="231" t="s">
        <v>85</v>
      </c>
      <c r="AY292" s="17" t="s">
        <v>122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7" t="s">
        <v>83</v>
      </c>
      <c r="BK292" s="232">
        <f>ROUND(I292*H292,2)</f>
        <v>0</v>
      </c>
      <c r="BL292" s="17" t="s">
        <v>315</v>
      </c>
      <c r="BM292" s="231" t="s">
        <v>332</v>
      </c>
    </row>
    <row r="293" s="13" customFormat="1">
      <c r="A293" s="13"/>
      <c r="B293" s="233"/>
      <c r="C293" s="234"/>
      <c r="D293" s="235" t="s">
        <v>130</v>
      </c>
      <c r="E293" s="236" t="s">
        <v>1</v>
      </c>
      <c r="F293" s="237" t="s">
        <v>333</v>
      </c>
      <c r="G293" s="234"/>
      <c r="H293" s="236" t="s">
        <v>1</v>
      </c>
      <c r="I293" s="238"/>
      <c r="J293" s="234"/>
      <c r="K293" s="234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130</v>
      </c>
      <c r="AU293" s="243" t="s">
        <v>85</v>
      </c>
      <c r="AV293" s="13" t="s">
        <v>83</v>
      </c>
      <c r="AW293" s="13" t="s">
        <v>32</v>
      </c>
      <c r="AX293" s="13" t="s">
        <v>75</v>
      </c>
      <c r="AY293" s="243" t="s">
        <v>122</v>
      </c>
    </row>
    <row r="294" s="13" customFormat="1">
      <c r="A294" s="13"/>
      <c r="B294" s="233"/>
      <c r="C294" s="234"/>
      <c r="D294" s="235" t="s">
        <v>130</v>
      </c>
      <c r="E294" s="236" t="s">
        <v>1</v>
      </c>
      <c r="F294" s="237" t="s">
        <v>334</v>
      </c>
      <c r="G294" s="234"/>
      <c r="H294" s="236" t="s">
        <v>1</v>
      </c>
      <c r="I294" s="238"/>
      <c r="J294" s="234"/>
      <c r="K294" s="234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130</v>
      </c>
      <c r="AU294" s="243" t="s">
        <v>85</v>
      </c>
      <c r="AV294" s="13" t="s">
        <v>83</v>
      </c>
      <c r="AW294" s="13" t="s">
        <v>32</v>
      </c>
      <c r="AX294" s="13" t="s">
        <v>75</v>
      </c>
      <c r="AY294" s="243" t="s">
        <v>122</v>
      </c>
    </row>
    <row r="295" s="14" customFormat="1">
      <c r="A295" s="14"/>
      <c r="B295" s="244"/>
      <c r="C295" s="245"/>
      <c r="D295" s="235" t="s">
        <v>130</v>
      </c>
      <c r="E295" s="246" t="s">
        <v>1</v>
      </c>
      <c r="F295" s="247" t="s">
        <v>83</v>
      </c>
      <c r="G295" s="245"/>
      <c r="H295" s="248">
        <v>1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130</v>
      </c>
      <c r="AU295" s="254" t="s">
        <v>85</v>
      </c>
      <c r="AV295" s="14" t="s">
        <v>85</v>
      </c>
      <c r="AW295" s="14" t="s">
        <v>32</v>
      </c>
      <c r="AX295" s="14" t="s">
        <v>83</v>
      </c>
      <c r="AY295" s="254" t="s">
        <v>122</v>
      </c>
    </row>
    <row r="296" s="12" customFormat="1" ht="22.8" customHeight="1">
      <c r="A296" s="12"/>
      <c r="B296" s="203"/>
      <c r="C296" s="204"/>
      <c r="D296" s="205" t="s">
        <v>74</v>
      </c>
      <c r="E296" s="217" t="s">
        <v>335</v>
      </c>
      <c r="F296" s="217" t="s">
        <v>336</v>
      </c>
      <c r="G296" s="204"/>
      <c r="H296" s="204"/>
      <c r="I296" s="207"/>
      <c r="J296" s="218">
        <f>BK296</f>
        <v>0</v>
      </c>
      <c r="K296" s="204"/>
      <c r="L296" s="209"/>
      <c r="M296" s="210"/>
      <c r="N296" s="211"/>
      <c r="O296" s="211"/>
      <c r="P296" s="212">
        <f>SUM(P297:P300)</f>
        <v>0</v>
      </c>
      <c r="Q296" s="211"/>
      <c r="R296" s="212">
        <f>SUM(R297:R300)</f>
        <v>0</v>
      </c>
      <c r="S296" s="211"/>
      <c r="T296" s="213">
        <f>SUM(T297:T300)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4" t="s">
        <v>153</v>
      </c>
      <c r="AT296" s="215" t="s">
        <v>74</v>
      </c>
      <c r="AU296" s="215" t="s">
        <v>83</v>
      </c>
      <c r="AY296" s="214" t="s">
        <v>122</v>
      </c>
      <c r="BK296" s="216">
        <f>SUM(BK297:BK300)</f>
        <v>0</v>
      </c>
    </row>
    <row r="297" s="2" customFormat="1" ht="16.5" customHeight="1">
      <c r="A297" s="38"/>
      <c r="B297" s="39"/>
      <c r="C297" s="219" t="s">
        <v>337</v>
      </c>
      <c r="D297" s="219" t="s">
        <v>124</v>
      </c>
      <c r="E297" s="220" t="s">
        <v>338</v>
      </c>
      <c r="F297" s="221" t="s">
        <v>339</v>
      </c>
      <c r="G297" s="222" t="s">
        <v>314</v>
      </c>
      <c r="H297" s="223">
        <v>1</v>
      </c>
      <c r="I297" s="224"/>
      <c r="J297" s="225">
        <f>ROUND(I297*H297,2)</f>
        <v>0</v>
      </c>
      <c r="K297" s="226"/>
      <c r="L297" s="44"/>
      <c r="M297" s="227" t="s">
        <v>1</v>
      </c>
      <c r="N297" s="228" t="s">
        <v>40</v>
      </c>
      <c r="O297" s="91"/>
      <c r="P297" s="229">
        <f>O297*H297</f>
        <v>0</v>
      </c>
      <c r="Q297" s="229">
        <v>0</v>
      </c>
      <c r="R297" s="229">
        <f>Q297*H297</f>
        <v>0</v>
      </c>
      <c r="S297" s="229">
        <v>0</v>
      </c>
      <c r="T297" s="23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1" t="s">
        <v>315</v>
      </c>
      <c r="AT297" s="231" t="s">
        <v>124</v>
      </c>
      <c r="AU297" s="231" t="s">
        <v>85</v>
      </c>
      <c r="AY297" s="17" t="s">
        <v>122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7" t="s">
        <v>83</v>
      </c>
      <c r="BK297" s="232">
        <f>ROUND(I297*H297,2)</f>
        <v>0</v>
      </c>
      <c r="BL297" s="17" t="s">
        <v>315</v>
      </c>
      <c r="BM297" s="231" t="s">
        <v>340</v>
      </c>
    </row>
    <row r="298" s="13" customFormat="1">
      <c r="A298" s="13"/>
      <c r="B298" s="233"/>
      <c r="C298" s="234"/>
      <c r="D298" s="235" t="s">
        <v>130</v>
      </c>
      <c r="E298" s="236" t="s">
        <v>1</v>
      </c>
      <c r="F298" s="237" t="s">
        <v>341</v>
      </c>
      <c r="G298" s="234"/>
      <c r="H298" s="236" t="s">
        <v>1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130</v>
      </c>
      <c r="AU298" s="243" t="s">
        <v>85</v>
      </c>
      <c r="AV298" s="13" t="s">
        <v>83</v>
      </c>
      <c r="AW298" s="13" t="s">
        <v>32</v>
      </c>
      <c r="AX298" s="13" t="s">
        <v>75</v>
      </c>
      <c r="AY298" s="243" t="s">
        <v>122</v>
      </c>
    </row>
    <row r="299" s="14" customFormat="1">
      <c r="A299" s="14"/>
      <c r="B299" s="244"/>
      <c r="C299" s="245"/>
      <c r="D299" s="235" t="s">
        <v>130</v>
      </c>
      <c r="E299" s="246" t="s">
        <v>1</v>
      </c>
      <c r="F299" s="247" t="s">
        <v>83</v>
      </c>
      <c r="G299" s="245"/>
      <c r="H299" s="248">
        <v>1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130</v>
      </c>
      <c r="AU299" s="254" t="s">
        <v>85</v>
      </c>
      <c r="AV299" s="14" t="s">
        <v>85</v>
      </c>
      <c r="AW299" s="14" t="s">
        <v>32</v>
      </c>
      <c r="AX299" s="14" t="s">
        <v>83</v>
      </c>
      <c r="AY299" s="254" t="s">
        <v>122</v>
      </c>
    </row>
    <row r="300" s="2" customFormat="1" ht="16.5" customHeight="1">
      <c r="A300" s="38"/>
      <c r="B300" s="39"/>
      <c r="C300" s="219" t="s">
        <v>342</v>
      </c>
      <c r="D300" s="219" t="s">
        <v>124</v>
      </c>
      <c r="E300" s="220" t="s">
        <v>343</v>
      </c>
      <c r="F300" s="221" t="s">
        <v>344</v>
      </c>
      <c r="G300" s="222" t="s">
        <v>138</v>
      </c>
      <c r="H300" s="223">
        <v>1</v>
      </c>
      <c r="I300" s="224"/>
      <c r="J300" s="225">
        <f>ROUND(I300*H300,2)</f>
        <v>0</v>
      </c>
      <c r="K300" s="226"/>
      <c r="L300" s="44"/>
      <c r="M300" s="277" t="s">
        <v>1</v>
      </c>
      <c r="N300" s="278" t="s">
        <v>40</v>
      </c>
      <c r="O300" s="279"/>
      <c r="P300" s="280">
        <f>O300*H300</f>
        <v>0</v>
      </c>
      <c r="Q300" s="280">
        <v>0</v>
      </c>
      <c r="R300" s="280">
        <f>Q300*H300</f>
        <v>0</v>
      </c>
      <c r="S300" s="280">
        <v>0</v>
      </c>
      <c r="T300" s="281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1" t="s">
        <v>315</v>
      </c>
      <c r="AT300" s="231" t="s">
        <v>124</v>
      </c>
      <c r="AU300" s="231" t="s">
        <v>85</v>
      </c>
      <c r="AY300" s="17" t="s">
        <v>122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7" t="s">
        <v>83</v>
      </c>
      <c r="BK300" s="232">
        <f>ROUND(I300*H300,2)</f>
        <v>0</v>
      </c>
      <c r="BL300" s="17" t="s">
        <v>315</v>
      </c>
      <c r="BM300" s="231" t="s">
        <v>345</v>
      </c>
    </row>
    <row r="301" s="2" customFormat="1" ht="6.96" customHeight="1">
      <c r="A301" s="38"/>
      <c r="B301" s="66"/>
      <c r="C301" s="67"/>
      <c r="D301" s="67"/>
      <c r="E301" s="67"/>
      <c r="F301" s="67"/>
      <c r="G301" s="67"/>
      <c r="H301" s="67"/>
      <c r="I301" s="67"/>
      <c r="J301" s="67"/>
      <c r="K301" s="67"/>
      <c r="L301" s="44"/>
      <c r="M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</row>
  </sheetData>
  <sheetProtection sheet="1" autoFilter="0" formatColumns="0" formatRows="0" objects="1" scenarios="1" spinCount="100000" saltValue="CW1x/EWKf2nIMHchh+nIdcrSTm5KSzllk4dAYafN/beS7T8puVqTXX+nr1hf5DylZ4HnxVDzxqVPnA+Nx62CuQ==" hashValue="2N/6r7QDflYSAVLlMgxFE6aR5qsn3AWaF6jurNke/uRCgPTX5q6f/dlwaKRV5W0f4f+Mx1HeHpBReHpC8sbXhA==" algorithmName="SHA-512" password="CC35"/>
  <autoFilter ref="C125:K30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Workout Vrchlického + Fitness stroje Spáleniště Liberec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346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24. 7. 2025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ROUND((SUM(BE125:BE238)),  2)</f>
        <v>0</v>
      </c>
      <c r="G33" s="38"/>
      <c r="H33" s="38"/>
      <c r="I33" s="155">
        <v>0.20999999999999999</v>
      </c>
      <c r="J33" s="154">
        <f>ROUND(((SUM(BE125:BE238))*I33),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ROUND((SUM(BF125:BF238)),  2)</f>
        <v>0</v>
      </c>
      <c r="G34" s="38"/>
      <c r="H34" s="38"/>
      <c r="I34" s="155">
        <v>0.12</v>
      </c>
      <c r="J34" s="154">
        <f>ROUND(((SUM(BF125:BF238))*I34),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ROUND((SUM(BG125:BG238)),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ROUND((SUM(BH125:BH238)),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ROUND((SUM(BI125:BI238)),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Workout Vrchlického + Fitness stroje Spáleniště Liberec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02 - Fitness stroje Spáleniště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Liberec</v>
      </c>
      <c r="G89" s="40"/>
      <c r="H89" s="40"/>
      <c r="I89" s="32" t="s">
        <v>22</v>
      </c>
      <c r="J89" s="79" t="str">
        <f>IF(J12="","",J12)</f>
        <v>24. 7. 2025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Liberec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99</v>
      </c>
      <c r="E99" s="188"/>
      <c r="F99" s="188"/>
      <c r="G99" s="188"/>
      <c r="H99" s="188"/>
      <c r="I99" s="188"/>
      <c r="J99" s="189">
        <f>J173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100</v>
      </c>
      <c r="E100" s="188"/>
      <c r="F100" s="188"/>
      <c r="G100" s="188"/>
      <c r="H100" s="188"/>
      <c r="I100" s="188"/>
      <c r="J100" s="189">
        <f>J190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J219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103</v>
      </c>
      <c r="E102" s="182"/>
      <c r="F102" s="182"/>
      <c r="G102" s="182"/>
      <c r="H102" s="182"/>
      <c r="I102" s="182"/>
      <c r="J102" s="183">
        <f>J221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J222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105</v>
      </c>
      <c r="E104" s="188"/>
      <c r="F104" s="188"/>
      <c r="G104" s="188"/>
      <c r="H104" s="188"/>
      <c r="I104" s="188"/>
      <c r="J104" s="189">
        <f>J229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106</v>
      </c>
      <c r="E105" s="188"/>
      <c r="F105" s="188"/>
      <c r="G105" s="188"/>
      <c r="H105" s="188"/>
      <c r="I105" s="188"/>
      <c r="J105" s="189">
        <f>J234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Workout Vrchlického + Fitness stroje Spáleniště Liberec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90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 02 - Fitness stroje Spáleniště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Liberec</v>
      </c>
      <c r="G119" s="40"/>
      <c r="H119" s="40"/>
      <c r="I119" s="32" t="s">
        <v>22</v>
      </c>
      <c r="J119" s="79" t="str">
        <f>IF(J12="","",J12)</f>
        <v>24. 7. 2025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Statutární město Liberec</v>
      </c>
      <c r="G121" s="40"/>
      <c r="H121" s="40"/>
      <c r="I121" s="32" t="s">
        <v>30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108</v>
      </c>
      <c r="D124" s="194" t="s">
        <v>60</v>
      </c>
      <c r="E124" s="194" t="s">
        <v>56</v>
      </c>
      <c r="F124" s="194" t="s">
        <v>57</v>
      </c>
      <c r="G124" s="194" t="s">
        <v>109</v>
      </c>
      <c r="H124" s="194" t="s">
        <v>110</v>
      </c>
      <c r="I124" s="194" t="s">
        <v>111</v>
      </c>
      <c r="J124" s="195" t="s">
        <v>94</v>
      </c>
      <c r="K124" s="196" t="s">
        <v>112</v>
      </c>
      <c r="L124" s="197"/>
      <c r="M124" s="100" t="s">
        <v>1</v>
      </c>
      <c r="N124" s="101" t="s">
        <v>39</v>
      </c>
      <c r="O124" s="101" t="s">
        <v>113</v>
      </c>
      <c r="P124" s="101" t="s">
        <v>114</v>
      </c>
      <c r="Q124" s="101" t="s">
        <v>115</v>
      </c>
      <c r="R124" s="101" t="s">
        <v>116</v>
      </c>
      <c r="S124" s="101" t="s">
        <v>117</v>
      </c>
      <c r="T124" s="102" t="s">
        <v>118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119</v>
      </c>
      <c r="D125" s="40"/>
      <c r="E125" s="40"/>
      <c r="F125" s="40"/>
      <c r="G125" s="40"/>
      <c r="H125" s="40"/>
      <c r="I125" s="40"/>
      <c r="J125" s="198">
        <f>BK125</f>
        <v>0</v>
      </c>
      <c r="K125" s="40"/>
      <c r="L125" s="44"/>
      <c r="M125" s="103"/>
      <c r="N125" s="199"/>
      <c r="O125" s="104"/>
      <c r="P125" s="200">
        <f>P126+P221</f>
        <v>0</v>
      </c>
      <c r="Q125" s="104"/>
      <c r="R125" s="200">
        <f>R126+R221</f>
        <v>3.8350499999999998</v>
      </c>
      <c r="S125" s="104"/>
      <c r="T125" s="201">
        <f>T126+T221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74</v>
      </c>
      <c r="AU125" s="17" t="s">
        <v>96</v>
      </c>
      <c r="BK125" s="202">
        <f>BK126+BK221</f>
        <v>0</v>
      </c>
    </row>
    <row r="126" s="12" customFormat="1" ht="25.92" customHeight="1">
      <c r="A126" s="12"/>
      <c r="B126" s="203"/>
      <c r="C126" s="204"/>
      <c r="D126" s="205" t="s">
        <v>74</v>
      </c>
      <c r="E126" s="206" t="s">
        <v>120</v>
      </c>
      <c r="F126" s="206" t="s">
        <v>121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P127+P173+P190+P219</f>
        <v>0</v>
      </c>
      <c r="Q126" s="211"/>
      <c r="R126" s="212">
        <f>R127+R173+R190+R219</f>
        <v>3.8350499999999998</v>
      </c>
      <c r="S126" s="211"/>
      <c r="T126" s="213">
        <f>T127+T173+T190+T219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83</v>
      </c>
      <c r="AT126" s="215" t="s">
        <v>74</v>
      </c>
      <c r="AU126" s="215" t="s">
        <v>75</v>
      </c>
      <c r="AY126" s="214" t="s">
        <v>122</v>
      </c>
      <c r="BK126" s="216">
        <f>BK127+BK173+BK190+BK219</f>
        <v>0</v>
      </c>
    </row>
    <row r="127" s="12" customFormat="1" ht="22.8" customHeight="1">
      <c r="A127" s="12"/>
      <c r="B127" s="203"/>
      <c r="C127" s="204"/>
      <c r="D127" s="205" t="s">
        <v>74</v>
      </c>
      <c r="E127" s="217" t="s">
        <v>83</v>
      </c>
      <c r="F127" s="217" t="s">
        <v>123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SUM(P128:P172)</f>
        <v>0</v>
      </c>
      <c r="Q127" s="211"/>
      <c r="R127" s="212">
        <f>SUM(R128:R172)</f>
        <v>1.7332500000000002</v>
      </c>
      <c r="S127" s="211"/>
      <c r="T127" s="213">
        <f>SUM(T128:T172)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83</v>
      </c>
      <c r="AT127" s="215" t="s">
        <v>74</v>
      </c>
      <c r="AU127" s="215" t="s">
        <v>83</v>
      </c>
      <c r="AY127" s="214" t="s">
        <v>122</v>
      </c>
      <c r="BK127" s="216">
        <f>SUM(BK128:BK172)</f>
        <v>0</v>
      </c>
    </row>
    <row r="128" s="2" customFormat="1" ht="24.15" customHeight="1">
      <c r="A128" s="38"/>
      <c r="B128" s="39"/>
      <c r="C128" s="219" t="s">
        <v>83</v>
      </c>
      <c r="D128" s="219" t="s">
        <v>124</v>
      </c>
      <c r="E128" s="220" t="s">
        <v>125</v>
      </c>
      <c r="F128" s="221" t="s">
        <v>126</v>
      </c>
      <c r="G128" s="222" t="s">
        <v>127</v>
      </c>
      <c r="H128" s="223">
        <v>40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40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128</v>
      </c>
      <c r="AT128" s="231" t="s">
        <v>124</v>
      </c>
      <c r="AU128" s="231" t="s">
        <v>85</v>
      </c>
      <c r="AY128" s="17" t="s">
        <v>122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83</v>
      </c>
      <c r="BK128" s="232">
        <f>ROUND(I128*H128,2)</f>
        <v>0</v>
      </c>
      <c r="BL128" s="17" t="s">
        <v>128</v>
      </c>
      <c r="BM128" s="231" t="s">
        <v>129</v>
      </c>
    </row>
    <row r="129" s="13" customFormat="1">
      <c r="A129" s="13"/>
      <c r="B129" s="233"/>
      <c r="C129" s="234"/>
      <c r="D129" s="235" t="s">
        <v>130</v>
      </c>
      <c r="E129" s="236" t="s">
        <v>1</v>
      </c>
      <c r="F129" s="237" t="s">
        <v>347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130</v>
      </c>
      <c r="AU129" s="243" t="s">
        <v>85</v>
      </c>
      <c r="AV129" s="13" t="s">
        <v>83</v>
      </c>
      <c r="AW129" s="13" t="s">
        <v>32</v>
      </c>
      <c r="AX129" s="13" t="s">
        <v>75</v>
      </c>
      <c r="AY129" s="243" t="s">
        <v>122</v>
      </c>
    </row>
    <row r="130" s="14" customFormat="1">
      <c r="A130" s="14"/>
      <c r="B130" s="244"/>
      <c r="C130" s="245"/>
      <c r="D130" s="235" t="s">
        <v>130</v>
      </c>
      <c r="E130" s="246" t="s">
        <v>1</v>
      </c>
      <c r="F130" s="247" t="s">
        <v>348</v>
      </c>
      <c r="G130" s="245"/>
      <c r="H130" s="248">
        <v>40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130</v>
      </c>
      <c r="AU130" s="254" t="s">
        <v>85</v>
      </c>
      <c r="AV130" s="14" t="s">
        <v>85</v>
      </c>
      <c r="AW130" s="14" t="s">
        <v>32</v>
      </c>
      <c r="AX130" s="14" t="s">
        <v>83</v>
      </c>
      <c r="AY130" s="254" t="s">
        <v>122</v>
      </c>
    </row>
    <row r="131" s="2" customFormat="1" ht="16.5" customHeight="1">
      <c r="A131" s="38"/>
      <c r="B131" s="39"/>
      <c r="C131" s="219" t="s">
        <v>85</v>
      </c>
      <c r="D131" s="219" t="s">
        <v>124</v>
      </c>
      <c r="E131" s="220" t="s">
        <v>349</v>
      </c>
      <c r="F131" s="221" t="s">
        <v>137</v>
      </c>
      <c r="G131" s="222" t="s">
        <v>138</v>
      </c>
      <c r="H131" s="223">
        <v>1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40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128</v>
      </c>
      <c r="AT131" s="231" t="s">
        <v>124</v>
      </c>
      <c r="AU131" s="231" t="s">
        <v>85</v>
      </c>
      <c r="AY131" s="17" t="s">
        <v>122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83</v>
      </c>
      <c r="BK131" s="232">
        <f>ROUND(I131*H131,2)</f>
        <v>0</v>
      </c>
      <c r="BL131" s="17" t="s">
        <v>128</v>
      </c>
      <c r="BM131" s="231" t="s">
        <v>139</v>
      </c>
    </row>
    <row r="132" s="2" customFormat="1" ht="33" customHeight="1">
      <c r="A132" s="38"/>
      <c r="B132" s="39"/>
      <c r="C132" s="219" t="s">
        <v>140</v>
      </c>
      <c r="D132" s="219" t="s">
        <v>124</v>
      </c>
      <c r="E132" s="220" t="s">
        <v>146</v>
      </c>
      <c r="F132" s="221" t="s">
        <v>147</v>
      </c>
      <c r="G132" s="222" t="s">
        <v>148</v>
      </c>
      <c r="H132" s="223">
        <v>1.155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40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128</v>
      </c>
      <c r="AT132" s="231" t="s">
        <v>124</v>
      </c>
      <c r="AU132" s="231" t="s">
        <v>85</v>
      </c>
      <c r="AY132" s="17" t="s">
        <v>122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83</v>
      </c>
      <c r="BK132" s="232">
        <f>ROUND(I132*H132,2)</f>
        <v>0</v>
      </c>
      <c r="BL132" s="17" t="s">
        <v>128</v>
      </c>
      <c r="BM132" s="231" t="s">
        <v>149</v>
      </c>
    </row>
    <row r="133" s="13" customFormat="1">
      <c r="A133" s="13"/>
      <c r="B133" s="233"/>
      <c r="C133" s="234"/>
      <c r="D133" s="235" t="s">
        <v>130</v>
      </c>
      <c r="E133" s="236" t="s">
        <v>1</v>
      </c>
      <c r="F133" s="237" t="s">
        <v>150</v>
      </c>
      <c r="G133" s="234"/>
      <c r="H133" s="236" t="s">
        <v>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130</v>
      </c>
      <c r="AU133" s="243" t="s">
        <v>85</v>
      </c>
      <c r="AV133" s="13" t="s">
        <v>83</v>
      </c>
      <c r="AW133" s="13" t="s">
        <v>32</v>
      </c>
      <c r="AX133" s="13" t="s">
        <v>75</v>
      </c>
      <c r="AY133" s="243" t="s">
        <v>122</v>
      </c>
    </row>
    <row r="134" s="13" customFormat="1">
      <c r="A134" s="13"/>
      <c r="B134" s="233"/>
      <c r="C134" s="234"/>
      <c r="D134" s="235" t="s">
        <v>130</v>
      </c>
      <c r="E134" s="236" t="s">
        <v>1</v>
      </c>
      <c r="F134" s="237" t="s">
        <v>151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130</v>
      </c>
      <c r="AU134" s="243" t="s">
        <v>85</v>
      </c>
      <c r="AV134" s="13" t="s">
        <v>83</v>
      </c>
      <c r="AW134" s="13" t="s">
        <v>32</v>
      </c>
      <c r="AX134" s="13" t="s">
        <v>75</v>
      </c>
      <c r="AY134" s="243" t="s">
        <v>122</v>
      </c>
    </row>
    <row r="135" s="14" customFormat="1">
      <c r="A135" s="14"/>
      <c r="B135" s="244"/>
      <c r="C135" s="245"/>
      <c r="D135" s="235" t="s">
        <v>130</v>
      </c>
      <c r="E135" s="246" t="s">
        <v>1</v>
      </c>
      <c r="F135" s="247" t="s">
        <v>350</v>
      </c>
      <c r="G135" s="245"/>
      <c r="H135" s="248">
        <v>1.155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130</v>
      </c>
      <c r="AU135" s="254" t="s">
        <v>85</v>
      </c>
      <c r="AV135" s="14" t="s">
        <v>85</v>
      </c>
      <c r="AW135" s="14" t="s">
        <v>32</v>
      </c>
      <c r="AX135" s="14" t="s">
        <v>83</v>
      </c>
      <c r="AY135" s="254" t="s">
        <v>122</v>
      </c>
    </row>
    <row r="136" s="2" customFormat="1" ht="37.8" customHeight="1">
      <c r="A136" s="38"/>
      <c r="B136" s="39"/>
      <c r="C136" s="219" t="s">
        <v>128</v>
      </c>
      <c r="D136" s="219" t="s">
        <v>124</v>
      </c>
      <c r="E136" s="220" t="s">
        <v>154</v>
      </c>
      <c r="F136" s="221" t="s">
        <v>155</v>
      </c>
      <c r="G136" s="222" t="s">
        <v>148</v>
      </c>
      <c r="H136" s="223">
        <v>2.6549999999999998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40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128</v>
      </c>
      <c r="AT136" s="231" t="s">
        <v>124</v>
      </c>
      <c r="AU136" s="231" t="s">
        <v>85</v>
      </c>
      <c r="AY136" s="17" t="s">
        <v>122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83</v>
      </c>
      <c r="BK136" s="232">
        <f>ROUND(I136*H136,2)</f>
        <v>0</v>
      </c>
      <c r="BL136" s="17" t="s">
        <v>128</v>
      </c>
      <c r="BM136" s="231" t="s">
        <v>156</v>
      </c>
    </row>
    <row r="137" s="13" customFormat="1">
      <c r="A137" s="13"/>
      <c r="B137" s="233"/>
      <c r="C137" s="234"/>
      <c r="D137" s="235" t="s">
        <v>130</v>
      </c>
      <c r="E137" s="236" t="s">
        <v>1</v>
      </c>
      <c r="F137" s="237" t="s">
        <v>157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130</v>
      </c>
      <c r="AU137" s="243" t="s">
        <v>85</v>
      </c>
      <c r="AV137" s="13" t="s">
        <v>83</v>
      </c>
      <c r="AW137" s="13" t="s">
        <v>32</v>
      </c>
      <c r="AX137" s="13" t="s">
        <v>75</v>
      </c>
      <c r="AY137" s="243" t="s">
        <v>122</v>
      </c>
    </row>
    <row r="138" s="13" customFormat="1">
      <c r="A138" s="13"/>
      <c r="B138" s="233"/>
      <c r="C138" s="234"/>
      <c r="D138" s="235" t="s">
        <v>130</v>
      </c>
      <c r="E138" s="236" t="s">
        <v>1</v>
      </c>
      <c r="F138" s="237" t="s">
        <v>351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130</v>
      </c>
      <c r="AU138" s="243" t="s">
        <v>85</v>
      </c>
      <c r="AV138" s="13" t="s">
        <v>83</v>
      </c>
      <c r="AW138" s="13" t="s">
        <v>32</v>
      </c>
      <c r="AX138" s="13" t="s">
        <v>75</v>
      </c>
      <c r="AY138" s="243" t="s">
        <v>122</v>
      </c>
    </row>
    <row r="139" s="14" customFormat="1">
      <c r="A139" s="14"/>
      <c r="B139" s="244"/>
      <c r="C139" s="245"/>
      <c r="D139" s="235" t="s">
        <v>130</v>
      </c>
      <c r="E139" s="246" t="s">
        <v>1</v>
      </c>
      <c r="F139" s="247" t="s">
        <v>352</v>
      </c>
      <c r="G139" s="245"/>
      <c r="H139" s="248">
        <v>1.5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130</v>
      </c>
      <c r="AU139" s="254" t="s">
        <v>85</v>
      </c>
      <c r="AV139" s="14" t="s">
        <v>85</v>
      </c>
      <c r="AW139" s="14" t="s">
        <v>32</v>
      </c>
      <c r="AX139" s="14" t="s">
        <v>75</v>
      </c>
      <c r="AY139" s="254" t="s">
        <v>122</v>
      </c>
    </row>
    <row r="140" s="13" customFormat="1">
      <c r="A140" s="13"/>
      <c r="B140" s="233"/>
      <c r="C140" s="234"/>
      <c r="D140" s="235" t="s">
        <v>130</v>
      </c>
      <c r="E140" s="236" t="s">
        <v>1</v>
      </c>
      <c r="F140" s="237" t="s">
        <v>159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130</v>
      </c>
      <c r="AU140" s="243" t="s">
        <v>85</v>
      </c>
      <c r="AV140" s="13" t="s">
        <v>83</v>
      </c>
      <c r="AW140" s="13" t="s">
        <v>32</v>
      </c>
      <c r="AX140" s="13" t="s">
        <v>75</v>
      </c>
      <c r="AY140" s="243" t="s">
        <v>122</v>
      </c>
    </row>
    <row r="141" s="14" customFormat="1">
      <c r="A141" s="14"/>
      <c r="B141" s="244"/>
      <c r="C141" s="245"/>
      <c r="D141" s="235" t="s">
        <v>130</v>
      </c>
      <c r="E141" s="246" t="s">
        <v>1</v>
      </c>
      <c r="F141" s="247" t="s">
        <v>353</v>
      </c>
      <c r="G141" s="245"/>
      <c r="H141" s="248">
        <v>1.155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130</v>
      </c>
      <c r="AU141" s="254" t="s">
        <v>85</v>
      </c>
      <c r="AV141" s="14" t="s">
        <v>85</v>
      </c>
      <c r="AW141" s="14" t="s">
        <v>32</v>
      </c>
      <c r="AX141" s="14" t="s">
        <v>75</v>
      </c>
      <c r="AY141" s="254" t="s">
        <v>122</v>
      </c>
    </row>
    <row r="142" s="15" customFormat="1">
      <c r="A142" s="15"/>
      <c r="B142" s="255"/>
      <c r="C142" s="256"/>
      <c r="D142" s="235" t="s">
        <v>130</v>
      </c>
      <c r="E142" s="257" t="s">
        <v>1</v>
      </c>
      <c r="F142" s="258" t="s">
        <v>135</v>
      </c>
      <c r="G142" s="256"/>
      <c r="H142" s="259">
        <v>2.6550000000000002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130</v>
      </c>
      <c r="AU142" s="265" t="s">
        <v>85</v>
      </c>
      <c r="AV142" s="15" t="s">
        <v>128</v>
      </c>
      <c r="AW142" s="15" t="s">
        <v>32</v>
      </c>
      <c r="AX142" s="15" t="s">
        <v>83</v>
      </c>
      <c r="AY142" s="265" t="s">
        <v>122</v>
      </c>
    </row>
    <row r="143" s="2" customFormat="1" ht="24.15" customHeight="1">
      <c r="A143" s="38"/>
      <c r="B143" s="39"/>
      <c r="C143" s="219" t="s">
        <v>153</v>
      </c>
      <c r="D143" s="219" t="s">
        <v>124</v>
      </c>
      <c r="E143" s="220" t="s">
        <v>162</v>
      </c>
      <c r="F143" s="221" t="s">
        <v>163</v>
      </c>
      <c r="G143" s="222" t="s">
        <v>148</v>
      </c>
      <c r="H143" s="223">
        <v>2.6549999999999998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40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128</v>
      </c>
      <c r="AT143" s="231" t="s">
        <v>124</v>
      </c>
      <c r="AU143" s="231" t="s">
        <v>85</v>
      </c>
      <c r="AY143" s="17" t="s">
        <v>122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83</v>
      </c>
      <c r="BK143" s="232">
        <f>ROUND(I143*H143,2)</f>
        <v>0</v>
      </c>
      <c r="BL143" s="17" t="s">
        <v>128</v>
      </c>
      <c r="BM143" s="231" t="s">
        <v>164</v>
      </c>
    </row>
    <row r="144" s="13" customFormat="1">
      <c r="A144" s="13"/>
      <c r="B144" s="233"/>
      <c r="C144" s="234"/>
      <c r="D144" s="235" t="s">
        <v>130</v>
      </c>
      <c r="E144" s="236" t="s">
        <v>1</v>
      </c>
      <c r="F144" s="237" t="s">
        <v>157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130</v>
      </c>
      <c r="AU144" s="243" t="s">
        <v>85</v>
      </c>
      <c r="AV144" s="13" t="s">
        <v>83</v>
      </c>
      <c r="AW144" s="13" t="s">
        <v>32</v>
      </c>
      <c r="AX144" s="13" t="s">
        <v>75</v>
      </c>
      <c r="AY144" s="243" t="s">
        <v>122</v>
      </c>
    </row>
    <row r="145" s="13" customFormat="1">
      <c r="A145" s="13"/>
      <c r="B145" s="233"/>
      <c r="C145" s="234"/>
      <c r="D145" s="235" t="s">
        <v>130</v>
      </c>
      <c r="E145" s="236" t="s">
        <v>1</v>
      </c>
      <c r="F145" s="237" t="s">
        <v>351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130</v>
      </c>
      <c r="AU145" s="243" t="s">
        <v>85</v>
      </c>
      <c r="AV145" s="13" t="s">
        <v>83</v>
      </c>
      <c r="AW145" s="13" t="s">
        <v>32</v>
      </c>
      <c r="AX145" s="13" t="s">
        <v>75</v>
      </c>
      <c r="AY145" s="243" t="s">
        <v>122</v>
      </c>
    </row>
    <row r="146" s="14" customFormat="1">
      <c r="A146" s="14"/>
      <c r="B146" s="244"/>
      <c r="C146" s="245"/>
      <c r="D146" s="235" t="s">
        <v>130</v>
      </c>
      <c r="E146" s="246" t="s">
        <v>1</v>
      </c>
      <c r="F146" s="247" t="s">
        <v>352</v>
      </c>
      <c r="G146" s="245"/>
      <c r="H146" s="248">
        <v>1.5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130</v>
      </c>
      <c r="AU146" s="254" t="s">
        <v>85</v>
      </c>
      <c r="AV146" s="14" t="s">
        <v>85</v>
      </c>
      <c r="AW146" s="14" t="s">
        <v>32</v>
      </c>
      <c r="AX146" s="14" t="s">
        <v>75</v>
      </c>
      <c r="AY146" s="254" t="s">
        <v>122</v>
      </c>
    </row>
    <row r="147" s="13" customFormat="1">
      <c r="A147" s="13"/>
      <c r="B147" s="233"/>
      <c r="C147" s="234"/>
      <c r="D147" s="235" t="s">
        <v>130</v>
      </c>
      <c r="E147" s="236" t="s">
        <v>1</v>
      </c>
      <c r="F147" s="237" t="s">
        <v>165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130</v>
      </c>
      <c r="AU147" s="243" t="s">
        <v>85</v>
      </c>
      <c r="AV147" s="13" t="s">
        <v>83</v>
      </c>
      <c r="AW147" s="13" t="s">
        <v>32</v>
      </c>
      <c r="AX147" s="13" t="s">
        <v>75</v>
      </c>
      <c r="AY147" s="243" t="s">
        <v>122</v>
      </c>
    </row>
    <row r="148" s="14" customFormat="1">
      <c r="A148" s="14"/>
      <c r="B148" s="244"/>
      <c r="C148" s="245"/>
      <c r="D148" s="235" t="s">
        <v>130</v>
      </c>
      <c r="E148" s="246" t="s">
        <v>1</v>
      </c>
      <c r="F148" s="247" t="s">
        <v>353</v>
      </c>
      <c r="G148" s="245"/>
      <c r="H148" s="248">
        <v>1.155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130</v>
      </c>
      <c r="AU148" s="254" t="s">
        <v>85</v>
      </c>
      <c r="AV148" s="14" t="s">
        <v>85</v>
      </c>
      <c r="AW148" s="14" t="s">
        <v>32</v>
      </c>
      <c r="AX148" s="14" t="s">
        <v>75</v>
      </c>
      <c r="AY148" s="254" t="s">
        <v>122</v>
      </c>
    </row>
    <row r="149" s="15" customFormat="1">
      <c r="A149" s="15"/>
      <c r="B149" s="255"/>
      <c r="C149" s="256"/>
      <c r="D149" s="235" t="s">
        <v>130</v>
      </c>
      <c r="E149" s="257" t="s">
        <v>1</v>
      </c>
      <c r="F149" s="258" t="s">
        <v>135</v>
      </c>
      <c r="G149" s="256"/>
      <c r="H149" s="259">
        <v>2.6550000000000002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130</v>
      </c>
      <c r="AU149" s="265" t="s">
        <v>85</v>
      </c>
      <c r="AV149" s="15" t="s">
        <v>128</v>
      </c>
      <c r="AW149" s="15" t="s">
        <v>32</v>
      </c>
      <c r="AX149" s="15" t="s">
        <v>83</v>
      </c>
      <c r="AY149" s="265" t="s">
        <v>122</v>
      </c>
    </row>
    <row r="150" s="2" customFormat="1" ht="33" customHeight="1">
      <c r="A150" s="38"/>
      <c r="B150" s="39"/>
      <c r="C150" s="219" t="s">
        <v>161</v>
      </c>
      <c r="D150" s="219" t="s">
        <v>124</v>
      </c>
      <c r="E150" s="220" t="s">
        <v>167</v>
      </c>
      <c r="F150" s="221" t="s">
        <v>168</v>
      </c>
      <c r="G150" s="222" t="s">
        <v>169</v>
      </c>
      <c r="H150" s="223">
        <v>5.3099999999999996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40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128</v>
      </c>
      <c r="AT150" s="231" t="s">
        <v>124</v>
      </c>
      <c r="AU150" s="231" t="s">
        <v>85</v>
      </c>
      <c r="AY150" s="17" t="s">
        <v>122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83</v>
      </c>
      <c r="BK150" s="232">
        <f>ROUND(I150*H150,2)</f>
        <v>0</v>
      </c>
      <c r="BL150" s="17" t="s">
        <v>128</v>
      </c>
      <c r="BM150" s="231" t="s">
        <v>170</v>
      </c>
    </row>
    <row r="151" s="14" customFormat="1">
      <c r="A151" s="14"/>
      <c r="B151" s="244"/>
      <c r="C151" s="245"/>
      <c r="D151" s="235" t="s">
        <v>130</v>
      </c>
      <c r="E151" s="246" t="s">
        <v>1</v>
      </c>
      <c r="F151" s="247" t="s">
        <v>354</v>
      </c>
      <c r="G151" s="245"/>
      <c r="H151" s="248">
        <v>5.3099999999999996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130</v>
      </c>
      <c r="AU151" s="254" t="s">
        <v>85</v>
      </c>
      <c r="AV151" s="14" t="s">
        <v>85</v>
      </c>
      <c r="AW151" s="14" t="s">
        <v>32</v>
      </c>
      <c r="AX151" s="14" t="s">
        <v>83</v>
      </c>
      <c r="AY151" s="254" t="s">
        <v>122</v>
      </c>
    </row>
    <row r="152" s="2" customFormat="1" ht="16.5" customHeight="1">
      <c r="A152" s="38"/>
      <c r="B152" s="39"/>
      <c r="C152" s="219" t="s">
        <v>166</v>
      </c>
      <c r="D152" s="219" t="s">
        <v>124</v>
      </c>
      <c r="E152" s="220" t="s">
        <v>173</v>
      </c>
      <c r="F152" s="221" t="s">
        <v>174</v>
      </c>
      <c r="G152" s="222" t="s">
        <v>148</v>
      </c>
      <c r="H152" s="223">
        <v>2.1549999999999998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40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128</v>
      </c>
      <c r="AT152" s="231" t="s">
        <v>124</v>
      </c>
      <c r="AU152" s="231" t="s">
        <v>85</v>
      </c>
      <c r="AY152" s="17" t="s">
        <v>122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83</v>
      </c>
      <c r="BK152" s="232">
        <f>ROUND(I152*H152,2)</f>
        <v>0</v>
      </c>
      <c r="BL152" s="17" t="s">
        <v>128</v>
      </c>
      <c r="BM152" s="231" t="s">
        <v>175</v>
      </c>
    </row>
    <row r="153" s="2" customFormat="1" ht="24.15" customHeight="1">
      <c r="A153" s="38"/>
      <c r="B153" s="39"/>
      <c r="C153" s="219" t="s">
        <v>172</v>
      </c>
      <c r="D153" s="219" t="s">
        <v>124</v>
      </c>
      <c r="E153" s="220" t="s">
        <v>177</v>
      </c>
      <c r="F153" s="221" t="s">
        <v>178</v>
      </c>
      <c r="G153" s="222" t="s">
        <v>127</v>
      </c>
      <c r="H153" s="223">
        <v>10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40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128</v>
      </c>
      <c r="AT153" s="231" t="s">
        <v>124</v>
      </c>
      <c r="AU153" s="231" t="s">
        <v>85</v>
      </c>
      <c r="AY153" s="17" t="s">
        <v>122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83</v>
      </c>
      <c r="BK153" s="232">
        <f>ROUND(I153*H153,2)</f>
        <v>0</v>
      </c>
      <c r="BL153" s="17" t="s">
        <v>128</v>
      </c>
      <c r="BM153" s="231" t="s">
        <v>179</v>
      </c>
    </row>
    <row r="154" s="13" customFormat="1">
      <c r="A154" s="13"/>
      <c r="B154" s="233"/>
      <c r="C154" s="234"/>
      <c r="D154" s="235" t="s">
        <v>130</v>
      </c>
      <c r="E154" s="236" t="s">
        <v>1</v>
      </c>
      <c r="F154" s="237" t="s">
        <v>180</v>
      </c>
      <c r="G154" s="234"/>
      <c r="H154" s="236" t="s">
        <v>1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130</v>
      </c>
      <c r="AU154" s="243" t="s">
        <v>85</v>
      </c>
      <c r="AV154" s="13" t="s">
        <v>83</v>
      </c>
      <c r="AW154" s="13" t="s">
        <v>32</v>
      </c>
      <c r="AX154" s="13" t="s">
        <v>75</v>
      </c>
      <c r="AY154" s="243" t="s">
        <v>122</v>
      </c>
    </row>
    <row r="155" s="13" customFormat="1">
      <c r="A155" s="13"/>
      <c r="B155" s="233"/>
      <c r="C155" s="234"/>
      <c r="D155" s="235" t="s">
        <v>130</v>
      </c>
      <c r="E155" s="236" t="s">
        <v>1</v>
      </c>
      <c r="F155" s="237" t="s">
        <v>355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130</v>
      </c>
      <c r="AU155" s="243" t="s">
        <v>85</v>
      </c>
      <c r="AV155" s="13" t="s">
        <v>83</v>
      </c>
      <c r="AW155" s="13" t="s">
        <v>32</v>
      </c>
      <c r="AX155" s="13" t="s">
        <v>75</v>
      </c>
      <c r="AY155" s="243" t="s">
        <v>122</v>
      </c>
    </row>
    <row r="156" s="14" customFormat="1">
      <c r="A156" s="14"/>
      <c r="B156" s="244"/>
      <c r="C156" s="245"/>
      <c r="D156" s="235" t="s">
        <v>130</v>
      </c>
      <c r="E156" s="246" t="s">
        <v>1</v>
      </c>
      <c r="F156" s="247" t="s">
        <v>356</v>
      </c>
      <c r="G156" s="245"/>
      <c r="H156" s="248">
        <v>10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130</v>
      </c>
      <c r="AU156" s="254" t="s">
        <v>85</v>
      </c>
      <c r="AV156" s="14" t="s">
        <v>85</v>
      </c>
      <c r="AW156" s="14" t="s">
        <v>32</v>
      </c>
      <c r="AX156" s="14" t="s">
        <v>83</v>
      </c>
      <c r="AY156" s="254" t="s">
        <v>122</v>
      </c>
    </row>
    <row r="157" s="2" customFormat="1" ht="24.15" customHeight="1">
      <c r="A157" s="38"/>
      <c r="B157" s="39"/>
      <c r="C157" s="266" t="s">
        <v>176</v>
      </c>
      <c r="D157" s="266" t="s">
        <v>184</v>
      </c>
      <c r="E157" s="267" t="s">
        <v>185</v>
      </c>
      <c r="F157" s="268" t="s">
        <v>186</v>
      </c>
      <c r="G157" s="269" t="s">
        <v>169</v>
      </c>
      <c r="H157" s="270">
        <v>1.7330000000000001</v>
      </c>
      <c r="I157" s="271"/>
      <c r="J157" s="272">
        <f>ROUND(I157*H157,2)</f>
        <v>0</v>
      </c>
      <c r="K157" s="273"/>
      <c r="L157" s="274"/>
      <c r="M157" s="275" t="s">
        <v>1</v>
      </c>
      <c r="N157" s="276" t="s">
        <v>40</v>
      </c>
      <c r="O157" s="91"/>
      <c r="P157" s="229">
        <f>O157*H157</f>
        <v>0</v>
      </c>
      <c r="Q157" s="229">
        <v>1</v>
      </c>
      <c r="R157" s="229">
        <f>Q157*H157</f>
        <v>1.7330000000000001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172</v>
      </c>
      <c r="AT157" s="231" t="s">
        <v>184</v>
      </c>
      <c r="AU157" s="231" t="s">
        <v>85</v>
      </c>
      <c r="AY157" s="17" t="s">
        <v>122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83</v>
      </c>
      <c r="BK157" s="232">
        <f>ROUND(I157*H157,2)</f>
        <v>0</v>
      </c>
      <c r="BL157" s="17" t="s">
        <v>128</v>
      </c>
      <c r="BM157" s="231" t="s">
        <v>187</v>
      </c>
    </row>
    <row r="158" s="14" customFormat="1">
      <c r="A158" s="14"/>
      <c r="B158" s="244"/>
      <c r="C158" s="245"/>
      <c r="D158" s="235" t="s">
        <v>130</v>
      </c>
      <c r="E158" s="246" t="s">
        <v>1</v>
      </c>
      <c r="F158" s="247" t="s">
        <v>357</v>
      </c>
      <c r="G158" s="245"/>
      <c r="H158" s="248">
        <v>1.7330000000000001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130</v>
      </c>
      <c r="AU158" s="254" t="s">
        <v>85</v>
      </c>
      <c r="AV158" s="14" t="s">
        <v>85</v>
      </c>
      <c r="AW158" s="14" t="s">
        <v>32</v>
      </c>
      <c r="AX158" s="14" t="s">
        <v>83</v>
      </c>
      <c r="AY158" s="254" t="s">
        <v>122</v>
      </c>
    </row>
    <row r="159" s="2" customFormat="1" ht="24.15" customHeight="1">
      <c r="A159" s="38"/>
      <c r="B159" s="39"/>
      <c r="C159" s="219" t="s">
        <v>183</v>
      </c>
      <c r="D159" s="219" t="s">
        <v>124</v>
      </c>
      <c r="E159" s="220" t="s">
        <v>190</v>
      </c>
      <c r="F159" s="221" t="s">
        <v>191</v>
      </c>
      <c r="G159" s="222" t="s">
        <v>127</v>
      </c>
      <c r="H159" s="223">
        <v>10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40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128</v>
      </c>
      <c r="AT159" s="231" t="s">
        <v>124</v>
      </c>
      <c r="AU159" s="231" t="s">
        <v>85</v>
      </c>
      <c r="AY159" s="17" t="s">
        <v>122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83</v>
      </c>
      <c r="BK159" s="232">
        <f>ROUND(I159*H159,2)</f>
        <v>0</v>
      </c>
      <c r="BL159" s="17" t="s">
        <v>128</v>
      </c>
      <c r="BM159" s="231" t="s">
        <v>192</v>
      </c>
    </row>
    <row r="160" s="13" customFormat="1">
      <c r="A160" s="13"/>
      <c r="B160" s="233"/>
      <c r="C160" s="234"/>
      <c r="D160" s="235" t="s">
        <v>130</v>
      </c>
      <c r="E160" s="236" t="s">
        <v>1</v>
      </c>
      <c r="F160" s="237" t="s">
        <v>193</v>
      </c>
      <c r="G160" s="234"/>
      <c r="H160" s="236" t="s">
        <v>1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130</v>
      </c>
      <c r="AU160" s="243" t="s">
        <v>85</v>
      </c>
      <c r="AV160" s="13" t="s">
        <v>83</v>
      </c>
      <c r="AW160" s="13" t="s">
        <v>32</v>
      </c>
      <c r="AX160" s="13" t="s">
        <v>75</v>
      </c>
      <c r="AY160" s="243" t="s">
        <v>122</v>
      </c>
    </row>
    <row r="161" s="13" customFormat="1">
      <c r="A161" s="13"/>
      <c r="B161" s="233"/>
      <c r="C161" s="234"/>
      <c r="D161" s="235" t="s">
        <v>130</v>
      </c>
      <c r="E161" s="236" t="s">
        <v>1</v>
      </c>
      <c r="F161" s="237" t="s">
        <v>358</v>
      </c>
      <c r="G161" s="234"/>
      <c r="H161" s="236" t="s">
        <v>1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130</v>
      </c>
      <c r="AU161" s="243" t="s">
        <v>85</v>
      </c>
      <c r="AV161" s="13" t="s">
        <v>83</v>
      </c>
      <c r="AW161" s="13" t="s">
        <v>32</v>
      </c>
      <c r="AX161" s="13" t="s">
        <v>75</v>
      </c>
      <c r="AY161" s="243" t="s">
        <v>122</v>
      </c>
    </row>
    <row r="162" s="14" customFormat="1">
      <c r="A162" s="14"/>
      <c r="B162" s="244"/>
      <c r="C162" s="245"/>
      <c r="D162" s="235" t="s">
        <v>130</v>
      </c>
      <c r="E162" s="246" t="s">
        <v>1</v>
      </c>
      <c r="F162" s="247" t="s">
        <v>356</v>
      </c>
      <c r="G162" s="245"/>
      <c r="H162" s="248">
        <v>10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130</v>
      </c>
      <c r="AU162" s="254" t="s">
        <v>85</v>
      </c>
      <c r="AV162" s="14" t="s">
        <v>85</v>
      </c>
      <c r="AW162" s="14" t="s">
        <v>32</v>
      </c>
      <c r="AX162" s="14" t="s">
        <v>83</v>
      </c>
      <c r="AY162" s="254" t="s">
        <v>122</v>
      </c>
    </row>
    <row r="163" s="2" customFormat="1" ht="16.5" customHeight="1">
      <c r="A163" s="38"/>
      <c r="B163" s="39"/>
      <c r="C163" s="266" t="s">
        <v>189</v>
      </c>
      <c r="D163" s="266" t="s">
        <v>184</v>
      </c>
      <c r="E163" s="267" t="s">
        <v>197</v>
      </c>
      <c r="F163" s="268" t="s">
        <v>198</v>
      </c>
      <c r="G163" s="269" t="s">
        <v>199</v>
      </c>
      <c r="H163" s="270">
        <v>0.25</v>
      </c>
      <c r="I163" s="271"/>
      <c r="J163" s="272">
        <f>ROUND(I163*H163,2)</f>
        <v>0</v>
      </c>
      <c r="K163" s="273"/>
      <c r="L163" s="274"/>
      <c r="M163" s="275" t="s">
        <v>1</v>
      </c>
      <c r="N163" s="276" t="s">
        <v>40</v>
      </c>
      <c r="O163" s="91"/>
      <c r="P163" s="229">
        <f>O163*H163</f>
        <v>0</v>
      </c>
      <c r="Q163" s="229">
        <v>0.001</v>
      </c>
      <c r="R163" s="229">
        <f>Q163*H163</f>
        <v>0.00025000000000000001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172</v>
      </c>
      <c r="AT163" s="231" t="s">
        <v>184</v>
      </c>
      <c r="AU163" s="231" t="s">
        <v>85</v>
      </c>
      <c r="AY163" s="17" t="s">
        <v>122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83</v>
      </c>
      <c r="BK163" s="232">
        <f>ROUND(I163*H163,2)</f>
        <v>0</v>
      </c>
      <c r="BL163" s="17" t="s">
        <v>128</v>
      </c>
      <c r="BM163" s="231" t="s">
        <v>200</v>
      </c>
    </row>
    <row r="164" s="14" customFormat="1">
      <c r="A164" s="14"/>
      <c r="B164" s="244"/>
      <c r="C164" s="245"/>
      <c r="D164" s="235" t="s">
        <v>130</v>
      </c>
      <c r="E164" s="245"/>
      <c r="F164" s="247" t="s">
        <v>359</v>
      </c>
      <c r="G164" s="245"/>
      <c r="H164" s="248">
        <v>0.25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130</v>
      </c>
      <c r="AU164" s="254" t="s">
        <v>85</v>
      </c>
      <c r="AV164" s="14" t="s">
        <v>85</v>
      </c>
      <c r="AW164" s="14" t="s">
        <v>4</v>
      </c>
      <c r="AX164" s="14" t="s">
        <v>83</v>
      </c>
      <c r="AY164" s="254" t="s">
        <v>122</v>
      </c>
    </row>
    <row r="165" s="2" customFormat="1" ht="24.15" customHeight="1">
      <c r="A165" s="38"/>
      <c r="B165" s="39"/>
      <c r="C165" s="219" t="s">
        <v>8</v>
      </c>
      <c r="D165" s="219" t="s">
        <v>124</v>
      </c>
      <c r="E165" s="220" t="s">
        <v>203</v>
      </c>
      <c r="F165" s="221" t="s">
        <v>204</v>
      </c>
      <c r="G165" s="222" t="s">
        <v>127</v>
      </c>
      <c r="H165" s="223">
        <v>40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40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128</v>
      </c>
      <c r="AT165" s="231" t="s">
        <v>124</v>
      </c>
      <c r="AU165" s="231" t="s">
        <v>85</v>
      </c>
      <c r="AY165" s="17" t="s">
        <v>122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83</v>
      </c>
      <c r="BK165" s="232">
        <f>ROUND(I165*H165,2)</f>
        <v>0</v>
      </c>
      <c r="BL165" s="17" t="s">
        <v>128</v>
      </c>
      <c r="BM165" s="231" t="s">
        <v>205</v>
      </c>
    </row>
    <row r="166" s="13" customFormat="1">
      <c r="A166" s="13"/>
      <c r="B166" s="233"/>
      <c r="C166" s="234"/>
      <c r="D166" s="235" t="s">
        <v>130</v>
      </c>
      <c r="E166" s="236" t="s">
        <v>1</v>
      </c>
      <c r="F166" s="237" t="s">
        <v>206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130</v>
      </c>
      <c r="AU166" s="243" t="s">
        <v>85</v>
      </c>
      <c r="AV166" s="13" t="s">
        <v>83</v>
      </c>
      <c r="AW166" s="13" t="s">
        <v>32</v>
      </c>
      <c r="AX166" s="13" t="s">
        <v>75</v>
      </c>
      <c r="AY166" s="243" t="s">
        <v>122</v>
      </c>
    </row>
    <row r="167" s="13" customFormat="1">
      <c r="A167" s="13"/>
      <c r="B167" s="233"/>
      <c r="C167" s="234"/>
      <c r="D167" s="235" t="s">
        <v>130</v>
      </c>
      <c r="E167" s="236" t="s">
        <v>1</v>
      </c>
      <c r="F167" s="237" t="s">
        <v>360</v>
      </c>
      <c r="G167" s="234"/>
      <c r="H167" s="236" t="s">
        <v>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130</v>
      </c>
      <c r="AU167" s="243" t="s">
        <v>85</v>
      </c>
      <c r="AV167" s="13" t="s">
        <v>83</v>
      </c>
      <c r="AW167" s="13" t="s">
        <v>32</v>
      </c>
      <c r="AX167" s="13" t="s">
        <v>75</v>
      </c>
      <c r="AY167" s="243" t="s">
        <v>122</v>
      </c>
    </row>
    <row r="168" s="14" customFormat="1">
      <c r="A168" s="14"/>
      <c r="B168" s="244"/>
      <c r="C168" s="245"/>
      <c r="D168" s="235" t="s">
        <v>130</v>
      </c>
      <c r="E168" s="246" t="s">
        <v>1</v>
      </c>
      <c r="F168" s="247" t="s">
        <v>361</v>
      </c>
      <c r="G168" s="245"/>
      <c r="H168" s="248">
        <v>40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130</v>
      </c>
      <c r="AU168" s="254" t="s">
        <v>85</v>
      </c>
      <c r="AV168" s="14" t="s">
        <v>85</v>
      </c>
      <c r="AW168" s="14" t="s">
        <v>32</v>
      </c>
      <c r="AX168" s="14" t="s">
        <v>83</v>
      </c>
      <c r="AY168" s="254" t="s">
        <v>122</v>
      </c>
    </row>
    <row r="169" s="2" customFormat="1" ht="24.15" customHeight="1">
      <c r="A169" s="38"/>
      <c r="B169" s="39"/>
      <c r="C169" s="219" t="s">
        <v>202</v>
      </c>
      <c r="D169" s="219" t="s">
        <v>124</v>
      </c>
      <c r="E169" s="220" t="s">
        <v>208</v>
      </c>
      <c r="F169" s="221" t="s">
        <v>209</v>
      </c>
      <c r="G169" s="222" t="s">
        <v>127</v>
      </c>
      <c r="H169" s="223">
        <v>5.5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40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128</v>
      </c>
      <c r="AT169" s="231" t="s">
        <v>124</v>
      </c>
      <c r="AU169" s="231" t="s">
        <v>85</v>
      </c>
      <c r="AY169" s="17" t="s">
        <v>122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83</v>
      </c>
      <c r="BK169" s="232">
        <f>ROUND(I169*H169,2)</f>
        <v>0</v>
      </c>
      <c r="BL169" s="17" t="s">
        <v>128</v>
      </c>
      <c r="BM169" s="231" t="s">
        <v>210</v>
      </c>
    </row>
    <row r="170" s="13" customFormat="1">
      <c r="A170" s="13"/>
      <c r="B170" s="233"/>
      <c r="C170" s="234"/>
      <c r="D170" s="235" t="s">
        <v>130</v>
      </c>
      <c r="E170" s="236" t="s">
        <v>1</v>
      </c>
      <c r="F170" s="237" t="s">
        <v>150</v>
      </c>
      <c r="G170" s="234"/>
      <c r="H170" s="236" t="s">
        <v>1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130</v>
      </c>
      <c r="AU170" s="243" t="s">
        <v>85</v>
      </c>
      <c r="AV170" s="13" t="s">
        <v>83</v>
      </c>
      <c r="AW170" s="13" t="s">
        <v>32</v>
      </c>
      <c r="AX170" s="13" t="s">
        <v>75</v>
      </c>
      <c r="AY170" s="243" t="s">
        <v>122</v>
      </c>
    </row>
    <row r="171" s="13" customFormat="1">
      <c r="A171" s="13"/>
      <c r="B171" s="233"/>
      <c r="C171" s="234"/>
      <c r="D171" s="235" t="s">
        <v>130</v>
      </c>
      <c r="E171" s="236" t="s">
        <v>1</v>
      </c>
      <c r="F171" s="237" t="s">
        <v>151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130</v>
      </c>
      <c r="AU171" s="243" t="s">
        <v>85</v>
      </c>
      <c r="AV171" s="13" t="s">
        <v>83</v>
      </c>
      <c r="AW171" s="13" t="s">
        <v>32</v>
      </c>
      <c r="AX171" s="13" t="s">
        <v>75</v>
      </c>
      <c r="AY171" s="243" t="s">
        <v>122</v>
      </c>
    </row>
    <row r="172" s="14" customFormat="1">
      <c r="A172" s="14"/>
      <c r="B172" s="244"/>
      <c r="C172" s="245"/>
      <c r="D172" s="235" t="s">
        <v>130</v>
      </c>
      <c r="E172" s="246" t="s">
        <v>1</v>
      </c>
      <c r="F172" s="247" t="s">
        <v>362</v>
      </c>
      <c r="G172" s="245"/>
      <c r="H172" s="248">
        <v>5.5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130</v>
      </c>
      <c r="AU172" s="254" t="s">
        <v>85</v>
      </c>
      <c r="AV172" s="14" t="s">
        <v>85</v>
      </c>
      <c r="AW172" s="14" t="s">
        <v>32</v>
      </c>
      <c r="AX172" s="14" t="s">
        <v>83</v>
      </c>
      <c r="AY172" s="254" t="s">
        <v>122</v>
      </c>
    </row>
    <row r="173" s="12" customFormat="1" ht="22.8" customHeight="1">
      <c r="A173" s="12"/>
      <c r="B173" s="203"/>
      <c r="C173" s="204"/>
      <c r="D173" s="205" t="s">
        <v>74</v>
      </c>
      <c r="E173" s="217" t="s">
        <v>153</v>
      </c>
      <c r="F173" s="217" t="s">
        <v>216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SUM(P174:P189)</f>
        <v>0</v>
      </c>
      <c r="Q173" s="211"/>
      <c r="R173" s="212">
        <f>SUM(R174:R189)</f>
        <v>2.1017999999999999</v>
      </c>
      <c r="S173" s="211"/>
      <c r="T173" s="213">
        <f>SUM(T174:T189)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83</v>
      </c>
      <c r="AT173" s="215" t="s">
        <v>74</v>
      </c>
      <c r="AU173" s="215" t="s">
        <v>83</v>
      </c>
      <c r="AY173" s="214" t="s">
        <v>122</v>
      </c>
      <c r="BK173" s="216">
        <f>SUM(BK174:BK189)</f>
        <v>0</v>
      </c>
    </row>
    <row r="174" s="2" customFormat="1" ht="21.75" customHeight="1">
      <c r="A174" s="38"/>
      <c r="B174" s="39"/>
      <c r="C174" s="219" t="s">
        <v>207</v>
      </c>
      <c r="D174" s="219" t="s">
        <v>124</v>
      </c>
      <c r="E174" s="220" t="s">
        <v>218</v>
      </c>
      <c r="F174" s="221" t="s">
        <v>219</v>
      </c>
      <c r="G174" s="222" t="s">
        <v>127</v>
      </c>
      <c r="H174" s="223">
        <v>5.5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40</v>
      </c>
      <c r="O174" s="91"/>
      <c r="P174" s="229">
        <f>O174*H174</f>
        <v>0</v>
      </c>
      <c r="Q174" s="229">
        <v>0.34499999999999997</v>
      </c>
      <c r="R174" s="229">
        <f>Q174*H174</f>
        <v>1.8975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128</v>
      </c>
      <c r="AT174" s="231" t="s">
        <v>124</v>
      </c>
      <c r="AU174" s="231" t="s">
        <v>85</v>
      </c>
      <c r="AY174" s="17" t="s">
        <v>122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83</v>
      </c>
      <c r="BK174" s="232">
        <f>ROUND(I174*H174,2)</f>
        <v>0</v>
      </c>
      <c r="BL174" s="17" t="s">
        <v>128</v>
      </c>
      <c r="BM174" s="231" t="s">
        <v>220</v>
      </c>
    </row>
    <row r="175" s="13" customFormat="1">
      <c r="A175" s="13"/>
      <c r="B175" s="233"/>
      <c r="C175" s="234"/>
      <c r="D175" s="235" t="s">
        <v>130</v>
      </c>
      <c r="E175" s="236" t="s">
        <v>1</v>
      </c>
      <c r="F175" s="237" t="s">
        <v>165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130</v>
      </c>
      <c r="AU175" s="243" t="s">
        <v>85</v>
      </c>
      <c r="AV175" s="13" t="s">
        <v>83</v>
      </c>
      <c r="AW175" s="13" t="s">
        <v>32</v>
      </c>
      <c r="AX175" s="13" t="s">
        <v>75</v>
      </c>
      <c r="AY175" s="243" t="s">
        <v>122</v>
      </c>
    </row>
    <row r="176" s="13" customFormat="1">
      <c r="A176" s="13"/>
      <c r="B176" s="233"/>
      <c r="C176" s="234"/>
      <c r="D176" s="235" t="s">
        <v>130</v>
      </c>
      <c r="E176" s="236" t="s">
        <v>1</v>
      </c>
      <c r="F176" s="237" t="s">
        <v>151</v>
      </c>
      <c r="G176" s="234"/>
      <c r="H176" s="236" t="s">
        <v>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130</v>
      </c>
      <c r="AU176" s="243" t="s">
        <v>85</v>
      </c>
      <c r="AV176" s="13" t="s">
        <v>83</v>
      </c>
      <c r="AW176" s="13" t="s">
        <v>32</v>
      </c>
      <c r="AX176" s="13" t="s">
        <v>75</v>
      </c>
      <c r="AY176" s="243" t="s">
        <v>122</v>
      </c>
    </row>
    <row r="177" s="14" customFormat="1">
      <c r="A177" s="14"/>
      <c r="B177" s="244"/>
      <c r="C177" s="245"/>
      <c r="D177" s="235" t="s">
        <v>130</v>
      </c>
      <c r="E177" s="246" t="s">
        <v>1</v>
      </c>
      <c r="F177" s="247" t="s">
        <v>362</v>
      </c>
      <c r="G177" s="245"/>
      <c r="H177" s="248">
        <v>5.5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130</v>
      </c>
      <c r="AU177" s="254" t="s">
        <v>85</v>
      </c>
      <c r="AV177" s="14" t="s">
        <v>85</v>
      </c>
      <c r="AW177" s="14" t="s">
        <v>32</v>
      </c>
      <c r="AX177" s="14" t="s">
        <v>83</v>
      </c>
      <c r="AY177" s="254" t="s">
        <v>122</v>
      </c>
    </row>
    <row r="178" s="2" customFormat="1" ht="24.15" customHeight="1">
      <c r="A178" s="38"/>
      <c r="B178" s="39"/>
      <c r="C178" s="219" t="s">
        <v>212</v>
      </c>
      <c r="D178" s="219" t="s">
        <v>124</v>
      </c>
      <c r="E178" s="220" t="s">
        <v>222</v>
      </c>
      <c r="F178" s="221" t="s">
        <v>223</v>
      </c>
      <c r="G178" s="222" t="s">
        <v>127</v>
      </c>
      <c r="H178" s="223">
        <v>5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40</v>
      </c>
      <c r="O178" s="91"/>
      <c r="P178" s="229">
        <f>O178*H178</f>
        <v>0</v>
      </c>
      <c r="Q178" s="229">
        <v>0.04086</v>
      </c>
      <c r="R178" s="229">
        <f>Q178*H178</f>
        <v>0.20430000000000001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128</v>
      </c>
      <c r="AT178" s="231" t="s">
        <v>124</v>
      </c>
      <c r="AU178" s="231" t="s">
        <v>85</v>
      </c>
      <c r="AY178" s="17" t="s">
        <v>122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83</v>
      </c>
      <c r="BK178" s="232">
        <f>ROUND(I178*H178,2)</f>
        <v>0</v>
      </c>
      <c r="BL178" s="17" t="s">
        <v>128</v>
      </c>
      <c r="BM178" s="231" t="s">
        <v>224</v>
      </c>
    </row>
    <row r="179" s="13" customFormat="1">
      <c r="A179" s="13"/>
      <c r="B179" s="233"/>
      <c r="C179" s="234"/>
      <c r="D179" s="235" t="s">
        <v>130</v>
      </c>
      <c r="E179" s="236" t="s">
        <v>1</v>
      </c>
      <c r="F179" s="237" t="s">
        <v>225</v>
      </c>
      <c r="G179" s="234"/>
      <c r="H179" s="236" t="s">
        <v>1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130</v>
      </c>
      <c r="AU179" s="243" t="s">
        <v>85</v>
      </c>
      <c r="AV179" s="13" t="s">
        <v>83</v>
      </c>
      <c r="AW179" s="13" t="s">
        <v>32</v>
      </c>
      <c r="AX179" s="13" t="s">
        <v>75</v>
      </c>
      <c r="AY179" s="243" t="s">
        <v>122</v>
      </c>
    </row>
    <row r="180" s="13" customFormat="1">
      <c r="A180" s="13"/>
      <c r="B180" s="233"/>
      <c r="C180" s="234"/>
      <c r="D180" s="235" t="s">
        <v>130</v>
      </c>
      <c r="E180" s="236" t="s">
        <v>1</v>
      </c>
      <c r="F180" s="237" t="s">
        <v>226</v>
      </c>
      <c r="G180" s="234"/>
      <c r="H180" s="236" t="s">
        <v>1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130</v>
      </c>
      <c r="AU180" s="243" t="s">
        <v>85</v>
      </c>
      <c r="AV180" s="13" t="s">
        <v>83</v>
      </c>
      <c r="AW180" s="13" t="s">
        <v>32</v>
      </c>
      <c r="AX180" s="13" t="s">
        <v>75</v>
      </c>
      <c r="AY180" s="243" t="s">
        <v>122</v>
      </c>
    </row>
    <row r="181" s="13" customFormat="1">
      <c r="A181" s="13"/>
      <c r="B181" s="233"/>
      <c r="C181" s="234"/>
      <c r="D181" s="235" t="s">
        <v>130</v>
      </c>
      <c r="E181" s="236" t="s">
        <v>1</v>
      </c>
      <c r="F181" s="237" t="s">
        <v>363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130</v>
      </c>
      <c r="AU181" s="243" t="s">
        <v>85</v>
      </c>
      <c r="AV181" s="13" t="s">
        <v>83</v>
      </c>
      <c r="AW181" s="13" t="s">
        <v>32</v>
      </c>
      <c r="AX181" s="13" t="s">
        <v>75</v>
      </c>
      <c r="AY181" s="243" t="s">
        <v>122</v>
      </c>
    </row>
    <row r="182" s="14" customFormat="1">
      <c r="A182" s="14"/>
      <c r="B182" s="244"/>
      <c r="C182" s="245"/>
      <c r="D182" s="235" t="s">
        <v>130</v>
      </c>
      <c r="E182" s="246" t="s">
        <v>1</v>
      </c>
      <c r="F182" s="247" t="s">
        <v>83</v>
      </c>
      <c r="G182" s="245"/>
      <c r="H182" s="248">
        <v>1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130</v>
      </c>
      <c r="AU182" s="254" t="s">
        <v>85</v>
      </c>
      <c r="AV182" s="14" t="s">
        <v>85</v>
      </c>
      <c r="AW182" s="14" t="s">
        <v>32</v>
      </c>
      <c r="AX182" s="14" t="s">
        <v>75</v>
      </c>
      <c r="AY182" s="254" t="s">
        <v>122</v>
      </c>
    </row>
    <row r="183" s="13" customFormat="1">
      <c r="A183" s="13"/>
      <c r="B183" s="233"/>
      <c r="C183" s="234"/>
      <c r="D183" s="235" t="s">
        <v>130</v>
      </c>
      <c r="E183" s="236" t="s">
        <v>1</v>
      </c>
      <c r="F183" s="237" t="s">
        <v>227</v>
      </c>
      <c r="G183" s="234"/>
      <c r="H183" s="236" t="s">
        <v>1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130</v>
      </c>
      <c r="AU183" s="243" t="s">
        <v>85</v>
      </c>
      <c r="AV183" s="13" t="s">
        <v>83</v>
      </c>
      <c r="AW183" s="13" t="s">
        <v>32</v>
      </c>
      <c r="AX183" s="13" t="s">
        <v>75</v>
      </c>
      <c r="AY183" s="243" t="s">
        <v>122</v>
      </c>
    </row>
    <row r="184" s="14" customFormat="1">
      <c r="A184" s="14"/>
      <c r="B184" s="244"/>
      <c r="C184" s="245"/>
      <c r="D184" s="235" t="s">
        <v>130</v>
      </c>
      <c r="E184" s="246" t="s">
        <v>1</v>
      </c>
      <c r="F184" s="247" t="s">
        <v>83</v>
      </c>
      <c r="G184" s="245"/>
      <c r="H184" s="248">
        <v>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130</v>
      </c>
      <c r="AU184" s="254" t="s">
        <v>85</v>
      </c>
      <c r="AV184" s="14" t="s">
        <v>85</v>
      </c>
      <c r="AW184" s="14" t="s">
        <v>32</v>
      </c>
      <c r="AX184" s="14" t="s">
        <v>75</v>
      </c>
      <c r="AY184" s="254" t="s">
        <v>122</v>
      </c>
    </row>
    <row r="185" s="13" customFormat="1">
      <c r="A185" s="13"/>
      <c r="B185" s="233"/>
      <c r="C185" s="234"/>
      <c r="D185" s="235" t="s">
        <v>130</v>
      </c>
      <c r="E185" s="236" t="s">
        <v>1</v>
      </c>
      <c r="F185" s="237" t="s">
        <v>229</v>
      </c>
      <c r="G185" s="234"/>
      <c r="H185" s="236" t="s">
        <v>1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130</v>
      </c>
      <c r="AU185" s="243" t="s">
        <v>85</v>
      </c>
      <c r="AV185" s="13" t="s">
        <v>83</v>
      </c>
      <c r="AW185" s="13" t="s">
        <v>32</v>
      </c>
      <c r="AX185" s="13" t="s">
        <v>75</v>
      </c>
      <c r="AY185" s="243" t="s">
        <v>122</v>
      </c>
    </row>
    <row r="186" s="14" customFormat="1">
      <c r="A186" s="14"/>
      <c r="B186" s="244"/>
      <c r="C186" s="245"/>
      <c r="D186" s="235" t="s">
        <v>130</v>
      </c>
      <c r="E186" s="246" t="s">
        <v>1</v>
      </c>
      <c r="F186" s="247" t="s">
        <v>85</v>
      </c>
      <c r="G186" s="245"/>
      <c r="H186" s="248">
        <v>2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130</v>
      </c>
      <c r="AU186" s="254" t="s">
        <v>85</v>
      </c>
      <c r="AV186" s="14" t="s">
        <v>85</v>
      </c>
      <c r="AW186" s="14" t="s">
        <v>32</v>
      </c>
      <c r="AX186" s="14" t="s">
        <v>75</v>
      </c>
      <c r="AY186" s="254" t="s">
        <v>122</v>
      </c>
    </row>
    <row r="187" s="13" customFormat="1">
      <c r="A187" s="13"/>
      <c r="B187" s="233"/>
      <c r="C187" s="234"/>
      <c r="D187" s="235" t="s">
        <v>130</v>
      </c>
      <c r="E187" s="236" t="s">
        <v>1</v>
      </c>
      <c r="F187" s="237" t="s">
        <v>364</v>
      </c>
      <c r="G187" s="234"/>
      <c r="H187" s="236" t="s">
        <v>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130</v>
      </c>
      <c r="AU187" s="243" t="s">
        <v>85</v>
      </c>
      <c r="AV187" s="13" t="s">
        <v>83</v>
      </c>
      <c r="AW187" s="13" t="s">
        <v>32</v>
      </c>
      <c r="AX187" s="13" t="s">
        <v>75</v>
      </c>
      <c r="AY187" s="243" t="s">
        <v>122</v>
      </c>
    </row>
    <row r="188" s="14" customFormat="1">
      <c r="A188" s="14"/>
      <c r="B188" s="244"/>
      <c r="C188" s="245"/>
      <c r="D188" s="235" t="s">
        <v>130</v>
      </c>
      <c r="E188" s="246" t="s">
        <v>1</v>
      </c>
      <c r="F188" s="247" t="s">
        <v>83</v>
      </c>
      <c r="G188" s="245"/>
      <c r="H188" s="248">
        <v>1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130</v>
      </c>
      <c r="AU188" s="254" t="s">
        <v>85</v>
      </c>
      <c r="AV188" s="14" t="s">
        <v>85</v>
      </c>
      <c r="AW188" s="14" t="s">
        <v>32</v>
      </c>
      <c r="AX188" s="14" t="s">
        <v>75</v>
      </c>
      <c r="AY188" s="254" t="s">
        <v>122</v>
      </c>
    </row>
    <row r="189" s="15" customFormat="1">
      <c r="A189" s="15"/>
      <c r="B189" s="255"/>
      <c r="C189" s="256"/>
      <c r="D189" s="235" t="s">
        <v>130</v>
      </c>
      <c r="E189" s="257" t="s">
        <v>1</v>
      </c>
      <c r="F189" s="258" t="s">
        <v>135</v>
      </c>
      <c r="G189" s="256"/>
      <c r="H189" s="259">
        <v>5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5" t="s">
        <v>130</v>
      </c>
      <c r="AU189" s="265" t="s">
        <v>85</v>
      </c>
      <c r="AV189" s="15" t="s">
        <v>128</v>
      </c>
      <c r="AW189" s="15" t="s">
        <v>32</v>
      </c>
      <c r="AX189" s="15" t="s">
        <v>83</v>
      </c>
      <c r="AY189" s="265" t="s">
        <v>122</v>
      </c>
    </row>
    <row r="190" s="12" customFormat="1" ht="22.8" customHeight="1">
      <c r="A190" s="12"/>
      <c r="B190" s="203"/>
      <c r="C190" s="204"/>
      <c r="D190" s="205" t="s">
        <v>74</v>
      </c>
      <c r="E190" s="217" t="s">
        <v>176</v>
      </c>
      <c r="F190" s="217" t="s">
        <v>230</v>
      </c>
      <c r="G190" s="204"/>
      <c r="H190" s="204"/>
      <c r="I190" s="207"/>
      <c r="J190" s="218">
        <f>BK190</f>
        <v>0</v>
      </c>
      <c r="K190" s="204"/>
      <c r="L190" s="209"/>
      <c r="M190" s="210"/>
      <c r="N190" s="211"/>
      <c r="O190" s="211"/>
      <c r="P190" s="212">
        <f>SUM(P191:P218)</f>
        <v>0</v>
      </c>
      <c r="Q190" s="211"/>
      <c r="R190" s="212">
        <f>SUM(R191:R218)</f>
        <v>0</v>
      </c>
      <c r="S190" s="211"/>
      <c r="T190" s="213">
        <f>SUM(T191:T218)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4" t="s">
        <v>83</v>
      </c>
      <c r="AT190" s="215" t="s">
        <v>74</v>
      </c>
      <c r="AU190" s="215" t="s">
        <v>83</v>
      </c>
      <c r="AY190" s="214" t="s">
        <v>122</v>
      </c>
      <c r="BK190" s="216">
        <f>SUM(BK191:BK218)</f>
        <v>0</v>
      </c>
    </row>
    <row r="191" s="2" customFormat="1" ht="24.15" customHeight="1">
      <c r="A191" s="38"/>
      <c r="B191" s="39"/>
      <c r="C191" s="219" t="s">
        <v>217</v>
      </c>
      <c r="D191" s="219" t="s">
        <v>124</v>
      </c>
      <c r="E191" s="220" t="s">
        <v>271</v>
      </c>
      <c r="F191" s="221" t="s">
        <v>272</v>
      </c>
      <c r="G191" s="222" t="s">
        <v>234</v>
      </c>
      <c r="H191" s="223">
        <v>1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40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128</v>
      </c>
      <c r="AT191" s="231" t="s">
        <v>124</v>
      </c>
      <c r="AU191" s="231" t="s">
        <v>85</v>
      </c>
      <c r="AY191" s="17" t="s">
        <v>122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83</v>
      </c>
      <c r="BK191" s="232">
        <f>ROUND(I191*H191,2)</f>
        <v>0</v>
      </c>
      <c r="BL191" s="17" t="s">
        <v>128</v>
      </c>
      <c r="BM191" s="231" t="s">
        <v>273</v>
      </c>
    </row>
    <row r="192" s="13" customFormat="1">
      <c r="A192" s="13"/>
      <c r="B192" s="233"/>
      <c r="C192" s="234"/>
      <c r="D192" s="235" t="s">
        <v>130</v>
      </c>
      <c r="E192" s="236" t="s">
        <v>1</v>
      </c>
      <c r="F192" s="237" t="s">
        <v>245</v>
      </c>
      <c r="G192" s="234"/>
      <c r="H192" s="236" t="s">
        <v>1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130</v>
      </c>
      <c r="AU192" s="243" t="s">
        <v>85</v>
      </c>
      <c r="AV192" s="13" t="s">
        <v>83</v>
      </c>
      <c r="AW192" s="13" t="s">
        <v>32</v>
      </c>
      <c r="AX192" s="13" t="s">
        <v>75</v>
      </c>
      <c r="AY192" s="243" t="s">
        <v>122</v>
      </c>
    </row>
    <row r="193" s="13" customFormat="1">
      <c r="A193" s="13"/>
      <c r="B193" s="233"/>
      <c r="C193" s="234"/>
      <c r="D193" s="235" t="s">
        <v>130</v>
      </c>
      <c r="E193" s="236" t="s">
        <v>1</v>
      </c>
      <c r="F193" s="237" t="s">
        <v>246</v>
      </c>
      <c r="G193" s="234"/>
      <c r="H193" s="236" t="s">
        <v>1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130</v>
      </c>
      <c r="AU193" s="243" t="s">
        <v>85</v>
      </c>
      <c r="AV193" s="13" t="s">
        <v>83</v>
      </c>
      <c r="AW193" s="13" t="s">
        <v>32</v>
      </c>
      <c r="AX193" s="13" t="s">
        <v>75</v>
      </c>
      <c r="AY193" s="243" t="s">
        <v>122</v>
      </c>
    </row>
    <row r="194" s="13" customFormat="1">
      <c r="A194" s="13"/>
      <c r="B194" s="233"/>
      <c r="C194" s="234"/>
      <c r="D194" s="235" t="s">
        <v>130</v>
      </c>
      <c r="E194" s="236" t="s">
        <v>1</v>
      </c>
      <c r="F194" s="237" t="s">
        <v>247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130</v>
      </c>
      <c r="AU194" s="243" t="s">
        <v>85</v>
      </c>
      <c r="AV194" s="13" t="s">
        <v>83</v>
      </c>
      <c r="AW194" s="13" t="s">
        <v>32</v>
      </c>
      <c r="AX194" s="13" t="s">
        <v>75</v>
      </c>
      <c r="AY194" s="243" t="s">
        <v>122</v>
      </c>
    </row>
    <row r="195" s="13" customFormat="1">
      <c r="A195" s="13"/>
      <c r="B195" s="233"/>
      <c r="C195" s="234"/>
      <c r="D195" s="235" t="s">
        <v>130</v>
      </c>
      <c r="E195" s="236" t="s">
        <v>1</v>
      </c>
      <c r="F195" s="237" t="s">
        <v>253</v>
      </c>
      <c r="G195" s="234"/>
      <c r="H195" s="236" t="s">
        <v>1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130</v>
      </c>
      <c r="AU195" s="243" t="s">
        <v>85</v>
      </c>
      <c r="AV195" s="13" t="s">
        <v>83</v>
      </c>
      <c r="AW195" s="13" t="s">
        <v>32</v>
      </c>
      <c r="AX195" s="13" t="s">
        <v>75</v>
      </c>
      <c r="AY195" s="243" t="s">
        <v>122</v>
      </c>
    </row>
    <row r="196" s="13" customFormat="1">
      <c r="A196" s="13"/>
      <c r="B196" s="233"/>
      <c r="C196" s="234"/>
      <c r="D196" s="235" t="s">
        <v>130</v>
      </c>
      <c r="E196" s="236" t="s">
        <v>1</v>
      </c>
      <c r="F196" s="237" t="s">
        <v>249</v>
      </c>
      <c r="G196" s="234"/>
      <c r="H196" s="236" t="s">
        <v>1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130</v>
      </c>
      <c r="AU196" s="243" t="s">
        <v>85</v>
      </c>
      <c r="AV196" s="13" t="s">
        <v>83</v>
      </c>
      <c r="AW196" s="13" t="s">
        <v>32</v>
      </c>
      <c r="AX196" s="13" t="s">
        <v>75</v>
      </c>
      <c r="AY196" s="243" t="s">
        <v>122</v>
      </c>
    </row>
    <row r="197" s="14" customFormat="1">
      <c r="A197" s="14"/>
      <c r="B197" s="244"/>
      <c r="C197" s="245"/>
      <c r="D197" s="235" t="s">
        <v>130</v>
      </c>
      <c r="E197" s="246" t="s">
        <v>1</v>
      </c>
      <c r="F197" s="247" t="s">
        <v>83</v>
      </c>
      <c r="G197" s="245"/>
      <c r="H197" s="248">
        <v>1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130</v>
      </c>
      <c r="AU197" s="254" t="s">
        <v>85</v>
      </c>
      <c r="AV197" s="14" t="s">
        <v>85</v>
      </c>
      <c r="AW197" s="14" t="s">
        <v>32</v>
      </c>
      <c r="AX197" s="14" t="s">
        <v>83</v>
      </c>
      <c r="AY197" s="254" t="s">
        <v>122</v>
      </c>
    </row>
    <row r="198" s="2" customFormat="1" ht="24.15" customHeight="1">
      <c r="A198" s="38"/>
      <c r="B198" s="39"/>
      <c r="C198" s="219" t="s">
        <v>221</v>
      </c>
      <c r="D198" s="219" t="s">
        <v>124</v>
      </c>
      <c r="E198" s="220" t="s">
        <v>279</v>
      </c>
      <c r="F198" s="221" t="s">
        <v>280</v>
      </c>
      <c r="G198" s="222" t="s">
        <v>234</v>
      </c>
      <c r="H198" s="223">
        <v>1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40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128</v>
      </c>
      <c r="AT198" s="231" t="s">
        <v>124</v>
      </c>
      <c r="AU198" s="231" t="s">
        <v>85</v>
      </c>
      <c r="AY198" s="17" t="s">
        <v>122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83</v>
      </c>
      <c r="BK198" s="232">
        <f>ROUND(I198*H198,2)</f>
        <v>0</v>
      </c>
      <c r="BL198" s="17" t="s">
        <v>128</v>
      </c>
      <c r="BM198" s="231" t="s">
        <v>281</v>
      </c>
    </row>
    <row r="199" s="13" customFormat="1">
      <c r="A199" s="13"/>
      <c r="B199" s="233"/>
      <c r="C199" s="234"/>
      <c r="D199" s="235" t="s">
        <v>130</v>
      </c>
      <c r="E199" s="236" t="s">
        <v>1</v>
      </c>
      <c r="F199" s="237" t="s">
        <v>245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130</v>
      </c>
      <c r="AU199" s="243" t="s">
        <v>85</v>
      </c>
      <c r="AV199" s="13" t="s">
        <v>83</v>
      </c>
      <c r="AW199" s="13" t="s">
        <v>32</v>
      </c>
      <c r="AX199" s="13" t="s">
        <v>75</v>
      </c>
      <c r="AY199" s="243" t="s">
        <v>122</v>
      </c>
    </row>
    <row r="200" s="13" customFormat="1">
      <c r="A200" s="13"/>
      <c r="B200" s="233"/>
      <c r="C200" s="234"/>
      <c r="D200" s="235" t="s">
        <v>130</v>
      </c>
      <c r="E200" s="236" t="s">
        <v>1</v>
      </c>
      <c r="F200" s="237" t="s">
        <v>246</v>
      </c>
      <c r="G200" s="234"/>
      <c r="H200" s="236" t="s">
        <v>1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130</v>
      </c>
      <c r="AU200" s="243" t="s">
        <v>85</v>
      </c>
      <c r="AV200" s="13" t="s">
        <v>83</v>
      </c>
      <c r="AW200" s="13" t="s">
        <v>32</v>
      </c>
      <c r="AX200" s="13" t="s">
        <v>75</v>
      </c>
      <c r="AY200" s="243" t="s">
        <v>122</v>
      </c>
    </row>
    <row r="201" s="13" customFormat="1">
      <c r="A201" s="13"/>
      <c r="B201" s="233"/>
      <c r="C201" s="234"/>
      <c r="D201" s="235" t="s">
        <v>130</v>
      </c>
      <c r="E201" s="236" t="s">
        <v>1</v>
      </c>
      <c r="F201" s="237" t="s">
        <v>247</v>
      </c>
      <c r="G201" s="234"/>
      <c r="H201" s="236" t="s">
        <v>1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130</v>
      </c>
      <c r="AU201" s="243" t="s">
        <v>85</v>
      </c>
      <c r="AV201" s="13" t="s">
        <v>83</v>
      </c>
      <c r="AW201" s="13" t="s">
        <v>32</v>
      </c>
      <c r="AX201" s="13" t="s">
        <v>75</v>
      </c>
      <c r="AY201" s="243" t="s">
        <v>122</v>
      </c>
    </row>
    <row r="202" s="13" customFormat="1">
      <c r="A202" s="13"/>
      <c r="B202" s="233"/>
      <c r="C202" s="234"/>
      <c r="D202" s="235" t="s">
        <v>130</v>
      </c>
      <c r="E202" s="236" t="s">
        <v>1</v>
      </c>
      <c r="F202" s="237" t="s">
        <v>253</v>
      </c>
      <c r="G202" s="234"/>
      <c r="H202" s="236" t="s">
        <v>1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130</v>
      </c>
      <c r="AU202" s="243" t="s">
        <v>85</v>
      </c>
      <c r="AV202" s="13" t="s">
        <v>83</v>
      </c>
      <c r="AW202" s="13" t="s">
        <v>32</v>
      </c>
      <c r="AX202" s="13" t="s">
        <v>75</v>
      </c>
      <c r="AY202" s="243" t="s">
        <v>122</v>
      </c>
    </row>
    <row r="203" s="13" customFormat="1">
      <c r="A203" s="13"/>
      <c r="B203" s="233"/>
      <c r="C203" s="234"/>
      <c r="D203" s="235" t="s">
        <v>130</v>
      </c>
      <c r="E203" s="236" t="s">
        <v>1</v>
      </c>
      <c r="F203" s="237" t="s">
        <v>249</v>
      </c>
      <c r="G203" s="234"/>
      <c r="H203" s="236" t="s">
        <v>1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130</v>
      </c>
      <c r="AU203" s="243" t="s">
        <v>85</v>
      </c>
      <c r="AV203" s="13" t="s">
        <v>83</v>
      </c>
      <c r="AW203" s="13" t="s">
        <v>32</v>
      </c>
      <c r="AX203" s="13" t="s">
        <v>75</v>
      </c>
      <c r="AY203" s="243" t="s">
        <v>122</v>
      </c>
    </row>
    <row r="204" s="14" customFormat="1">
      <c r="A204" s="14"/>
      <c r="B204" s="244"/>
      <c r="C204" s="245"/>
      <c r="D204" s="235" t="s">
        <v>130</v>
      </c>
      <c r="E204" s="246" t="s">
        <v>1</v>
      </c>
      <c r="F204" s="247" t="s">
        <v>83</v>
      </c>
      <c r="G204" s="245"/>
      <c r="H204" s="248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130</v>
      </c>
      <c r="AU204" s="254" t="s">
        <v>85</v>
      </c>
      <c r="AV204" s="14" t="s">
        <v>85</v>
      </c>
      <c r="AW204" s="14" t="s">
        <v>32</v>
      </c>
      <c r="AX204" s="14" t="s">
        <v>83</v>
      </c>
      <c r="AY204" s="254" t="s">
        <v>122</v>
      </c>
    </row>
    <row r="205" s="2" customFormat="1" ht="24.15" customHeight="1">
      <c r="A205" s="38"/>
      <c r="B205" s="39"/>
      <c r="C205" s="219" t="s">
        <v>231</v>
      </c>
      <c r="D205" s="219" t="s">
        <v>124</v>
      </c>
      <c r="E205" s="220" t="s">
        <v>365</v>
      </c>
      <c r="F205" s="221" t="s">
        <v>366</v>
      </c>
      <c r="G205" s="222" t="s">
        <v>234</v>
      </c>
      <c r="H205" s="223">
        <v>1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40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128</v>
      </c>
      <c r="AT205" s="231" t="s">
        <v>124</v>
      </c>
      <c r="AU205" s="231" t="s">
        <v>85</v>
      </c>
      <c r="AY205" s="17" t="s">
        <v>122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83</v>
      </c>
      <c r="BK205" s="232">
        <f>ROUND(I205*H205,2)</f>
        <v>0</v>
      </c>
      <c r="BL205" s="17" t="s">
        <v>128</v>
      </c>
      <c r="BM205" s="231" t="s">
        <v>367</v>
      </c>
    </row>
    <row r="206" s="13" customFormat="1">
      <c r="A206" s="13"/>
      <c r="B206" s="233"/>
      <c r="C206" s="234"/>
      <c r="D206" s="235" t="s">
        <v>130</v>
      </c>
      <c r="E206" s="236" t="s">
        <v>1</v>
      </c>
      <c r="F206" s="237" t="s">
        <v>245</v>
      </c>
      <c r="G206" s="234"/>
      <c r="H206" s="236" t="s">
        <v>1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130</v>
      </c>
      <c r="AU206" s="243" t="s">
        <v>85</v>
      </c>
      <c r="AV206" s="13" t="s">
        <v>83</v>
      </c>
      <c r="AW206" s="13" t="s">
        <v>32</v>
      </c>
      <c r="AX206" s="13" t="s">
        <v>75</v>
      </c>
      <c r="AY206" s="243" t="s">
        <v>122</v>
      </c>
    </row>
    <row r="207" s="13" customFormat="1">
      <c r="A207" s="13"/>
      <c r="B207" s="233"/>
      <c r="C207" s="234"/>
      <c r="D207" s="235" t="s">
        <v>130</v>
      </c>
      <c r="E207" s="236" t="s">
        <v>1</v>
      </c>
      <c r="F207" s="237" t="s">
        <v>246</v>
      </c>
      <c r="G207" s="234"/>
      <c r="H207" s="236" t="s">
        <v>1</v>
      </c>
      <c r="I207" s="238"/>
      <c r="J207" s="234"/>
      <c r="K207" s="234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130</v>
      </c>
      <c r="AU207" s="243" t="s">
        <v>85</v>
      </c>
      <c r="AV207" s="13" t="s">
        <v>83</v>
      </c>
      <c r="AW207" s="13" t="s">
        <v>32</v>
      </c>
      <c r="AX207" s="13" t="s">
        <v>75</v>
      </c>
      <c r="AY207" s="243" t="s">
        <v>122</v>
      </c>
    </row>
    <row r="208" s="13" customFormat="1">
      <c r="A208" s="13"/>
      <c r="B208" s="233"/>
      <c r="C208" s="234"/>
      <c r="D208" s="235" t="s">
        <v>130</v>
      </c>
      <c r="E208" s="236" t="s">
        <v>1</v>
      </c>
      <c r="F208" s="237" t="s">
        <v>247</v>
      </c>
      <c r="G208" s="234"/>
      <c r="H208" s="236" t="s">
        <v>1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130</v>
      </c>
      <c r="AU208" s="243" t="s">
        <v>85</v>
      </c>
      <c r="AV208" s="13" t="s">
        <v>83</v>
      </c>
      <c r="AW208" s="13" t="s">
        <v>32</v>
      </c>
      <c r="AX208" s="13" t="s">
        <v>75</v>
      </c>
      <c r="AY208" s="243" t="s">
        <v>122</v>
      </c>
    </row>
    <row r="209" s="13" customFormat="1">
      <c r="A209" s="13"/>
      <c r="B209" s="233"/>
      <c r="C209" s="234"/>
      <c r="D209" s="235" t="s">
        <v>130</v>
      </c>
      <c r="E209" s="236" t="s">
        <v>1</v>
      </c>
      <c r="F209" s="237" t="s">
        <v>253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130</v>
      </c>
      <c r="AU209" s="243" t="s">
        <v>85</v>
      </c>
      <c r="AV209" s="13" t="s">
        <v>83</v>
      </c>
      <c r="AW209" s="13" t="s">
        <v>32</v>
      </c>
      <c r="AX209" s="13" t="s">
        <v>75</v>
      </c>
      <c r="AY209" s="243" t="s">
        <v>122</v>
      </c>
    </row>
    <row r="210" s="13" customFormat="1">
      <c r="A210" s="13"/>
      <c r="B210" s="233"/>
      <c r="C210" s="234"/>
      <c r="D210" s="235" t="s">
        <v>130</v>
      </c>
      <c r="E210" s="236" t="s">
        <v>1</v>
      </c>
      <c r="F210" s="237" t="s">
        <v>249</v>
      </c>
      <c r="G210" s="234"/>
      <c r="H210" s="236" t="s">
        <v>1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130</v>
      </c>
      <c r="AU210" s="243" t="s">
        <v>85</v>
      </c>
      <c r="AV210" s="13" t="s">
        <v>83</v>
      </c>
      <c r="AW210" s="13" t="s">
        <v>32</v>
      </c>
      <c r="AX210" s="13" t="s">
        <v>75</v>
      </c>
      <c r="AY210" s="243" t="s">
        <v>122</v>
      </c>
    </row>
    <row r="211" s="14" customFormat="1">
      <c r="A211" s="14"/>
      <c r="B211" s="244"/>
      <c r="C211" s="245"/>
      <c r="D211" s="235" t="s">
        <v>130</v>
      </c>
      <c r="E211" s="246" t="s">
        <v>1</v>
      </c>
      <c r="F211" s="247" t="s">
        <v>83</v>
      </c>
      <c r="G211" s="245"/>
      <c r="H211" s="248">
        <v>1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130</v>
      </c>
      <c r="AU211" s="254" t="s">
        <v>85</v>
      </c>
      <c r="AV211" s="14" t="s">
        <v>85</v>
      </c>
      <c r="AW211" s="14" t="s">
        <v>32</v>
      </c>
      <c r="AX211" s="14" t="s">
        <v>83</v>
      </c>
      <c r="AY211" s="254" t="s">
        <v>122</v>
      </c>
    </row>
    <row r="212" s="2" customFormat="1" ht="16.5" customHeight="1">
      <c r="A212" s="38"/>
      <c r="B212" s="39"/>
      <c r="C212" s="219" t="s">
        <v>237</v>
      </c>
      <c r="D212" s="219" t="s">
        <v>124</v>
      </c>
      <c r="E212" s="220" t="s">
        <v>368</v>
      </c>
      <c r="F212" s="221" t="s">
        <v>369</v>
      </c>
      <c r="G212" s="222" t="s">
        <v>234</v>
      </c>
      <c r="H212" s="223">
        <v>1</v>
      </c>
      <c r="I212" s="224"/>
      <c r="J212" s="225">
        <f>ROUND(I212*H212,2)</f>
        <v>0</v>
      </c>
      <c r="K212" s="226"/>
      <c r="L212" s="44"/>
      <c r="M212" s="227" t="s">
        <v>1</v>
      </c>
      <c r="N212" s="228" t="s">
        <v>40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128</v>
      </c>
      <c r="AT212" s="231" t="s">
        <v>124</v>
      </c>
      <c r="AU212" s="231" t="s">
        <v>85</v>
      </c>
      <c r="AY212" s="17" t="s">
        <v>122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83</v>
      </c>
      <c r="BK212" s="232">
        <f>ROUND(I212*H212,2)</f>
        <v>0</v>
      </c>
      <c r="BL212" s="17" t="s">
        <v>128</v>
      </c>
      <c r="BM212" s="231" t="s">
        <v>370</v>
      </c>
    </row>
    <row r="213" s="13" customFormat="1">
      <c r="A213" s="13"/>
      <c r="B213" s="233"/>
      <c r="C213" s="234"/>
      <c r="D213" s="235" t="s">
        <v>130</v>
      </c>
      <c r="E213" s="236" t="s">
        <v>1</v>
      </c>
      <c r="F213" s="237" t="s">
        <v>245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130</v>
      </c>
      <c r="AU213" s="243" t="s">
        <v>85</v>
      </c>
      <c r="AV213" s="13" t="s">
        <v>83</v>
      </c>
      <c r="AW213" s="13" t="s">
        <v>32</v>
      </c>
      <c r="AX213" s="13" t="s">
        <v>75</v>
      </c>
      <c r="AY213" s="243" t="s">
        <v>122</v>
      </c>
    </row>
    <row r="214" s="13" customFormat="1">
      <c r="A214" s="13"/>
      <c r="B214" s="233"/>
      <c r="C214" s="234"/>
      <c r="D214" s="235" t="s">
        <v>130</v>
      </c>
      <c r="E214" s="236" t="s">
        <v>1</v>
      </c>
      <c r="F214" s="237" t="s">
        <v>246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130</v>
      </c>
      <c r="AU214" s="243" t="s">
        <v>85</v>
      </c>
      <c r="AV214" s="13" t="s">
        <v>83</v>
      </c>
      <c r="AW214" s="13" t="s">
        <v>32</v>
      </c>
      <c r="AX214" s="13" t="s">
        <v>75</v>
      </c>
      <c r="AY214" s="243" t="s">
        <v>122</v>
      </c>
    </row>
    <row r="215" s="13" customFormat="1">
      <c r="A215" s="13"/>
      <c r="B215" s="233"/>
      <c r="C215" s="234"/>
      <c r="D215" s="235" t="s">
        <v>130</v>
      </c>
      <c r="E215" s="236" t="s">
        <v>1</v>
      </c>
      <c r="F215" s="237" t="s">
        <v>247</v>
      </c>
      <c r="G215" s="234"/>
      <c r="H215" s="236" t="s">
        <v>1</v>
      </c>
      <c r="I215" s="238"/>
      <c r="J215" s="234"/>
      <c r="K215" s="234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130</v>
      </c>
      <c r="AU215" s="243" t="s">
        <v>85</v>
      </c>
      <c r="AV215" s="13" t="s">
        <v>83</v>
      </c>
      <c r="AW215" s="13" t="s">
        <v>32</v>
      </c>
      <c r="AX215" s="13" t="s">
        <v>75</v>
      </c>
      <c r="AY215" s="243" t="s">
        <v>122</v>
      </c>
    </row>
    <row r="216" s="13" customFormat="1">
      <c r="A216" s="13"/>
      <c r="B216" s="233"/>
      <c r="C216" s="234"/>
      <c r="D216" s="235" t="s">
        <v>130</v>
      </c>
      <c r="E216" s="236" t="s">
        <v>1</v>
      </c>
      <c r="F216" s="237" t="s">
        <v>253</v>
      </c>
      <c r="G216" s="234"/>
      <c r="H216" s="236" t="s">
        <v>1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130</v>
      </c>
      <c r="AU216" s="243" t="s">
        <v>85</v>
      </c>
      <c r="AV216" s="13" t="s">
        <v>83</v>
      </c>
      <c r="AW216" s="13" t="s">
        <v>32</v>
      </c>
      <c r="AX216" s="13" t="s">
        <v>75</v>
      </c>
      <c r="AY216" s="243" t="s">
        <v>122</v>
      </c>
    </row>
    <row r="217" s="13" customFormat="1">
      <c r="A217" s="13"/>
      <c r="B217" s="233"/>
      <c r="C217" s="234"/>
      <c r="D217" s="235" t="s">
        <v>130</v>
      </c>
      <c r="E217" s="236" t="s">
        <v>1</v>
      </c>
      <c r="F217" s="237" t="s">
        <v>249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130</v>
      </c>
      <c r="AU217" s="243" t="s">
        <v>85</v>
      </c>
      <c r="AV217" s="13" t="s">
        <v>83</v>
      </c>
      <c r="AW217" s="13" t="s">
        <v>32</v>
      </c>
      <c r="AX217" s="13" t="s">
        <v>75</v>
      </c>
      <c r="AY217" s="243" t="s">
        <v>122</v>
      </c>
    </row>
    <row r="218" s="14" customFormat="1">
      <c r="A218" s="14"/>
      <c r="B218" s="244"/>
      <c r="C218" s="245"/>
      <c r="D218" s="235" t="s">
        <v>130</v>
      </c>
      <c r="E218" s="246" t="s">
        <v>1</v>
      </c>
      <c r="F218" s="247" t="s">
        <v>83</v>
      </c>
      <c r="G218" s="245"/>
      <c r="H218" s="248">
        <v>1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130</v>
      </c>
      <c r="AU218" s="254" t="s">
        <v>85</v>
      </c>
      <c r="AV218" s="14" t="s">
        <v>85</v>
      </c>
      <c r="AW218" s="14" t="s">
        <v>32</v>
      </c>
      <c r="AX218" s="14" t="s">
        <v>83</v>
      </c>
      <c r="AY218" s="254" t="s">
        <v>122</v>
      </c>
    </row>
    <row r="219" s="12" customFormat="1" ht="22.8" customHeight="1">
      <c r="A219" s="12"/>
      <c r="B219" s="203"/>
      <c r="C219" s="204"/>
      <c r="D219" s="205" t="s">
        <v>74</v>
      </c>
      <c r="E219" s="217" t="s">
        <v>301</v>
      </c>
      <c r="F219" s="217" t="s">
        <v>302</v>
      </c>
      <c r="G219" s="204"/>
      <c r="H219" s="204"/>
      <c r="I219" s="207"/>
      <c r="J219" s="218">
        <f>BK219</f>
        <v>0</v>
      </c>
      <c r="K219" s="204"/>
      <c r="L219" s="209"/>
      <c r="M219" s="210"/>
      <c r="N219" s="211"/>
      <c r="O219" s="211"/>
      <c r="P219" s="212">
        <f>P220</f>
        <v>0</v>
      </c>
      <c r="Q219" s="211"/>
      <c r="R219" s="212">
        <f>R220</f>
        <v>0</v>
      </c>
      <c r="S219" s="211"/>
      <c r="T219" s="213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83</v>
      </c>
      <c r="AT219" s="215" t="s">
        <v>74</v>
      </c>
      <c r="AU219" s="215" t="s">
        <v>83</v>
      </c>
      <c r="AY219" s="214" t="s">
        <v>122</v>
      </c>
      <c r="BK219" s="216">
        <f>BK220</f>
        <v>0</v>
      </c>
    </row>
    <row r="220" s="2" customFormat="1" ht="33" customHeight="1">
      <c r="A220" s="38"/>
      <c r="B220" s="39"/>
      <c r="C220" s="219" t="s">
        <v>241</v>
      </c>
      <c r="D220" s="219" t="s">
        <v>124</v>
      </c>
      <c r="E220" s="220" t="s">
        <v>304</v>
      </c>
      <c r="F220" s="221" t="s">
        <v>305</v>
      </c>
      <c r="G220" s="222" t="s">
        <v>169</v>
      </c>
      <c r="H220" s="223">
        <v>3.835</v>
      </c>
      <c r="I220" s="224"/>
      <c r="J220" s="225">
        <f>ROUND(I220*H220,2)</f>
        <v>0</v>
      </c>
      <c r="K220" s="226"/>
      <c r="L220" s="44"/>
      <c r="M220" s="227" t="s">
        <v>1</v>
      </c>
      <c r="N220" s="228" t="s">
        <v>40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128</v>
      </c>
      <c r="AT220" s="231" t="s">
        <v>124</v>
      </c>
      <c r="AU220" s="231" t="s">
        <v>85</v>
      </c>
      <c r="AY220" s="17" t="s">
        <v>122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83</v>
      </c>
      <c r="BK220" s="232">
        <f>ROUND(I220*H220,2)</f>
        <v>0</v>
      </c>
      <c r="BL220" s="17" t="s">
        <v>128</v>
      </c>
      <c r="BM220" s="231" t="s">
        <v>306</v>
      </c>
    </row>
    <row r="221" s="12" customFormat="1" ht="25.92" customHeight="1">
      <c r="A221" s="12"/>
      <c r="B221" s="203"/>
      <c r="C221" s="204"/>
      <c r="D221" s="205" t="s">
        <v>74</v>
      </c>
      <c r="E221" s="206" t="s">
        <v>307</v>
      </c>
      <c r="F221" s="206" t="s">
        <v>308</v>
      </c>
      <c r="G221" s="204"/>
      <c r="H221" s="204"/>
      <c r="I221" s="207"/>
      <c r="J221" s="208">
        <f>BK221</f>
        <v>0</v>
      </c>
      <c r="K221" s="204"/>
      <c r="L221" s="209"/>
      <c r="M221" s="210"/>
      <c r="N221" s="211"/>
      <c r="O221" s="211"/>
      <c r="P221" s="212">
        <f>P222+P229+P234</f>
        <v>0</v>
      </c>
      <c r="Q221" s="211"/>
      <c r="R221" s="212">
        <f>R222+R229+R234</f>
        <v>0</v>
      </c>
      <c r="S221" s="211"/>
      <c r="T221" s="213">
        <f>T222+T229+T234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153</v>
      </c>
      <c r="AT221" s="215" t="s">
        <v>74</v>
      </c>
      <c r="AU221" s="215" t="s">
        <v>75</v>
      </c>
      <c r="AY221" s="214" t="s">
        <v>122</v>
      </c>
      <c r="BK221" s="216">
        <f>BK222+BK229+BK234</f>
        <v>0</v>
      </c>
    </row>
    <row r="222" s="12" customFormat="1" ht="22.8" customHeight="1">
      <c r="A222" s="12"/>
      <c r="B222" s="203"/>
      <c r="C222" s="204"/>
      <c r="D222" s="205" t="s">
        <v>74</v>
      </c>
      <c r="E222" s="217" t="s">
        <v>309</v>
      </c>
      <c r="F222" s="217" t="s">
        <v>310</v>
      </c>
      <c r="G222" s="204"/>
      <c r="H222" s="204"/>
      <c r="I222" s="207"/>
      <c r="J222" s="218">
        <f>BK222</f>
        <v>0</v>
      </c>
      <c r="K222" s="204"/>
      <c r="L222" s="209"/>
      <c r="M222" s="210"/>
      <c r="N222" s="211"/>
      <c r="O222" s="211"/>
      <c r="P222" s="212">
        <f>SUM(P223:P228)</f>
        <v>0</v>
      </c>
      <c r="Q222" s="211"/>
      <c r="R222" s="212">
        <f>SUM(R223:R228)</f>
        <v>0</v>
      </c>
      <c r="S222" s="211"/>
      <c r="T222" s="213">
        <f>SUM(T223:T228)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4" t="s">
        <v>153</v>
      </c>
      <c r="AT222" s="215" t="s">
        <v>74</v>
      </c>
      <c r="AU222" s="215" t="s">
        <v>83</v>
      </c>
      <c r="AY222" s="214" t="s">
        <v>122</v>
      </c>
      <c r="BK222" s="216">
        <f>SUM(BK223:BK228)</f>
        <v>0</v>
      </c>
    </row>
    <row r="223" s="2" customFormat="1" ht="16.5" customHeight="1">
      <c r="A223" s="38"/>
      <c r="B223" s="39"/>
      <c r="C223" s="219" t="s">
        <v>7</v>
      </c>
      <c r="D223" s="219" t="s">
        <v>124</v>
      </c>
      <c r="E223" s="220" t="s">
        <v>312</v>
      </c>
      <c r="F223" s="221" t="s">
        <v>313</v>
      </c>
      <c r="G223" s="222" t="s">
        <v>314</v>
      </c>
      <c r="H223" s="223">
        <v>1</v>
      </c>
      <c r="I223" s="224"/>
      <c r="J223" s="225">
        <f>ROUND(I223*H223,2)</f>
        <v>0</v>
      </c>
      <c r="K223" s="226"/>
      <c r="L223" s="44"/>
      <c r="M223" s="227" t="s">
        <v>1</v>
      </c>
      <c r="N223" s="228" t="s">
        <v>40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315</v>
      </c>
      <c r="AT223" s="231" t="s">
        <v>124</v>
      </c>
      <c r="AU223" s="231" t="s">
        <v>85</v>
      </c>
      <c r="AY223" s="17" t="s">
        <v>122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83</v>
      </c>
      <c r="BK223" s="232">
        <f>ROUND(I223*H223,2)</f>
        <v>0</v>
      </c>
      <c r="BL223" s="17" t="s">
        <v>315</v>
      </c>
      <c r="BM223" s="231" t="s">
        <v>316</v>
      </c>
    </row>
    <row r="224" s="13" customFormat="1">
      <c r="A224" s="13"/>
      <c r="B224" s="233"/>
      <c r="C224" s="234"/>
      <c r="D224" s="235" t="s">
        <v>130</v>
      </c>
      <c r="E224" s="236" t="s">
        <v>1</v>
      </c>
      <c r="F224" s="237" t="s">
        <v>317</v>
      </c>
      <c r="G224" s="234"/>
      <c r="H224" s="236" t="s">
        <v>1</v>
      </c>
      <c r="I224" s="238"/>
      <c r="J224" s="234"/>
      <c r="K224" s="234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130</v>
      </c>
      <c r="AU224" s="243" t="s">
        <v>85</v>
      </c>
      <c r="AV224" s="13" t="s">
        <v>83</v>
      </c>
      <c r="AW224" s="13" t="s">
        <v>32</v>
      </c>
      <c r="AX224" s="13" t="s">
        <v>75</v>
      </c>
      <c r="AY224" s="243" t="s">
        <v>122</v>
      </c>
    </row>
    <row r="225" s="14" customFormat="1">
      <c r="A225" s="14"/>
      <c r="B225" s="244"/>
      <c r="C225" s="245"/>
      <c r="D225" s="235" t="s">
        <v>130</v>
      </c>
      <c r="E225" s="246" t="s">
        <v>1</v>
      </c>
      <c r="F225" s="247" t="s">
        <v>83</v>
      </c>
      <c r="G225" s="245"/>
      <c r="H225" s="248">
        <v>1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130</v>
      </c>
      <c r="AU225" s="254" t="s">
        <v>85</v>
      </c>
      <c r="AV225" s="14" t="s">
        <v>85</v>
      </c>
      <c r="AW225" s="14" t="s">
        <v>32</v>
      </c>
      <c r="AX225" s="14" t="s">
        <v>83</v>
      </c>
      <c r="AY225" s="254" t="s">
        <v>122</v>
      </c>
    </row>
    <row r="226" s="2" customFormat="1" ht="16.5" customHeight="1">
      <c r="A226" s="38"/>
      <c r="B226" s="39"/>
      <c r="C226" s="219" t="s">
        <v>254</v>
      </c>
      <c r="D226" s="219" t="s">
        <v>124</v>
      </c>
      <c r="E226" s="220" t="s">
        <v>319</v>
      </c>
      <c r="F226" s="221" t="s">
        <v>320</v>
      </c>
      <c r="G226" s="222" t="s">
        <v>314</v>
      </c>
      <c r="H226" s="223">
        <v>1</v>
      </c>
      <c r="I226" s="224"/>
      <c r="J226" s="225">
        <f>ROUND(I226*H226,2)</f>
        <v>0</v>
      </c>
      <c r="K226" s="226"/>
      <c r="L226" s="44"/>
      <c r="M226" s="227" t="s">
        <v>1</v>
      </c>
      <c r="N226" s="228" t="s">
        <v>40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315</v>
      </c>
      <c r="AT226" s="231" t="s">
        <v>124</v>
      </c>
      <c r="AU226" s="231" t="s">
        <v>85</v>
      </c>
      <c r="AY226" s="17" t="s">
        <v>122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83</v>
      </c>
      <c r="BK226" s="232">
        <f>ROUND(I226*H226,2)</f>
        <v>0</v>
      </c>
      <c r="BL226" s="17" t="s">
        <v>315</v>
      </c>
      <c r="BM226" s="231" t="s">
        <v>321</v>
      </c>
    </row>
    <row r="227" s="13" customFormat="1">
      <c r="A227" s="13"/>
      <c r="B227" s="233"/>
      <c r="C227" s="234"/>
      <c r="D227" s="235" t="s">
        <v>130</v>
      </c>
      <c r="E227" s="236" t="s">
        <v>1</v>
      </c>
      <c r="F227" s="237" t="s">
        <v>322</v>
      </c>
      <c r="G227" s="234"/>
      <c r="H227" s="236" t="s">
        <v>1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130</v>
      </c>
      <c r="AU227" s="243" t="s">
        <v>85</v>
      </c>
      <c r="AV227" s="13" t="s">
        <v>83</v>
      </c>
      <c r="AW227" s="13" t="s">
        <v>32</v>
      </c>
      <c r="AX227" s="13" t="s">
        <v>75</v>
      </c>
      <c r="AY227" s="243" t="s">
        <v>122</v>
      </c>
    </row>
    <row r="228" s="14" customFormat="1">
      <c r="A228" s="14"/>
      <c r="B228" s="244"/>
      <c r="C228" s="245"/>
      <c r="D228" s="235" t="s">
        <v>130</v>
      </c>
      <c r="E228" s="246" t="s">
        <v>1</v>
      </c>
      <c r="F228" s="247" t="s">
        <v>83</v>
      </c>
      <c r="G228" s="245"/>
      <c r="H228" s="248">
        <v>1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130</v>
      </c>
      <c r="AU228" s="254" t="s">
        <v>85</v>
      </c>
      <c r="AV228" s="14" t="s">
        <v>85</v>
      </c>
      <c r="AW228" s="14" t="s">
        <v>32</v>
      </c>
      <c r="AX228" s="14" t="s">
        <v>83</v>
      </c>
      <c r="AY228" s="254" t="s">
        <v>122</v>
      </c>
    </row>
    <row r="229" s="12" customFormat="1" ht="22.8" customHeight="1">
      <c r="A229" s="12"/>
      <c r="B229" s="203"/>
      <c r="C229" s="204"/>
      <c r="D229" s="205" t="s">
        <v>74</v>
      </c>
      <c r="E229" s="217" t="s">
        <v>323</v>
      </c>
      <c r="F229" s="217" t="s">
        <v>324</v>
      </c>
      <c r="G229" s="204"/>
      <c r="H229" s="204"/>
      <c r="I229" s="207"/>
      <c r="J229" s="218">
        <f>BK229</f>
        <v>0</v>
      </c>
      <c r="K229" s="204"/>
      <c r="L229" s="209"/>
      <c r="M229" s="210"/>
      <c r="N229" s="211"/>
      <c r="O229" s="211"/>
      <c r="P229" s="212">
        <f>SUM(P230:P233)</f>
        <v>0</v>
      </c>
      <c r="Q229" s="211"/>
      <c r="R229" s="212">
        <f>SUM(R230:R233)</f>
        <v>0</v>
      </c>
      <c r="S229" s="211"/>
      <c r="T229" s="213">
        <f>SUM(T230:T233)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153</v>
      </c>
      <c r="AT229" s="215" t="s">
        <v>74</v>
      </c>
      <c r="AU229" s="215" t="s">
        <v>83</v>
      </c>
      <c r="AY229" s="214" t="s">
        <v>122</v>
      </c>
      <c r="BK229" s="216">
        <f>SUM(BK230:BK233)</f>
        <v>0</v>
      </c>
    </row>
    <row r="230" s="2" customFormat="1" ht="16.5" customHeight="1">
      <c r="A230" s="38"/>
      <c r="B230" s="39"/>
      <c r="C230" s="219" t="s">
        <v>258</v>
      </c>
      <c r="D230" s="219" t="s">
        <v>124</v>
      </c>
      <c r="E230" s="220" t="s">
        <v>326</v>
      </c>
      <c r="F230" s="221" t="s">
        <v>324</v>
      </c>
      <c r="G230" s="222" t="s">
        <v>314</v>
      </c>
      <c r="H230" s="223">
        <v>1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40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315</v>
      </c>
      <c r="AT230" s="231" t="s">
        <v>124</v>
      </c>
      <c r="AU230" s="231" t="s">
        <v>85</v>
      </c>
      <c r="AY230" s="17" t="s">
        <v>122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83</v>
      </c>
      <c r="BK230" s="232">
        <f>ROUND(I230*H230,2)</f>
        <v>0</v>
      </c>
      <c r="BL230" s="17" t="s">
        <v>315</v>
      </c>
      <c r="BM230" s="231" t="s">
        <v>327</v>
      </c>
    </row>
    <row r="231" s="13" customFormat="1">
      <c r="A231" s="13"/>
      <c r="B231" s="233"/>
      <c r="C231" s="234"/>
      <c r="D231" s="235" t="s">
        <v>130</v>
      </c>
      <c r="E231" s="236" t="s">
        <v>1</v>
      </c>
      <c r="F231" s="237" t="s">
        <v>328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130</v>
      </c>
      <c r="AU231" s="243" t="s">
        <v>85</v>
      </c>
      <c r="AV231" s="13" t="s">
        <v>83</v>
      </c>
      <c r="AW231" s="13" t="s">
        <v>32</v>
      </c>
      <c r="AX231" s="13" t="s">
        <v>75</v>
      </c>
      <c r="AY231" s="243" t="s">
        <v>122</v>
      </c>
    </row>
    <row r="232" s="14" customFormat="1">
      <c r="A232" s="14"/>
      <c r="B232" s="244"/>
      <c r="C232" s="245"/>
      <c r="D232" s="235" t="s">
        <v>130</v>
      </c>
      <c r="E232" s="246" t="s">
        <v>1</v>
      </c>
      <c r="F232" s="247" t="s">
        <v>83</v>
      </c>
      <c r="G232" s="245"/>
      <c r="H232" s="248">
        <v>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130</v>
      </c>
      <c r="AU232" s="254" t="s">
        <v>85</v>
      </c>
      <c r="AV232" s="14" t="s">
        <v>85</v>
      </c>
      <c r="AW232" s="14" t="s">
        <v>32</v>
      </c>
      <c r="AX232" s="14" t="s">
        <v>83</v>
      </c>
      <c r="AY232" s="254" t="s">
        <v>122</v>
      </c>
    </row>
    <row r="233" s="2" customFormat="1" ht="16.5" customHeight="1">
      <c r="A233" s="38"/>
      <c r="B233" s="39"/>
      <c r="C233" s="219" t="s">
        <v>262</v>
      </c>
      <c r="D233" s="219" t="s">
        <v>124</v>
      </c>
      <c r="E233" s="220" t="s">
        <v>330</v>
      </c>
      <c r="F233" s="221" t="s">
        <v>331</v>
      </c>
      <c r="G233" s="222" t="s">
        <v>138</v>
      </c>
      <c r="H233" s="223">
        <v>1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40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315</v>
      </c>
      <c r="AT233" s="231" t="s">
        <v>124</v>
      </c>
      <c r="AU233" s="231" t="s">
        <v>85</v>
      </c>
      <c r="AY233" s="17" t="s">
        <v>122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83</v>
      </c>
      <c r="BK233" s="232">
        <f>ROUND(I233*H233,2)</f>
        <v>0</v>
      </c>
      <c r="BL233" s="17" t="s">
        <v>315</v>
      </c>
      <c r="BM233" s="231" t="s">
        <v>332</v>
      </c>
    </row>
    <row r="234" s="12" customFormat="1" ht="22.8" customHeight="1">
      <c r="A234" s="12"/>
      <c r="B234" s="203"/>
      <c r="C234" s="204"/>
      <c r="D234" s="205" t="s">
        <v>74</v>
      </c>
      <c r="E234" s="217" t="s">
        <v>335</v>
      </c>
      <c r="F234" s="217" t="s">
        <v>336</v>
      </c>
      <c r="G234" s="204"/>
      <c r="H234" s="204"/>
      <c r="I234" s="207"/>
      <c r="J234" s="218">
        <f>BK234</f>
        <v>0</v>
      </c>
      <c r="K234" s="204"/>
      <c r="L234" s="209"/>
      <c r="M234" s="210"/>
      <c r="N234" s="211"/>
      <c r="O234" s="211"/>
      <c r="P234" s="212">
        <f>SUM(P235:P238)</f>
        <v>0</v>
      </c>
      <c r="Q234" s="211"/>
      <c r="R234" s="212">
        <f>SUM(R235:R238)</f>
        <v>0</v>
      </c>
      <c r="S234" s="211"/>
      <c r="T234" s="213">
        <f>SUM(T235:T238)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4" t="s">
        <v>153</v>
      </c>
      <c r="AT234" s="215" t="s">
        <v>74</v>
      </c>
      <c r="AU234" s="215" t="s">
        <v>83</v>
      </c>
      <c r="AY234" s="214" t="s">
        <v>122</v>
      </c>
      <c r="BK234" s="216">
        <f>SUM(BK235:BK238)</f>
        <v>0</v>
      </c>
    </row>
    <row r="235" s="2" customFormat="1" ht="16.5" customHeight="1">
      <c r="A235" s="38"/>
      <c r="B235" s="39"/>
      <c r="C235" s="219" t="s">
        <v>266</v>
      </c>
      <c r="D235" s="219" t="s">
        <v>124</v>
      </c>
      <c r="E235" s="220" t="s">
        <v>338</v>
      </c>
      <c r="F235" s="221" t="s">
        <v>339</v>
      </c>
      <c r="G235" s="222" t="s">
        <v>314</v>
      </c>
      <c r="H235" s="223">
        <v>1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40</v>
      </c>
      <c r="O235" s="91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315</v>
      </c>
      <c r="AT235" s="231" t="s">
        <v>124</v>
      </c>
      <c r="AU235" s="231" t="s">
        <v>85</v>
      </c>
      <c r="AY235" s="17" t="s">
        <v>122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83</v>
      </c>
      <c r="BK235" s="232">
        <f>ROUND(I235*H235,2)</f>
        <v>0</v>
      </c>
      <c r="BL235" s="17" t="s">
        <v>315</v>
      </c>
      <c r="BM235" s="231" t="s">
        <v>340</v>
      </c>
    </row>
    <row r="236" s="13" customFormat="1">
      <c r="A236" s="13"/>
      <c r="B236" s="233"/>
      <c r="C236" s="234"/>
      <c r="D236" s="235" t="s">
        <v>130</v>
      </c>
      <c r="E236" s="236" t="s">
        <v>1</v>
      </c>
      <c r="F236" s="237" t="s">
        <v>371</v>
      </c>
      <c r="G236" s="234"/>
      <c r="H236" s="236" t="s">
        <v>1</v>
      </c>
      <c r="I236" s="238"/>
      <c r="J236" s="234"/>
      <c r="K236" s="234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130</v>
      </c>
      <c r="AU236" s="243" t="s">
        <v>85</v>
      </c>
      <c r="AV236" s="13" t="s">
        <v>83</v>
      </c>
      <c r="AW236" s="13" t="s">
        <v>32</v>
      </c>
      <c r="AX236" s="13" t="s">
        <v>75</v>
      </c>
      <c r="AY236" s="243" t="s">
        <v>122</v>
      </c>
    </row>
    <row r="237" s="14" customFormat="1">
      <c r="A237" s="14"/>
      <c r="B237" s="244"/>
      <c r="C237" s="245"/>
      <c r="D237" s="235" t="s">
        <v>130</v>
      </c>
      <c r="E237" s="246" t="s">
        <v>1</v>
      </c>
      <c r="F237" s="247" t="s">
        <v>83</v>
      </c>
      <c r="G237" s="245"/>
      <c r="H237" s="248">
        <v>1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130</v>
      </c>
      <c r="AU237" s="254" t="s">
        <v>85</v>
      </c>
      <c r="AV237" s="14" t="s">
        <v>85</v>
      </c>
      <c r="AW237" s="14" t="s">
        <v>32</v>
      </c>
      <c r="AX237" s="14" t="s">
        <v>83</v>
      </c>
      <c r="AY237" s="254" t="s">
        <v>122</v>
      </c>
    </row>
    <row r="238" s="2" customFormat="1" ht="16.5" customHeight="1">
      <c r="A238" s="38"/>
      <c r="B238" s="39"/>
      <c r="C238" s="219" t="s">
        <v>270</v>
      </c>
      <c r="D238" s="219" t="s">
        <v>124</v>
      </c>
      <c r="E238" s="220" t="s">
        <v>343</v>
      </c>
      <c r="F238" s="221" t="s">
        <v>344</v>
      </c>
      <c r="G238" s="222" t="s">
        <v>138</v>
      </c>
      <c r="H238" s="223">
        <v>1</v>
      </c>
      <c r="I238" s="224"/>
      <c r="J238" s="225">
        <f>ROUND(I238*H238,2)</f>
        <v>0</v>
      </c>
      <c r="K238" s="226"/>
      <c r="L238" s="44"/>
      <c r="M238" s="277" t="s">
        <v>1</v>
      </c>
      <c r="N238" s="278" t="s">
        <v>40</v>
      </c>
      <c r="O238" s="279"/>
      <c r="P238" s="280">
        <f>O238*H238</f>
        <v>0</v>
      </c>
      <c r="Q238" s="280">
        <v>0</v>
      </c>
      <c r="R238" s="280">
        <f>Q238*H238</f>
        <v>0</v>
      </c>
      <c r="S238" s="280">
        <v>0</v>
      </c>
      <c r="T238" s="281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315</v>
      </c>
      <c r="AT238" s="231" t="s">
        <v>124</v>
      </c>
      <c r="AU238" s="231" t="s">
        <v>85</v>
      </c>
      <c r="AY238" s="17" t="s">
        <v>122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83</v>
      </c>
      <c r="BK238" s="232">
        <f>ROUND(I238*H238,2)</f>
        <v>0</v>
      </c>
      <c r="BL238" s="17" t="s">
        <v>315</v>
      </c>
      <c r="BM238" s="231" t="s">
        <v>372</v>
      </c>
    </row>
    <row r="239" s="2" customFormat="1" ht="6.96" customHeight="1">
      <c r="A239" s="38"/>
      <c r="B239" s="66"/>
      <c r="C239" s="67"/>
      <c r="D239" s="67"/>
      <c r="E239" s="67"/>
      <c r="F239" s="67"/>
      <c r="G239" s="67"/>
      <c r="H239" s="67"/>
      <c r="I239" s="67"/>
      <c r="J239" s="67"/>
      <c r="K239" s="67"/>
      <c r="L239" s="44"/>
      <c r="M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</row>
  </sheetData>
  <sheetProtection sheet="1" autoFilter="0" formatColumns="0" formatRows="0" objects="1" scenarios="1" spinCount="100000" saltValue="bAYhwaLdpVAFrTr3cj/ltJ0o0+/gZqc/nxrLhXzuCiVMM2LdGQcrhAFzNycnOF16gp3CIyCfg3YQE47GUA2V0g==" hashValue="PKpY3A/AVhFjLenlYsu5aYFnmQ3rF/VEpN84DZinQR5ADR8Tfgw6cRIg2RcwWan4SrGWVnWSGpii7XS8W04E/Q==" algorithmName="SHA-512" password="CC35"/>
  <autoFilter ref="C124:K23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LAPTOP-F311AD80\Jiří Lábus</dc:creator>
  <cp:lastModifiedBy>LAPTOP-F311AD80\Jiří Lábus</cp:lastModifiedBy>
  <dcterms:created xsi:type="dcterms:W3CDTF">2025-07-28T07:31:22Z</dcterms:created>
  <dcterms:modified xsi:type="dcterms:W3CDTF">2025-07-28T07:31:25Z</dcterms:modified>
</cp:coreProperties>
</file>