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Odb_MS\Odd_MSTS\!Sdileny\VEŘEJNÉ ZAKÁZKY\VZ - MML výměna oken radnice V. a VI. etapa, 3. a 4.NP\VI. etapa\"/>
    </mc:Choice>
  </mc:AlternateContent>
  <bookViews>
    <workbookView xWindow="0" yWindow="0" windowWidth="0" windowHeight="0"/>
  </bookViews>
  <sheets>
    <sheet name="Rekapitulace stavby" sheetId="1" r:id="rId1"/>
    <sheet name="Objekt0 - Výměna oken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'Objekt0 - Výměna oken'!$C$132:$K$207</definedName>
    <definedName name="_xlnm.Print_Area" localSheetId="1">'Objekt0 - Výměna oken'!$C$120:$K$207</definedName>
    <definedName name="_xlnm.Print_Titles" localSheetId="1">'Objekt0 - Výměna oken'!$132:$132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T203"/>
  <c r="R204"/>
  <c r="R203"/>
  <c r="P204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T194"/>
  <c r="R195"/>
  <c r="R194"/>
  <c r="P195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F127"/>
  <c r="E125"/>
  <c r="F89"/>
  <c r="E87"/>
  <c r="J24"/>
  <c r="E24"/>
  <c r="J130"/>
  <c r="J23"/>
  <c r="J21"/>
  <c r="E21"/>
  <c r="J91"/>
  <c r="J20"/>
  <c r="J18"/>
  <c r="E18"/>
  <c r="F92"/>
  <c r="J17"/>
  <c r="J15"/>
  <c r="E15"/>
  <c r="F91"/>
  <c r="J14"/>
  <c r="J12"/>
  <c r="J89"/>
  <c r="E7"/>
  <c r="E85"/>
  <c i="1" r="L90"/>
  <c r="AM90"/>
  <c r="AM89"/>
  <c r="L89"/>
  <c r="AM87"/>
  <c r="L87"/>
  <c r="L85"/>
  <c r="L84"/>
  <c i="2" r="BK198"/>
  <c r="BK191"/>
  <c r="J185"/>
  <c r="J178"/>
  <c r="J163"/>
  <c r="J150"/>
  <c r="J147"/>
  <c r="BK207"/>
  <c r="J198"/>
  <c r="J191"/>
  <c r="BK181"/>
  <c r="J159"/>
  <c r="J146"/>
  <c r="BK186"/>
  <c r="J152"/>
  <c r="BK137"/>
  <c r="BK179"/>
  <c r="J162"/>
  <c r="J145"/>
  <c r="J139"/>
  <c r="J173"/>
  <c r="J186"/>
  <c r="BK182"/>
  <c r="BK165"/>
  <c r="J158"/>
  <c r="J143"/>
  <c r="BK200"/>
  <c r="BK192"/>
  <c r="BK190"/>
  <c r="J181"/>
  <c r="J166"/>
  <c r="BK161"/>
  <c r="BK149"/>
  <c r="BK146"/>
  <c r="BK136"/>
  <c r="BK206"/>
  <c r="J200"/>
  <c r="J195"/>
  <c r="BK189"/>
  <c r="BK173"/>
  <c r="J154"/>
  <c r="J187"/>
  <c r="BK163"/>
  <c r="J141"/>
  <c r="J184"/>
  <c r="BK152"/>
  <c r="J140"/>
  <c r="BK184"/>
  <c r="J192"/>
  <c r="J183"/>
  <c r="J168"/>
  <c r="BK162"/>
  <c r="BK157"/>
  <c r="BK145"/>
  <c r="BK141"/>
  <c r="J197"/>
  <c r="J189"/>
  <c r="J165"/>
  <c r="J148"/>
  <c r="J207"/>
  <c r="J190"/>
  <c r="BK156"/>
  <c r="J161"/>
  <c r="BK172"/>
  <c r="BK139"/>
  <c r="J176"/>
  <c r="J153"/>
  <c r="J136"/>
  <c r="J201"/>
  <c r="J182"/>
  <c r="BK158"/>
  <c r="BK143"/>
  <c r="J204"/>
  <c r="J174"/>
  <c r="BK140"/>
  <c r="BK171"/>
  <c r="BK168"/>
  <c r="J164"/>
  <c r="BK178"/>
  <c r="J149"/>
  <c r="BK195"/>
  <c r="J171"/>
  <c r="J156"/>
  <c i="1" r="AS94"/>
  <c i="2" r="BK197"/>
  <c r="BK166"/>
  <c r="J137"/>
  <c r="BK187"/>
  <c r="BK183"/>
  <c r="BK185"/>
  <c r="BK164"/>
  <c r="BK148"/>
  <c r="BK204"/>
  <c r="J180"/>
  <c r="J157"/>
  <c r="BK142"/>
  <c r="BK201"/>
  <c r="J179"/>
  <c r="J138"/>
  <c r="BK147"/>
  <c r="BK153"/>
  <c r="BK176"/>
  <c r="BK180"/>
  <c r="BK159"/>
  <c r="J142"/>
  <c r="J206"/>
  <c r="BK138"/>
  <c r="BK150"/>
  <c r="BK174"/>
  <c r="J172"/>
  <c r="BK154"/>
  <c l="1" r="R135"/>
  <c r="T151"/>
  <c r="T135"/>
  <c r="P144"/>
  <c r="R144"/>
  <c r="BK151"/>
  <c r="J151"/>
  <c r="J100"/>
  <c r="R151"/>
  <c r="BK155"/>
  <c r="J155"/>
  <c r="J101"/>
  <c r="R155"/>
  <c r="BK160"/>
  <c r="J160"/>
  <c r="J102"/>
  <c r="T160"/>
  <c r="P170"/>
  <c r="T170"/>
  <c r="P175"/>
  <c r="T175"/>
  <c r="P188"/>
  <c r="R188"/>
  <c r="BK196"/>
  <c r="J196"/>
  <c r="J110"/>
  <c r="P196"/>
  <c r="P193"/>
  <c r="T196"/>
  <c r="T193"/>
  <c r="P199"/>
  <c r="R199"/>
  <c r="R205"/>
  <c r="BK135"/>
  <c r="P135"/>
  <c r="BK144"/>
  <c r="J144"/>
  <c r="J99"/>
  <c r="T144"/>
  <c r="P151"/>
  <c r="P155"/>
  <c r="T155"/>
  <c r="P160"/>
  <c r="R160"/>
  <c r="BK170"/>
  <c r="J170"/>
  <c r="J105"/>
  <c r="R170"/>
  <c r="BK175"/>
  <c r="J175"/>
  <c r="J106"/>
  <c r="R175"/>
  <c r="BK188"/>
  <c r="J188"/>
  <c r="J107"/>
  <c r="T188"/>
  <c r="R196"/>
  <c r="R193"/>
  <c r="BK199"/>
  <c r="J199"/>
  <c r="J111"/>
  <c r="T199"/>
  <c r="BK205"/>
  <c r="J205"/>
  <c r="J113"/>
  <c r="P205"/>
  <c r="T205"/>
  <c r="BK167"/>
  <c r="J167"/>
  <c r="J103"/>
  <c r="BK194"/>
  <c r="J194"/>
  <c r="J109"/>
  <c r="BK203"/>
  <c r="J203"/>
  <c r="J112"/>
  <c r="J92"/>
  <c r="J129"/>
  <c r="F130"/>
  <c r="BE137"/>
  <c r="BE141"/>
  <c r="BE154"/>
  <c r="BE163"/>
  <c r="BE168"/>
  <c r="BE171"/>
  <c r="BE172"/>
  <c r="BE173"/>
  <c r="BE176"/>
  <c r="BE178"/>
  <c r="BE187"/>
  <c r="BE189"/>
  <c r="J127"/>
  <c r="BE145"/>
  <c r="BE146"/>
  <c r="BE149"/>
  <c r="BE165"/>
  <c r="BE166"/>
  <c r="BE185"/>
  <c r="BE186"/>
  <c r="F129"/>
  <c r="BE138"/>
  <c r="BE142"/>
  <c r="BE147"/>
  <c r="BE156"/>
  <c r="BE157"/>
  <c r="BE136"/>
  <c r="BE153"/>
  <c r="BE158"/>
  <c r="BE159"/>
  <c r="BE181"/>
  <c r="E123"/>
  <c r="BE139"/>
  <c r="BE143"/>
  <c r="BE180"/>
  <c r="BE182"/>
  <c r="BE191"/>
  <c r="BE192"/>
  <c r="BE195"/>
  <c r="BE200"/>
  <c r="BE204"/>
  <c r="BE206"/>
  <c r="BE207"/>
  <c r="BE140"/>
  <c r="BE148"/>
  <c r="BE150"/>
  <c r="BE152"/>
  <c r="BE161"/>
  <c r="BE162"/>
  <c r="BE164"/>
  <c r="BE174"/>
  <c r="BE179"/>
  <c r="BE183"/>
  <c r="BE184"/>
  <c r="BE190"/>
  <c r="BE197"/>
  <c r="BE198"/>
  <c r="BE201"/>
  <c r="F37"/>
  <c i="1" r="BD95"/>
  <c r="BD94"/>
  <c r="W33"/>
  <c i="2" r="F35"/>
  <c i="1" r="BB95"/>
  <c r="BB94"/>
  <c r="W31"/>
  <c i="2" r="F36"/>
  <c i="1" r="BC95"/>
  <c r="BC94"/>
  <c r="AY94"/>
  <c i="2" r="J34"/>
  <c i="1" r="AW95"/>
  <c i="2" r="F34"/>
  <c i="1" r="BA95"/>
  <c r="BA94"/>
  <c r="AW94"/>
  <c r="AK30"/>
  <c i="2" l="1" r="BK134"/>
  <c r="J134"/>
  <c r="J97"/>
  <c r="R169"/>
  <c r="P134"/>
  <c r="T169"/>
  <c r="P169"/>
  <c r="T134"/>
  <c r="T133"/>
  <c r="R134"/>
  <c r="R133"/>
  <c r="J135"/>
  <c r="J98"/>
  <c r="BK169"/>
  <c r="J169"/>
  <c r="J104"/>
  <c r="BK193"/>
  <c r="J193"/>
  <c r="J108"/>
  <c i="1" r="W32"/>
  <c r="W30"/>
  <c i="2" r="F33"/>
  <c i="1" r="AZ95"/>
  <c r="AZ94"/>
  <c r="W29"/>
  <c r="AX94"/>
  <c i="2" r="J33"/>
  <c i="1" r="AV95"/>
  <c r="AT95"/>
  <c i="2" l="1" r="P133"/>
  <c i="1" r="AU95"/>
  <c i="2" r="BK133"/>
  <c r="J133"/>
  <c r="J96"/>
  <c i="1" r="AU94"/>
  <c r="AV94"/>
  <c r="AK29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<sst xmlns="http://schemas.openxmlformats.org/spreadsheetml/2006/main">
  <si>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</si>
  <si>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</si>
  <si>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</si>
  <si>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</si>
  <si>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</si>
  <si>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{3f369fd8-b7ae-4226-8e97-16407c0d9fa6}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</si>
  <si>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</si>
  <si>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</si>
  <si>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</si>
  <si>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</si>
  <si>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</si>
  <si>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</si>
  <si>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</si>
  <si>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</si>
  <si>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</si>
  <si>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</si>
  <si>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</si>
  <si>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__Položkový_rozpočet_3NP_akt_09_25</t>
  </si>
  <si>
    <t>KSO:</t>
  </si>
  <si>
    <t>CC-CZ:</t>
  </si>
  <si>
    <t>Místo:</t>
  </si>
  <si>
    <t xml:space="preserve"> </t>
  </si>
  <si>
    <t>Datum:</t>
  </si>
  <si>
    <t>17. 9. 2025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</si>
  <si>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</si>
  <si>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</si>
  <si>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</si>
  <si>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</si>
  <si>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</si>
  <si>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</si>
  <si>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</si>
  <si>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</si>
  <si>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</si>
  <si>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</si>
  <si>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</si>
  <si>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</si>
  <si>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</si>
  <si>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</si>
  <si>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</si>
  <si>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</si>
  <si>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</si>
  <si>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</si>
  <si>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</si>
  <si>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</si>
  <si>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</si>
  <si>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</si>
  <si>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</si>
  <si>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</si>
  <si>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</si>
  <si>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</si>
  <si>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</si>
  <si>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</si>
  <si>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</si>
  <si>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</si>
  <si>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</si>
  <si>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</si>
  <si>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</si>
  <si>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</si>
  <si>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</si>
  <si>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</si>
  <si>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</si>
  <si>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</si>
  <si>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</si>
  <si>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</si>
  <si>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</si>
  <si>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</si>
  <si>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</si>
  <si>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</si>
  <si>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</si>
  <si>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</si>
  <si>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</si>
  <si>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</si>
  <si>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</si>
  <si>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</si>
  <si>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</si>
  <si>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</si>
  <si>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</si>
  <si>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Objekt0</t>
  </si>
  <si>
    <t>Výměna oken</t>
  </si>
  <si>
    <t>STA</t>
  </si>
  <si>
    <t>1</t>
  </si>
  <si>
    <t>{827b4efc-e77b-4af6-bfa1-8038ca51c688}</t>
  </si>
  <si>
    <t>2</t>
  </si>
  <si>
    <t>KRYCÍ LIST SOUPISU PRACÍ</t>
  </si>
  <si>
    <t>Objekt:</t>
  </si>
  <si>
    <t>Objekt0 - Výměna oken</t>
  </si>
  <si>
    <t>REKAPITULACE ČLENĚNÍ SOUPISU PRACÍ</t>
  </si>
  <si>
    <t>Kód dílu - Popis</t>
  </si>
  <si>
    <t>Cena celkem [CZK]</t>
  </si>
  <si>
    <t>Náklady ze soupisu prací</t>
  </si>
  <si>
    <t>-1</t>
  </si>
  <si>
    <t>D1 - Práce a dodávky HSV</t>
  </si>
  <si>
    <t xml:space="preserve">    D2 - Úpravy povrchů, podlahy a osazování výplní</t>
  </si>
  <si>
    <t xml:space="preserve">    D3 - Ostatní konstrukce a práce-bourání</t>
  </si>
  <si>
    <t xml:space="preserve">    D4 - Přesun sutě</t>
  </si>
  <si>
    <t xml:space="preserve">    D5 - Poplatky za skládky</t>
  </si>
  <si>
    <t xml:space="preserve">    D6 - Úklid, zpětné stěhování, mytí oken, údržba</t>
  </si>
  <si>
    <t xml:space="preserve">    D7 - Přesun hmot</t>
  </si>
  <si>
    <t>D8 - Práce a dodávky PSV</t>
  </si>
  <si>
    <t xml:space="preserve">    D9 - Konstrukce klempířské</t>
  </si>
  <si>
    <t xml:space="preserve">    D10 - Konstrukce truhlářské</t>
  </si>
  <si>
    <t xml:space="preserve">    D11 - Stínění oken</t>
  </si>
  <si>
    <t>VRN - Vedlejší rozpočtové náklady</t>
  </si>
  <si>
    <t xml:space="preserve">    VRN1 - Průzkumné, zeměměřičské a projektové práce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</si>
  <si>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</si>
  <si>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</si>
  <si>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</si>
  <si>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</si>
  <si>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</si>
  <si>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</si>
  <si>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</si>
  <si>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</si>
  <si>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</si>
  <si>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</si>
  <si>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</si>
  <si>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</si>
  <si>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</si>
  <si>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</si>
  <si>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</si>
  <si>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</si>
  <si>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</si>
  <si>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</si>
  <si>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Práce a dodávky HSV</t>
  </si>
  <si>
    <t>ROZPOCET</t>
  </si>
  <si>
    <t>D2</t>
  </si>
  <si>
    <t>Úpravy povrchů, podlahy a osazování výplní</t>
  </si>
  <si>
    <t>K</t>
  </si>
  <si>
    <t>Pol1</t>
  </si>
  <si>
    <t>Sestěhování nábytku z místností- příprava pro zakrytí a ochranu podlahových krytin a nábytku</t>
  </si>
  <si>
    <t>4</t>
  </si>
  <si>
    <t>Pol2</t>
  </si>
  <si>
    <t>Zakrytí podlah dvouvrství (geotextilie a vrchní fólie přilepená lepící páskou)</t>
  </si>
  <si>
    <t>3</t>
  </si>
  <si>
    <t>Pol3</t>
  </si>
  <si>
    <t>Obalení konstrukcí a prvků fólií přilepenou lepící páskou (nábytek)</t>
  </si>
  <si>
    <t>6</t>
  </si>
  <si>
    <t>Pol4</t>
  </si>
  <si>
    <t>Vápenocementová štuková omítka ostění nebo nadpraží, cena za okenní pozici</t>
  </si>
  <si>
    <t>8</t>
  </si>
  <si>
    <t>5</t>
  </si>
  <si>
    <t>Pol5</t>
  </si>
  <si>
    <t>Vápenocementová štuková omítka na stěnách, cena za okenní pozici</t>
  </si>
  <si>
    <t>10</t>
  </si>
  <si>
    <t>Pol6</t>
  </si>
  <si>
    <t>Dozdění a začištění omítek (s dodáním hmot) kolem oken, cena za okenní pozici</t>
  </si>
  <si>
    <t>7</t>
  </si>
  <si>
    <t>Pol7</t>
  </si>
  <si>
    <t xml:space="preserve">Zakrytí  vnitřní výplní otvorů fólií přilepenou lepící páskou</t>
  </si>
  <si>
    <t>14</t>
  </si>
  <si>
    <t>Pol8</t>
  </si>
  <si>
    <t xml:space="preserve">Vyrovnávací cementový potěr tl do 40 mm ze suchých směsí provedený v pásu (zabet.parapetního profilu a oprava  ploch parapetu)</t>
  </si>
  <si>
    <t>16</t>
  </si>
  <si>
    <t>D3</t>
  </si>
  <si>
    <t>Ostatní konstrukce a práce-bourání</t>
  </si>
  <si>
    <t>9</t>
  </si>
  <si>
    <t>Pol9</t>
  </si>
  <si>
    <t>Lešení podchozí pro objekty pozemních staveb s lešeňovou podlahou v do 1,9 m zatížení do 150 kg/m2</t>
  </si>
  <si>
    <t>18</t>
  </si>
  <si>
    <t>Pol10</t>
  </si>
  <si>
    <t>Vyčištění budov při výšce podlaží do 4 m</t>
  </si>
  <si>
    <t>20</t>
  </si>
  <si>
    <t>11</t>
  </si>
  <si>
    <t>Pol11</t>
  </si>
  <si>
    <t>Přisekání rovných ostění po vybourání výplní otvorů, cena za okenní pozici</t>
  </si>
  <si>
    <t>22</t>
  </si>
  <si>
    <t>Pol12</t>
  </si>
  <si>
    <t>Vybourání dřevěných rámů oken včetně křídel, cena za okenní pozici</t>
  </si>
  <si>
    <t>24</t>
  </si>
  <si>
    <t>13</t>
  </si>
  <si>
    <t>Pol13</t>
  </si>
  <si>
    <t>Vysekání kapes ve zdivu cihelném pro výjmutí rámu, cena za okenní pozici</t>
  </si>
  <si>
    <t>26</t>
  </si>
  <si>
    <t>Pol14</t>
  </si>
  <si>
    <t>Otlučení vnitřních omítek / špalet, cena za okenní pozici</t>
  </si>
  <si>
    <t>28</t>
  </si>
  <si>
    <t>D4</t>
  </si>
  <si>
    <t>Přesun sutě</t>
  </si>
  <si>
    <t>15</t>
  </si>
  <si>
    <t>Pol15</t>
  </si>
  <si>
    <t>Vnitrostaveništní doprava suti a vybouraných hmot pro budovy v do 12 m ručně,vodorovně 50m a naložení na dopravní prostředek</t>
  </si>
  <si>
    <t>30</t>
  </si>
  <si>
    <t>Pol16</t>
  </si>
  <si>
    <t>Odvoz suti na skládku a vybouraných hmot nebo meziskládku do 1 km se složením</t>
  </si>
  <si>
    <t>32</t>
  </si>
  <si>
    <t>17</t>
  </si>
  <si>
    <t>Pol17</t>
  </si>
  <si>
    <t>Příplatek k odvozu suti a vybouraných hmot na skládku ZKD 1 km přes 1 km</t>
  </si>
  <si>
    <t>34</t>
  </si>
  <si>
    <t>D5</t>
  </si>
  <si>
    <t>Poplatky za skládky</t>
  </si>
  <si>
    <t>Pol18</t>
  </si>
  <si>
    <t>stavební suť (beton, cihly,keramika)</t>
  </si>
  <si>
    <t>36</t>
  </si>
  <si>
    <t>19</t>
  </si>
  <si>
    <t>Pol19</t>
  </si>
  <si>
    <t>dřevo,dřevěné prvky</t>
  </si>
  <si>
    <t>38</t>
  </si>
  <si>
    <t>Pol20</t>
  </si>
  <si>
    <t>sklo</t>
  </si>
  <si>
    <t>40</t>
  </si>
  <si>
    <t>Pol21</t>
  </si>
  <si>
    <t>směsný stavební a komunální odpad</t>
  </si>
  <si>
    <t>42</t>
  </si>
  <si>
    <t>D6</t>
  </si>
  <si>
    <t>Úklid, zpětné stěhování, mytí oken, údržba</t>
  </si>
  <si>
    <t>Pol22</t>
  </si>
  <si>
    <t>Sestěhování nábytku na původní místo</t>
  </si>
  <si>
    <t>44</t>
  </si>
  <si>
    <t>23</t>
  </si>
  <si>
    <t>Pol23</t>
  </si>
  <si>
    <t>46</t>
  </si>
  <si>
    <t>Pol24</t>
  </si>
  <si>
    <t>Jednorázové následné mytí oken po jejich instalaci</t>
  </si>
  <si>
    <t>48</t>
  </si>
  <si>
    <t>25</t>
  </si>
  <si>
    <t>Pol25</t>
  </si>
  <si>
    <t>Jednorázový úklid po instalaci oken</t>
  </si>
  <si>
    <t>50</t>
  </si>
  <si>
    <t>Pol26</t>
  </si>
  <si>
    <t>Seřízení oken po dobu záruky oken (1x za rok)</t>
  </si>
  <si>
    <t>52</t>
  </si>
  <si>
    <t>27</t>
  </si>
  <si>
    <t>Pol27</t>
  </si>
  <si>
    <t>Údržba vnější strany oken udržovací sadou firmy Remmers po dobu záruky oken (1x za rok)</t>
  </si>
  <si>
    <t>54</t>
  </si>
  <si>
    <t>D7</t>
  </si>
  <si>
    <t>Přesun hmot</t>
  </si>
  <si>
    <t>Pol28</t>
  </si>
  <si>
    <t>Přesun hmot ruční</t>
  </si>
  <si>
    <t>56</t>
  </si>
  <si>
    <t>D8</t>
  </si>
  <si>
    <t>Práce a dodávky PSV</t>
  </si>
  <si>
    <t>D9</t>
  </si>
  <si>
    <t>Konstrukce klempířské</t>
  </si>
  <si>
    <t>29</t>
  </si>
  <si>
    <t>Pol29</t>
  </si>
  <si>
    <t>Demontáž (odpojení) části oplechování parapetů</t>
  </si>
  <si>
    <t>58</t>
  </si>
  <si>
    <t>Pol30</t>
  </si>
  <si>
    <t>Oplechování parapetů (doplění stáv.parapetu) z plechu tl.0,7mm</t>
  </si>
  <si>
    <t>60</t>
  </si>
  <si>
    <t>31</t>
  </si>
  <si>
    <t>Pol31</t>
  </si>
  <si>
    <t xml:space="preserve">Příplatek za napojení klempířských konstrukcí  snýtnováním a dotmelenímí, délky spoje přes 0,5 m</t>
  </si>
  <si>
    <t>62</t>
  </si>
  <si>
    <t>Pol32</t>
  </si>
  <si>
    <t>Přesun hmot pro konstrukce klempířské</t>
  </si>
  <si>
    <t>64</t>
  </si>
  <si>
    <t>D10</t>
  </si>
  <si>
    <t>Konstrukce truhlářské</t>
  </si>
  <si>
    <t>1d</t>
  </si>
  <si>
    <t>nová 1 křídlá dřevěná okna špaletová 1250x330 mm</t>
  </si>
  <si>
    <t>-1971198105</t>
  </si>
  <si>
    <t>P</t>
  </si>
  <si>
    <t>Poznámka k položce:_x000d_
místnosti 202a, 205, 207b, 212a, 214, 217</t>
  </si>
  <si>
    <t>33</t>
  </si>
  <si>
    <t>Pol33</t>
  </si>
  <si>
    <t>Montáž atyp. oken ve dvou svislých rovinách, masiv, výšky přes 2,0m vč.kotvení a napojení rámu po celém obvodu parotěsnou a difuzní páskou</t>
  </si>
  <si>
    <t>66</t>
  </si>
  <si>
    <t>nová 4 křídlá dřevěná okna špaletová s obloukovým vnějším nadsvětlíkem 1440x3280mm</t>
  </si>
  <si>
    <t>68</t>
  </si>
  <si>
    <t>35</t>
  </si>
  <si>
    <t>1a</t>
  </si>
  <si>
    <t>nová 4 křídlá dřevěná okna špaletová s obloukovým vnějším nadsvětlíkem 1440x3280mm s pákovým ovladačem</t>
  </si>
  <si>
    <t>70</t>
  </si>
  <si>
    <t>1b</t>
  </si>
  <si>
    <t>72</t>
  </si>
  <si>
    <t>1c</t>
  </si>
  <si>
    <t>74</t>
  </si>
  <si>
    <t>nová 6ti křídlá dřevěná okna špaletová s půlkruhovým vnějším nadsvětlíkem 2530x3290mm</t>
  </si>
  <si>
    <t>76</t>
  </si>
  <si>
    <t>37</t>
  </si>
  <si>
    <t>2a</t>
  </si>
  <si>
    <t>nová 6ti křídlá dřevěná okna špaletová s půlkruhovým vnějším nadsvětlíkem 2530x3290mm s pákovým ovladačem</t>
  </si>
  <si>
    <t>78</t>
  </si>
  <si>
    <t>Pol33a</t>
  </si>
  <si>
    <t>Montáž atyp. oken ve dvou svislých rovinách, masiv, výšky do 2,0m vč.kotvení a napojení rámu po celém obvodu parotěsnou a difuzní páskou</t>
  </si>
  <si>
    <t>-1269429352</t>
  </si>
  <si>
    <t>Pol34</t>
  </si>
  <si>
    <t xml:space="preserve">Vnitřní parapety z dřevěného masivu v barvě oken s identickou původní profilací,  cena za okenní pozici</t>
  </si>
  <si>
    <t>80</t>
  </si>
  <si>
    <t>55</t>
  </si>
  <si>
    <t>Pol34a</t>
  </si>
  <si>
    <t>737048572</t>
  </si>
  <si>
    <t>D11</t>
  </si>
  <si>
    <t>Stínění oken</t>
  </si>
  <si>
    <t>39</t>
  </si>
  <si>
    <t>Pol35</t>
  </si>
  <si>
    <t>Dodávka vnitřních rolet, schválený exaktní typ, pro okenní pozice č.1 a 2</t>
  </si>
  <si>
    <t>82</t>
  </si>
  <si>
    <t>Pol36</t>
  </si>
  <si>
    <t>Montáž vnitřních rolet pro okenní pozice č.1 a 2</t>
  </si>
  <si>
    <t>84</t>
  </si>
  <si>
    <t>41</t>
  </si>
  <si>
    <t>Pol37</t>
  </si>
  <si>
    <t>Dodávka vnitřních rolet, schválený exaktní typ, pro okenní pozice č.3</t>
  </si>
  <si>
    <t>86</t>
  </si>
  <si>
    <t>Pol38</t>
  </si>
  <si>
    <t>Montáž vnitřních rolet pro okenní pozice č.3</t>
  </si>
  <si>
    <t>88</t>
  </si>
  <si>
    <t>VRN</t>
  </si>
  <si>
    <t>Vedlejší rozpočtové náklady</t>
  </si>
  <si>
    <t>VRN1</t>
  </si>
  <si>
    <t>Průzkumné, zeměměřičské a projektové práce</t>
  </si>
  <si>
    <t>53</t>
  </si>
  <si>
    <t>013203000</t>
  </si>
  <si>
    <t>Dokumentace stavby bez rozlišení</t>
  </si>
  <si>
    <t>kpl</t>
  </si>
  <si>
    <t>CS ÚRS 2023 02</t>
  </si>
  <si>
    <t>1024</t>
  </si>
  <si>
    <t>369563185</t>
  </si>
  <si>
    <t>VRN4</t>
  </si>
  <si>
    <t>Inženýrská činnost</t>
  </si>
  <si>
    <t>041903000</t>
  </si>
  <si>
    <t>Dozor jiné osoby</t>
  </si>
  <si>
    <t>soub</t>
  </si>
  <si>
    <t>-1793808456</t>
  </si>
  <si>
    <t>47</t>
  </si>
  <si>
    <t>049103000</t>
  </si>
  <si>
    <t>Náklady vzniklé v souvislosti s realizací stavby</t>
  </si>
  <si>
    <t>-61070554</t>
  </si>
  <si>
    <t>VRN5</t>
  </si>
  <si>
    <t>Finanční náklady</t>
  </si>
  <si>
    <t>051303000</t>
  </si>
  <si>
    <t>Pojištění proti zpoždění</t>
  </si>
  <si>
    <t>-1087671130</t>
  </si>
  <si>
    <t>49</t>
  </si>
  <si>
    <t>052103000</t>
  </si>
  <si>
    <t>Rezerva investora ne nepředpokládané práce, ocení všichni účastníci částkou 1.000.000,00 Kč</t>
  </si>
  <si>
    <t>…</t>
  </si>
  <si>
    <t>-469434195</t>
  </si>
  <si>
    <t>Poznámka k položce:_x000d_
Ocení všichni účastníci pevnou částkou 1.000.000,00 Kč</t>
  </si>
  <si>
    <t>VRN7</t>
  </si>
  <si>
    <t>Provozní vlivy</t>
  </si>
  <si>
    <t>071103000</t>
  </si>
  <si>
    <t>Provoz investora</t>
  </si>
  <si>
    <t>515706107</t>
  </si>
  <si>
    <t>VRN9</t>
  </si>
  <si>
    <t>Ostatní náklady</t>
  </si>
  <si>
    <t>51</t>
  </si>
  <si>
    <t>091404000</t>
  </si>
  <si>
    <t>Práce na památkovém objektu</t>
  </si>
  <si>
    <t>-1157820930</t>
  </si>
  <si>
    <t>094104000</t>
  </si>
  <si>
    <t>Náklady na opatření BOZP</t>
  </si>
  <si>
    <t>2092240816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</si>
</sst>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362585</xdr:colOff>
      <xdr:row>119</xdr:row>
      <xdr:rowOff>0</xdr:rowOff>
    </xdr:from>
    <xdr:to>
      <xdr:col>9</xdr:col>
      <xdr:colOff>1215390</xdr:colOff>
      <xdr:row>123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IMPORT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__Položkový_rozpočet_3NP_akt_09_25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17. 9. 2025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14</v>
      </c>
      <c r="BW94" s="114" t="s">
        <v>5</v>
      </c>
      <c r="BX94" s="114" t="s">
        <v>75</v>
      </c>
      <c r="CL94" s="114" t="s">
        <v>1</v>
      </c>
    </row>
    <row r="95" s="7" customFormat="1" ht="16.5" customHeight="1">
      <c r="A95" s="116" t="s">
        <v>76</v>
      </c>
      <c r="B95" s="117"/>
      <c r="C95" s="118"/>
      <c r="D95" s="119" t="s">
        <v>77</v>
      </c>
      <c r="E95" s="119"/>
      <c r="F95" s="119"/>
      <c r="G95" s="119"/>
      <c r="H95" s="119"/>
      <c r="I95" s="120"/>
      <c r="J95" s="119" t="s">
        <v>78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'Objekt0 - Výměna oken'!J30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79</v>
      </c>
      <c r="AR95" s="123"/>
      <c r="AS95" s="124">
        <v>0</v>
      </c>
      <c r="AT95" s="125">
        <f>ROUND(SUM(AV95:AW95),2)</f>
        <v>0</v>
      </c>
      <c r="AU95" s="126">
        <f>'Objekt0 - Výměna oken'!P133</f>
        <v>0</v>
      </c>
      <c r="AV95" s="125">
        <f>'Objekt0 - Výměna oken'!J33</f>
        <v>0</v>
      </c>
      <c r="AW95" s="125">
        <f>'Objekt0 - Výměna oken'!J34</f>
        <v>0</v>
      </c>
      <c r="AX95" s="125">
        <f>'Objekt0 - Výměna oken'!J35</f>
        <v>0</v>
      </c>
      <c r="AY95" s="125">
        <f>'Objekt0 - Výměna oken'!J36</f>
        <v>0</v>
      </c>
      <c r="AZ95" s="125">
        <f>'Objekt0 - Výměna oken'!F33</f>
        <v>0</v>
      </c>
      <c r="BA95" s="125">
        <f>'Objekt0 - Výměna oken'!F34</f>
        <v>0</v>
      </c>
      <c r="BB95" s="125">
        <f>'Objekt0 - Výměna oken'!F35</f>
        <v>0</v>
      </c>
      <c r="BC95" s="125">
        <f>'Objekt0 - Výměna oken'!F36</f>
        <v>0</v>
      </c>
      <c r="BD95" s="127">
        <f>'Objekt0 - Výměna oken'!F37</f>
        <v>0</v>
      </c>
      <c r="BE95" s="7"/>
      <c r="BT95" s="128" t="s">
        <v>80</v>
      </c>
      <c r="BV95" s="128" t="s">
        <v>14</v>
      </c>
      <c r="BW95" s="128" t="s">
        <v>81</v>
      </c>
      <c r="BX95" s="128" t="s">
        <v>5</v>
      </c>
      <c r="CL95" s="128" t="s">
        <v>1</v>
      </c>
      <c r="CM95" s="128" t="s">
        <v>82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xNAEFVYbB/GFLdZIl2W9iQQQIdtrXNYfinT5ojgTR2L2C0KPDlwsd7DeApLep8P9IadR7nvSOceIpDIVeGuCoA==" hashValue="xG5SBgmmg6uLxO/3+AOOvW7WA/Jnsn1S+XPKqX1iBrh/VQ2RmT3PglWK+zuWsO8euz1NZOwx/Cp5uSWs53rgF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Objekt0 - Výměna oke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81</v>
      </c>
    </row>
    <row r="3" hidden="1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82</v>
      </c>
    </row>
    <row r="4" hidden="1" s="1" customFormat="1" ht="24.96" customHeight="1">
      <c r="B4" s="17"/>
      <c r="D4" s="131" t="s">
        <v>83</v>
      </c>
      <c r="L4" s="17"/>
      <c r="M4" s="132" t="s">
        <v>10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33" t="s">
        <v>16</v>
      </c>
      <c r="L6" s="17"/>
    </row>
    <row r="7" hidden="1" s="1" customFormat="1" ht="16.5" customHeight="1">
      <c r="B7" s="17"/>
      <c r="E7" s="134" t="str">
        <f>'Rekapitulace stavby'!K6</f>
        <v>__Položkový_rozpočet_3NP_akt_09_25</v>
      </c>
      <c r="F7" s="133"/>
      <c r="G7" s="133"/>
      <c r="H7" s="133"/>
      <c r="L7" s="17"/>
    </row>
    <row r="8" hidden="1" s="2" customFormat="1" ht="12" customHeight="1">
      <c r="A8" s="35"/>
      <c r="B8" s="41"/>
      <c r="C8" s="35"/>
      <c r="D8" s="133" t="s">
        <v>84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35" t="s">
        <v>85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17. 9. 2025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36" t="str">
        <f>IF('Rekapitulace stavby'!E11="","",'Rekapitulace stavby'!E11)</f>
        <v xml:space="preserve"> </v>
      </c>
      <c r="F15" s="35"/>
      <c r="G15" s="35"/>
      <c r="H15" s="35"/>
      <c r="I15" s="133" t="s">
        <v>26</v>
      </c>
      <c r="J15" s="136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33" t="s">
        <v>27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33" t="s">
        <v>29</v>
      </c>
      <c r="E20" s="35"/>
      <c r="F20" s="35"/>
      <c r="G20" s="35"/>
      <c r="H20" s="35"/>
      <c r="I20" s="133" t="s">
        <v>25</v>
      </c>
      <c r="J20" s="136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36" t="str">
        <f>IF('Rekapitulace stavby'!E17="","",'Rekapitulace stavby'!E17)</f>
        <v xml:space="preserve"> </v>
      </c>
      <c r="F21" s="35"/>
      <c r="G21" s="35"/>
      <c r="H21" s="35"/>
      <c r="I21" s="133" t="s">
        <v>26</v>
      </c>
      <c r="J21" s="136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33" t="s">
        <v>31</v>
      </c>
      <c r="E23" s="35"/>
      <c r="F23" s="35"/>
      <c r="G23" s="35"/>
      <c r="H23" s="35"/>
      <c r="I23" s="133" t="s">
        <v>25</v>
      </c>
      <c r="J23" s="136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36" t="str">
        <f>IF('Rekapitulace stavby'!E20="","",'Rekapitulace stavby'!E20)</f>
        <v xml:space="preserve"> </v>
      </c>
      <c r="F24" s="35"/>
      <c r="G24" s="35"/>
      <c r="H24" s="35"/>
      <c r="I24" s="133" t="s">
        <v>26</v>
      </c>
      <c r="J24" s="136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33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43" t="s">
        <v>33</v>
      </c>
      <c r="E30" s="35"/>
      <c r="F30" s="35"/>
      <c r="G30" s="35"/>
      <c r="H30" s="35"/>
      <c r="I30" s="35"/>
      <c r="J30" s="144">
        <f>ROUND(J133,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45" t="s">
        <v>35</v>
      </c>
      <c r="G32" s="35"/>
      <c r="H32" s="35"/>
      <c r="I32" s="145" t="s">
        <v>34</v>
      </c>
      <c r="J32" s="14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46" t="s">
        <v>37</v>
      </c>
      <c r="E33" s="133" t="s">
        <v>38</v>
      </c>
      <c r="F33" s="147">
        <f>ROUND((SUM(BE133:BE207)),  2)</f>
        <v>0</v>
      </c>
      <c r="G33" s="35"/>
      <c r="H33" s="35"/>
      <c r="I33" s="148">
        <v>0.20999999999999999</v>
      </c>
      <c r="J33" s="147">
        <f>ROUND(((SUM(BE133:BE207))*I33),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3" t="s">
        <v>39</v>
      </c>
      <c r="F34" s="147">
        <f>ROUND((SUM(BF133:BF207)),  2)</f>
        <v>0</v>
      </c>
      <c r="G34" s="35"/>
      <c r="H34" s="35"/>
      <c r="I34" s="148">
        <v>0.12</v>
      </c>
      <c r="J34" s="147">
        <f>ROUND(((SUM(BF133:BF207))*I34),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40</v>
      </c>
      <c r="F35" s="147">
        <f>ROUND((SUM(BG133:BG207)),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41</v>
      </c>
      <c r="F36" s="147">
        <f>ROUND((SUM(BH133:BH207)),  2)</f>
        <v>0</v>
      </c>
      <c r="G36" s="35"/>
      <c r="H36" s="35"/>
      <c r="I36" s="148">
        <v>0.12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42</v>
      </c>
      <c r="F37" s="147">
        <f>ROUND((SUM(BI133:BI207)),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49"/>
      <c r="D39" s="150" t="s">
        <v>43</v>
      </c>
      <c r="E39" s="151"/>
      <c r="F39" s="151"/>
      <c r="G39" s="152" t="s">
        <v>44</v>
      </c>
      <c r="H39" s="153" t="s">
        <v>45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56" t="s">
        <v>46</v>
      </c>
      <c r="E50" s="157"/>
      <c r="F50" s="157"/>
      <c r="G50" s="156" t="s">
        <v>47</v>
      </c>
      <c r="H50" s="157"/>
      <c r="I50" s="157"/>
      <c r="J50" s="157"/>
      <c r="K50" s="157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58" t="s">
        <v>48</v>
      </c>
      <c r="E61" s="159"/>
      <c r="F61" s="160" t="s">
        <v>49</v>
      </c>
      <c r="G61" s="158" t="s">
        <v>48</v>
      </c>
      <c r="H61" s="159"/>
      <c r="I61" s="159"/>
      <c r="J61" s="161" t="s">
        <v>49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56" t="s">
        <v>50</v>
      </c>
      <c r="E65" s="162"/>
      <c r="F65" s="162"/>
      <c r="G65" s="156" t="s">
        <v>51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58" t="s">
        <v>48</v>
      </c>
      <c r="E76" s="159"/>
      <c r="F76" s="160" t="s">
        <v>49</v>
      </c>
      <c r="G76" s="158" t="s">
        <v>48</v>
      </c>
      <c r="H76" s="159"/>
      <c r="I76" s="159"/>
      <c r="J76" s="161" t="s">
        <v>49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86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67" t="str">
        <f>E7</f>
        <v>__Položkový_rozpočet_3NP_akt_09_25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84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Objekt0 - Výměna oken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17. 9. 2025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68" t="s">
        <v>87</v>
      </c>
      <c r="D94" s="169"/>
      <c r="E94" s="169"/>
      <c r="F94" s="169"/>
      <c r="G94" s="169"/>
      <c r="H94" s="169"/>
      <c r="I94" s="169"/>
      <c r="J94" s="170" t="s">
        <v>88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1" t="s">
        <v>89</v>
      </c>
      <c r="D96" s="37"/>
      <c r="E96" s="37"/>
      <c r="F96" s="37"/>
      <c r="G96" s="37"/>
      <c r="H96" s="37"/>
      <c r="I96" s="37"/>
      <c r="J96" s="107">
        <f>J133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90</v>
      </c>
    </row>
    <row r="97" hidden="1" s="9" customFormat="1" ht="24.96" customHeight="1">
      <c r="A97" s="9"/>
      <c r="B97" s="172"/>
      <c r="C97" s="173"/>
      <c r="D97" s="174" t="s">
        <v>91</v>
      </c>
      <c r="E97" s="175"/>
      <c r="F97" s="175"/>
      <c r="G97" s="175"/>
      <c r="H97" s="175"/>
      <c r="I97" s="175"/>
      <c r="J97" s="176">
        <f>J134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J135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J144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J151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J155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78"/>
      <c r="C102" s="179"/>
      <c r="D102" s="180" t="s">
        <v>96</v>
      </c>
      <c r="E102" s="181"/>
      <c r="F102" s="181"/>
      <c r="G102" s="181"/>
      <c r="H102" s="181"/>
      <c r="I102" s="181"/>
      <c r="J102" s="182">
        <f>J160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J167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72"/>
      <c r="C104" s="173"/>
      <c r="D104" s="174" t="s">
        <v>98</v>
      </c>
      <c r="E104" s="175"/>
      <c r="F104" s="175"/>
      <c r="G104" s="175"/>
      <c r="H104" s="175"/>
      <c r="I104" s="175"/>
      <c r="J104" s="176">
        <f>J169</f>
        <v>0</v>
      </c>
      <c r="K104" s="173"/>
      <c r="L104" s="17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J170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J175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J188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9" customFormat="1" ht="24.96" customHeight="1">
      <c r="A108" s="9"/>
      <c r="B108" s="172"/>
      <c r="C108" s="173"/>
      <c r="D108" s="174" t="s">
        <v>102</v>
      </c>
      <c r="E108" s="175"/>
      <c r="F108" s="175"/>
      <c r="G108" s="175"/>
      <c r="H108" s="175"/>
      <c r="I108" s="175"/>
      <c r="J108" s="176">
        <f>J193</f>
        <v>0</v>
      </c>
      <c r="K108" s="173"/>
      <c r="L108" s="177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J194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J196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J199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J203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J205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2" customFormat="1" ht="21.84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hidden="1" s="2" customFormat="1" ht="6.96" customHeight="1">
      <c r="A115" s="35"/>
      <c r="B115" s="63"/>
      <c r="C115" s="64"/>
      <c r="D115" s="64"/>
      <c r="E115" s="64"/>
      <c r="F115" s="64"/>
      <c r="G115" s="64"/>
      <c r="H115" s="64"/>
      <c r="I115" s="64"/>
      <c r="J115" s="64"/>
      <c r="K115" s="64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hidden="1"/>
    <row r="117" hidden="1"/>
    <row r="118" hidden="1"/>
    <row r="119" s="2" customFormat="1" ht="6.96" customHeight="1">
      <c r="A119" s="35"/>
      <c r="B119" s="65"/>
      <c r="C119" s="66"/>
      <c r="D119" s="66"/>
      <c r="E119" s="66"/>
      <c r="F119" s="66"/>
      <c r="G119" s="66"/>
      <c r="H119" s="66"/>
      <c r="I119" s="66"/>
      <c r="J119" s="66"/>
      <c r="K119" s="66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4.96" customHeight="1">
      <c r="A120" s="35"/>
      <c r="B120" s="36"/>
      <c r="C120" s="20" t="s">
        <v>108</v>
      </c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16</v>
      </c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167" t="str">
        <f>E7</f>
        <v>__Položkový_rozpočet_3NP_akt_09_25</v>
      </c>
      <c r="F123" s="29"/>
      <c r="G123" s="29"/>
      <c r="H123" s="29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84</v>
      </c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6.5" customHeight="1">
      <c r="A125" s="35"/>
      <c r="B125" s="36"/>
      <c r="C125" s="37"/>
      <c r="D125" s="37"/>
      <c r="E125" s="73" t="str">
        <f>E9</f>
        <v>Objekt0 - Výměna oken</v>
      </c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20</v>
      </c>
      <c r="D127" s="37"/>
      <c r="E127" s="37"/>
      <c r="F127" s="24" t="str">
        <f>F12</f>
        <v xml:space="preserve"> </v>
      </c>
      <c r="G127" s="37"/>
      <c r="H127" s="37"/>
      <c r="I127" s="29" t="s">
        <v>22</v>
      </c>
      <c r="J127" s="76" t="str">
        <f>IF(J12="","",J12)</f>
        <v>17. 9. 2025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5.15" customHeight="1">
      <c r="A129" s="35"/>
      <c r="B129" s="36"/>
      <c r="C129" s="29" t="s">
        <v>24</v>
      </c>
      <c r="D129" s="37"/>
      <c r="E129" s="37"/>
      <c r="F129" s="24" t="str">
        <f>E15</f>
        <v xml:space="preserve"> </v>
      </c>
      <c r="G129" s="37"/>
      <c r="H129" s="37"/>
      <c r="I129" s="29" t="s">
        <v>29</v>
      </c>
      <c r="J129" s="33" t="str">
        <f>E21</f>
        <v xml:space="preserve"> 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27</v>
      </c>
      <c r="D130" s="37"/>
      <c r="E130" s="37"/>
      <c r="F130" s="24" t="str">
        <f>IF(E18="","",E18)</f>
        <v>Vyplň údaj</v>
      </c>
      <c r="G130" s="37"/>
      <c r="H130" s="37"/>
      <c r="I130" s="29" t="s">
        <v>31</v>
      </c>
      <c r="J130" s="33" t="str">
        <f>E24</f>
        <v xml:space="preserve"> </v>
      </c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0.32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11" customFormat="1" ht="29.28" customHeight="1">
      <c r="A132" s="184"/>
      <c r="B132" s="185"/>
      <c r="C132" s="186" t="s">
        <v>109</v>
      </c>
      <c r="D132" s="187" t="s">
        <v>58</v>
      </c>
      <c r="E132" s="187" t="s">
        <v>54</v>
      </c>
      <c r="F132" s="187" t="s">
        <v>55</v>
      </c>
      <c r="G132" s="187" t="s">
        <v>110</v>
      </c>
      <c r="H132" s="187" t="s">
        <v>111</v>
      </c>
      <c r="I132" s="187" t="s">
        <v>112</v>
      </c>
      <c r="J132" s="187" t="s">
        <v>88</v>
      </c>
      <c r="K132" s="188" t="s">
        <v>113</v>
      </c>
      <c r="L132" s="189"/>
      <c r="M132" s="97" t="s">
        <v>1</v>
      </c>
      <c r="N132" s="98" t="s">
        <v>37</v>
      </c>
      <c r="O132" s="98" t="s">
        <v>114</v>
      </c>
      <c r="P132" s="98" t="s">
        <v>115</v>
      </c>
      <c r="Q132" s="98" t="s">
        <v>116</v>
      </c>
      <c r="R132" s="98" t="s">
        <v>117</v>
      </c>
      <c r="S132" s="98" t="s">
        <v>118</v>
      </c>
      <c r="T132" s="99" t="s">
        <v>119</v>
      </c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</row>
    <row r="133" s="2" customFormat="1" ht="22.8" customHeight="1">
      <c r="A133" s="35"/>
      <c r="B133" s="36"/>
      <c r="C133" s="104" t="s">
        <v>120</v>
      </c>
      <c r="D133" s="37"/>
      <c r="E133" s="37"/>
      <c r="F133" s="37"/>
      <c r="G133" s="37"/>
      <c r="H133" s="37"/>
      <c r="I133" s="37"/>
      <c r="J133" s="190">
        <f>BK133</f>
        <v>0</v>
      </c>
      <c r="K133" s="37"/>
      <c r="L133" s="41"/>
      <c r="M133" s="100"/>
      <c r="N133" s="191"/>
      <c r="O133" s="101"/>
      <c r="P133" s="192">
        <f>P134+P169+P193</f>
        <v>0</v>
      </c>
      <c r="Q133" s="101"/>
      <c r="R133" s="192">
        <f>R134+R169+R193</f>
        <v>0</v>
      </c>
      <c r="S133" s="101"/>
      <c r="T133" s="193">
        <f>T134+T169+T193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72</v>
      </c>
      <c r="AU133" s="14" t="s">
        <v>90</v>
      </c>
      <c r="BK133" s="194">
        <f>BK134+BK169+BK193</f>
        <v>0</v>
      </c>
    </row>
    <row r="134" s="12" customFormat="1" ht="25.92" customHeight="1">
      <c r="A134" s="12"/>
      <c r="B134" s="195"/>
      <c r="C134" s="196"/>
      <c r="D134" s="197" t="s">
        <v>72</v>
      </c>
      <c r="E134" s="198" t="s">
        <v>121</v>
      </c>
      <c r="F134" s="198" t="s">
        <v>122</v>
      </c>
      <c r="G134" s="196"/>
      <c r="H134" s="196"/>
      <c r="I134" s="199"/>
      <c r="J134" s="200">
        <f>BK134</f>
        <v>0</v>
      </c>
      <c r="K134" s="196"/>
      <c r="L134" s="201"/>
      <c r="M134" s="202"/>
      <c r="N134" s="203"/>
      <c r="O134" s="203"/>
      <c r="P134" s="204">
        <f>P135+P144+P151+P155+P160+P167</f>
        <v>0</v>
      </c>
      <c r="Q134" s="203"/>
      <c r="R134" s="204">
        <f>R135+R144+R151+R155+R160+R167</f>
        <v>0</v>
      </c>
      <c r="S134" s="203"/>
      <c r="T134" s="205">
        <f>T135+T144+T151+T155+T160+T167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6" t="s">
        <v>80</v>
      </c>
      <c r="AT134" s="207" t="s">
        <v>72</v>
      </c>
      <c r="AU134" s="207" t="s">
        <v>73</v>
      </c>
      <c r="AY134" s="206" t="s">
        <v>123</v>
      </c>
      <c r="BK134" s="208">
        <f>BK135+BK144+BK151+BK155+BK160+BK167</f>
        <v>0</v>
      </c>
    </row>
    <row r="135" s="12" customFormat="1" ht="22.8" customHeight="1">
      <c r="A135" s="12"/>
      <c r="B135" s="195"/>
      <c r="C135" s="196"/>
      <c r="D135" s="197" t="s">
        <v>72</v>
      </c>
      <c r="E135" s="209" t="s">
        <v>124</v>
      </c>
      <c r="F135" s="209" t="s">
        <v>125</v>
      </c>
      <c r="G135" s="196"/>
      <c r="H135" s="196"/>
      <c r="I135" s="199"/>
      <c r="J135" s="210">
        <f>BK135</f>
        <v>0</v>
      </c>
      <c r="K135" s="196"/>
      <c r="L135" s="201"/>
      <c r="M135" s="202"/>
      <c r="N135" s="203"/>
      <c r="O135" s="203"/>
      <c r="P135" s="204">
        <f>SUM(P136:P143)</f>
        <v>0</v>
      </c>
      <c r="Q135" s="203"/>
      <c r="R135" s="204">
        <f>SUM(R136:R143)</f>
        <v>0</v>
      </c>
      <c r="S135" s="203"/>
      <c r="T135" s="205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6" t="s">
        <v>80</v>
      </c>
      <c r="AT135" s="207" t="s">
        <v>72</v>
      </c>
      <c r="AU135" s="207" t="s">
        <v>80</v>
      </c>
      <c r="AY135" s="206" t="s">
        <v>123</v>
      </c>
      <c r="BK135" s="208">
        <f>SUM(BK136:BK143)</f>
        <v>0</v>
      </c>
    </row>
    <row r="136" s="2" customFormat="1" ht="24.15" customHeight="1">
      <c r="A136" s="35"/>
      <c r="B136" s="36"/>
      <c r="C136" s="211" t="s">
        <v>80</v>
      </c>
      <c r="D136" s="211" t="s">
        <v>126</v>
      </c>
      <c r="E136" s="212" t="s">
        <v>127</v>
      </c>
      <c r="F136" s="213" t="s">
        <v>128</v>
      </c>
      <c r="G136" s="214" t="s">
        <v>1</v>
      </c>
      <c r="H136" s="215">
        <v>1</v>
      </c>
      <c r="I136" s="216"/>
      <c r="J136" s="217">
        <f>ROUND(I136*H136,2)</f>
        <v>0</v>
      </c>
      <c r="K136" s="213" t="s">
        <v>1</v>
      </c>
      <c r="L136" s="41"/>
      <c r="M136" s="218" t="s">
        <v>1</v>
      </c>
      <c r="N136" s="219" t="s">
        <v>38</v>
      </c>
      <c r="O136" s="88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2" t="s">
        <v>129</v>
      </c>
      <c r="AT136" s="222" t="s">
        <v>126</v>
      </c>
      <c r="AU136" s="222" t="s">
        <v>82</v>
      </c>
      <c r="AY136" s="14" t="s">
        <v>123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4" t="s">
        <v>80</v>
      </c>
      <c r="BK136" s="223">
        <f>ROUND(I136*H136,2)</f>
        <v>0</v>
      </c>
      <c r="BL136" s="14" t="s">
        <v>129</v>
      </c>
      <c r="BM136" s="222" t="s">
        <v>82</v>
      </c>
    </row>
    <row r="137" s="2" customFormat="1" ht="24.15" customHeight="1">
      <c r="A137" s="35"/>
      <c r="B137" s="36"/>
      <c r="C137" s="211" t="s">
        <v>82</v>
      </c>
      <c r="D137" s="211" t="s">
        <v>126</v>
      </c>
      <c r="E137" s="212" t="s">
        <v>130</v>
      </c>
      <c r="F137" s="213" t="s">
        <v>131</v>
      </c>
      <c r="G137" s="214" t="s">
        <v>1</v>
      </c>
      <c r="H137" s="215">
        <v>1</v>
      </c>
      <c r="I137" s="216"/>
      <c r="J137" s="217">
        <f>ROUND(I137*H137,2)</f>
        <v>0</v>
      </c>
      <c r="K137" s="213" t="s">
        <v>1</v>
      </c>
      <c r="L137" s="41"/>
      <c r="M137" s="218" t="s">
        <v>1</v>
      </c>
      <c r="N137" s="219" t="s">
        <v>38</v>
      </c>
      <c r="O137" s="88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2" t="s">
        <v>129</v>
      </c>
      <c r="AT137" s="222" t="s">
        <v>126</v>
      </c>
      <c r="AU137" s="222" t="s">
        <v>82</v>
      </c>
      <c r="AY137" s="14" t="s">
        <v>123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4" t="s">
        <v>80</v>
      </c>
      <c r="BK137" s="223">
        <f>ROUND(I137*H137,2)</f>
        <v>0</v>
      </c>
      <c r="BL137" s="14" t="s">
        <v>129</v>
      </c>
      <c r="BM137" s="222" t="s">
        <v>129</v>
      </c>
    </row>
    <row r="138" s="2" customFormat="1" ht="24.15" customHeight="1">
      <c r="A138" s="35"/>
      <c r="B138" s="36"/>
      <c r="C138" s="211" t="s">
        <v>132</v>
      </c>
      <c r="D138" s="211" t="s">
        <v>126</v>
      </c>
      <c r="E138" s="212" t="s">
        <v>133</v>
      </c>
      <c r="F138" s="213" t="s">
        <v>134</v>
      </c>
      <c r="G138" s="214" t="s">
        <v>1</v>
      </c>
      <c r="H138" s="215">
        <v>1</v>
      </c>
      <c r="I138" s="216"/>
      <c r="J138" s="217">
        <f>ROUND(I138*H138,2)</f>
        <v>0</v>
      </c>
      <c r="K138" s="213" t="s">
        <v>1</v>
      </c>
      <c r="L138" s="41"/>
      <c r="M138" s="218" t="s">
        <v>1</v>
      </c>
      <c r="N138" s="219" t="s">
        <v>38</v>
      </c>
      <c r="O138" s="88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2" t="s">
        <v>129</v>
      </c>
      <c r="AT138" s="222" t="s">
        <v>126</v>
      </c>
      <c r="AU138" s="222" t="s">
        <v>82</v>
      </c>
      <c r="AY138" s="14" t="s">
        <v>123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4" t="s">
        <v>80</v>
      </c>
      <c r="BK138" s="223">
        <f>ROUND(I138*H138,2)</f>
        <v>0</v>
      </c>
      <c r="BL138" s="14" t="s">
        <v>129</v>
      </c>
      <c r="BM138" s="222" t="s">
        <v>135</v>
      </c>
    </row>
    <row r="139" s="2" customFormat="1" ht="24.15" customHeight="1">
      <c r="A139" s="35"/>
      <c r="B139" s="36"/>
      <c r="C139" s="211" t="s">
        <v>129</v>
      </c>
      <c r="D139" s="211" t="s">
        <v>126</v>
      </c>
      <c r="E139" s="212" t="s">
        <v>136</v>
      </c>
      <c r="F139" s="213" t="s">
        <v>137</v>
      </c>
      <c r="G139" s="214" t="s">
        <v>1</v>
      </c>
      <c r="H139" s="215">
        <v>54</v>
      </c>
      <c r="I139" s="216"/>
      <c r="J139" s="217">
        <f>ROUND(I139*H139,2)</f>
        <v>0</v>
      </c>
      <c r="K139" s="213" t="s">
        <v>1</v>
      </c>
      <c r="L139" s="41"/>
      <c r="M139" s="218" t="s">
        <v>1</v>
      </c>
      <c r="N139" s="219" t="s">
        <v>38</v>
      </c>
      <c r="O139" s="88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2" t="s">
        <v>129</v>
      </c>
      <c r="AT139" s="222" t="s">
        <v>126</v>
      </c>
      <c r="AU139" s="222" t="s">
        <v>82</v>
      </c>
      <c r="AY139" s="14" t="s">
        <v>123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4" t="s">
        <v>80</v>
      </c>
      <c r="BK139" s="223">
        <f>ROUND(I139*H139,2)</f>
        <v>0</v>
      </c>
      <c r="BL139" s="14" t="s">
        <v>129</v>
      </c>
      <c r="BM139" s="222" t="s">
        <v>138</v>
      </c>
    </row>
    <row r="140" s="2" customFormat="1" ht="24.15" customHeight="1">
      <c r="A140" s="35"/>
      <c r="B140" s="36"/>
      <c r="C140" s="211" t="s">
        <v>139</v>
      </c>
      <c r="D140" s="211" t="s">
        <v>126</v>
      </c>
      <c r="E140" s="212" t="s">
        <v>140</v>
      </c>
      <c r="F140" s="213" t="s">
        <v>141</v>
      </c>
      <c r="G140" s="214" t="s">
        <v>1</v>
      </c>
      <c r="H140" s="215">
        <v>54</v>
      </c>
      <c r="I140" s="216"/>
      <c r="J140" s="217">
        <f>ROUND(I140*H140,2)</f>
        <v>0</v>
      </c>
      <c r="K140" s="213" t="s">
        <v>1</v>
      </c>
      <c r="L140" s="41"/>
      <c r="M140" s="218" t="s">
        <v>1</v>
      </c>
      <c r="N140" s="219" t="s">
        <v>38</v>
      </c>
      <c r="O140" s="88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2" t="s">
        <v>129</v>
      </c>
      <c r="AT140" s="222" t="s">
        <v>126</v>
      </c>
      <c r="AU140" s="222" t="s">
        <v>82</v>
      </c>
      <c r="AY140" s="14" t="s">
        <v>123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4" t="s">
        <v>80</v>
      </c>
      <c r="BK140" s="223">
        <f>ROUND(I140*H140,2)</f>
        <v>0</v>
      </c>
      <c r="BL140" s="14" t="s">
        <v>129</v>
      </c>
      <c r="BM140" s="222" t="s">
        <v>142</v>
      </c>
    </row>
    <row r="141" s="2" customFormat="1" ht="24.15" customHeight="1">
      <c r="A141" s="35"/>
      <c r="B141" s="36"/>
      <c r="C141" s="211" t="s">
        <v>135</v>
      </c>
      <c r="D141" s="211" t="s">
        <v>126</v>
      </c>
      <c r="E141" s="212" t="s">
        <v>143</v>
      </c>
      <c r="F141" s="213" t="s">
        <v>144</v>
      </c>
      <c r="G141" s="214" t="s">
        <v>1</v>
      </c>
      <c r="H141" s="215">
        <v>54</v>
      </c>
      <c r="I141" s="216"/>
      <c r="J141" s="217">
        <f>ROUND(I141*H141,2)</f>
        <v>0</v>
      </c>
      <c r="K141" s="213" t="s">
        <v>1</v>
      </c>
      <c r="L141" s="41"/>
      <c r="M141" s="218" t="s">
        <v>1</v>
      </c>
      <c r="N141" s="219" t="s">
        <v>38</v>
      </c>
      <c r="O141" s="88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2" t="s">
        <v>129</v>
      </c>
      <c r="AT141" s="222" t="s">
        <v>126</v>
      </c>
      <c r="AU141" s="222" t="s">
        <v>82</v>
      </c>
      <c r="AY141" s="14" t="s">
        <v>123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4" t="s">
        <v>80</v>
      </c>
      <c r="BK141" s="223">
        <f>ROUND(I141*H141,2)</f>
        <v>0</v>
      </c>
      <c r="BL141" s="14" t="s">
        <v>129</v>
      </c>
      <c r="BM141" s="222" t="s">
        <v>8</v>
      </c>
    </row>
    <row r="142" s="2" customFormat="1" ht="24.15" customHeight="1">
      <c r="A142" s="35"/>
      <c r="B142" s="36"/>
      <c r="C142" s="211" t="s">
        <v>145</v>
      </c>
      <c r="D142" s="211" t="s">
        <v>126</v>
      </c>
      <c r="E142" s="212" t="s">
        <v>146</v>
      </c>
      <c r="F142" s="213" t="s">
        <v>147</v>
      </c>
      <c r="G142" s="214" t="s">
        <v>1</v>
      </c>
      <c r="H142" s="215">
        <v>54</v>
      </c>
      <c r="I142" s="216"/>
      <c r="J142" s="217">
        <f>ROUND(I142*H142,2)</f>
        <v>0</v>
      </c>
      <c r="K142" s="213" t="s">
        <v>1</v>
      </c>
      <c r="L142" s="41"/>
      <c r="M142" s="218" t="s">
        <v>1</v>
      </c>
      <c r="N142" s="219" t="s">
        <v>38</v>
      </c>
      <c r="O142" s="88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2" t="s">
        <v>129</v>
      </c>
      <c r="AT142" s="222" t="s">
        <v>126</v>
      </c>
      <c r="AU142" s="222" t="s">
        <v>82</v>
      </c>
      <c r="AY142" s="14" t="s">
        <v>123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4" t="s">
        <v>80</v>
      </c>
      <c r="BK142" s="223">
        <f>ROUND(I142*H142,2)</f>
        <v>0</v>
      </c>
      <c r="BL142" s="14" t="s">
        <v>129</v>
      </c>
      <c r="BM142" s="222" t="s">
        <v>148</v>
      </c>
    </row>
    <row r="143" s="2" customFormat="1" ht="44.25" customHeight="1">
      <c r="A143" s="35"/>
      <c r="B143" s="36"/>
      <c r="C143" s="211" t="s">
        <v>138</v>
      </c>
      <c r="D143" s="211" t="s">
        <v>126</v>
      </c>
      <c r="E143" s="212" t="s">
        <v>149</v>
      </c>
      <c r="F143" s="213" t="s">
        <v>150</v>
      </c>
      <c r="G143" s="214" t="s">
        <v>1</v>
      </c>
      <c r="H143" s="215">
        <v>54</v>
      </c>
      <c r="I143" s="216"/>
      <c r="J143" s="217">
        <f>ROUND(I143*H143,2)</f>
        <v>0</v>
      </c>
      <c r="K143" s="213" t="s">
        <v>1</v>
      </c>
      <c r="L143" s="41"/>
      <c r="M143" s="218" t="s">
        <v>1</v>
      </c>
      <c r="N143" s="219" t="s">
        <v>38</v>
      </c>
      <c r="O143" s="88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2" t="s">
        <v>129</v>
      </c>
      <c r="AT143" s="222" t="s">
        <v>126</v>
      </c>
      <c r="AU143" s="222" t="s">
        <v>82</v>
      </c>
      <c r="AY143" s="14" t="s">
        <v>123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4" t="s">
        <v>80</v>
      </c>
      <c r="BK143" s="223">
        <f>ROUND(I143*H143,2)</f>
        <v>0</v>
      </c>
      <c r="BL143" s="14" t="s">
        <v>129</v>
      </c>
      <c r="BM143" s="222" t="s">
        <v>151</v>
      </c>
    </row>
    <row r="144" s="12" customFormat="1" ht="22.8" customHeight="1">
      <c r="A144" s="12"/>
      <c r="B144" s="195"/>
      <c r="C144" s="196"/>
      <c r="D144" s="197" t="s">
        <v>72</v>
      </c>
      <c r="E144" s="209" t="s">
        <v>152</v>
      </c>
      <c r="F144" s="209" t="s">
        <v>153</v>
      </c>
      <c r="G144" s="196"/>
      <c r="H144" s="196"/>
      <c r="I144" s="199"/>
      <c r="J144" s="210">
        <f>BK144</f>
        <v>0</v>
      </c>
      <c r="K144" s="196"/>
      <c r="L144" s="201"/>
      <c r="M144" s="202"/>
      <c r="N144" s="203"/>
      <c r="O144" s="203"/>
      <c r="P144" s="204">
        <f>SUM(P145:P150)</f>
        <v>0</v>
      </c>
      <c r="Q144" s="203"/>
      <c r="R144" s="204">
        <f>SUM(R145:R150)</f>
        <v>0</v>
      </c>
      <c r="S144" s="203"/>
      <c r="T144" s="205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6" t="s">
        <v>80</v>
      </c>
      <c r="AT144" s="207" t="s">
        <v>72</v>
      </c>
      <c r="AU144" s="207" t="s">
        <v>80</v>
      </c>
      <c r="AY144" s="206" t="s">
        <v>123</v>
      </c>
      <c r="BK144" s="208">
        <f>SUM(BK145:BK150)</f>
        <v>0</v>
      </c>
    </row>
    <row r="145" s="2" customFormat="1" ht="33" customHeight="1">
      <c r="A145" s="35"/>
      <c r="B145" s="36"/>
      <c r="C145" s="211" t="s">
        <v>154</v>
      </c>
      <c r="D145" s="211" t="s">
        <v>126</v>
      </c>
      <c r="E145" s="212" t="s">
        <v>155</v>
      </c>
      <c r="F145" s="213" t="s">
        <v>156</v>
      </c>
      <c r="G145" s="214" t="s">
        <v>1</v>
      </c>
      <c r="H145" s="215">
        <v>1</v>
      </c>
      <c r="I145" s="216"/>
      <c r="J145" s="217">
        <f>ROUND(I145*H145,2)</f>
        <v>0</v>
      </c>
      <c r="K145" s="213" t="s">
        <v>1</v>
      </c>
      <c r="L145" s="41"/>
      <c r="M145" s="218" t="s">
        <v>1</v>
      </c>
      <c r="N145" s="219" t="s">
        <v>38</v>
      </c>
      <c r="O145" s="88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2" t="s">
        <v>129</v>
      </c>
      <c r="AT145" s="222" t="s">
        <v>126</v>
      </c>
      <c r="AU145" s="222" t="s">
        <v>82</v>
      </c>
      <c r="AY145" s="14" t="s">
        <v>123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4" t="s">
        <v>80</v>
      </c>
      <c r="BK145" s="223">
        <f>ROUND(I145*H145,2)</f>
        <v>0</v>
      </c>
      <c r="BL145" s="14" t="s">
        <v>129</v>
      </c>
      <c r="BM145" s="222" t="s">
        <v>157</v>
      </c>
    </row>
    <row r="146" s="2" customFormat="1" ht="16.5" customHeight="1">
      <c r="A146" s="35"/>
      <c r="B146" s="36"/>
      <c r="C146" s="211" t="s">
        <v>142</v>
      </c>
      <c r="D146" s="211" t="s">
        <v>126</v>
      </c>
      <c r="E146" s="212" t="s">
        <v>158</v>
      </c>
      <c r="F146" s="213" t="s">
        <v>159</v>
      </c>
      <c r="G146" s="214" t="s">
        <v>1</v>
      </c>
      <c r="H146" s="215">
        <v>1</v>
      </c>
      <c r="I146" s="216"/>
      <c r="J146" s="217">
        <f>ROUND(I146*H146,2)</f>
        <v>0</v>
      </c>
      <c r="K146" s="213" t="s">
        <v>1</v>
      </c>
      <c r="L146" s="41"/>
      <c r="M146" s="218" t="s">
        <v>1</v>
      </c>
      <c r="N146" s="219" t="s">
        <v>38</v>
      </c>
      <c r="O146" s="88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2" t="s">
        <v>129</v>
      </c>
      <c r="AT146" s="222" t="s">
        <v>126</v>
      </c>
      <c r="AU146" s="222" t="s">
        <v>82</v>
      </c>
      <c r="AY146" s="14" t="s">
        <v>123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4" t="s">
        <v>80</v>
      </c>
      <c r="BK146" s="223">
        <f>ROUND(I146*H146,2)</f>
        <v>0</v>
      </c>
      <c r="BL146" s="14" t="s">
        <v>129</v>
      </c>
      <c r="BM146" s="222" t="s">
        <v>160</v>
      </c>
    </row>
    <row r="147" s="2" customFormat="1" ht="24.15" customHeight="1">
      <c r="A147" s="35"/>
      <c r="B147" s="36"/>
      <c r="C147" s="211" t="s">
        <v>161</v>
      </c>
      <c r="D147" s="211" t="s">
        <v>126</v>
      </c>
      <c r="E147" s="212" t="s">
        <v>162</v>
      </c>
      <c r="F147" s="213" t="s">
        <v>163</v>
      </c>
      <c r="G147" s="214" t="s">
        <v>1</v>
      </c>
      <c r="H147" s="215">
        <v>54</v>
      </c>
      <c r="I147" s="216"/>
      <c r="J147" s="217">
        <f>ROUND(I147*H147,2)</f>
        <v>0</v>
      </c>
      <c r="K147" s="213" t="s">
        <v>1</v>
      </c>
      <c r="L147" s="41"/>
      <c r="M147" s="218" t="s">
        <v>1</v>
      </c>
      <c r="N147" s="219" t="s">
        <v>38</v>
      </c>
      <c r="O147" s="88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2" t="s">
        <v>129</v>
      </c>
      <c r="AT147" s="222" t="s">
        <v>126</v>
      </c>
      <c r="AU147" s="222" t="s">
        <v>82</v>
      </c>
      <c r="AY147" s="14" t="s">
        <v>123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4" t="s">
        <v>80</v>
      </c>
      <c r="BK147" s="223">
        <f>ROUND(I147*H147,2)</f>
        <v>0</v>
      </c>
      <c r="BL147" s="14" t="s">
        <v>129</v>
      </c>
      <c r="BM147" s="222" t="s">
        <v>164</v>
      </c>
    </row>
    <row r="148" s="2" customFormat="1" ht="24.15" customHeight="1">
      <c r="A148" s="35"/>
      <c r="B148" s="36"/>
      <c r="C148" s="211" t="s">
        <v>8</v>
      </c>
      <c r="D148" s="211" t="s">
        <v>126</v>
      </c>
      <c r="E148" s="212" t="s">
        <v>165</v>
      </c>
      <c r="F148" s="213" t="s">
        <v>166</v>
      </c>
      <c r="G148" s="214" t="s">
        <v>1</v>
      </c>
      <c r="H148" s="215">
        <v>54</v>
      </c>
      <c r="I148" s="216"/>
      <c r="J148" s="217">
        <f>ROUND(I148*H148,2)</f>
        <v>0</v>
      </c>
      <c r="K148" s="213" t="s">
        <v>1</v>
      </c>
      <c r="L148" s="41"/>
      <c r="M148" s="218" t="s">
        <v>1</v>
      </c>
      <c r="N148" s="219" t="s">
        <v>38</v>
      </c>
      <c r="O148" s="88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2" t="s">
        <v>129</v>
      </c>
      <c r="AT148" s="222" t="s">
        <v>126</v>
      </c>
      <c r="AU148" s="222" t="s">
        <v>82</v>
      </c>
      <c r="AY148" s="14" t="s">
        <v>123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4" t="s">
        <v>80</v>
      </c>
      <c r="BK148" s="223">
        <f>ROUND(I148*H148,2)</f>
        <v>0</v>
      </c>
      <c r="BL148" s="14" t="s">
        <v>129</v>
      </c>
      <c r="BM148" s="222" t="s">
        <v>167</v>
      </c>
    </row>
    <row r="149" s="2" customFormat="1" ht="24.15" customHeight="1">
      <c r="A149" s="35"/>
      <c r="B149" s="36"/>
      <c r="C149" s="211" t="s">
        <v>168</v>
      </c>
      <c r="D149" s="211" t="s">
        <v>126</v>
      </c>
      <c r="E149" s="212" t="s">
        <v>169</v>
      </c>
      <c r="F149" s="213" t="s">
        <v>170</v>
      </c>
      <c r="G149" s="214" t="s">
        <v>1</v>
      </c>
      <c r="H149" s="215">
        <v>54</v>
      </c>
      <c r="I149" s="216"/>
      <c r="J149" s="217">
        <f>ROUND(I149*H149,2)</f>
        <v>0</v>
      </c>
      <c r="K149" s="213" t="s">
        <v>1</v>
      </c>
      <c r="L149" s="41"/>
      <c r="M149" s="218" t="s">
        <v>1</v>
      </c>
      <c r="N149" s="219" t="s">
        <v>38</v>
      </c>
      <c r="O149" s="88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2" t="s">
        <v>129</v>
      </c>
      <c r="AT149" s="222" t="s">
        <v>126</v>
      </c>
      <c r="AU149" s="222" t="s">
        <v>82</v>
      </c>
      <c r="AY149" s="14" t="s">
        <v>123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4" t="s">
        <v>80</v>
      </c>
      <c r="BK149" s="223">
        <f>ROUND(I149*H149,2)</f>
        <v>0</v>
      </c>
      <c r="BL149" s="14" t="s">
        <v>129</v>
      </c>
      <c r="BM149" s="222" t="s">
        <v>171</v>
      </c>
    </row>
    <row r="150" s="2" customFormat="1" ht="21.75" customHeight="1">
      <c r="A150" s="35"/>
      <c r="B150" s="36"/>
      <c r="C150" s="211" t="s">
        <v>148</v>
      </c>
      <c r="D150" s="211" t="s">
        <v>126</v>
      </c>
      <c r="E150" s="212" t="s">
        <v>172</v>
      </c>
      <c r="F150" s="213" t="s">
        <v>173</v>
      </c>
      <c r="G150" s="214" t="s">
        <v>1</v>
      </c>
      <c r="H150" s="215">
        <v>54</v>
      </c>
      <c r="I150" s="216"/>
      <c r="J150" s="217">
        <f>ROUND(I150*H150,2)</f>
        <v>0</v>
      </c>
      <c r="K150" s="213" t="s">
        <v>1</v>
      </c>
      <c r="L150" s="41"/>
      <c r="M150" s="218" t="s">
        <v>1</v>
      </c>
      <c r="N150" s="219" t="s">
        <v>38</v>
      </c>
      <c r="O150" s="88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2" t="s">
        <v>129</v>
      </c>
      <c r="AT150" s="222" t="s">
        <v>126</v>
      </c>
      <c r="AU150" s="222" t="s">
        <v>82</v>
      </c>
      <c r="AY150" s="14" t="s">
        <v>123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4" t="s">
        <v>80</v>
      </c>
      <c r="BK150" s="223">
        <f>ROUND(I150*H150,2)</f>
        <v>0</v>
      </c>
      <c r="BL150" s="14" t="s">
        <v>129</v>
      </c>
      <c r="BM150" s="222" t="s">
        <v>174</v>
      </c>
    </row>
    <row r="151" s="12" customFormat="1" ht="22.8" customHeight="1">
      <c r="A151" s="12"/>
      <c r="B151" s="195"/>
      <c r="C151" s="196"/>
      <c r="D151" s="197" t="s">
        <v>72</v>
      </c>
      <c r="E151" s="209" t="s">
        <v>175</v>
      </c>
      <c r="F151" s="209" t="s">
        <v>176</v>
      </c>
      <c r="G151" s="196"/>
      <c r="H151" s="196"/>
      <c r="I151" s="199"/>
      <c r="J151" s="210">
        <f>BK151</f>
        <v>0</v>
      </c>
      <c r="K151" s="196"/>
      <c r="L151" s="201"/>
      <c r="M151" s="202"/>
      <c r="N151" s="203"/>
      <c r="O151" s="203"/>
      <c r="P151" s="204">
        <f>SUM(P152:P154)</f>
        <v>0</v>
      </c>
      <c r="Q151" s="203"/>
      <c r="R151" s="204">
        <f>SUM(R152:R154)</f>
        <v>0</v>
      </c>
      <c r="S151" s="203"/>
      <c r="T151" s="205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6" t="s">
        <v>80</v>
      </c>
      <c r="AT151" s="207" t="s">
        <v>72</v>
      </c>
      <c r="AU151" s="207" t="s">
        <v>80</v>
      </c>
      <c r="AY151" s="206" t="s">
        <v>123</v>
      </c>
      <c r="BK151" s="208">
        <f>SUM(BK152:BK154)</f>
        <v>0</v>
      </c>
    </row>
    <row r="152" s="2" customFormat="1" ht="37.8" customHeight="1">
      <c r="A152" s="35"/>
      <c r="B152" s="36"/>
      <c r="C152" s="211" t="s">
        <v>177</v>
      </c>
      <c r="D152" s="211" t="s">
        <v>126</v>
      </c>
      <c r="E152" s="212" t="s">
        <v>178</v>
      </c>
      <c r="F152" s="213" t="s">
        <v>179</v>
      </c>
      <c r="G152" s="214" t="s">
        <v>1</v>
      </c>
      <c r="H152" s="215">
        <v>1</v>
      </c>
      <c r="I152" s="216"/>
      <c r="J152" s="217">
        <f>ROUND(I152*H152,2)</f>
        <v>0</v>
      </c>
      <c r="K152" s="213" t="s">
        <v>1</v>
      </c>
      <c r="L152" s="41"/>
      <c r="M152" s="218" t="s">
        <v>1</v>
      </c>
      <c r="N152" s="219" t="s">
        <v>38</v>
      </c>
      <c r="O152" s="88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2" t="s">
        <v>129</v>
      </c>
      <c r="AT152" s="222" t="s">
        <v>126</v>
      </c>
      <c r="AU152" s="222" t="s">
        <v>82</v>
      </c>
      <c r="AY152" s="14" t="s">
        <v>123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4" t="s">
        <v>80</v>
      </c>
      <c r="BK152" s="223">
        <f>ROUND(I152*H152,2)</f>
        <v>0</v>
      </c>
      <c r="BL152" s="14" t="s">
        <v>129</v>
      </c>
      <c r="BM152" s="222" t="s">
        <v>180</v>
      </c>
    </row>
    <row r="153" s="2" customFormat="1" ht="24.15" customHeight="1">
      <c r="A153" s="35"/>
      <c r="B153" s="36"/>
      <c r="C153" s="211" t="s">
        <v>151</v>
      </c>
      <c r="D153" s="211" t="s">
        <v>126</v>
      </c>
      <c r="E153" s="212" t="s">
        <v>181</v>
      </c>
      <c r="F153" s="213" t="s">
        <v>182</v>
      </c>
      <c r="G153" s="214" t="s">
        <v>1</v>
      </c>
      <c r="H153" s="215">
        <v>1</v>
      </c>
      <c r="I153" s="216"/>
      <c r="J153" s="217">
        <f>ROUND(I153*H153,2)</f>
        <v>0</v>
      </c>
      <c r="K153" s="213" t="s">
        <v>1</v>
      </c>
      <c r="L153" s="41"/>
      <c r="M153" s="218" t="s">
        <v>1</v>
      </c>
      <c r="N153" s="219" t="s">
        <v>38</v>
      </c>
      <c r="O153" s="88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2" t="s">
        <v>129</v>
      </c>
      <c r="AT153" s="222" t="s">
        <v>126</v>
      </c>
      <c r="AU153" s="222" t="s">
        <v>82</v>
      </c>
      <c r="AY153" s="14" t="s">
        <v>123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4" t="s">
        <v>80</v>
      </c>
      <c r="BK153" s="223">
        <f>ROUND(I153*H153,2)</f>
        <v>0</v>
      </c>
      <c r="BL153" s="14" t="s">
        <v>129</v>
      </c>
      <c r="BM153" s="222" t="s">
        <v>183</v>
      </c>
    </row>
    <row r="154" s="2" customFormat="1" ht="24.15" customHeight="1">
      <c r="A154" s="35"/>
      <c r="B154" s="36"/>
      <c r="C154" s="211" t="s">
        <v>184</v>
      </c>
      <c r="D154" s="211" t="s">
        <v>126</v>
      </c>
      <c r="E154" s="212" t="s">
        <v>185</v>
      </c>
      <c r="F154" s="213" t="s">
        <v>186</v>
      </c>
      <c r="G154" s="214" t="s">
        <v>1</v>
      </c>
      <c r="H154" s="215">
        <v>1</v>
      </c>
      <c r="I154" s="216"/>
      <c r="J154" s="217">
        <f>ROUND(I154*H154,2)</f>
        <v>0</v>
      </c>
      <c r="K154" s="213" t="s">
        <v>1</v>
      </c>
      <c r="L154" s="41"/>
      <c r="M154" s="218" t="s">
        <v>1</v>
      </c>
      <c r="N154" s="219" t="s">
        <v>38</v>
      </c>
      <c r="O154" s="88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2" t="s">
        <v>129</v>
      </c>
      <c r="AT154" s="222" t="s">
        <v>126</v>
      </c>
      <c r="AU154" s="222" t="s">
        <v>82</v>
      </c>
      <c r="AY154" s="14" t="s">
        <v>123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4" t="s">
        <v>80</v>
      </c>
      <c r="BK154" s="223">
        <f>ROUND(I154*H154,2)</f>
        <v>0</v>
      </c>
      <c r="BL154" s="14" t="s">
        <v>129</v>
      </c>
      <c r="BM154" s="222" t="s">
        <v>187</v>
      </c>
    </row>
    <row r="155" s="12" customFormat="1" ht="22.8" customHeight="1">
      <c r="A155" s="12"/>
      <c r="B155" s="195"/>
      <c r="C155" s="196"/>
      <c r="D155" s="197" t="s">
        <v>72</v>
      </c>
      <c r="E155" s="209" t="s">
        <v>188</v>
      </c>
      <c r="F155" s="209" t="s">
        <v>189</v>
      </c>
      <c r="G155" s="196"/>
      <c r="H155" s="196"/>
      <c r="I155" s="199"/>
      <c r="J155" s="210">
        <f>BK155</f>
        <v>0</v>
      </c>
      <c r="K155" s="196"/>
      <c r="L155" s="201"/>
      <c r="M155" s="202"/>
      <c r="N155" s="203"/>
      <c r="O155" s="203"/>
      <c r="P155" s="204">
        <f>SUM(P156:P159)</f>
        <v>0</v>
      </c>
      <c r="Q155" s="203"/>
      <c r="R155" s="204">
        <f>SUM(R156:R159)</f>
        <v>0</v>
      </c>
      <c r="S155" s="203"/>
      <c r="T155" s="205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6" t="s">
        <v>80</v>
      </c>
      <c r="AT155" s="207" t="s">
        <v>72</v>
      </c>
      <c r="AU155" s="207" t="s">
        <v>80</v>
      </c>
      <c r="AY155" s="206" t="s">
        <v>123</v>
      </c>
      <c r="BK155" s="208">
        <f>SUM(BK156:BK159)</f>
        <v>0</v>
      </c>
    </row>
    <row r="156" s="2" customFormat="1" ht="16.5" customHeight="1">
      <c r="A156" s="35"/>
      <c r="B156" s="36"/>
      <c r="C156" s="211" t="s">
        <v>157</v>
      </c>
      <c r="D156" s="211" t="s">
        <v>126</v>
      </c>
      <c r="E156" s="212" t="s">
        <v>190</v>
      </c>
      <c r="F156" s="213" t="s">
        <v>191</v>
      </c>
      <c r="G156" s="214" t="s">
        <v>1</v>
      </c>
      <c r="H156" s="215">
        <v>1</v>
      </c>
      <c r="I156" s="216"/>
      <c r="J156" s="217">
        <f>ROUND(I156*H156,2)</f>
        <v>0</v>
      </c>
      <c r="K156" s="213" t="s">
        <v>1</v>
      </c>
      <c r="L156" s="41"/>
      <c r="M156" s="218" t="s">
        <v>1</v>
      </c>
      <c r="N156" s="219" t="s">
        <v>38</v>
      </c>
      <c r="O156" s="88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2" t="s">
        <v>129</v>
      </c>
      <c r="AT156" s="222" t="s">
        <v>126</v>
      </c>
      <c r="AU156" s="222" t="s">
        <v>82</v>
      </c>
      <c r="AY156" s="14" t="s">
        <v>123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4" t="s">
        <v>80</v>
      </c>
      <c r="BK156" s="223">
        <f>ROUND(I156*H156,2)</f>
        <v>0</v>
      </c>
      <c r="BL156" s="14" t="s">
        <v>129</v>
      </c>
      <c r="BM156" s="222" t="s">
        <v>192</v>
      </c>
    </row>
    <row r="157" s="2" customFormat="1" ht="16.5" customHeight="1">
      <c r="A157" s="35"/>
      <c r="B157" s="36"/>
      <c r="C157" s="211" t="s">
        <v>193</v>
      </c>
      <c r="D157" s="211" t="s">
        <v>126</v>
      </c>
      <c r="E157" s="212" t="s">
        <v>194</v>
      </c>
      <c r="F157" s="213" t="s">
        <v>195</v>
      </c>
      <c r="G157" s="214" t="s">
        <v>1</v>
      </c>
      <c r="H157" s="215">
        <v>1</v>
      </c>
      <c r="I157" s="216"/>
      <c r="J157" s="217">
        <f>ROUND(I157*H157,2)</f>
        <v>0</v>
      </c>
      <c r="K157" s="213" t="s">
        <v>1</v>
      </c>
      <c r="L157" s="41"/>
      <c r="M157" s="218" t="s">
        <v>1</v>
      </c>
      <c r="N157" s="219" t="s">
        <v>38</v>
      </c>
      <c r="O157" s="88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2" t="s">
        <v>129</v>
      </c>
      <c r="AT157" s="222" t="s">
        <v>126</v>
      </c>
      <c r="AU157" s="222" t="s">
        <v>82</v>
      </c>
      <c r="AY157" s="14" t="s">
        <v>123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4" t="s">
        <v>80</v>
      </c>
      <c r="BK157" s="223">
        <f>ROUND(I157*H157,2)</f>
        <v>0</v>
      </c>
      <c r="BL157" s="14" t="s">
        <v>129</v>
      </c>
      <c r="BM157" s="222" t="s">
        <v>196</v>
      </c>
    </row>
    <row r="158" s="2" customFormat="1" ht="16.5" customHeight="1">
      <c r="A158" s="35"/>
      <c r="B158" s="36"/>
      <c r="C158" s="211" t="s">
        <v>160</v>
      </c>
      <c r="D158" s="211" t="s">
        <v>126</v>
      </c>
      <c r="E158" s="212" t="s">
        <v>197</v>
      </c>
      <c r="F158" s="213" t="s">
        <v>198</v>
      </c>
      <c r="G158" s="214" t="s">
        <v>1</v>
      </c>
      <c r="H158" s="215">
        <v>1</v>
      </c>
      <c r="I158" s="216"/>
      <c r="J158" s="217">
        <f>ROUND(I158*H158,2)</f>
        <v>0</v>
      </c>
      <c r="K158" s="213" t="s">
        <v>1</v>
      </c>
      <c r="L158" s="41"/>
      <c r="M158" s="218" t="s">
        <v>1</v>
      </c>
      <c r="N158" s="219" t="s">
        <v>38</v>
      </c>
      <c r="O158" s="88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2" t="s">
        <v>129</v>
      </c>
      <c r="AT158" s="222" t="s">
        <v>126</v>
      </c>
      <c r="AU158" s="222" t="s">
        <v>82</v>
      </c>
      <c r="AY158" s="14" t="s">
        <v>123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4" t="s">
        <v>80</v>
      </c>
      <c r="BK158" s="223">
        <f>ROUND(I158*H158,2)</f>
        <v>0</v>
      </c>
      <c r="BL158" s="14" t="s">
        <v>129</v>
      </c>
      <c r="BM158" s="222" t="s">
        <v>199</v>
      </c>
    </row>
    <row r="159" s="2" customFormat="1" ht="16.5" customHeight="1">
      <c r="A159" s="35"/>
      <c r="B159" s="36"/>
      <c r="C159" s="211" t="s">
        <v>7</v>
      </c>
      <c r="D159" s="211" t="s">
        <v>126</v>
      </c>
      <c r="E159" s="212" t="s">
        <v>200</v>
      </c>
      <c r="F159" s="213" t="s">
        <v>201</v>
      </c>
      <c r="G159" s="214" t="s">
        <v>1</v>
      </c>
      <c r="H159" s="215">
        <v>1</v>
      </c>
      <c r="I159" s="216"/>
      <c r="J159" s="217">
        <f>ROUND(I159*H159,2)</f>
        <v>0</v>
      </c>
      <c r="K159" s="213" t="s">
        <v>1</v>
      </c>
      <c r="L159" s="41"/>
      <c r="M159" s="218" t="s">
        <v>1</v>
      </c>
      <c r="N159" s="219" t="s">
        <v>38</v>
      </c>
      <c r="O159" s="88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2" t="s">
        <v>129</v>
      </c>
      <c r="AT159" s="222" t="s">
        <v>126</v>
      </c>
      <c r="AU159" s="222" t="s">
        <v>82</v>
      </c>
      <c r="AY159" s="14" t="s">
        <v>123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4" t="s">
        <v>80</v>
      </c>
      <c r="BK159" s="223">
        <f>ROUND(I159*H159,2)</f>
        <v>0</v>
      </c>
      <c r="BL159" s="14" t="s">
        <v>129</v>
      </c>
      <c r="BM159" s="222" t="s">
        <v>202</v>
      </c>
    </row>
    <row r="160" s="12" customFormat="1" ht="22.8" customHeight="1">
      <c r="A160" s="12"/>
      <c r="B160" s="195"/>
      <c r="C160" s="196"/>
      <c r="D160" s="197" t="s">
        <v>72</v>
      </c>
      <c r="E160" s="209" t="s">
        <v>203</v>
      </c>
      <c r="F160" s="209" t="s">
        <v>204</v>
      </c>
      <c r="G160" s="196"/>
      <c r="H160" s="196"/>
      <c r="I160" s="199"/>
      <c r="J160" s="210">
        <f>BK160</f>
        <v>0</v>
      </c>
      <c r="K160" s="196"/>
      <c r="L160" s="201"/>
      <c r="M160" s="202"/>
      <c r="N160" s="203"/>
      <c r="O160" s="203"/>
      <c r="P160" s="204">
        <f>SUM(P161:P166)</f>
        <v>0</v>
      </c>
      <c r="Q160" s="203"/>
      <c r="R160" s="204">
        <f>SUM(R161:R166)</f>
        <v>0</v>
      </c>
      <c r="S160" s="203"/>
      <c r="T160" s="205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6" t="s">
        <v>80</v>
      </c>
      <c r="AT160" s="207" t="s">
        <v>72</v>
      </c>
      <c r="AU160" s="207" t="s">
        <v>80</v>
      </c>
      <c r="AY160" s="206" t="s">
        <v>123</v>
      </c>
      <c r="BK160" s="208">
        <f>SUM(BK161:BK166)</f>
        <v>0</v>
      </c>
    </row>
    <row r="161" s="2" customFormat="1" ht="16.5" customHeight="1">
      <c r="A161" s="35"/>
      <c r="B161" s="36"/>
      <c r="C161" s="211" t="s">
        <v>164</v>
      </c>
      <c r="D161" s="211" t="s">
        <v>126</v>
      </c>
      <c r="E161" s="212" t="s">
        <v>205</v>
      </c>
      <c r="F161" s="213" t="s">
        <v>206</v>
      </c>
      <c r="G161" s="214" t="s">
        <v>1</v>
      </c>
      <c r="H161" s="215">
        <v>1</v>
      </c>
      <c r="I161" s="216"/>
      <c r="J161" s="217">
        <f>ROUND(I161*H161,2)</f>
        <v>0</v>
      </c>
      <c r="K161" s="213" t="s">
        <v>1</v>
      </c>
      <c r="L161" s="41"/>
      <c r="M161" s="218" t="s">
        <v>1</v>
      </c>
      <c r="N161" s="219" t="s">
        <v>38</v>
      </c>
      <c r="O161" s="88"/>
      <c r="P161" s="220">
        <f>O161*H161</f>
        <v>0</v>
      </c>
      <c r="Q161" s="220">
        <v>0</v>
      </c>
      <c r="R161" s="220">
        <f>Q161*H161</f>
        <v>0</v>
      </c>
      <c r="S161" s="220">
        <v>0</v>
      </c>
      <c r="T161" s="221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2" t="s">
        <v>129</v>
      </c>
      <c r="AT161" s="222" t="s">
        <v>126</v>
      </c>
      <c r="AU161" s="222" t="s">
        <v>82</v>
      </c>
      <c r="AY161" s="14" t="s">
        <v>123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14" t="s">
        <v>80</v>
      </c>
      <c r="BK161" s="223">
        <f>ROUND(I161*H161,2)</f>
        <v>0</v>
      </c>
      <c r="BL161" s="14" t="s">
        <v>129</v>
      </c>
      <c r="BM161" s="222" t="s">
        <v>207</v>
      </c>
    </row>
    <row r="162" s="2" customFormat="1" ht="24.15" customHeight="1">
      <c r="A162" s="35"/>
      <c r="B162" s="36"/>
      <c r="C162" s="211" t="s">
        <v>208</v>
      </c>
      <c r="D162" s="211" t="s">
        <v>126</v>
      </c>
      <c r="E162" s="212" t="s">
        <v>209</v>
      </c>
      <c r="F162" s="213" t="s">
        <v>131</v>
      </c>
      <c r="G162" s="214" t="s">
        <v>1</v>
      </c>
      <c r="H162" s="215">
        <v>1</v>
      </c>
      <c r="I162" s="216"/>
      <c r="J162" s="217">
        <f>ROUND(I162*H162,2)</f>
        <v>0</v>
      </c>
      <c r="K162" s="213" t="s">
        <v>1</v>
      </c>
      <c r="L162" s="41"/>
      <c r="M162" s="218" t="s">
        <v>1</v>
      </c>
      <c r="N162" s="219" t="s">
        <v>38</v>
      </c>
      <c r="O162" s="88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2" t="s">
        <v>129</v>
      </c>
      <c r="AT162" s="222" t="s">
        <v>126</v>
      </c>
      <c r="AU162" s="222" t="s">
        <v>82</v>
      </c>
      <c r="AY162" s="14" t="s">
        <v>123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4" t="s">
        <v>80</v>
      </c>
      <c r="BK162" s="223">
        <f>ROUND(I162*H162,2)</f>
        <v>0</v>
      </c>
      <c r="BL162" s="14" t="s">
        <v>129</v>
      </c>
      <c r="BM162" s="222" t="s">
        <v>210</v>
      </c>
    </row>
    <row r="163" s="2" customFormat="1" ht="21.75" customHeight="1">
      <c r="A163" s="35"/>
      <c r="B163" s="36"/>
      <c r="C163" s="211" t="s">
        <v>167</v>
      </c>
      <c r="D163" s="211" t="s">
        <v>126</v>
      </c>
      <c r="E163" s="212" t="s">
        <v>211</v>
      </c>
      <c r="F163" s="213" t="s">
        <v>212</v>
      </c>
      <c r="G163" s="214" t="s">
        <v>1</v>
      </c>
      <c r="H163" s="215">
        <v>1</v>
      </c>
      <c r="I163" s="216"/>
      <c r="J163" s="217">
        <f>ROUND(I163*H163,2)</f>
        <v>0</v>
      </c>
      <c r="K163" s="213" t="s">
        <v>1</v>
      </c>
      <c r="L163" s="41"/>
      <c r="M163" s="218" t="s">
        <v>1</v>
      </c>
      <c r="N163" s="219" t="s">
        <v>38</v>
      </c>
      <c r="O163" s="88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2" t="s">
        <v>129</v>
      </c>
      <c r="AT163" s="222" t="s">
        <v>126</v>
      </c>
      <c r="AU163" s="222" t="s">
        <v>82</v>
      </c>
      <c r="AY163" s="14" t="s">
        <v>123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4" t="s">
        <v>80</v>
      </c>
      <c r="BK163" s="223">
        <f>ROUND(I163*H163,2)</f>
        <v>0</v>
      </c>
      <c r="BL163" s="14" t="s">
        <v>129</v>
      </c>
      <c r="BM163" s="222" t="s">
        <v>213</v>
      </c>
    </row>
    <row r="164" s="2" customFormat="1" ht="16.5" customHeight="1">
      <c r="A164" s="35"/>
      <c r="B164" s="36"/>
      <c r="C164" s="211" t="s">
        <v>214</v>
      </c>
      <c r="D164" s="211" t="s">
        <v>126</v>
      </c>
      <c r="E164" s="212" t="s">
        <v>215</v>
      </c>
      <c r="F164" s="213" t="s">
        <v>216</v>
      </c>
      <c r="G164" s="214" t="s">
        <v>1</v>
      </c>
      <c r="H164" s="215">
        <v>1</v>
      </c>
      <c r="I164" s="216"/>
      <c r="J164" s="217">
        <f>ROUND(I164*H164,2)</f>
        <v>0</v>
      </c>
      <c r="K164" s="213" t="s">
        <v>1</v>
      </c>
      <c r="L164" s="41"/>
      <c r="M164" s="218" t="s">
        <v>1</v>
      </c>
      <c r="N164" s="219" t="s">
        <v>38</v>
      </c>
      <c r="O164" s="88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2" t="s">
        <v>129</v>
      </c>
      <c r="AT164" s="222" t="s">
        <v>126</v>
      </c>
      <c r="AU164" s="222" t="s">
        <v>82</v>
      </c>
      <c r="AY164" s="14" t="s">
        <v>123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4" t="s">
        <v>80</v>
      </c>
      <c r="BK164" s="223">
        <f>ROUND(I164*H164,2)</f>
        <v>0</v>
      </c>
      <c r="BL164" s="14" t="s">
        <v>129</v>
      </c>
      <c r="BM164" s="222" t="s">
        <v>217</v>
      </c>
    </row>
    <row r="165" s="2" customFormat="1" ht="16.5" customHeight="1">
      <c r="A165" s="35"/>
      <c r="B165" s="36"/>
      <c r="C165" s="211" t="s">
        <v>171</v>
      </c>
      <c r="D165" s="211" t="s">
        <v>126</v>
      </c>
      <c r="E165" s="212" t="s">
        <v>218</v>
      </c>
      <c r="F165" s="213" t="s">
        <v>219</v>
      </c>
      <c r="G165" s="214" t="s">
        <v>1</v>
      </c>
      <c r="H165" s="215">
        <v>1</v>
      </c>
      <c r="I165" s="216"/>
      <c r="J165" s="217">
        <f>ROUND(I165*H165,2)</f>
        <v>0</v>
      </c>
      <c r="K165" s="213" t="s">
        <v>1</v>
      </c>
      <c r="L165" s="41"/>
      <c r="M165" s="218" t="s">
        <v>1</v>
      </c>
      <c r="N165" s="219" t="s">
        <v>38</v>
      </c>
      <c r="O165" s="88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2" t="s">
        <v>129</v>
      </c>
      <c r="AT165" s="222" t="s">
        <v>126</v>
      </c>
      <c r="AU165" s="222" t="s">
        <v>82</v>
      </c>
      <c r="AY165" s="14" t="s">
        <v>123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4" t="s">
        <v>80</v>
      </c>
      <c r="BK165" s="223">
        <f>ROUND(I165*H165,2)</f>
        <v>0</v>
      </c>
      <c r="BL165" s="14" t="s">
        <v>129</v>
      </c>
      <c r="BM165" s="222" t="s">
        <v>220</v>
      </c>
    </row>
    <row r="166" s="2" customFormat="1" ht="24.15" customHeight="1">
      <c r="A166" s="35"/>
      <c r="B166" s="36"/>
      <c r="C166" s="211" t="s">
        <v>221</v>
      </c>
      <c r="D166" s="211" t="s">
        <v>126</v>
      </c>
      <c r="E166" s="212" t="s">
        <v>222</v>
      </c>
      <c r="F166" s="213" t="s">
        <v>223</v>
      </c>
      <c r="G166" s="214" t="s">
        <v>1</v>
      </c>
      <c r="H166" s="215">
        <v>1</v>
      </c>
      <c r="I166" s="216"/>
      <c r="J166" s="217">
        <f>ROUND(I166*H166,2)</f>
        <v>0</v>
      </c>
      <c r="K166" s="213" t="s">
        <v>1</v>
      </c>
      <c r="L166" s="41"/>
      <c r="M166" s="218" t="s">
        <v>1</v>
      </c>
      <c r="N166" s="219" t="s">
        <v>38</v>
      </c>
      <c r="O166" s="88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2" t="s">
        <v>129</v>
      </c>
      <c r="AT166" s="222" t="s">
        <v>126</v>
      </c>
      <c r="AU166" s="222" t="s">
        <v>82</v>
      </c>
      <c r="AY166" s="14" t="s">
        <v>123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4" t="s">
        <v>80</v>
      </c>
      <c r="BK166" s="223">
        <f>ROUND(I166*H166,2)</f>
        <v>0</v>
      </c>
      <c r="BL166" s="14" t="s">
        <v>129</v>
      </c>
      <c r="BM166" s="222" t="s">
        <v>224</v>
      </c>
    </row>
    <row r="167" s="12" customFormat="1" ht="22.8" customHeight="1">
      <c r="A167" s="12"/>
      <c r="B167" s="195"/>
      <c r="C167" s="196"/>
      <c r="D167" s="197" t="s">
        <v>72</v>
      </c>
      <c r="E167" s="209" t="s">
        <v>225</v>
      </c>
      <c r="F167" s="209" t="s">
        <v>226</v>
      </c>
      <c r="G167" s="196"/>
      <c r="H167" s="196"/>
      <c r="I167" s="199"/>
      <c r="J167" s="210">
        <f>BK167</f>
        <v>0</v>
      </c>
      <c r="K167" s="196"/>
      <c r="L167" s="201"/>
      <c r="M167" s="202"/>
      <c r="N167" s="203"/>
      <c r="O167" s="203"/>
      <c r="P167" s="204">
        <f>P168</f>
        <v>0</v>
      </c>
      <c r="Q167" s="203"/>
      <c r="R167" s="204">
        <f>R168</f>
        <v>0</v>
      </c>
      <c r="S167" s="203"/>
      <c r="T167" s="205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6" t="s">
        <v>80</v>
      </c>
      <c r="AT167" s="207" t="s">
        <v>72</v>
      </c>
      <c r="AU167" s="207" t="s">
        <v>80</v>
      </c>
      <c r="AY167" s="206" t="s">
        <v>123</v>
      </c>
      <c r="BK167" s="208">
        <f>BK168</f>
        <v>0</v>
      </c>
    </row>
    <row r="168" s="2" customFormat="1" ht="16.5" customHeight="1">
      <c r="A168" s="35"/>
      <c r="B168" s="36"/>
      <c r="C168" s="211" t="s">
        <v>174</v>
      </c>
      <c r="D168" s="211" t="s">
        <v>126</v>
      </c>
      <c r="E168" s="212" t="s">
        <v>227</v>
      </c>
      <c r="F168" s="213" t="s">
        <v>228</v>
      </c>
      <c r="G168" s="214" t="s">
        <v>1</v>
      </c>
      <c r="H168" s="215">
        <v>1</v>
      </c>
      <c r="I168" s="216"/>
      <c r="J168" s="217">
        <f>ROUND(I168*H168,2)</f>
        <v>0</v>
      </c>
      <c r="K168" s="213" t="s">
        <v>1</v>
      </c>
      <c r="L168" s="41"/>
      <c r="M168" s="218" t="s">
        <v>1</v>
      </c>
      <c r="N168" s="219" t="s">
        <v>38</v>
      </c>
      <c r="O168" s="88"/>
      <c r="P168" s="220">
        <f>O168*H168</f>
        <v>0</v>
      </c>
      <c r="Q168" s="220">
        <v>0</v>
      </c>
      <c r="R168" s="220">
        <f>Q168*H168</f>
        <v>0</v>
      </c>
      <c r="S168" s="220">
        <v>0</v>
      </c>
      <c r="T168" s="221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2" t="s">
        <v>129</v>
      </c>
      <c r="AT168" s="222" t="s">
        <v>126</v>
      </c>
      <c r="AU168" s="222" t="s">
        <v>82</v>
      </c>
      <c r="AY168" s="14" t="s">
        <v>123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14" t="s">
        <v>80</v>
      </c>
      <c r="BK168" s="223">
        <f>ROUND(I168*H168,2)</f>
        <v>0</v>
      </c>
      <c r="BL168" s="14" t="s">
        <v>129</v>
      </c>
      <c r="BM168" s="222" t="s">
        <v>229</v>
      </c>
    </row>
    <row r="169" s="12" customFormat="1" ht="25.92" customHeight="1">
      <c r="A169" s="12"/>
      <c r="B169" s="195"/>
      <c r="C169" s="196"/>
      <c r="D169" s="197" t="s">
        <v>72</v>
      </c>
      <c r="E169" s="198" t="s">
        <v>230</v>
      </c>
      <c r="F169" s="198" t="s">
        <v>231</v>
      </c>
      <c r="G169" s="196"/>
      <c r="H169" s="196"/>
      <c r="I169" s="199"/>
      <c r="J169" s="200">
        <f>BK169</f>
        <v>0</v>
      </c>
      <c r="K169" s="196"/>
      <c r="L169" s="201"/>
      <c r="M169" s="202"/>
      <c r="N169" s="203"/>
      <c r="O169" s="203"/>
      <c r="P169" s="204">
        <f>P170+P175+P188</f>
        <v>0</v>
      </c>
      <c r="Q169" s="203"/>
      <c r="R169" s="204">
        <f>R170+R175+R188</f>
        <v>0</v>
      </c>
      <c r="S169" s="203"/>
      <c r="T169" s="205">
        <f>T170+T175+T188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6" t="s">
        <v>80</v>
      </c>
      <c r="AT169" s="207" t="s">
        <v>72</v>
      </c>
      <c r="AU169" s="207" t="s">
        <v>73</v>
      </c>
      <c r="AY169" s="206" t="s">
        <v>123</v>
      </c>
      <c r="BK169" s="208">
        <f>BK170+BK175+BK188</f>
        <v>0</v>
      </c>
    </row>
    <row r="170" s="12" customFormat="1" ht="22.8" customHeight="1">
      <c r="A170" s="12"/>
      <c r="B170" s="195"/>
      <c r="C170" s="196"/>
      <c r="D170" s="197" t="s">
        <v>72</v>
      </c>
      <c r="E170" s="209" t="s">
        <v>232</v>
      </c>
      <c r="F170" s="209" t="s">
        <v>233</v>
      </c>
      <c r="G170" s="196"/>
      <c r="H170" s="196"/>
      <c r="I170" s="199"/>
      <c r="J170" s="210">
        <f>BK170</f>
        <v>0</v>
      </c>
      <c r="K170" s="196"/>
      <c r="L170" s="201"/>
      <c r="M170" s="202"/>
      <c r="N170" s="203"/>
      <c r="O170" s="203"/>
      <c r="P170" s="204">
        <f>SUM(P171:P174)</f>
        <v>0</v>
      </c>
      <c r="Q170" s="203"/>
      <c r="R170" s="204">
        <f>SUM(R171:R174)</f>
        <v>0</v>
      </c>
      <c r="S170" s="203"/>
      <c r="T170" s="205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6" t="s">
        <v>80</v>
      </c>
      <c r="AT170" s="207" t="s">
        <v>72</v>
      </c>
      <c r="AU170" s="207" t="s">
        <v>80</v>
      </c>
      <c r="AY170" s="206" t="s">
        <v>123</v>
      </c>
      <c r="BK170" s="208">
        <f>SUM(BK171:BK174)</f>
        <v>0</v>
      </c>
    </row>
    <row r="171" s="2" customFormat="1" ht="16.5" customHeight="1">
      <c r="A171" s="35"/>
      <c r="B171" s="36"/>
      <c r="C171" s="211" t="s">
        <v>234</v>
      </c>
      <c r="D171" s="211" t="s">
        <v>126</v>
      </c>
      <c r="E171" s="212" t="s">
        <v>235</v>
      </c>
      <c r="F171" s="213" t="s">
        <v>236</v>
      </c>
      <c r="G171" s="214" t="s">
        <v>1</v>
      </c>
      <c r="H171" s="215">
        <v>54</v>
      </c>
      <c r="I171" s="216"/>
      <c r="J171" s="217">
        <f>ROUND(I171*H171,2)</f>
        <v>0</v>
      </c>
      <c r="K171" s="213" t="s">
        <v>1</v>
      </c>
      <c r="L171" s="41"/>
      <c r="M171" s="218" t="s">
        <v>1</v>
      </c>
      <c r="N171" s="219" t="s">
        <v>38</v>
      </c>
      <c r="O171" s="88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2" t="s">
        <v>129</v>
      </c>
      <c r="AT171" s="222" t="s">
        <v>126</v>
      </c>
      <c r="AU171" s="222" t="s">
        <v>82</v>
      </c>
      <c r="AY171" s="14" t="s">
        <v>123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4" t="s">
        <v>80</v>
      </c>
      <c r="BK171" s="223">
        <f>ROUND(I171*H171,2)</f>
        <v>0</v>
      </c>
      <c r="BL171" s="14" t="s">
        <v>129</v>
      </c>
      <c r="BM171" s="222" t="s">
        <v>237</v>
      </c>
    </row>
    <row r="172" s="2" customFormat="1" ht="24.15" customHeight="1">
      <c r="A172" s="35"/>
      <c r="B172" s="36"/>
      <c r="C172" s="211" t="s">
        <v>180</v>
      </c>
      <c r="D172" s="211" t="s">
        <v>126</v>
      </c>
      <c r="E172" s="212" t="s">
        <v>238</v>
      </c>
      <c r="F172" s="213" t="s">
        <v>239</v>
      </c>
      <c r="G172" s="214" t="s">
        <v>1</v>
      </c>
      <c r="H172" s="215">
        <v>54</v>
      </c>
      <c r="I172" s="216"/>
      <c r="J172" s="217">
        <f>ROUND(I172*H172,2)</f>
        <v>0</v>
      </c>
      <c r="K172" s="213" t="s">
        <v>1</v>
      </c>
      <c r="L172" s="41"/>
      <c r="M172" s="218" t="s">
        <v>1</v>
      </c>
      <c r="N172" s="219" t="s">
        <v>38</v>
      </c>
      <c r="O172" s="88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2" t="s">
        <v>129</v>
      </c>
      <c r="AT172" s="222" t="s">
        <v>126</v>
      </c>
      <c r="AU172" s="222" t="s">
        <v>82</v>
      </c>
      <c r="AY172" s="14" t="s">
        <v>123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4" t="s">
        <v>80</v>
      </c>
      <c r="BK172" s="223">
        <f>ROUND(I172*H172,2)</f>
        <v>0</v>
      </c>
      <c r="BL172" s="14" t="s">
        <v>129</v>
      </c>
      <c r="BM172" s="222" t="s">
        <v>240</v>
      </c>
    </row>
    <row r="173" s="2" customFormat="1" ht="33" customHeight="1">
      <c r="A173" s="35"/>
      <c r="B173" s="36"/>
      <c r="C173" s="211" t="s">
        <v>241</v>
      </c>
      <c r="D173" s="211" t="s">
        <v>126</v>
      </c>
      <c r="E173" s="212" t="s">
        <v>242</v>
      </c>
      <c r="F173" s="213" t="s">
        <v>243</v>
      </c>
      <c r="G173" s="214" t="s">
        <v>1</v>
      </c>
      <c r="H173" s="215">
        <v>42</v>
      </c>
      <c r="I173" s="216"/>
      <c r="J173" s="217">
        <f>ROUND(I173*H173,2)</f>
        <v>0</v>
      </c>
      <c r="K173" s="213" t="s">
        <v>1</v>
      </c>
      <c r="L173" s="41"/>
      <c r="M173" s="218" t="s">
        <v>1</v>
      </c>
      <c r="N173" s="219" t="s">
        <v>38</v>
      </c>
      <c r="O173" s="88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2" t="s">
        <v>129</v>
      </c>
      <c r="AT173" s="222" t="s">
        <v>126</v>
      </c>
      <c r="AU173" s="222" t="s">
        <v>82</v>
      </c>
      <c r="AY173" s="14" t="s">
        <v>123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4" t="s">
        <v>80</v>
      </c>
      <c r="BK173" s="223">
        <f>ROUND(I173*H173,2)</f>
        <v>0</v>
      </c>
      <c r="BL173" s="14" t="s">
        <v>129</v>
      </c>
      <c r="BM173" s="222" t="s">
        <v>244</v>
      </c>
    </row>
    <row r="174" s="2" customFormat="1" ht="16.5" customHeight="1">
      <c r="A174" s="35"/>
      <c r="B174" s="36"/>
      <c r="C174" s="211" t="s">
        <v>183</v>
      </c>
      <c r="D174" s="211" t="s">
        <v>126</v>
      </c>
      <c r="E174" s="212" t="s">
        <v>245</v>
      </c>
      <c r="F174" s="213" t="s">
        <v>246</v>
      </c>
      <c r="G174" s="214" t="s">
        <v>1</v>
      </c>
      <c r="H174" s="215">
        <v>1</v>
      </c>
      <c r="I174" s="216"/>
      <c r="J174" s="217">
        <f>ROUND(I174*H174,2)</f>
        <v>0</v>
      </c>
      <c r="K174" s="213" t="s">
        <v>1</v>
      </c>
      <c r="L174" s="41"/>
      <c r="M174" s="218" t="s">
        <v>1</v>
      </c>
      <c r="N174" s="219" t="s">
        <v>38</v>
      </c>
      <c r="O174" s="88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2" t="s">
        <v>129</v>
      </c>
      <c r="AT174" s="222" t="s">
        <v>126</v>
      </c>
      <c r="AU174" s="222" t="s">
        <v>82</v>
      </c>
      <c r="AY174" s="14" t="s">
        <v>123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4" t="s">
        <v>80</v>
      </c>
      <c r="BK174" s="223">
        <f>ROUND(I174*H174,2)</f>
        <v>0</v>
      </c>
      <c r="BL174" s="14" t="s">
        <v>129</v>
      </c>
      <c r="BM174" s="222" t="s">
        <v>247</v>
      </c>
    </row>
    <row r="175" s="12" customFormat="1" ht="22.8" customHeight="1">
      <c r="A175" s="12"/>
      <c r="B175" s="195"/>
      <c r="C175" s="196"/>
      <c r="D175" s="197" t="s">
        <v>72</v>
      </c>
      <c r="E175" s="209" t="s">
        <v>248</v>
      </c>
      <c r="F175" s="209" t="s">
        <v>249</v>
      </c>
      <c r="G175" s="196"/>
      <c r="H175" s="196"/>
      <c r="I175" s="199"/>
      <c r="J175" s="210">
        <f>BK175</f>
        <v>0</v>
      </c>
      <c r="K175" s="196"/>
      <c r="L175" s="201"/>
      <c r="M175" s="202"/>
      <c r="N175" s="203"/>
      <c r="O175" s="203"/>
      <c r="P175" s="204">
        <f>SUM(P176:P187)</f>
        <v>0</v>
      </c>
      <c r="Q175" s="203"/>
      <c r="R175" s="204">
        <f>SUM(R176:R187)</f>
        <v>0</v>
      </c>
      <c r="S175" s="203"/>
      <c r="T175" s="205">
        <f>SUM(T176:T187)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6" t="s">
        <v>80</v>
      </c>
      <c r="AT175" s="207" t="s">
        <v>72</v>
      </c>
      <c r="AU175" s="207" t="s">
        <v>80</v>
      </c>
      <c r="AY175" s="206" t="s">
        <v>123</v>
      </c>
      <c r="BK175" s="208">
        <f>SUM(BK176:BK187)</f>
        <v>0</v>
      </c>
    </row>
    <row r="176" s="2" customFormat="1" ht="21.75" customHeight="1">
      <c r="A176" s="35"/>
      <c r="B176" s="36"/>
      <c r="C176" s="211" t="s">
        <v>229</v>
      </c>
      <c r="D176" s="211" t="s">
        <v>126</v>
      </c>
      <c r="E176" s="212" t="s">
        <v>250</v>
      </c>
      <c r="F176" s="213" t="s">
        <v>251</v>
      </c>
      <c r="G176" s="214" t="s">
        <v>1</v>
      </c>
      <c r="H176" s="215">
        <v>12</v>
      </c>
      <c r="I176" s="216"/>
      <c r="J176" s="217">
        <f>ROUND(I176*H176,2)</f>
        <v>0</v>
      </c>
      <c r="K176" s="213" t="s">
        <v>1</v>
      </c>
      <c r="L176" s="41"/>
      <c r="M176" s="218" t="s">
        <v>1</v>
      </c>
      <c r="N176" s="219" t="s">
        <v>38</v>
      </c>
      <c r="O176" s="88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2" t="s">
        <v>129</v>
      </c>
      <c r="AT176" s="222" t="s">
        <v>126</v>
      </c>
      <c r="AU176" s="222" t="s">
        <v>82</v>
      </c>
      <c r="AY176" s="14" t="s">
        <v>123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4" t="s">
        <v>80</v>
      </c>
      <c r="BK176" s="223">
        <f>ROUND(I176*H176,2)</f>
        <v>0</v>
      </c>
      <c r="BL176" s="14" t="s">
        <v>129</v>
      </c>
      <c r="BM176" s="222" t="s">
        <v>252</v>
      </c>
    </row>
    <row r="177" s="2" customFormat="1">
      <c r="A177" s="35"/>
      <c r="B177" s="36"/>
      <c r="C177" s="37"/>
      <c r="D177" s="224" t="s">
        <v>253</v>
      </c>
      <c r="E177" s="37"/>
      <c r="F177" s="225" t="s">
        <v>254</v>
      </c>
      <c r="G177" s="37"/>
      <c r="H177" s="37"/>
      <c r="I177" s="226"/>
      <c r="J177" s="37"/>
      <c r="K177" s="37"/>
      <c r="L177" s="41"/>
      <c r="M177" s="227"/>
      <c r="N177" s="228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253</v>
      </c>
      <c r="AU177" s="14" t="s">
        <v>82</v>
      </c>
    </row>
    <row r="178" s="2" customFormat="1" ht="44.25" customHeight="1">
      <c r="A178" s="35"/>
      <c r="B178" s="36"/>
      <c r="C178" s="211" t="s">
        <v>255</v>
      </c>
      <c r="D178" s="211" t="s">
        <v>126</v>
      </c>
      <c r="E178" s="212" t="s">
        <v>256</v>
      </c>
      <c r="F178" s="213" t="s">
        <v>257</v>
      </c>
      <c r="G178" s="214" t="s">
        <v>1</v>
      </c>
      <c r="H178" s="215">
        <v>42</v>
      </c>
      <c r="I178" s="216"/>
      <c r="J178" s="217">
        <f>ROUND(I178*H178,2)</f>
        <v>0</v>
      </c>
      <c r="K178" s="213" t="s">
        <v>1</v>
      </c>
      <c r="L178" s="41"/>
      <c r="M178" s="218" t="s">
        <v>1</v>
      </c>
      <c r="N178" s="219" t="s">
        <v>38</v>
      </c>
      <c r="O178" s="88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2" t="s">
        <v>129</v>
      </c>
      <c r="AT178" s="222" t="s">
        <v>126</v>
      </c>
      <c r="AU178" s="222" t="s">
        <v>82</v>
      </c>
      <c r="AY178" s="14" t="s">
        <v>123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4" t="s">
        <v>80</v>
      </c>
      <c r="BK178" s="223">
        <f>ROUND(I178*H178,2)</f>
        <v>0</v>
      </c>
      <c r="BL178" s="14" t="s">
        <v>129</v>
      </c>
      <c r="BM178" s="222" t="s">
        <v>258</v>
      </c>
    </row>
    <row r="179" s="2" customFormat="1" ht="24.15" customHeight="1">
      <c r="A179" s="35"/>
      <c r="B179" s="36"/>
      <c r="C179" s="211" t="s">
        <v>187</v>
      </c>
      <c r="D179" s="211" t="s">
        <v>126</v>
      </c>
      <c r="E179" s="212" t="s">
        <v>80</v>
      </c>
      <c r="F179" s="213" t="s">
        <v>259</v>
      </c>
      <c r="G179" s="214" t="s">
        <v>1</v>
      </c>
      <c r="H179" s="215">
        <v>15</v>
      </c>
      <c r="I179" s="216"/>
      <c r="J179" s="217">
        <f>ROUND(I179*H179,2)</f>
        <v>0</v>
      </c>
      <c r="K179" s="213" t="s">
        <v>1</v>
      </c>
      <c r="L179" s="41"/>
      <c r="M179" s="218" t="s">
        <v>1</v>
      </c>
      <c r="N179" s="219" t="s">
        <v>38</v>
      </c>
      <c r="O179" s="88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2" t="s">
        <v>129</v>
      </c>
      <c r="AT179" s="222" t="s">
        <v>126</v>
      </c>
      <c r="AU179" s="222" t="s">
        <v>82</v>
      </c>
      <c r="AY179" s="14" t="s">
        <v>123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4" t="s">
        <v>80</v>
      </c>
      <c r="BK179" s="223">
        <f>ROUND(I179*H179,2)</f>
        <v>0</v>
      </c>
      <c r="BL179" s="14" t="s">
        <v>129</v>
      </c>
      <c r="BM179" s="222" t="s">
        <v>260</v>
      </c>
    </row>
    <row r="180" s="2" customFormat="1" ht="37.8" customHeight="1">
      <c r="A180" s="35"/>
      <c r="B180" s="36"/>
      <c r="C180" s="211" t="s">
        <v>261</v>
      </c>
      <c r="D180" s="211" t="s">
        <v>126</v>
      </c>
      <c r="E180" s="212" t="s">
        <v>262</v>
      </c>
      <c r="F180" s="213" t="s">
        <v>263</v>
      </c>
      <c r="G180" s="214" t="s">
        <v>1</v>
      </c>
      <c r="H180" s="215">
        <v>19</v>
      </c>
      <c r="I180" s="216"/>
      <c r="J180" s="217">
        <f>ROUND(I180*H180,2)</f>
        <v>0</v>
      </c>
      <c r="K180" s="213" t="s">
        <v>1</v>
      </c>
      <c r="L180" s="41"/>
      <c r="M180" s="218" t="s">
        <v>1</v>
      </c>
      <c r="N180" s="219" t="s">
        <v>38</v>
      </c>
      <c r="O180" s="88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2" t="s">
        <v>129</v>
      </c>
      <c r="AT180" s="222" t="s">
        <v>126</v>
      </c>
      <c r="AU180" s="222" t="s">
        <v>82</v>
      </c>
      <c r="AY180" s="14" t="s">
        <v>123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4" t="s">
        <v>80</v>
      </c>
      <c r="BK180" s="223">
        <f>ROUND(I180*H180,2)</f>
        <v>0</v>
      </c>
      <c r="BL180" s="14" t="s">
        <v>129</v>
      </c>
      <c r="BM180" s="222" t="s">
        <v>264</v>
      </c>
    </row>
    <row r="181" s="2" customFormat="1" ht="37.8" customHeight="1">
      <c r="A181" s="35"/>
      <c r="B181" s="36"/>
      <c r="C181" s="211" t="s">
        <v>261</v>
      </c>
      <c r="D181" s="211" t="s">
        <v>126</v>
      </c>
      <c r="E181" s="212" t="s">
        <v>265</v>
      </c>
      <c r="F181" s="213" t="s">
        <v>263</v>
      </c>
      <c r="G181" s="214" t="s">
        <v>1</v>
      </c>
      <c r="H181" s="215">
        <v>1</v>
      </c>
      <c r="I181" s="216"/>
      <c r="J181" s="217">
        <f>ROUND(I181*H181,2)</f>
        <v>0</v>
      </c>
      <c r="K181" s="213" t="s">
        <v>1</v>
      </c>
      <c r="L181" s="41"/>
      <c r="M181" s="218" t="s">
        <v>1</v>
      </c>
      <c r="N181" s="219" t="s">
        <v>38</v>
      </c>
      <c r="O181" s="88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2" t="s">
        <v>129</v>
      </c>
      <c r="AT181" s="222" t="s">
        <v>126</v>
      </c>
      <c r="AU181" s="222" t="s">
        <v>82</v>
      </c>
      <c r="AY181" s="14" t="s">
        <v>123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4" t="s">
        <v>80</v>
      </c>
      <c r="BK181" s="223">
        <f>ROUND(I181*H181,2)</f>
        <v>0</v>
      </c>
      <c r="BL181" s="14" t="s">
        <v>129</v>
      </c>
      <c r="BM181" s="222" t="s">
        <v>266</v>
      </c>
    </row>
    <row r="182" s="2" customFormat="1" ht="37.8" customHeight="1">
      <c r="A182" s="35"/>
      <c r="B182" s="36"/>
      <c r="C182" s="211" t="s">
        <v>261</v>
      </c>
      <c r="D182" s="211" t="s">
        <v>126</v>
      </c>
      <c r="E182" s="212" t="s">
        <v>267</v>
      </c>
      <c r="F182" s="213" t="s">
        <v>263</v>
      </c>
      <c r="G182" s="214" t="s">
        <v>1</v>
      </c>
      <c r="H182" s="215">
        <v>1</v>
      </c>
      <c r="I182" s="216"/>
      <c r="J182" s="217">
        <f>ROUND(I182*H182,2)</f>
        <v>0</v>
      </c>
      <c r="K182" s="213" t="s">
        <v>1</v>
      </c>
      <c r="L182" s="41"/>
      <c r="M182" s="218" t="s">
        <v>1</v>
      </c>
      <c r="N182" s="219" t="s">
        <v>38</v>
      </c>
      <c r="O182" s="88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2" t="s">
        <v>129</v>
      </c>
      <c r="AT182" s="222" t="s">
        <v>126</v>
      </c>
      <c r="AU182" s="222" t="s">
        <v>82</v>
      </c>
      <c r="AY182" s="14" t="s">
        <v>123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4" t="s">
        <v>80</v>
      </c>
      <c r="BK182" s="223">
        <f>ROUND(I182*H182,2)</f>
        <v>0</v>
      </c>
      <c r="BL182" s="14" t="s">
        <v>129</v>
      </c>
      <c r="BM182" s="222" t="s">
        <v>268</v>
      </c>
    </row>
    <row r="183" s="2" customFormat="1" ht="24.15" customHeight="1">
      <c r="A183" s="35"/>
      <c r="B183" s="36"/>
      <c r="C183" s="211" t="s">
        <v>192</v>
      </c>
      <c r="D183" s="211" t="s">
        <v>126</v>
      </c>
      <c r="E183" s="212" t="s">
        <v>82</v>
      </c>
      <c r="F183" s="213" t="s">
        <v>269</v>
      </c>
      <c r="G183" s="214" t="s">
        <v>1</v>
      </c>
      <c r="H183" s="215">
        <v>4</v>
      </c>
      <c r="I183" s="216"/>
      <c r="J183" s="217">
        <f>ROUND(I183*H183,2)</f>
        <v>0</v>
      </c>
      <c r="K183" s="213" t="s">
        <v>1</v>
      </c>
      <c r="L183" s="41"/>
      <c r="M183" s="218" t="s">
        <v>1</v>
      </c>
      <c r="N183" s="219" t="s">
        <v>38</v>
      </c>
      <c r="O183" s="88"/>
      <c r="P183" s="220">
        <f>O183*H183</f>
        <v>0</v>
      </c>
      <c r="Q183" s="220">
        <v>0</v>
      </c>
      <c r="R183" s="220">
        <f>Q183*H183</f>
        <v>0</v>
      </c>
      <c r="S183" s="220">
        <v>0</v>
      </c>
      <c r="T183" s="221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2" t="s">
        <v>129</v>
      </c>
      <c r="AT183" s="222" t="s">
        <v>126</v>
      </c>
      <c r="AU183" s="222" t="s">
        <v>82</v>
      </c>
      <c r="AY183" s="14" t="s">
        <v>123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4" t="s">
        <v>80</v>
      </c>
      <c r="BK183" s="223">
        <f>ROUND(I183*H183,2)</f>
        <v>0</v>
      </c>
      <c r="BL183" s="14" t="s">
        <v>129</v>
      </c>
      <c r="BM183" s="222" t="s">
        <v>270</v>
      </c>
    </row>
    <row r="184" s="2" customFormat="1" ht="37.8" customHeight="1">
      <c r="A184" s="35"/>
      <c r="B184" s="36"/>
      <c r="C184" s="211" t="s">
        <v>271</v>
      </c>
      <c r="D184" s="211" t="s">
        <v>126</v>
      </c>
      <c r="E184" s="212" t="s">
        <v>272</v>
      </c>
      <c r="F184" s="213" t="s">
        <v>273</v>
      </c>
      <c r="G184" s="214" t="s">
        <v>1</v>
      </c>
      <c r="H184" s="215">
        <v>2</v>
      </c>
      <c r="I184" s="216"/>
      <c r="J184" s="217">
        <f>ROUND(I184*H184,2)</f>
        <v>0</v>
      </c>
      <c r="K184" s="213" t="s">
        <v>1</v>
      </c>
      <c r="L184" s="41"/>
      <c r="M184" s="218" t="s">
        <v>1</v>
      </c>
      <c r="N184" s="219" t="s">
        <v>38</v>
      </c>
      <c r="O184" s="88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2" t="s">
        <v>129</v>
      </c>
      <c r="AT184" s="222" t="s">
        <v>126</v>
      </c>
      <c r="AU184" s="222" t="s">
        <v>82</v>
      </c>
      <c r="AY184" s="14" t="s">
        <v>123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4" t="s">
        <v>80</v>
      </c>
      <c r="BK184" s="223">
        <f>ROUND(I184*H184,2)</f>
        <v>0</v>
      </c>
      <c r="BL184" s="14" t="s">
        <v>129</v>
      </c>
      <c r="BM184" s="222" t="s">
        <v>274</v>
      </c>
    </row>
    <row r="185" s="2" customFormat="1" ht="44.25" customHeight="1">
      <c r="A185" s="35"/>
      <c r="B185" s="36"/>
      <c r="C185" s="211" t="s">
        <v>224</v>
      </c>
      <c r="D185" s="211" t="s">
        <v>126</v>
      </c>
      <c r="E185" s="212" t="s">
        <v>275</v>
      </c>
      <c r="F185" s="213" t="s">
        <v>276</v>
      </c>
      <c r="G185" s="214" t="s">
        <v>1</v>
      </c>
      <c r="H185" s="215">
        <v>12</v>
      </c>
      <c r="I185" s="216"/>
      <c r="J185" s="217">
        <f>ROUND(I185*H185,2)</f>
        <v>0</v>
      </c>
      <c r="K185" s="213" t="s">
        <v>1</v>
      </c>
      <c r="L185" s="41"/>
      <c r="M185" s="218" t="s">
        <v>1</v>
      </c>
      <c r="N185" s="219" t="s">
        <v>38</v>
      </c>
      <c r="O185" s="88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2" t="s">
        <v>129</v>
      </c>
      <c r="AT185" s="222" t="s">
        <v>126</v>
      </c>
      <c r="AU185" s="222" t="s">
        <v>82</v>
      </c>
      <c r="AY185" s="14" t="s">
        <v>123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4" t="s">
        <v>80</v>
      </c>
      <c r="BK185" s="223">
        <f>ROUND(I185*H185,2)</f>
        <v>0</v>
      </c>
      <c r="BL185" s="14" t="s">
        <v>129</v>
      </c>
      <c r="BM185" s="222" t="s">
        <v>277</v>
      </c>
    </row>
    <row r="186" s="2" customFormat="1" ht="33" customHeight="1">
      <c r="A186" s="35"/>
      <c r="B186" s="36"/>
      <c r="C186" s="211" t="s">
        <v>196</v>
      </c>
      <c r="D186" s="211" t="s">
        <v>126</v>
      </c>
      <c r="E186" s="212" t="s">
        <v>278</v>
      </c>
      <c r="F186" s="213" t="s">
        <v>279</v>
      </c>
      <c r="G186" s="214" t="s">
        <v>1</v>
      </c>
      <c r="H186" s="215">
        <v>42</v>
      </c>
      <c r="I186" s="216"/>
      <c r="J186" s="217">
        <f>ROUND(I186*H186,2)</f>
        <v>0</v>
      </c>
      <c r="K186" s="213" t="s">
        <v>1</v>
      </c>
      <c r="L186" s="41"/>
      <c r="M186" s="218" t="s">
        <v>1</v>
      </c>
      <c r="N186" s="219" t="s">
        <v>38</v>
      </c>
      <c r="O186" s="88"/>
      <c r="P186" s="220">
        <f>O186*H186</f>
        <v>0</v>
      </c>
      <c r="Q186" s="220">
        <v>0</v>
      </c>
      <c r="R186" s="220">
        <f>Q186*H186</f>
        <v>0</v>
      </c>
      <c r="S186" s="220">
        <v>0</v>
      </c>
      <c r="T186" s="221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2" t="s">
        <v>129</v>
      </c>
      <c r="AT186" s="222" t="s">
        <v>126</v>
      </c>
      <c r="AU186" s="222" t="s">
        <v>82</v>
      </c>
      <c r="AY186" s="14" t="s">
        <v>123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4" t="s">
        <v>80</v>
      </c>
      <c r="BK186" s="223">
        <f>ROUND(I186*H186,2)</f>
        <v>0</v>
      </c>
      <c r="BL186" s="14" t="s">
        <v>129</v>
      </c>
      <c r="BM186" s="222" t="s">
        <v>280</v>
      </c>
    </row>
    <row r="187" s="2" customFormat="1" ht="33" customHeight="1">
      <c r="A187" s="35"/>
      <c r="B187" s="36"/>
      <c r="C187" s="211" t="s">
        <v>281</v>
      </c>
      <c r="D187" s="211" t="s">
        <v>126</v>
      </c>
      <c r="E187" s="212" t="s">
        <v>282</v>
      </c>
      <c r="F187" s="213" t="s">
        <v>279</v>
      </c>
      <c r="G187" s="214" t="s">
        <v>1</v>
      </c>
      <c r="H187" s="215">
        <v>12</v>
      </c>
      <c r="I187" s="216"/>
      <c r="J187" s="217">
        <f>ROUND(I187*H187,2)</f>
        <v>0</v>
      </c>
      <c r="K187" s="213" t="s">
        <v>1</v>
      </c>
      <c r="L187" s="41"/>
      <c r="M187" s="218" t="s">
        <v>1</v>
      </c>
      <c r="N187" s="219" t="s">
        <v>38</v>
      </c>
      <c r="O187" s="88"/>
      <c r="P187" s="220">
        <f>O187*H187</f>
        <v>0</v>
      </c>
      <c r="Q187" s="220">
        <v>0</v>
      </c>
      <c r="R187" s="220">
        <f>Q187*H187</f>
        <v>0</v>
      </c>
      <c r="S187" s="220">
        <v>0</v>
      </c>
      <c r="T187" s="221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2" t="s">
        <v>129</v>
      </c>
      <c r="AT187" s="222" t="s">
        <v>126</v>
      </c>
      <c r="AU187" s="222" t="s">
        <v>82</v>
      </c>
      <c r="AY187" s="14" t="s">
        <v>123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4" t="s">
        <v>80</v>
      </c>
      <c r="BK187" s="223">
        <f>ROUND(I187*H187,2)</f>
        <v>0</v>
      </c>
      <c r="BL187" s="14" t="s">
        <v>129</v>
      </c>
      <c r="BM187" s="222" t="s">
        <v>283</v>
      </c>
    </row>
    <row r="188" s="12" customFormat="1" ht="22.8" customHeight="1">
      <c r="A188" s="12"/>
      <c r="B188" s="195"/>
      <c r="C188" s="196"/>
      <c r="D188" s="197" t="s">
        <v>72</v>
      </c>
      <c r="E188" s="209" t="s">
        <v>284</v>
      </c>
      <c r="F188" s="209" t="s">
        <v>285</v>
      </c>
      <c r="G188" s="196"/>
      <c r="H188" s="196"/>
      <c r="I188" s="199"/>
      <c r="J188" s="210">
        <f>BK188</f>
        <v>0</v>
      </c>
      <c r="K188" s="196"/>
      <c r="L188" s="201"/>
      <c r="M188" s="202"/>
      <c r="N188" s="203"/>
      <c r="O188" s="203"/>
      <c r="P188" s="204">
        <f>SUM(P189:P192)</f>
        <v>0</v>
      </c>
      <c r="Q188" s="203"/>
      <c r="R188" s="204">
        <f>SUM(R189:R192)</f>
        <v>0</v>
      </c>
      <c r="S188" s="203"/>
      <c r="T188" s="205">
        <f>SUM(T189:T192)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6" t="s">
        <v>80</v>
      </c>
      <c r="AT188" s="207" t="s">
        <v>72</v>
      </c>
      <c r="AU188" s="207" t="s">
        <v>80</v>
      </c>
      <c r="AY188" s="206" t="s">
        <v>123</v>
      </c>
      <c r="BK188" s="208">
        <f>SUM(BK189:BK192)</f>
        <v>0</v>
      </c>
    </row>
    <row r="189" s="2" customFormat="1" ht="24.15" customHeight="1">
      <c r="A189" s="35"/>
      <c r="B189" s="36"/>
      <c r="C189" s="211" t="s">
        <v>286</v>
      </c>
      <c r="D189" s="211" t="s">
        <v>126</v>
      </c>
      <c r="E189" s="212" t="s">
        <v>287</v>
      </c>
      <c r="F189" s="213" t="s">
        <v>288</v>
      </c>
      <c r="G189" s="214" t="s">
        <v>1</v>
      </c>
      <c r="H189" s="215">
        <v>36</v>
      </c>
      <c r="I189" s="216"/>
      <c r="J189" s="217">
        <f>ROUND(I189*H189,2)</f>
        <v>0</v>
      </c>
      <c r="K189" s="213" t="s">
        <v>1</v>
      </c>
      <c r="L189" s="41"/>
      <c r="M189" s="218" t="s">
        <v>1</v>
      </c>
      <c r="N189" s="219" t="s">
        <v>38</v>
      </c>
      <c r="O189" s="88"/>
      <c r="P189" s="220">
        <f>O189*H189</f>
        <v>0</v>
      </c>
      <c r="Q189" s="220">
        <v>0</v>
      </c>
      <c r="R189" s="220">
        <f>Q189*H189</f>
        <v>0</v>
      </c>
      <c r="S189" s="220">
        <v>0</v>
      </c>
      <c r="T189" s="221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2" t="s">
        <v>129</v>
      </c>
      <c r="AT189" s="222" t="s">
        <v>126</v>
      </c>
      <c r="AU189" s="222" t="s">
        <v>82</v>
      </c>
      <c r="AY189" s="14" t="s">
        <v>123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4" t="s">
        <v>80</v>
      </c>
      <c r="BK189" s="223">
        <f>ROUND(I189*H189,2)</f>
        <v>0</v>
      </c>
      <c r="BL189" s="14" t="s">
        <v>129</v>
      </c>
      <c r="BM189" s="222" t="s">
        <v>289</v>
      </c>
    </row>
    <row r="190" s="2" customFormat="1" ht="16.5" customHeight="1">
      <c r="A190" s="35"/>
      <c r="B190" s="36"/>
      <c r="C190" s="211" t="s">
        <v>199</v>
      </c>
      <c r="D190" s="211" t="s">
        <v>126</v>
      </c>
      <c r="E190" s="212" t="s">
        <v>290</v>
      </c>
      <c r="F190" s="213" t="s">
        <v>291</v>
      </c>
      <c r="G190" s="214" t="s">
        <v>1</v>
      </c>
      <c r="H190" s="215">
        <v>36</v>
      </c>
      <c r="I190" s="216"/>
      <c r="J190" s="217">
        <f>ROUND(I190*H190,2)</f>
        <v>0</v>
      </c>
      <c r="K190" s="213" t="s">
        <v>1</v>
      </c>
      <c r="L190" s="41"/>
      <c r="M190" s="218" t="s">
        <v>1</v>
      </c>
      <c r="N190" s="219" t="s">
        <v>38</v>
      </c>
      <c r="O190" s="88"/>
      <c r="P190" s="220">
        <f>O190*H190</f>
        <v>0</v>
      </c>
      <c r="Q190" s="220">
        <v>0</v>
      </c>
      <c r="R190" s="220">
        <f>Q190*H190</f>
        <v>0</v>
      </c>
      <c r="S190" s="220">
        <v>0</v>
      </c>
      <c r="T190" s="221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2" t="s">
        <v>129</v>
      </c>
      <c r="AT190" s="222" t="s">
        <v>126</v>
      </c>
      <c r="AU190" s="222" t="s">
        <v>82</v>
      </c>
      <c r="AY190" s="14" t="s">
        <v>123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4" t="s">
        <v>80</v>
      </c>
      <c r="BK190" s="223">
        <f>ROUND(I190*H190,2)</f>
        <v>0</v>
      </c>
      <c r="BL190" s="14" t="s">
        <v>129</v>
      </c>
      <c r="BM190" s="222" t="s">
        <v>292</v>
      </c>
    </row>
    <row r="191" s="2" customFormat="1" ht="24.15" customHeight="1">
      <c r="A191" s="35"/>
      <c r="B191" s="36"/>
      <c r="C191" s="211" t="s">
        <v>293</v>
      </c>
      <c r="D191" s="211" t="s">
        <v>126</v>
      </c>
      <c r="E191" s="212" t="s">
        <v>294</v>
      </c>
      <c r="F191" s="213" t="s">
        <v>295</v>
      </c>
      <c r="G191" s="214" t="s">
        <v>1</v>
      </c>
      <c r="H191" s="215">
        <v>6</v>
      </c>
      <c r="I191" s="216"/>
      <c r="J191" s="217">
        <f>ROUND(I191*H191,2)</f>
        <v>0</v>
      </c>
      <c r="K191" s="213" t="s">
        <v>1</v>
      </c>
      <c r="L191" s="41"/>
      <c r="M191" s="218" t="s">
        <v>1</v>
      </c>
      <c r="N191" s="219" t="s">
        <v>38</v>
      </c>
      <c r="O191" s="88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2" t="s">
        <v>129</v>
      </c>
      <c r="AT191" s="222" t="s">
        <v>126</v>
      </c>
      <c r="AU191" s="222" t="s">
        <v>82</v>
      </c>
      <c r="AY191" s="14" t="s">
        <v>123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4" t="s">
        <v>80</v>
      </c>
      <c r="BK191" s="223">
        <f>ROUND(I191*H191,2)</f>
        <v>0</v>
      </c>
      <c r="BL191" s="14" t="s">
        <v>129</v>
      </c>
      <c r="BM191" s="222" t="s">
        <v>296</v>
      </c>
    </row>
    <row r="192" s="2" customFormat="1" ht="16.5" customHeight="1">
      <c r="A192" s="35"/>
      <c r="B192" s="36"/>
      <c r="C192" s="211" t="s">
        <v>202</v>
      </c>
      <c r="D192" s="211" t="s">
        <v>126</v>
      </c>
      <c r="E192" s="212" t="s">
        <v>297</v>
      </c>
      <c r="F192" s="213" t="s">
        <v>298</v>
      </c>
      <c r="G192" s="214" t="s">
        <v>1</v>
      </c>
      <c r="H192" s="215">
        <v>6</v>
      </c>
      <c r="I192" s="216"/>
      <c r="J192" s="217">
        <f>ROUND(I192*H192,2)</f>
        <v>0</v>
      </c>
      <c r="K192" s="213" t="s">
        <v>1</v>
      </c>
      <c r="L192" s="41"/>
      <c r="M192" s="218" t="s">
        <v>1</v>
      </c>
      <c r="N192" s="219" t="s">
        <v>38</v>
      </c>
      <c r="O192" s="88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2" t="s">
        <v>129</v>
      </c>
      <c r="AT192" s="222" t="s">
        <v>126</v>
      </c>
      <c r="AU192" s="222" t="s">
        <v>82</v>
      </c>
      <c r="AY192" s="14" t="s">
        <v>123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4" t="s">
        <v>80</v>
      </c>
      <c r="BK192" s="223">
        <f>ROUND(I192*H192,2)</f>
        <v>0</v>
      </c>
      <c r="BL192" s="14" t="s">
        <v>129</v>
      </c>
      <c r="BM192" s="222" t="s">
        <v>299</v>
      </c>
    </row>
    <row r="193" s="12" customFormat="1" ht="25.92" customHeight="1">
      <c r="A193" s="12"/>
      <c r="B193" s="195"/>
      <c r="C193" s="196"/>
      <c r="D193" s="197" t="s">
        <v>72</v>
      </c>
      <c r="E193" s="198" t="s">
        <v>300</v>
      </c>
      <c r="F193" s="198" t="s">
        <v>301</v>
      </c>
      <c r="G193" s="196"/>
      <c r="H193" s="196"/>
      <c r="I193" s="199"/>
      <c r="J193" s="200">
        <f>BK193</f>
        <v>0</v>
      </c>
      <c r="K193" s="196"/>
      <c r="L193" s="201"/>
      <c r="M193" s="202"/>
      <c r="N193" s="203"/>
      <c r="O193" s="203"/>
      <c r="P193" s="204">
        <f>P194+P196+P199+P203+P205</f>
        <v>0</v>
      </c>
      <c r="Q193" s="203"/>
      <c r="R193" s="204">
        <f>R194+R196+R199+R203+R205</f>
        <v>0</v>
      </c>
      <c r="S193" s="203"/>
      <c r="T193" s="205">
        <f>T194+T196+T199+T203+T205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6" t="s">
        <v>139</v>
      </c>
      <c r="AT193" s="207" t="s">
        <v>72</v>
      </c>
      <c r="AU193" s="207" t="s">
        <v>73</v>
      </c>
      <c r="AY193" s="206" t="s">
        <v>123</v>
      </c>
      <c r="BK193" s="208">
        <f>BK194+BK196+BK199+BK203+BK205</f>
        <v>0</v>
      </c>
    </row>
    <row r="194" s="12" customFormat="1" ht="22.8" customHeight="1">
      <c r="A194" s="12"/>
      <c r="B194" s="195"/>
      <c r="C194" s="196"/>
      <c r="D194" s="197" t="s">
        <v>72</v>
      </c>
      <c r="E194" s="209" t="s">
        <v>302</v>
      </c>
      <c r="F194" s="209" t="s">
        <v>303</v>
      </c>
      <c r="G194" s="196"/>
      <c r="H194" s="196"/>
      <c r="I194" s="199"/>
      <c r="J194" s="210">
        <f>BK194</f>
        <v>0</v>
      </c>
      <c r="K194" s="196"/>
      <c r="L194" s="201"/>
      <c r="M194" s="202"/>
      <c r="N194" s="203"/>
      <c r="O194" s="203"/>
      <c r="P194" s="204">
        <f>P195</f>
        <v>0</v>
      </c>
      <c r="Q194" s="203"/>
      <c r="R194" s="204">
        <f>R195</f>
        <v>0</v>
      </c>
      <c r="S194" s="203"/>
      <c r="T194" s="205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6" t="s">
        <v>139</v>
      </c>
      <c r="AT194" s="207" t="s">
        <v>72</v>
      </c>
      <c r="AU194" s="207" t="s">
        <v>80</v>
      </c>
      <c r="AY194" s="206" t="s">
        <v>123</v>
      </c>
      <c r="BK194" s="208">
        <f>BK195</f>
        <v>0</v>
      </c>
    </row>
    <row r="195" s="2" customFormat="1" ht="16.5" customHeight="1">
      <c r="A195" s="35"/>
      <c r="B195" s="36"/>
      <c r="C195" s="211" t="s">
        <v>304</v>
      </c>
      <c r="D195" s="211" t="s">
        <v>126</v>
      </c>
      <c r="E195" s="212" t="s">
        <v>305</v>
      </c>
      <c r="F195" s="213" t="s">
        <v>306</v>
      </c>
      <c r="G195" s="214" t="s">
        <v>307</v>
      </c>
      <c r="H195" s="215">
        <v>1</v>
      </c>
      <c r="I195" s="216"/>
      <c r="J195" s="217">
        <f>ROUND(I195*H195,2)</f>
        <v>0</v>
      </c>
      <c r="K195" s="213" t="s">
        <v>308</v>
      </c>
      <c r="L195" s="41"/>
      <c r="M195" s="218" t="s">
        <v>1</v>
      </c>
      <c r="N195" s="219" t="s">
        <v>38</v>
      </c>
      <c r="O195" s="88"/>
      <c r="P195" s="220">
        <f>O195*H195</f>
        <v>0</v>
      </c>
      <c r="Q195" s="220">
        <v>0</v>
      </c>
      <c r="R195" s="220">
        <f>Q195*H195</f>
        <v>0</v>
      </c>
      <c r="S195" s="220">
        <v>0</v>
      </c>
      <c r="T195" s="221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2" t="s">
        <v>309</v>
      </c>
      <c r="AT195" s="222" t="s">
        <v>126</v>
      </c>
      <c r="AU195" s="222" t="s">
        <v>82</v>
      </c>
      <c r="AY195" s="14" t="s">
        <v>123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4" t="s">
        <v>80</v>
      </c>
      <c r="BK195" s="223">
        <f>ROUND(I195*H195,2)</f>
        <v>0</v>
      </c>
      <c r="BL195" s="14" t="s">
        <v>309</v>
      </c>
      <c r="BM195" s="222" t="s">
        <v>310</v>
      </c>
    </row>
    <row r="196" s="12" customFormat="1" ht="22.8" customHeight="1">
      <c r="A196" s="12"/>
      <c r="B196" s="195"/>
      <c r="C196" s="196"/>
      <c r="D196" s="197" t="s">
        <v>72</v>
      </c>
      <c r="E196" s="209" t="s">
        <v>311</v>
      </c>
      <c r="F196" s="209" t="s">
        <v>312</v>
      </c>
      <c r="G196" s="196"/>
      <c r="H196" s="196"/>
      <c r="I196" s="199"/>
      <c r="J196" s="210">
        <f>BK196</f>
        <v>0</v>
      </c>
      <c r="K196" s="196"/>
      <c r="L196" s="201"/>
      <c r="M196" s="202"/>
      <c r="N196" s="203"/>
      <c r="O196" s="203"/>
      <c r="P196" s="204">
        <f>SUM(P197:P198)</f>
        <v>0</v>
      </c>
      <c r="Q196" s="203"/>
      <c r="R196" s="204">
        <f>SUM(R197:R198)</f>
        <v>0</v>
      </c>
      <c r="S196" s="203"/>
      <c r="T196" s="205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6" t="s">
        <v>139</v>
      </c>
      <c r="AT196" s="207" t="s">
        <v>72</v>
      </c>
      <c r="AU196" s="207" t="s">
        <v>80</v>
      </c>
      <c r="AY196" s="206" t="s">
        <v>123</v>
      </c>
      <c r="BK196" s="208">
        <f>SUM(BK197:BK198)</f>
        <v>0</v>
      </c>
    </row>
    <row r="197" s="2" customFormat="1" ht="16.5" customHeight="1">
      <c r="A197" s="35"/>
      <c r="B197" s="36"/>
      <c r="C197" s="211" t="s">
        <v>210</v>
      </c>
      <c r="D197" s="211" t="s">
        <v>126</v>
      </c>
      <c r="E197" s="212" t="s">
        <v>313</v>
      </c>
      <c r="F197" s="213" t="s">
        <v>314</v>
      </c>
      <c r="G197" s="214" t="s">
        <v>315</v>
      </c>
      <c r="H197" s="215">
        <v>1</v>
      </c>
      <c r="I197" s="216"/>
      <c r="J197" s="217">
        <f>ROUND(I197*H197,2)</f>
        <v>0</v>
      </c>
      <c r="K197" s="213" t="s">
        <v>308</v>
      </c>
      <c r="L197" s="41"/>
      <c r="M197" s="218" t="s">
        <v>1</v>
      </c>
      <c r="N197" s="219" t="s">
        <v>38</v>
      </c>
      <c r="O197" s="88"/>
      <c r="P197" s="220">
        <f>O197*H197</f>
        <v>0</v>
      </c>
      <c r="Q197" s="220">
        <v>0</v>
      </c>
      <c r="R197" s="220">
        <f>Q197*H197</f>
        <v>0</v>
      </c>
      <c r="S197" s="220">
        <v>0</v>
      </c>
      <c r="T197" s="221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2" t="s">
        <v>309</v>
      </c>
      <c r="AT197" s="222" t="s">
        <v>126</v>
      </c>
      <c r="AU197" s="222" t="s">
        <v>82</v>
      </c>
      <c r="AY197" s="14" t="s">
        <v>123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4" t="s">
        <v>80</v>
      </c>
      <c r="BK197" s="223">
        <f>ROUND(I197*H197,2)</f>
        <v>0</v>
      </c>
      <c r="BL197" s="14" t="s">
        <v>309</v>
      </c>
      <c r="BM197" s="222" t="s">
        <v>316</v>
      </c>
    </row>
    <row r="198" s="2" customFormat="1" ht="16.5" customHeight="1">
      <c r="A198" s="35"/>
      <c r="B198" s="36"/>
      <c r="C198" s="211" t="s">
        <v>317</v>
      </c>
      <c r="D198" s="211" t="s">
        <v>126</v>
      </c>
      <c r="E198" s="212" t="s">
        <v>318</v>
      </c>
      <c r="F198" s="213" t="s">
        <v>319</v>
      </c>
      <c r="G198" s="214" t="s">
        <v>315</v>
      </c>
      <c r="H198" s="215">
        <v>1</v>
      </c>
      <c r="I198" s="216"/>
      <c r="J198" s="217">
        <f>ROUND(I198*H198,2)</f>
        <v>0</v>
      </c>
      <c r="K198" s="213" t="s">
        <v>308</v>
      </c>
      <c r="L198" s="41"/>
      <c r="M198" s="218" t="s">
        <v>1</v>
      </c>
      <c r="N198" s="219" t="s">
        <v>38</v>
      </c>
      <c r="O198" s="88"/>
      <c r="P198" s="220">
        <f>O198*H198</f>
        <v>0</v>
      </c>
      <c r="Q198" s="220">
        <v>0</v>
      </c>
      <c r="R198" s="220">
        <f>Q198*H198</f>
        <v>0</v>
      </c>
      <c r="S198" s="220">
        <v>0</v>
      </c>
      <c r="T198" s="221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2" t="s">
        <v>309</v>
      </c>
      <c r="AT198" s="222" t="s">
        <v>126</v>
      </c>
      <c r="AU198" s="222" t="s">
        <v>82</v>
      </c>
      <c r="AY198" s="14" t="s">
        <v>123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4" t="s">
        <v>80</v>
      </c>
      <c r="BK198" s="223">
        <f>ROUND(I198*H198,2)</f>
        <v>0</v>
      </c>
      <c r="BL198" s="14" t="s">
        <v>309</v>
      </c>
      <c r="BM198" s="222" t="s">
        <v>320</v>
      </c>
    </row>
    <row r="199" s="12" customFormat="1" ht="22.8" customHeight="1">
      <c r="A199" s="12"/>
      <c r="B199" s="195"/>
      <c r="C199" s="196"/>
      <c r="D199" s="197" t="s">
        <v>72</v>
      </c>
      <c r="E199" s="209" t="s">
        <v>321</v>
      </c>
      <c r="F199" s="209" t="s">
        <v>322</v>
      </c>
      <c r="G199" s="196"/>
      <c r="H199" s="196"/>
      <c r="I199" s="199"/>
      <c r="J199" s="210">
        <f>BK199</f>
        <v>0</v>
      </c>
      <c r="K199" s="196"/>
      <c r="L199" s="201"/>
      <c r="M199" s="202"/>
      <c r="N199" s="203"/>
      <c r="O199" s="203"/>
      <c r="P199" s="204">
        <f>SUM(P200:P202)</f>
        <v>0</v>
      </c>
      <c r="Q199" s="203"/>
      <c r="R199" s="204">
        <f>SUM(R200:R202)</f>
        <v>0</v>
      </c>
      <c r="S199" s="203"/>
      <c r="T199" s="205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6" t="s">
        <v>139</v>
      </c>
      <c r="AT199" s="207" t="s">
        <v>72</v>
      </c>
      <c r="AU199" s="207" t="s">
        <v>80</v>
      </c>
      <c r="AY199" s="206" t="s">
        <v>123</v>
      </c>
      <c r="BK199" s="208">
        <f>SUM(BK200:BK202)</f>
        <v>0</v>
      </c>
    </row>
    <row r="200" s="2" customFormat="1" ht="16.5" customHeight="1">
      <c r="A200" s="35"/>
      <c r="B200" s="36"/>
      <c r="C200" s="211" t="s">
        <v>213</v>
      </c>
      <c r="D200" s="211" t="s">
        <v>126</v>
      </c>
      <c r="E200" s="212" t="s">
        <v>323</v>
      </c>
      <c r="F200" s="213" t="s">
        <v>324</v>
      </c>
      <c r="G200" s="214" t="s">
        <v>307</v>
      </c>
      <c r="H200" s="215">
        <v>1</v>
      </c>
      <c r="I200" s="216"/>
      <c r="J200" s="217">
        <f>ROUND(I200*H200,2)</f>
        <v>0</v>
      </c>
      <c r="K200" s="213" t="s">
        <v>308</v>
      </c>
      <c r="L200" s="41"/>
      <c r="M200" s="218" t="s">
        <v>1</v>
      </c>
      <c r="N200" s="219" t="s">
        <v>38</v>
      </c>
      <c r="O200" s="88"/>
      <c r="P200" s="220">
        <f>O200*H200</f>
        <v>0</v>
      </c>
      <c r="Q200" s="220">
        <v>0</v>
      </c>
      <c r="R200" s="220">
        <f>Q200*H200</f>
        <v>0</v>
      </c>
      <c r="S200" s="220">
        <v>0</v>
      </c>
      <c r="T200" s="221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2" t="s">
        <v>309</v>
      </c>
      <c r="AT200" s="222" t="s">
        <v>126</v>
      </c>
      <c r="AU200" s="222" t="s">
        <v>82</v>
      </c>
      <c r="AY200" s="14" t="s">
        <v>123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4" t="s">
        <v>80</v>
      </c>
      <c r="BK200" s="223">
        <f>ROUND(I200*H200,2)</f>
        <v>0</v>
      </c>
      <c r="BL200" s="14" t="s">
        <v>309</v>
      </c>
      <c r="BM200" s="222" t="s">
        <v>325</v>
      </c>
    </row>
    <row r="201" s="2" customFormat="1" ht="24.15" customHeight="1">
      <c r="A201" s="35"/>
      <c r="B201" s="36"/>
      <c r="C201" s="211" t="s">
        <v>326</v>
      </c>
      <c r="D201" s="211" t="s">
        <v>126</v>
      </c>
      <c r="E201" s="212" t="s">
        <v>327</v>
      </c>
      <c r="F201" s="213" t="s">
        <v>328</v>
      </c>
      <c r="G201" s="214" t="s">
        <v>329</v>
      </c>
      <c r="H201" s="215">
        <v>1</v>
      </c>
      <c r="I201" s="216"/>
      <c r="J201" s="217">
        <f>ROUND(I201*H201,2)</f>
        <v>0</v>
      </c>
      <c r="K201" s="213" t="s">
        <v>308</v>
      </c>
      <c r="L201" s="41"/>
      <c r="M201" s="218" t="s">
        <v>1</v>
      </c>
      <c r="N201" s="219" t="s">
        <v>38</v>
      </c>
      <c r="O201" s="88"/>
      <c r="P201" s="220">
        <f>O201*H201</f>
        <v>0</v>
      </c>
      <c r="Q201" s="220">
        <v>0</v>
      </c>
      <c r="R201" s="220">
        <f>Q201*H201</f>
        <v>0</v>
      </c>
      <c r="S201" s="220">
        <v>0</v>
      </c>
      <c r="T201" s="221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2" t="s">
        <v>309</v>
      </c>
      <c r="AT201" s="222" t="s">
        <v>126</v>
      </c>
      <c r="AU201" s="222" t="s">
        <v>82</v>
      </c>
      <c r="AY201" s="14" t="s">
        <v>123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4" t="s">
        <v>80</v>
      </c>
      <c r="BK201" s="223">
        <f>ROUND(I201*H201,2)</f>
        <v>0</v>
      </c>
      <c r="BL201" s="14" t="s">
        <v>309</v>
      </c>
      <c r="BM201" s="222" t="s">
        <v>330</v>
      </c>
    </row>
    <row r="202" s="2" customFormat="1">
      <c r="A202" s="35"/>
      <c r="B202" s="36"/>
      <c r="C202" s="37"/>
      <c r="D202" s="224" t="s">
        <v>253</v>
      </c>
      <c r="E202" s="37"/>
      <c r="F202" s="225" t="s">
        <v>331</v>
      </c>
      <c r="G202" s="37"/>
      <c r="H202" s="37"/>
      <c r="I202" s="226"/>
      <c r="J202" s="37"/>
      <c r="K202" s="37"/>
      <c r="L202" s="41"/>
      <c r="M202" s="227"/>
      <c r="N202" s="228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253</v>
      </c>
      <c r="AU202" s="14" t="s">
        <v>82</v>
      </c>
    </row>
    <row r="203" s="12" customFormat="1" ht="22.8" customHeight="1">
      <c r="A203" s="12"/>
      <c r="B203" s="195"/>
      <c r="C203" s="196"/>
      <c r="D203" s="197" t="s">
        <v>72</v>
      </c>
      <c r="E203" s="209" t="s">
        <v>332</v>
      </c>
      <c r="F203" s="209" t="s">
        <v>333</v>
      </c>
      <c r="G203" s="196"/>
      <c r="H203" s="196"/>
      <c r="I203" s="199"/>
      <c r="J203" s="210">
        <f>BK203</f>
        <v>0</v>
      </c>
      <c r="K203" s="196"/>
      <c r="L203" s="201"/>
      <c r="M203" s="202"/>
      <c r="N203" s="203"/>
      <c r="O203" s="203"/>
      <c r="P203" s="204">
        <f>P204</f>
        <v>0</v>
      </c>
      <c r="Q203" s="203"/>
      <c r="R203" s="204">
        <f>R204</f>
        <v>0</v>
      </c>
      <c r="S203" s="203"/>
      <c r="T203" s="205">
        <f>T204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6" t="s">
        <v>139</v>
      </c>
      <c r="AT203" s="207" t="s">
        <v>72</v>
      </c>
      <c r="AU203" s="207" t="s">
        <v>80</v>
      </c>
      <c r="AY203" s="206" t="s">
        <v>123</v>
      </c>
      <c r="BK203" s="208">
        <f>BK204</f>
        <v>0</v>
      </c>
    </row>
    <row r="204" s="2" customFormat="1" ht="16.5" customHeight="1">
      <c r="A204" s="35"/>
      <c r="B204" s="36"/>
      <c r="C204" s="211" t="s">
        <v>217</v>
      </c>
      <c r="D204" s="211" t="s">
        <v>126</v>
      </c>
      <c r="E204" s="212" t="s">
        <v>334</v>
      </c>
      <c r="F204" s="213" t="s">
        <v>335</v>
      </c>
      <c r="G204" s="214" t="s">
        <v>307</v>
      </c>
      <c r="H204" s="215">
        <v>1</v>
      </c>
      <c r="I204" s="216"/>
      <c r="J204" s="217">
        <f>ROUND(I204*H204,2)</f>
        <v>0</v>
      </c>
      <c r="K204" s="213" t="s">
        <v>308</v>
      </c>
      <c r="L204" s="41"/>
      <c r="M204" s="218" t="s">
        <v>1</v>
      </c>
      <c r="N204" s="219" t="s">
        <v>38</v>
      </c>
      <c r="O204" s="88"/>
      <c r="P204" s="220">
        <f>O204*H204</f>
        <v>0</v>
      </c>
      <c r="Q204" s="220">
        <v>0</v>
      </c>
      <c r="R204" s="220">
        <f>Q204*H204</f>
        <v>0</v>
      </c>
      <c r="S204" s="220">
        <v>0</v>
      </c>
      <c r="T204" s="221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2" t="s">
        <v>309</v>
      </c>
      <c r="AT204" s="222" t="s">
        <v>126</v>
      </c>
      <c r="AU204" s="222" t="s">
        <v>82</v>
      </c>
      <c r="AY204" s="14" t="s">
        <v>123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4" t="s">
        <v>80</v>
      </c>
      <c r="BK204" s="223">
        <f>ROUND(I204*H204,2)</f>
        <v>0</v>
      </c>
      <c r="BL204" s="14" t="s">
        <v>309</v>
      </c>
      <c r="BM204" s="222" t="s">
        <v>336</v>
      </c>
    </row>
    <row r="205" s="12" customFormat="1" ht="22.8" customHeight="1">
      <c r="A205" s="12"/>
      <c r="B205" s="195"/>
      <c r="C205" s="196"/>
      <c r="D205" s="197" t="s">
        <v>72</v>
      </c>
      <c r="E205" s="209" t="s">
        <v>337</v>
      </c>
      <c r="F205" s="209" t="s">
        <v>338</v>
      </c>
      <c r="G205" s="196"/>
      <c r="H205" s="196"/>
      <c r="I205" s="199"/>
      <c r="J205" s="210">
        <f>BK205</f>
        <v>0</v>
      </c>
      <c r="K205" s="196"/>
      <c r="L205" s="201"/>
      <c r="M205" s="202"/>
      <c r="N205" s="203"/>
      <c r="O205" s="203"/>
      <c r="P205" s="204">
        <f>SUM(P206:P207)</f>
        <v>0</v>
      </c>
      <c r="Q205" s="203"/>
      <c r="R205" s="204">
        <f>SUM(R206:R207)</f>
        <v>0</v>
      </c>
      <c r="S205" s="203"/>
      <c r="T205" s="205">
        <f>SUM(T206:T207)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06" t="s">
        <v>139</v>
      </c>
      <c r="AT205" s="207" t="s">
        <v>72</v>
      </c>
      <c r="AU205" s="207" t="s">
        <v>80</v>
      </c>
      <c r="AY205" s="206" t="s">
        <v>123</v>
      </c>
      <c r="BK205" s="208">
        <f>SUM(BK206:BK207)</f>
        <v>0</v>
      </c>
    </row>
    <row r="206" s="2" customFormat="1" ht="16.5" customHeight="1">
      <c r="A206" s="35"/>
      <c r="B206" s="36"/>
      <c r="C206" s="211" t="s">
        <v>339</v>
      </c>
      <c r="D206" s="211" t="s">
        <v>126</v>
      </c>
      <c r="E206" s="212" t="s">
        <v>340</v>
      </c>
      <c r="F206" s="213" t="s">
        <v>341</v>
      </c>
      <c r="G206" s="214" t="s">
        <v>307</v>
      </c>
      <c r="H206" s="215">
        <v>1</v>
      </c>
      <c r="I206" s="216"/>
      <c r="J206" s="217">
        <f>ROUND(I206*H206,2)</f>
        <v>0</v>
      </c>
      <c r="K206" s="213" t="s">
        <v>308</v>
      </c>
      <c r="L206" s="41"/>
      <c r="M206" s="218" t="s">
        <v>1</v>
      </c>
      <c r="N206" s="219" t="s">
        <v>38</v>
      </c>
      <c r="O206" s="88"/>
      <c r="P206" s="220">
        <f>O206*H206</f>
        <v>0</v>
      </c>
      <c r="Q206" s="220">
        <v>0</v>
      </c>
      <c r="R206" s="220">
        <f>Q206*H206</f>
        <v>0</v>
      </c>
      <c r="S206" s="220">
        <v>0</v>
      </c>
      <c r="T206" s="221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2" t="s">
        <v>309</v>
      </c>
      <c r="AT206" s="222" t="s">
        <v>126</v>
      </c>
      <c r="AU206" s="222" t="s">
        <v>82</v>
      </c>
      <c r="AY206" s="14" t="s">
        <v>123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4" t="s">
        <v>80</v>
      </c>
      <c r="BK206" s="223">
        <f>ROUND(I206*H206,2)</f>
        <v>0</v>
      </c>
      <c r="BL206" s="14" t="s">
        <v>309</v>
      </c>
      <c r="BM206" s="222" t="s">
        <v>342</v>
      </c>
    </row>
    <row r="207" s="2" customFormat="1" ht="16.5" customHeight="1">
      <c r="A207" s="35"/>
      <c r="B207" s="36"/>
      <c r="C207" s="211" t="s">
        <v>220</v>
      </c>
      <c r="D207" s="211" t="s">
        <v>126</v>
      </c>
      <c r="E207" s="212" t="s">
        <v>343</v>
      </c>
      <c r="F207" s="213" t="s">
        <v>344</v>
      </c>
      <c r="G207" s="214" t="s">
        <v>307</v>
      </c>
      <c r="H207" s="215">
        <v>1</v>
      </c>
      <c r="I207" s="216"/>
      <c r="J207" s="217">
        <f>ROUND(I207*H207,2)</f>
        <v>0</v>
      </c>
      <c r="K207" s="213" t="s">
        <v>308</v>
      </c>
      <c r="L207" s="41"/>
      <c r="M207" s="229" t="s">
        <v>1</v>
      </c>
      <c r="N207" s="230" t="s">
        <v>38</v>
      </c>
      <c r="O207" s="231"/>
      <c r="P207" s="232">
        <f>O207*H207</f>
        <v>0</v>
      </c>
      <c r="Q207" s="232">
        <v>0</v>
      </c>
      <c r="R207" s="232">
        <f>Q207*H207</f>
        <v>0</v>
      </c>
      <c r="S207" s="232">
        <v>0</v>
      </c>
      <c r="T207" s="23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2" t="s">
        <v>309</v>
      </c>
      <c r="AT207" s="222" t="s">
        <v>126</v>
      </c>
      <c r="AU207" s="222" t="s">
        <v>82</v>
      </c>
      <c r="AY207" s="14" t="s">
        <v>123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4" t="s">
        <v>80</v>
      </c>
      <c r="BK207" s="223">
        <f>ROUND(I207*H207,2)</f>
        <v>0</v>
      </c>
      <c r="BL207" s="14" t="s">
        <v>309</v>
      </c>
      <c r="BM207" s="222" t="s">
        <v>345</v>
      </c>
    </row>
    <row r="208" s="2" customFormat="1" ht="6.96" customHeight="1">
      <c r="A208" s="35"/>
      <c r="B208" s="63"/>
      <c r="C208" s="64"/>
      <c r="D208" s="64"/>
      <c r="E208" s="64"/>
      <c r="F208" s="64"/>
      <c r="G208" s="64"/>
      <c r="H208" s="64"/>
      <c r="I208" s="64"/>
      <c r="J208" s="64"/>
      <c r="K208" s="64"/>
      <c r="L208" s="41"/>
      <c r="M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</row>
  </sheetData>
  <sheetProtection sheet="1" autoFilter="0" formatColumns="0" formatRows="0" objects="1" scenarios="1" spinCount="100000" saltValue="urPYGTLbPosysMURSis1OOiOk3948ze+DBmDNztApwaBwscYaaNeS5XI9pB7zVfVuNnvKdumplYqLD+hUKWBOA==" hashValue="L3UJH7CVKqSb0vS2eM35i23AXAD0z3SXFycdHMwd+SzdI84u0SQ6AoCHpCgg9yBRwata3tY/cSIDheJviEfYpQ==" algorithmName="SHA-512" password="CC35"/>
  <autoFilter ref="C132:K207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Machatý Petr</dc:creator>
  <cp:lastModifiedBy>Machatý Petr</cp:lastModifiedBy>
  <dcterms:created xsi:type="dcterms:W3CDTF">2025-10-01T08:22:41Z</dcterms:created>
  <dcterms:modified xsi:type="dcterms:W3CDTF">2025-10-01T08:22:42Z</dcterms:modified>
</cp:coreProperties>
</file>