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Arboristika" sheetId="2" r:id="rId2"/>
    <sheet name="SO 02 - Rekultivace a pří..." sheetId="3" r:id="rId3"/>
    <sheet name="SO 03 - Zpevněné plochy a..." sheetId="4" r:id="rId4"/>
    <sheet name="SO 04 - Sadové úpravy - T..." sheetId="5" r:id="rId5"/>
    <sheet name="SO 05 - Mobiliář" sheetId="6" r:id="rId6"/>
    <sheet name="VRN - Vedlejší rozpočtové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01 - Arboristika'!$C$81:$K$95</definedName>
    <definedName name="_xlnm.Print_Area" localSheetId="1">'SO 01 - Arboristika'!$C$4:$J$39,'SO 01 - Arboristika'!$C$45:$J$63,'SO 01 - Arboristika'!$C$69:$K$95</definedName>
    <definedName name="_xlnm.Print_Titles" localSheetId="1">'SO 01 - Arboristika'!$81:$81</definedName>
    <definedName name="_xlnm._FilterDatabase" localSheetId="2" hidden="1">'SO 02 - Rekultivace a pří...'!$C$83:$K$212</definedName>
    <definedName name="_xlnm.Print_Area" localSheetId="2">'SO 02 - Rekultivace a pří...'!$C$4:$J$39,'SO 02 - Rekultivace a pří...'!$C$45:$J$65,'SO 02 - Rekultivace a pří...'!$C$71:$K$212</definedName>
    <definedName name="_xlnm.Print_Titles" localSheetId="2">'SO 02 - Rekultivace a pří...'!$83:$83</definedName>
    <definedName name="_xlnm._FilterDatabase" localSheetId="3" hidden="1">'SO 03 - Zpevněné plochy a...'!$C$85:$K$196</definedName>
    <definedName name="_xlnm.Print_Area" localSheetId="3">'SO 03 - Zpevněné plochy a...'!$C$4:$J$39,'SO 03 - Zpevněné plochy a...'!$C$45:$J$67,'SO 03 - Zpevněné plochy a...'!$C$73:$K$196</definedName>
    <definedName name="_xlnm.Print_Titles" localSheetId="3">'SO 03 - Zpevněné plochy a...'!$85:$85</definedName>
    <definedName name="_xlnm._FilterDatabase" localSheetId="4" hidden="1">'SO 04 - Sadové úpravy - T...'!$C$81:$K$136</definedName>
    <definedName name="_xlnm.Print_Area" localSheetId="4">'SO 04 - Sadové úpravy - T...'!$C$4:$J$39,'SO 04 - Sadové úpravy - T...'!$C$45:$J$63,'SO 04 - Sadové úpravy - T...'!$C$69:$K$136</definedName>
    <definedName name="_xlnm.Print_Titles" localSheetId="4">'SO 04 - Sadové úpravy - T...'!$81:$81</definedName>
    <definedName name="_xlnm._FilterDatabase" localSheetId="5" hidden="1">'SO 05 - Mobiliář'!$C$87:$K$172</definedName>
    <definedName name="_xlnm.Print_Area" localSheetId="5">'SO 05 - Mobiliář'!$C$4:$J$39,'SO 05 - Mobiliář'!$C$45:$J$69,'SO 05 - Mobiliář'!$C$75:$K$172</definedName>
    <definedName name="_xlnm.Print_Titles" localSheetId="5">'SO 05 - Mobiliář'!$87:$87</definedName>
    <definedName name="_xlnm._FilterDatabase" localSheetId="6" hidden="1">'VRN - Vedlejší rozpočtové...'!$C$84:$K$141</definedName>
    <definedName name="_xlnm.Print_Area" localSheetId="6">'VRN - Vedlejší rozpočtové...'!$C$4:$J$39,'VRN - Vedlejší rozpočtové...'!$C$45:$J$66,'VRN - Vedlejší rozpočtové...'!$C$72:$K$141</definedName>
    <definedName name="_xlnm.Print_Titles" localSheetId="6">'VRN - Vedlejší rozpočtové...'!$84:$84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4"/>
  <c r="BH124"/>
  <c r="BG124"/>
  <c r="BF124"/>
  <c r="T124"/>
  <c r="T123"/>
  <c r="R124"/>
  <c r="R123"/>
  <c r="P124"/>
  <c r="P123"/>
  <c r="BI119"/>
  <c r="BH119"/>
  <c r="BG119"/>
  <c r="BF119"/>
  <c r="T119"/>
  <c r="R119"/>
  <c r="P119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88"/>
  <c r="BH88"/>
  <c r="BG88"/>
  <c r="BF88"/>
  <c r="T88"/>
  <c r="R88"/>
  <c r="P88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48"/>
  <c i="6" r="J37"/>
  <c r="J36"/>
  <c i="1" r="AY59"/>
  <c i="6" r="J35"/>
  <c i="1" r="AX59"/>
  <c i="6"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8"/>
  <c r="BH98"/>
  <c r="BG98"/>
  <c r="BF98"/>
  <c r="T98"/>
  <c r="R98"/>
  <c r="P98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48"/>
  <c i="5" r="J37"/>
  <c r="J36"/>
  <c i="1" r="AY58"/>
  <c i="5" r="J35"/>
  <c i="1" r="AX58"/>
  <c i="5" r="BI135"/>
  <c r="BH135"/>
  <c r="BG135"/>
  <c r="BF135"/>
  <c r="T135"/>
  <c r="T134"/>
  <c r="R135"/>
  <c r="R134"/>
  <c r="P135"/>
  <c r="P134"/>
  <c r="BI130"/>
  <c r="BH130"/>
  <c r="BG130"/>
  <c r="BF130"/>
  <c r="T130"/>
  <c r="R130"/>
  <c r="P130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72"/>
  <c i="4" r="J37"/>
  <c r="J36"/>
  <c i="1" r="AY57"/>
  <c i="4" r="J35"/>
  <c i="1" r="AX57"/>
  <c i="4"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77"/>
  <c r="BH177"/>
  <c r="BG177"/>
  <c r="BF177"/>
  <c r="T177"/>
  <c r="R177"/>
  <c r="P177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69"/>
  <c r="BH169"/>
  <c r="BG169"/>
  <c r="BF169"/>
  <c r="T169"/>
  <c r="R169"/>
  <c r="P169"/>
  <c r="BI162"/>
  <c r="BH162"/>
  <c r="BG162"/>
  <c r="BF162"/>
  <c r="T162"/>
  <c r="R162"/>
  <c r="P162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80"/>
  <c r="E7"/>
  <c r="E76"/>
  <c i="3" r="J37"/>
  <c r="J36"/>
  <c i="1" r="AY56"/>
  <c i="3" r="J35"/>
  <c i="1" r="AX56"/>
  <c i="3"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52"/>
  <c r="E7"/>
  <c r="E74"/>
  <c i="2" r="J37"/>
  <c r="J36"/>
  <c i="1" r="AY55"/>
  <c i="2" r="J35"/>
  <c i="1" r="AX55"/>
  <c i="2" r="BI94"/>
  <c r="BH94"/>
  <c r="BG94"/>
  <c r="BF94"/>
  <c r="T94"/>
  <c r="T93"/>
  <c r="R94"/>
  <c r="R93"/>
  <c r="P94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55"/>
  <c r="J17"/>
  <c r="J12"/>
  <c r="J52"/>
  <c r="E7"/>
  <c r="E72"/>
  <c i="1" r="L50"/>
  <c r="AM50"/>
  <c r="AM49"/>
  <c r="L49"/>
  <c r="AM47"/>
  <c r="L47"/>
  <c r="L45"/>
  <c r="L44"/>
  <c i="6" r="BK100"/>
  <c i="3" r="J186"/>
  <c i="6" r="BK129"/>
  <c i="3" r="BK186"/>
  <c i="4" r="BK124"/>
  <c i="6" r="J142"/>
  <c i="7" r="J119"/>
  <c i="4" r="BK173"/>
  <c i="6" r="J129"/>
  <c i="4" r="BK157"/>
  <c i="5" r="BK115"/>
  <c i="4" r="J156"/>
  <c r="BK89"/>
  <c i="5" r="BK104"/>
  <c i="6" r="J136"/>
  <c r="BK125"/>
  <c i="7" r="J88"/>
  <c r="J129"/>
  <c r="BK119"/>
  <c i="3" r="BK164"/>
  <c i="4" r="BK169"/>
  <c i="6" r="J131"/>
  <c i="7" r="BK137"/>
  <c i="5" r="BK94"/>
  <c i="2" r="BK85"/>
  <c i="3" r="J97"/>
  <c i="4" r="BK195"/>
  <c r="BK129"/>
  <c i="5" r="J104"/>
  <c i="6" r="BK120"/>
  <c i="7" r="J124"/>
  <c i="5" r="J91"/>
  <c i="3" r="J120"/>
  <c i="4" r="BK134"/>
  <c i="6" r="BK146"/>
  <c i="3" r="BK132"/>
  <c i="4" r="BK152"/>
  <c i="5" r="BK98"/>
  <c i="6" r="BK136"/>
  <c i="3" r="J105"/>
  <c r="BK201"/>
  <c r="J181"/>
  <c i="5" r="J125"/>
  <c i="6" r="J137"/>
  <c i="2" r="J87"/>
  <c i="3" r="BK152"/>
  <c i="4" r="BK155"/>
  <c i="5" r="J105"/>
  <c r="BK89"/>
  <c i="6" r="J104"/>
  <c i="4" r="BK192"/>
  <c i="5" r="J94"/>
  <c i="3" r="J147"/>
  <c i="4" r="BK105"/>
  <c i="6" r="J155"/>
  <c i="2" r="J85"/>
  <c i="4" r="BK154"/>
  <c i="5" r="J98"/>
  <c i="6" r="J134"/>
  <c i="3" r="J128"/>
  <c r="BK172"/>
  <c r="J89"/>
  <c r="J87"/>
  <c i="4" r="J101"/>
  <c i="3" r="J116"/>
  <c i="4" r="J97"/>
  <c i="3" r="BK136"/>
  <c r="J140"/>
  <c r="BK89"/>
  <c r="J172"/>
  <c r="BK120"/>
  <c i="4" r="J157"/>
  <c r="J138"/>
  <c r="J173"/>
  <c r="BK150"/>
  <c r="J195"/>
  <c r="BK144"/>
  <c r="J144"/>
  <c r="BK108"/>
  <c i="5" r="BK125"/>
  <c r="J102"/>
  <c i="6" r="BK155"/>
  <c r="BK158"/>
  <c r="J120"/>
  <c r="J100"/>
  <c i="7" r="J103"/>
  <c i="2" r="BK94"/>
  <c i="3" r="BK101"/>
  <c r="J157"/>
  <c r="J154"/>
  <c r="J136"/>
  <c i="4" r="J177"/>
  <c r="J152"/>
  <c r="J110"/>
  <c r="BK115"/>
  <c i="5" r="J121"/>
  <c r="BK111"/>
  <c i="4" r="BK97"/>
  <c i="5" r="J85"/>
  <c i="6" r="J161"/>
  <c r="BK116"/>
  <c i="7" r="BK129"/>
  <c r="BK124"/>
  <c i="6" r="J108"/>
  <c i="3" r="BK128"/>
  <c i="4" r="J142"/>
  <c i="5" r="BK91"/>
  <c r="BK102"/>
  <c i="6" r="J170"/>
  <c r="J151"/>
  <c r="BK112"/>
  <c r="BK168"/>
  <c i="7" r="J132"/>
  <c i="2" r="J89"/>
  <c i="3" r="BK197"/>
  <c r="BK112"/>
  <c r="BK116"/>
  <c i="4" r="BK142"/>
  <c r="J124"/>
  <c r="BK162"/>
  <c i="5" r="BK85"/>
  <c r="BK96"/>
  <c r="BK126"/>
  <c r="J135"/>
  <c i="6" r="J146"/>
  <c r="J133"/>
  <c i="7" r="BK132"/>
  <c i="6" r="J116"/>
  <c i="5" r="J115"/>
  <c i="6" r="BK104"/>
  <c i="7" r="J115"/>
  <c i="2" r="F34"/>
  <c i="5" r="BK117"/>
  <c i="6" r="BK170"/>
  <c r="J98"/>
  <c i="4" r="J122"/>
  <c i="2" r="BK91"/>
  <c i="3" r="J197"/>
  <c i="5" r="J117"/>
  <c i="7" r="J94"/>
  <c i="3" r="BK124"/>
  <c i="4" r="J169"/>
  <c i="6" r="J171"/>
  <c i="7" r="BK92"/>
  <c i="6" r="J125"/>
  <c i="7" r="J98"/>
  <c i="2" r="J91"/>
  <c i="3" r="J124"/>
  <c i="4" r="J134"/>
  <c i="5" r="J109"/>
  <c i="6" r="BK131"/>
  <c i="3" r="J176"/>
  <c i="4" r="BK138"/>
  <c i="7" r="J92"/>
  <c i="3" r="BK157"/>
  <c i="4" r="J89"/>
  <c i="7" r="BK115"/>
  <c i="3" r="J164"/>
  <c i="6" r="BK108"/>
  <c i="7" r="BK108"/>
  <c i="3" r="J183"/>
  <c r="BK140"/>
  <c r="J112"/>
  <c i="4" r="J162"/>
  <c r="BK101"/>
  <c i="5" r="BK121"/>
  <c i="6" r="BK137"/>
  <c r="BK133"/>
  <c r="J153"/>
  <c i="7" r="BK103"/>
  <c r="BK88"/>
  <c i="2" r="BK89"/>
  <c i="3" r="BK154"/>
  <c r="BK205"/>
  <c r="J143"/>
  <c i="4" r="J129"/>
  <c r="BK156"/>
  <c i="5" r="J96"/>
  <c r="BK105"/>
  <c i="4" r="BK93"/>
  <c i="5" r="J111"/>
  <c i="6" r="J168"/>
  <c r="BK142"/>
  <c i="7" r="J108"/>
  <c i="6" r="BK91"/>
  <c i="3" r="BK143"/>
  <c i="4" r="J155"/>
  <c i="3" r="J93"/>
  <c i="5" r="BK113"/>
  <c i="3" r="BK168"/>
  <c i="4" r="BK110"/>
  <c i="1" r="AS54"/>
  <c i="5" r="BK135"/>
  <c i="6" r="J164"/>
  <c i="7" r="BK98"/>
  <c i="3" r="J168"/>
  <c i="5" r="J89"/>
  <c i="6" r="BK98"/>
  <c i="4" r="J192"/>
  <c i="3" r="J101"/>
  <c i="4" r="BK171"/>
  <c i="6" r="J91"/>
  <c i="4" r="BK177"/>
  <c i="6" r="J158"/>
  <c i="3" r="BK87"/>
  <c i="2" r="J94"/>
  <c i="3" r="BK181"/>
  <c r="BK97"/>
  <c i="4" r="J171"/>
  <c i="5" r="J126"/>
  <c i="4" r="J115"/>
  <c i="6" r="BK153"/>
  <c i="3" r="BK183"/>
  <c i="4" r="J154"/>
  <c i="6" r="BK164"/>
  <c i="3" r="J205"/>
  <c r="J132"/>
  <c r="BK147"/>
  <c i="5" r="BK109"/>
  <c i="6" r="BK134"/>
  <c i="3" r="BK150"/>
  <c r="BK93"/>
  <c i="4" r="J105"/>
  <c i="5" r="BK130"/>
  <c i="6" r="J138"/>
  <c r="J112"/>
  <c i="3" r="J201"/>
  <c i="4" r="BK122"/>
  <c r="J108"/>
  <c i="5" r="BK87"/>
  <c i="7" r="BK94"/>
  <c i="4" r="J93"/>
  <c r="BK189"/>
  <c i="5" r="J130"/>
  <c i="3" r="BK176"/>
  <c i="6" r="BK161"/>
  <c i="7" r="J137"/>
  <c i="3" r="J150"/>
  <c i="2" r="BK87"/>
  <c i="3" r="BK105"/>
  <c r="J152"/>
  <c i="4" r="J150"/>
  <c r="J186"/>
  <c i="5" r="J113"/>
  <c i="6" r="BK151"/>
  <c r="BK138"/>
  <c i="4" r="BK186"/>
  <c i="6" r="BK171"/>
  <c i="4" r="J189"/>
  <c i="5" r="J87"/>
  <c i="3" l="1" r="T86"/>
  <c r="BK156"/>
  <c r="J156"/>
  <c r="J63"/>
  <c r="T156"/>
  <c i="2" r="P84"/>
  <c r="P83"/>
  <c r="P82"/>
  <c i="1" r="AU55"/>
  <c i="3" r="T149"/>
  <c r="P180"/>
  <c i="4" r="BK88"/>
  <c r="R114"/>
  <c r="R161"/>
  <c r="R176"/>
  <c r="R175"/>
  <c r="T114"/>
  <c r="BK176"/>
  <c r="J176"/>
  <c r="J66"/>
  <c i="3" r="R86"/>
  <c r="R156"/>
  <c i="4" r="R88"/>
  <c r="R87"/>
  <c r="R86"/>
  <c i="6" r="R90"/>
  <c r="T124"/>
  <c r="P167"/>
  <c r="P166"/>
  <c i="2" r="BK84"/>
  <c r="J84"/>
  <c r="J61"/>
  <c i="3" r="BK149"/>
  <c r="J149"/>
  <c r="J62"/>
  <c r="R180"/>
  <c i="4" r="BK161"/>
  <c r="J161"/>
  <c r="J63"/>
  <c i="5" r="BK84"/>
  <c r="J84"/>
  <c r="J61"/>
  <c i="6" r="P107"/>
  <c r="T130"/>
  <c i="3" r="P86"/>
  <c r="P156"/>
  <c i="4" r="P114"/>
  <c i="6" r="T107"/>
  <c r="BK150"/>
  <c r="J150"/>
  <c r="J65"/>
  <c r="BK167"/>
  <c r="J167"/>
  <c r="J68"/>
  <c i="5" r="R84"/>
  <c r="R83"/>
  <c r="R82"/>
  <c i="6" r="BK90"/>
  <c r="J90"/>
  <c r="J61"/>
  <c r="T90"/>
  <c r="P124"/>
  <c r="P130"/>
  <c r="T150"/>
  <c r="T167"/>
  <c r="T166"/>
  <c i="7" r="P107"/>
  <c i="2" r="R84"/>
  <c r="R83"/>
  <c r="R82"/>
  <c i="3" r="P149"/>
  <c r="BK180"/>
  <c r="J180"/>
  <c r="J64"/>
  <c i="4" r="BK114"/>
  <c r="J114"/>
  <c r="J62"/>
  <c r="P161"/>
  <c r="P176"/>
  <c r="P175"/>
  <c i="5" r="T84"/>
  <c r="T83"/>
  <c r="T82"/>
  <c i="6" r="BK107"/>
  <c r="J107"/>
  <c r="J62"/>
  <c r="BK124"/>
  <c r="J124"/>
  <c r="J63"/>
  <c r="BK130"/>
  <c r="J130"/>
  <c r="J64"/>
  <c r="P150"/>
  <c i="7" r="R87"/>
  <c i="2" r="T84"/>
  <c r="T83"/>
  <c r="T82"/>
  <c i="3" r="BK86"/>
  <c r="BK85"/>
  <c r="J85"/>
  <c r="J60"/>
  <c r="R149"/>
  <c r="T180"/>
  <c i="4" r="P88"/>
  <c r="P87"/>
  <c r="P86"/>
  <c i="1" r="AU57"/>
  <c i="4" r="T88"/>
  <c r="T87"/>
  <c r="T161"/>
  <c r="T176"/>
  <c r="T175"/>
  <c i="5" r="P84"/>
  <c r="P83"/>
  <c r="P82"/>
  <c i="1" r="AU58"/>
  <c i="6" r="P90"/>
  <c r="P89"/>
  <c r="P88"/>
  <c i="1" r="AU59"/>
  <c i="6" r="R107"/>
  <c r="R124"/>
  <c r="R130"/>
  <c r="R150"/>
  <c r="R167"/>
  <c r="R166"/>
  <c i="7" r="BK87"/>
  <c r="J87"/>
  <c r="J61"/>
  <c r="P87"/>
  <c r="P86"/>
  <c r="P85"/>
  <c i="1" r="AU60"/>
  <c i="7" r="T87"/>
  <c r="BK107"/>
  <c r="J107"/>
  <c r="J62"/>
  <c r="R107"/>
  <c r="T107"/>
  <c r="BK131"/>
  <c r="J131"/>
  <c r="J65"/>
  <c r="P131"/>
  <c r="R131"/>
  <c r="T131"/>
  <c i="2" r="BK93"/>
  <c r="J93"/>
  <c r="J62"/>
  <c i="6" r="BK163"/>
  <c r="J163"/>
  <c r="J66"/>
  <c i="4" r="BK172"/>
  <c r="J172"/>
  <c r="J64"/>
  <c i="5" r="BK134"/>
  <c r="J134"/>
  <c r="J62"/>
  <c i="7" r="BK123"/>
  <c r="J123"/>
  <c r="J63"/>
  <c r="BK128"/>
  <c r="J128"/>
  <c r="J64"/>
  <c i="6" r="BK89"/>
  <c r="J89"/>
  <c r="J60"/>
  <c i="7" r="J52"/>
  <c r="J82"/>
  <c r="BE94"/>
  <c r="E75"/>
  <c r="BE88"/>
  <c r="BE115"/>
  <c r="BE119"/>
  <c r="BE129"/>
  <c r="F55"/>
  <c r="BE137"/>
  <c r="BE103"/>
  <c r="BE132"/>
  <c r="BE92"/>
  <c r="BE98"/>
  <c r="BE108"/>
  <c r="BE124"/>
  <c i="5" r="BK83"/>
  <c r="BK82"/>
  <c r="J82"/>
  <c r="J59"/>
  <c i="6" r="J55"/>
  <c r="BE91"/>
  <c r="BE100"/>
  <c r="J52"/>
  <c r="BE137"/>
  <c r="BE112"/>
  <c r="F55"/>
  <c r="E78"/>
  <c r="BE125"/>
  <c r="BE138"/>
  <c r="BE142"/>
  <c r="BE146"/>
  <c r="BE151"/>
  <c r="BE171"/>
  <c r="BE104"/>
  <c r="BE120"/>
  <c r="BE129"/>
  <c r="BE158"/>
  <c r="BE168"/>
  <c r="BE170"/>
  <c r="BE98"/>
  <c r="BE108"/>
  <c r="BE116"/>
  <c r="BE131"/>
  <c r="BE134"/>
  <c r="BE161"/>
  <c r="BE133"/>
  <c r="BE136"/>
  <c r="BE153"/>
  <c r="BE155"/>
  <c r="BE164"/>
  <c i="5" r="J52"/>
  <c r="BE89"/>
  <c r="BE102"/>
  <c r="BE105"/>
  <c i="4" r="J88"/>
  <c r="J61"/>
  <c i="5" r="E48"/>
  <c r="F55"/>
  <c r="BE85"/>
  <c r="BE87"/>
  <c r="BE94"/>
  <c r="BE96"/>
  <c r="BE98"/>
  <c r="BE117"/>
  <c r="BE121"/>
  <c r="BE109"/>
  <c r="BE115"/>
  <c r="BE125"/>
  <c r="BE91"/>
  <c r="BE104"/>
  <c r="BE113"/>
  <c r="BE126"/>
  <c i="4" r="BK175"/>
  <c r="J175"/>
  <c r="J65"/>
  <c i="5" r="J55"/>
  <c r="BE111"/>
  <c r="BE130"/>
  <c r="BE135"/>
  <c i="4" r="F55"/>
  <c r="J52"/>
  <c r="J55"/>
  <c r="BE89"/>
  <c r="BE93"/>
  <c r="BE101"/>
  <c i="3" r="J86"/>
  <c r="J61"/>
  <c i="4" r="E48"/>
  <c r="BE97"/>
  <c r="BE105"/>
  <c r="BE155"/>
  <c r="BE122"/>
  <c r="BE129"/>
  <c r="BE169"/>
  <c r="BE115"/>
  <c r="BE138"/>
  <c r="BE144"/>
  <c r="BE162"/>
  <c r="BE110"/>
  <c r="BE134"/>
  <c r="BE142"/>
  <c r="BE150"/>
  <c r="BE154"/>
  <c r="BE186"/>
  <c r="BE124"/>
  <c r="BE171"/>
  <c r="BE173"/>
  <c r="BE189"/>
  <c r="BE192"/>
  <c r="BE195"/>
  <c r="BE108"/>
  <c r="BE152"/>
  <c r="BE156"/>
  <c r="BE157"/>
  <c r="BE177"/>
  <c i="3" r="F55"/>
  <c r="BE89"/>
  <c r="BE112"/>
  <c r="BE128"/>
  <c r="BE147"/>
  <c r="BE93"/>
  <c r="BE176"/>
  <c r="J78"/>
  <c r="BE116"/>
  <c r="BE120"/>
  <c r="BE132"/>
  <c r="BE136"/>
  <c r="BE157"/>
  <c r="BE172"/>
  <c r="BE197"/>
  <c r="BE201"/>
  <c i="2" r="BK83"/>
  <c r="BK82"/>
  <c r="J82"/>
  <c r="J59"/>
  <c i="3" r="J55"/>
  <c r="BE87"/>
  <c r="BE101"/>
  <c r="BE124"/>
  <c r="BE150"/>
  <c r="BE154"/>
  <c r="BE181"/>
  <c r="BE183"/>
  <c r="BE186"/>
  <c r="BE205"/>
  <c r="BE105"/>
  <c r="BE140"/>
  <c r="BE143"/>
  <c r="BE152"/>
  <c r="BE168"/>
  <c r="E48"/>
  <c r="BE97"/>
  <c r="BE164"/>
  <c i="2" r="BE87"/>
  <c r="J55"/>
  <c r="J76"/>
  <c r="F79"/>
  <c r="BE85"/>
  <c r="BE91"/>
  <c r="BE94"/>
  <c r="E48"/>
  <c r="BE89"/>
  <c i="1" r="BA55"/>
  <c i="3" r="F34"/>
  <c i="1" r="BA56"/>
  <c i="5" r="F36"/>
  <c i="1" r="BC58"/>
  <c i="3" r="J34"/>
  <c i="1" r="AW56"/>
  <c i="2" r="F37"/>
  <c i="1" r="BD55"/>
  <c i="6" r="F35"/>
  <c i="1" r="BB59"/>
  <c i="3" r="F35"/>
  <c i="1" r="BB56"/>
  <c i="6" r="J34"/>
  <c i="1" r="AW59"/>
  <c i="7" r="F36"/>
  <c i="1" r="BC60"/>
  <c i="6" r="F36"/>
  <c i="1" r="BC59"/>
  <c i="6" r="F34"/>
  <c i="1" r="BA59"/>
  <c i="7" r="F34"/>
  <c i="1" r="BA60"/>
  <c i="3" r="F36"/>
  <c i="1" r="BC56"/>
  <c i="2" r="F35"/>
  <c i="1" r="BB55"/>
  <c i="2" r="F36"/>
  <c i="1" r="BC55"/>
  <c i="6" r="F37"/>
  <c i="1" r="BD59"/>
  <c i="5" r="J34"/>
  <c i="1" r="AW58"/>
  <c i="5" r="F35"/>
  <c i="1" r="BB58"/>
  <c i="4" r="F35"/>
  <c i="1" r="BB57"/>
  <c i="4" r="F34"/>
  <c i="1" r="BA57"/>
  <c i="7" r="F35"/>
  <c i="1" r="BB60"/>
  <c i="3" r="F37"/>
  <c i="1" r="BD56"/>
  <c i="4" r="J34"/>
  <c i="1" r="AW57"/>
  <c i="7" r="J34"/>
  <c i="1" r="AW60"/>
  <c i="2" r="J34"/>
  <c i="1" r="AW55"/>
  <c i="5" r="F34"/>
  <c i="1" r="BA58"/>
  <c i="4" r="F36"/>
  <c i="1" r="BC57"/>
  <c i="5" r="F37"/>
  <c i="1" r="BD58"/>
  <c i="4" r="F37"/>
  <c i="1" r="BD57"/>
  <c i="7" r="F37"/>
  <c i="1" r="BD60"/>
  <c i="3" l="1" r="BK84"/>
  <c r="J84"/>
  <c r="J59"/>
  <c i="7" r="T86"/>
  <c r="T85"/>
  <c i="4" r="T86"/>
  <c i="7" r="R86"/>
  <c r="R85"/>
  <c i="6" r="T89"/>
  <c r="T88"/>
  <c i="3" r="P85"/>
  <c r="P84"/>
  <c i="1" r="AU56"/>
  <c i="6" r="R89"/>
  <c r="R88"/>
  <c i="3" r="R85"/>
  <c r="R84"/>
  <c i="4" r="BK87"/>
  <c r="J87"/>
  <c r="J60"/>
  <c i="3" r="T85"/>
  <c r="T84"/>
  <c i="7" r="BK86"/>
  <c r="J86"/>
  <c r="J60"/>
  <c i="6" r="BK166"/>
  <c r="J166"/>
  <c r="J67"/>
  <c i="5" r="J83"/>
  <c r="J60"/>
  <c i="4" r="BK86"/>
  <c r="J86"/>
  <c r="J59"/>
  <c i="2" r="J83"/>
  <c r="J60"/>
  <c r="J30"/>
  <c i="1" r="AG55"/>
  <c i="3" r="J33"/>
  <c i="1" r="AV56"/>
  <c r="AT56"/>
  <c i="6" r="F33"/>
  <c i="1" r="AZ59"/>
  <c r="BA54"/>
  <c r="W30"/>
  <c r="AU54"/>
  <c i="2" r="J33"/>
  <c i="1" r="AV55"/>
  <c r="AT55"/>
  <c i="3" r="F33"/>
  <c i="1" r="AZ56"/>
  <c i="4" r="F33"/>
  <c i="1" r="AZ57"/>
  <c i="7" r="J33"/>
  <c i="1" r="AV60"/>
  <c r="AT60"/>
  <c r="BD54"/>
  <c r="W33"/>
  <c i="2" r="F33"/>
  <c i="1" r="AZ55"/>
  <c i="5" r="J33"/>
  <c i="1" r="AV58"/>
  <c r="AT58"/>
  <c i="5" r="J30"/>
  <c i="1" r="AG58"/>
  <c r="BB54"/>
  <c r="AX54"/>
  <c i="3" r="J30"/>
  <c i="1" r="AG56"/>
  <c i="5" r="F33"/>
  <c i="1" r="AZ58"/>
  <c r="BC54"/>
  <c r="W32"/>
  <c i="4" r="J33"/>
  <c i="1" r="AV57"/>
  <c r="AT57"/>
  <c i="6" r="J33"/>
  <c i="1" r="AV59"/>
  <c r="AT59"/>
  <c i="7" r="F33"/>
  <c i="1" r="AZ60"/>
  <c i="6" l="1" r="BK88"/>
  <c r="J88"/>
  <c i="7" r="BK85"/>
  <c r="J85"/>
  <c r="J59"/>
  <c i="6" r="J59"/>
  <c i="1" r="AN58"/>
  <c i="5" r="J39"/>
  <c i="1" r="AN56"/>
  <c r="AN55"/>
  <c i="3" r="J39"/>
  <c i="2" r="J39"/>
  <c i="6" r="J30"/>
  <c i="1" r="AG59"/>
  <c r="AN59"/>
  <c i="4" r="J30"/>
  <c i="1" r="AG57"/>
  <c r="AN57"/>
  <c r="AY54"/>
  <c r="AW54"/>
  <c r="AK30"/>
  <c r="AZ54"/>
  <c r="AV54"/>
  <c r="AK29"/>
  <c r="W31"/>
  <c i="6" l="1" r="J39"/>
  <c i="4" r="J39"/>
  <c i="1" r="W29"/>
  <c i="7" r="J30"/>
  <c i="1" r="AG60"/>
  <c r="AG54"/>
  <c r="AK26"/>
  <c r="AT54"/>
  <c r="AN54"/>
  <c i="7" l="1" r="J39"/>
  <c i="1" r="AK35"/>
  <c r="AN60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<sst xmlns="http://schemas.openxmlformats.org/spreadsheetml/2006/main">
  <si>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</si>
  <si>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</si>
  <si>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</si>
  <si>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</si>
  <si>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</si>
  <si>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{02d5445a-cf75-4f97-8078-8ea2d7841cc0}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</si>
  <si>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</si>
  <si>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</si>
  <si>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</si>
  <si>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</si>
  <si>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</si>
  <si>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</si>
  <si>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</si>
  <si>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</si>
  <si>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2025072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</si>
  <si>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</si>
  <si>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</si>
  <si>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Úpravy parku na náměstí Českých bratří - Opatření podporující lepší vsakování srážkové vody v ploše parku</t>
  </si>
  <si>
    <t>KSO:</t>
  </si>
  <si>
    <t/>
  </si>
  <si>
    <t>CC-CZ:</t>
  </si>
  <si>
    <t>Místo:</t>
  </si>
  <si>
    <t>náměstí Českých bratří Liberec</t>
  </si>
  <si>
    <t>Datum:</t>
  </si>
  <si>
    <t>4. 6. 2025</t>
  </si>
  <si>
    <t>Zadavatel:</t>
  </si>
  <si>
    <t>IČ:</t>
  </si>
  <si>
    <t>Město Liberec</t>
  </si>
  <si>
    <t>DIČ:</t>
  </si>
  <si>
    <t>Účastník:</t>
  </si>
  <si>
    <t>Vyplň údaj</t>
  </si>
  <si>
    <t>Projektant:</t>
  </si>
  <si>
    <t>Ing. Ivan Marek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</si>
  <si>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</si>
  <si>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</si>
  <si>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</si>
  <si>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</si>
  <si>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</si>
  <si>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</si>
  <si>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</si>
  <si>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</si>
  <si>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</si>
  <si>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</si>
  <si>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</si>
  <si>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</si>
  <si>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</si>
  <si>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</si>
  <si>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</si>
  <si>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</si>
  <si>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</si>
  <si>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</si>
  <si>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</si>
  <si>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</si>
  <si>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</si>
  <si>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</si>
  <si>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</si>
  <si>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</si>
  <si>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</si>
  <si>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</si>
  <si>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</si>
  <si>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</si>
  <si>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</si>
  <si>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</si>
  <si>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</si>
  <si>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</si>
  <si>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</si>
  <si>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</si>
  <si>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</si>
  <si>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</si>
  <si>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</si>
  <si>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</si>
  <si>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</si>
  <si>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</si>
  <si>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</si>
  <si>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</si>
  <si>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</si>
  <si>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</si>
  <si>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</si>
  <si>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Arboristika</t>
  </si>
  <si>
    <t>STA</t>
  </si>
  <si>
    <t>1</t>
  </si>
  <si>
    <t>{98f4f2b5-c748-44ea-8915-374ce0a6e207}</t>
  </si>
  <si>
    <t>2</t>
  </si>
  <si>
    <t>SO 02</t>
  </si>
  <si>
    <t>Rekultivace a příprava území</t>
  </si>
  <si>
    <t>{1c55c67d-fd2c-4f73-afff-7e78f1adf8c3}</t>
  </si>
  <si>
    <t>SO 03</t>
  </si>
  <si>
    <t>Zpevněné plochy a komunikace</t>
  </si>
  <si>
    <t>{380ff99a-488f-4156-b6dd-5f7112bb8396}</t>
  </si>
  <si>
    <t>SO 04</t>
  </si>
  <si>
    <t>Sadové úpravy - Trávníky</t>
  </si>
  <si>
    <t>{4f431a3f-4d9d-46b1-a176-7617a4c2a046}</t>
  </si>
  <si>
    <t>SO 05</t>
  </si>
  <si>
    <t>Mobiliář</t>
  </si>
  <si>
    <t>{b21ab0f9-fdab-4363-bbc8-f3ccd724d14f}</t>
  </si>
  <si>
    <t>VRN</t>
  </si>
  <si>
    <t xml:space="preserve">Vedlejší rozpočtové náklady </t>
  </si>
  <si>
    <t>{392238de-a55d-4e69-9e32-0b3382d02c78}</t>
  </si>
  <si>
    <t>KRYCÍ LIST SOUPISU PRACÍ</t>
  </si>
  <si>
    <t>Objekt:</t>
  </si>
  <si>
    <t>SO 01 - Arboristika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</si>
  <si>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</si>
  <si>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</si>
  <si>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</si>
  <si>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</si>
  <si>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</si>
  <si>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</si>
  <si>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</si>
  <si>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</si>
  <si>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</si>
  <si>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</si>
  <si>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</si>
  <si>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</si>
  <si>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</si>
  <si>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</si>
  <si>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</si>
  <si>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</si>
  <si>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</si>
  <si>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</si>
  <si>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</si>
  <si>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</si>
  <si>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</si>
  <si>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</si>
  <si>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</si>
  <si>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</si>
  <si>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</si>
  <si>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184813318</t>
  </si>
  <si>
    <t>Injektáž kořenového systému stromů s provzdušněním a doplněním živin volně stojících průměru koruny přes 7 do 8 m</t>
  </si>
  <si>
    <t>kus</t>
  </si>
  <si>
    <t>CS ÚRS 2025 01</t>
  </si>
  <si>
    <t>4</t>
  </si>
  <si>
    <t>-1827022608</t>
  </si>
  <si>
    <t>Online PSC</t>
  </si>
  <si>
    <t>https://podminky.urs.cz/item/CS_URS_2025_01/184813318</t>
  </si>
  <si>
    <t>M</t>
  </si>
  <si>
    <t>10390000</t>
  </si>
  <si>
    <t>hnojivo aerifikující+ sorpce vody + biopreparát obsahující symbiotické mykorhizní houby, bakterie a biouhel</t>
  </si>
  <si>
    <t>kg</t>
  </si>
  <si>
    <t>8</t>
  </si>
  <si>
    <t>-1469826003</t>
  </si>
  <si>
    <t>VV</t>
  </si>
  <si>
    <t>5*8,25 'Přepočtené koeficientem množství</t>
  </si>
  <si>
    <t>3</t>
  </si>
  <si>
    <t>184813321</t>
  </si>
  <si>
    <t>Injektáž kořenového systému stromů s provzdušněním a doplněním živin volně stojících průměru koruny přes 9 do 10 m</t>
  </si>
  <si>
    <t>583006973</t>
  </si>
  <si>
    <t>https://podminky.urs.cz/item/CS_URS_2025_01/184813321</t>
  </si>
  <si>
    <t>822080854</t>
  </si>
  <si>
    <t>5*10,23 'Přepočtené koeficientem množství</t>
  </si>
  <si>
    <t>998</t>
  </si>
  <si>
    <t>Přesun hmot</t>
  </si>
  <si>
    <t>5</t>
  </si>
  <si>
    <t>998231311</t>
  </si>
  <si>
    <t>Přesun hmot pro sadovnické a krajinářské úpravy strojně dopravní vzdálenost do 5000 m</t>
  </si>
  <si>
    <t>t</t>
  </si>
  <si>
    <t>-499648490</t>
  </si>
  <si>
    <t>https://podminky.urs.cz/item/CS_URS_2025_01/998231311</t>
  </si>
  <si>
    <t>SO 02 - Rekultivace a příprava území</t>
  </si>
  <si>
    <t xml:space="preserve">    2 - Zakládání</t>
  </si>
  <si>
    <t xml:space="preserve">    9 - Ostatní konstrukce a práce, bourání</t>
  </si>
  <si>
    <t xml:space="preserve">    997 - Doprava suti a vybouraných hmot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</si>
  <si>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</si>
  <si>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</si>
  <si>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</si>
  <si>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2023520222</t>
  </si>
  <si>
    <t>https://podminky.urs.cz/item/CS_URS_2025_01/111251101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</si>
  <si>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</si>
  <si>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</si>
  <si>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168682039</t>
  </si>
  <si>
    <t>https://podminky.urs.cz/item/CS_URS_2025_01/113106132</t>
  </si>
  <si>
    <t>Bourání stávajícího schodiště - betonové dlaždice vymývané</t>
  </si>
  <si>
    <t>14</t>
  </si>
  <si>
    <t>113107211</t>
  </si>
  <si>
    <t>Odstranění podkladů nebo krytů strojně plochy jednotlivě přes 200 m2 s přemístěním hmot na skládku na vzdálenost do 20 m nebo s naložením na dopravní prostředek z kameniva těženého, o tl. vrstvy do 100 mm</t>
  </si>
  <si>
    <t>-283593092</t>
  </si>
  <si>
    <t>https://podminky.urs.cz/item/CS_URS_2025_01/113107211</t>
  </si>
  <si>
    <t>Odstranění krycí vrstvy perku v ploše hřiště tl. cca 50 mm</t>
  </si>
  <si>
    <t>325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</si>
  <si>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</si>
  <si>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</si>
  <si>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-881836044</t>
  </si>
  <si>
    <t>https://podminky.urs.cz/item/CS_URS_2025_01/113107230</t>
  </si>
  <si>
    <t>Bourání stávajícího podkladového betonu - PŘEDBĚŽNĚ</t>
  </si>
  <si>
    <t>673</t>
  </si>
  <si>
    <t>6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</si>
  <si>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</si>
  <si>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</si>
  <si>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-1427104142</t>
  </si>
  <si>
    <t>https://podminky.urs.cz/item/CS_URS_2025_01/113107241</t>
  </si>
  <si>
    <t>Bourání stávajícho živičného krytu do 5 cm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</si>
  <si>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</si>
  <si>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</si>
  <si>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</si>
  <si>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</si>
  <si>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-419747514</t>
  </si>
  <si>
    <t>https://podminky.urs.cz/item/CS_URS_2025_01/113202111</t>
  </si>
  <si>
    <t>Bourání žulových obrub v betonovém loži - krajníky</t>
  </si>
  <si>
    <t>237</t>
  </si>
  <si>
    <t>betonové obrubníky ve schodišti k likvidaci</t>
  </si>
  <si>
    <t>48</t>
  </si>
  <si>
    <t>Součet</t>
  </si>
  <si>
    <t>113203111</t>
  </si>
  <si>
    <t>Vytrhání obrub s vybouráním lože, s přemístěním hmot na skládku na vzdálenost do 3 m nebo s naložením na dopravní prostředek z dlažebních kostek</t>
  </si>
  <si>
    <t>-1870678221</t>
  </si>
  <si>
    <t>https://podminky.urs.cz/item/CS_URS_2025_01/113203111</t>
  </si>
  <si>
    <t>Bourání žulových obrub v betonovém loži - dlažební kostky kočičí hlavy</t>
  </si>
  <si>
    <t>63</t>
  </si>
  <si>
    <t>9</t>
  </si>
  <si>
    <t>122151101</t>
  </si>
  <si>
    <t>Odkopávky a prokopávky nezapažené strojně v hornině třídy těžitelnosti I skupiny 1 a 2 do 20 m3</t>
  </si>
  <si>
    <t>m3</t>
  </si>
  <si>
    <t>-1152329233</t>
  </si>
  <si>
    <t>https://podminky.urs.cz/item/CS_URS_2025_01/122151101</t>
  </si>
  <si>
    <t>Odstranění zeminy vyvýšených záhonů</t>
  </si>
  <si>
    <t>15</t>
  </si>
  <si>
    <t>10</t>
  </si>
  <si>
    <t>122251103</t>
  </si>
  <si>
    <t>Odkopávky a prokopávky nezapažené strojně v hornině třídy těžitelnosti I skupiny 3 přes 50 do 100 m3</t>
  </si>
  <si>
    <t>-191285327</t>
  </si>
  <si>
    <t>https://podminky.urs.cz/item/CS_URS_2025_01/122251103</t>
  </si>
  <si>
    <t>Odkopávky pro zasakovací prvky</t>
  </si>
  <si>
    <t>34</t>
  </si>
  <si>
    <t>11</t>
  </si>
  <si>
    <t>132251251</t>
  </si>
  <si>
    <t>Hloubení nezapažených rýh šířky přes 800 do 2 000 mm strojně s urovnáním dna do předepsaného profilu a spádu v hornině třídy těžitelnosti I skupiny 3 do 20 m3</t>
  </si>
  <si>
    <t>218833430</t>
  </si>
  <si>
    <t>https://podminky.urs.cz/item/CS_URS_2025_01/132251251</t>
  </si>
  <si>
    <t>vsakovací objekty a záhony</t>
  </si>
  <si>
    <t>49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</si>
  <si>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</si>
  <si>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</si>
  <si>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-1998752785</t>
  </si>
  <si>
    <t>https://podminky.urs.cz/item/CS_URS_2025_01/162751117</t>
  </si>
  <si>
    <t>přebytečný výkopek</t>
  </si>
  <si>
    <t>34+49</t>
  </si>
  <si>
    <t>13</t>
  </si>
  <si>
    <t>166151101</t>
  </si>
  <si>
    <t>Přehození neulehlého výkopku strojně z horniny třídy těžitelnosti I, skupiny 1 až 3</t>
  </si>
  <si>
    <t>-890116643</t>
  </si>
  <si>
    <t>https://podminky.urs.cz/item/CS_URS_2025_01/166151101</t>
  </si>
  <si>
    <t>pro terénní úpravy</t>
  </si>
  <si>
    <t>171151103</t>
  </si>
  <si>
    <t>Uložení sypanin do násypů strojně s rozprostřením sypaniny ve vrstvách a s hrubým urovnáním zhutněných z hornin soudržných jakékoliv třídy těžitelnosti</t>
  </si>
  <si>
    <t>-663586364</t>
  </si>
  <si>
    <t>https://podminky.urs.cz/item/CS_URS_2025_01/171151103</t>
  </si>
  <si>
    <t>Odstraněná zemina z vyvýšených záhonů - využití v místě</t>
  </si>
  <si>
    <t>171201231</t>
  </si>
  <si>
    <t>Poplatek za uložení stavebního odpadu na recyklační skládce (skládkovné) zeminy a kamení zatříděného do Katalogu odpadů pod kódem 17 05 04</t>
  </si>
  <si>
    <t>1949774564</t>
  </si>
  <si>
    <t>https://podminky.urs.cz/item/CS_URS_2025_01/171201231</t>
  </si>
  <si>
    <t>83*1,85</t>
  </si>
  <si>
    <t>16</t>
  </si>
  <si>
    <t>181951112</t>
  </si>
  <si>
    <t>Úprava pláně vyrovnáním výškových rozdílů strojně v hornině třídy těžitelnosti I, skupiny 1 až 3 se zhutněním</t>
  </si>
  <si>
    <t>889407561</t>
  </si>
  <si>
    <t>https://podminky.urs.cz/item/CS_URS_2025_01/181951112</t>
  </si>
  <si>
    <t>úprava a modelace terénu</t>
  </si>
  <si>
    <t>210</t>
  </si>
  <si>
    <t>17</t>
  </si>
  <si>
    <t>182151111</t>
  </si>
  <si>
    <t>Svahování trvalých svahů do projektovaných profilů strojně s potřebným přemístěním výkopku při svahování v zářezech v hornině třídy těžitelnosti I, skupiny 1 až 3</t>
  </si>
  <si>
    <t>-324586589</t>
  </si>
  <si>
    <t>https://podminky.urs.cz/item/CS_URS_2025_01/182151111</t>
  </si>
  <si>
    <t>Zakládání</t>
  </si>
  <si>
    <t>18</t>
  </si>
  <si>
    <t>211531111</t>
  </si>
  <si>
    <t>Výplň kamenivem do rýh odvodňovacích žeber nebo trativodů bez zhutnění, s úpravou povrchu výplně kamenivem hrubým drceným frakce 16 až 63 mm</t>
  </si>
  <si>
    <t>-103260532</t>
  </si>
  <si>
    <t>https://podminky.urs.cz/item/CS_URS_2025_01/211531111</t>
  </si>
  <si>
    <t>19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</si>
  <si>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</si>
  <si>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</si>
  <si>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1228644188</t>
  </si>
  <si>
    <t>https://podminky.urs.cz/item/CS_URS_2025_01/211971121</t>
  </si>
  <si>
    <t>20</t>
  </si>
  <si>
    <t>69311081</t>
  </si>
  <si>
    <t>geotextilie netkaná separační, ochranná, filtrační, drenážní PES 300g/m2</t>
  </si>
  <si>
    <t>1810958503</t>
  </si>
  <si>
    <t>74*1,1845 'Přepočtené koeficientem množství</t>
  </si>
  <si>
    <t>Ostatní konstrukce a práce, bourání</t>
  </si>
  <si>
    <t>961044111</t>
  </si>
  <si>
    <t>Bourání základů z betonu prostého</t>
  </si>
  <si>
    <t>146758149</t>
  </si>
  <si>
    <t>https://podminky.urs.cz/item/CS_URS_2025_01/961044111</t>
  </si>
  <si>
    <t>Bourání stávající betonové zídky - podzemní část PŘEDBĚŽNĚ</t>
  </si>
  <si>
    <t>10,5</t>
  </si>
  <si>
    <t>Bourání stávajícího betonového základu kamenné zídky - podzemní část PŘEDBĚŽNĚ</t>
  </si>
  <si>
    <t>22</t>
  </si>
  <si>
    <t>962022491</t>
  </si>
  <si>
    <t>Bourání zdiva nadzákladového kamenného na maltu cementovou, objemu přes 1 m3</t>
  </si>
  <si>
    <t>1465601811</t>
  </si>
  <si>
    <t>https://podminky.urs.cz/item/CS_URS_2025_01/962022491</t>
  </si>
  <si>
    <t>Bourání stávající kamenné zídky - nadzemní část</t>
  </si>
  <si>
    <t>23</t>
  </si>
  <si>
    <t>962042321</t>
  </si>
  <si>
    <t>Bourání zdiva z betonu prostého nadzákladového objemu přes 1 m3</t>
  </si>
  <si>
    <t>281013950</t>
  </si>
  <si>
    <t>https://podminky.urs.cz/item/CS_URS_2025_01/962042321</t>
  </si>
  <si>
    <t>Bourání stávající betonové zídky - nadzemní část</t>
  </si>
  <si>
    <t>24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</si>
  <si>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</si>
  <si>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</si>
  <si>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385978908</t>
  </si>
  <si>
    <t>https://podminky.urs.cz/item/CS_URS_2025_01/979024442</t>
  </si>
  <si>
    <t>25</t>
  </si>
  <si>
    <t>979071112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</si>
  <si>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cementovou maltou</t>
  </si>
  <si>
    <t>-1138236735</t>
  </si>
  <si>
    <t>https://podminky.urs.cz/item/CS_URS_2025_01/979071112</t>
  </si>
  <si>
    <t>63*0,16</t>
  </si>
  <si>
    <t>997</t>
  </si>
  <si>
    <t>Doprava suti a vybouraných hmot</t>
  </si>
  <si>
    <t>26</t>
  </si>
  <si>
    <t>997221561</t>
  </si>
  <si>
    <t>Vodorovná doprava suti bez naložení, ale se složením a s hrubým urovnáním z kusových materiálů, na vzdálenost do 1 km</t>
  </si>
  <si>
    <t>-926195031</t>
  </si>
  <si>
    <t>https://podminky.urs.cz/item/CS_URS_2025_01/997221561</t>
  </si>
  <si>
    <t>27</t>
  </si>
  <si>
    <t>997221569</t>
  </si>
  <si>
    <t>Vodorovná doprava suti bez naložení, ale se složením a s hrubým urovnáním Příplatek k ceně za každý další započatý 1 km přes 1 km</t>
  </si>
  <si>
    <t>-1974113801</t>
  </si>
  <si>
    <t>https://podminky.urs.cz/item/CS_URS_2025_01/997221569</t>
  </si>
  <si>
    <t>427,164*4 'Přepočtené koeficientem množství</t>
  </si>
  <si>
    <t>28</t>
  </si>
  <si>
    <t>997221861</t>
  </si>
  <si>
    <t>Poplatek za uložení stavebního odpadu na recyklační skládce (skládkovné) z prostého betonu zatříděného do Katalogu odpadů pod kódem 17 01 01</t>
  </si>
  <si>
    <t>396058648</t>
  </si>
  <si>
    <t>https://podminky.urs.cz/item/CS_URS_2025_01/997221861</t>
  </si>
  <si>
    <t>dlaždice</t>
  </si>
  <si>
    <t>3,57</t>
  </si>
  <si>
    <t>161,52</t>
  </si>
  <si>
    <t>betonové obrubníky</t>
  </si>
  <si>
    <t>48*0,205</t>
  </si>
  <si>
    <t>bourání základu a nadzemní části zdiva</t>
  </si>
  <si>
    <t>41+35,2</t>
  </si>
  <si>
    <t>29</t>
  </si>
  <si>
    <t>997221873</t>
  </si>
  <si>
    <t>-1866784688</t>
  </si>
  <si>
    <t>https://podminky.urs.cz/item/CS_URS_2025_01/997221873</t>
  </si>
  <si>
    <t>29,25</t>
  </si>
  <si>
    <t>30</t>
  </si>
  <si>
    <t>997221875</t>
  </si>
  <si>
    <t>Poplatek za uložení stavebního odpadu na recyklační skládce (skládkovné) asfaltového bez obsahu dehtu zatříděného do Katalogu odpadů pod kódem 17 03 02</t>
  </si>
  <si>
    <t>-602693205</t>
  </si>
  <si>
    <t>https://podminky.urs.cz/item/CS_URS_2025_01/997221875</t>
  </si>
  <si>
    <t>65,954</t>
  </si>
  <si>
    <t>31</t>
  </si>
  <si>
    <t>997013640-R</t>
  </si>
  <si>
    <t xml:space="preserve">Uložení na deponii investora (poplatek jen za manipulaci při uskladnění) </t>
  </si>
  <si>
    <t>1050555418</t>
  </si>
  <si>
    <t>237*0,205</t>
  </si>
  <si>
    <t>7,245</t>
  </si>
  <si>
    <t>SO 03 - Zpevněné plochy a komunikace</t>
  </si>
  <si>
    <t xml:space="preserve">    5 - Komunikace pozemní</t>
  </si>
  <si>
    <t>PSV - Práce a dodávky PSV</t>
  </si>
  <si>
    <t xml:space="preserve">    767 - Konstrukce zámečnické</t>
  </si>
  <si>
    <t>1047410139</t>
  </si>
  <si>
    <t>Odkopávky nezapažené pro mlatové a dlážděné plochy a terasy pochozí do 20 cm (část odkopávek zřízena v rámci bouracích prací) - 50%</t>
  </si>
  <si>
    <t>521*0,2*50/100</t>
  </si>
  <si>
    <t>-1759668757</t>
  </si>
  <si>
    <t>přebytečný výkopek - 50% materiálu z odkopu</t>
  </si>
  <si>
    <t>52,1*50/100</t>
  </si>
  <si>
    <t>-2136663467</t>
  </si>
  <si>
    <t>pro terénní úpravy - 50% materiálu z odkopu</t>
  </si>
  <si>
    <t>657150822</t>
  </si>
  <si>
    <t>terénní úpravy - 50% materiálu z odkopu</t>
  </si>
  <si>
    <t>917064945</t>
  </si>
  <si>
    <t>26,05*1,85</t>
  </si>
  <si>
    <t>-664668678</t>
  </si>
  <si>
    <t>-1978785852</t>
  </si>
  <si>
    <t>úpravy terénu - odhad</t>
  </si>
  <si>
    <t>250</t>
  </si>
  <si>
    <t>Komunikace pozemní</t>
  </si>
  <si>
    <t>561121101</t>
  </si>
  <si>
    <t>Zřízení podkladu nebo ochranné vrstvy vozovky z mechanicky zpevněné zeminy MZ bez přidání pojiva nebo vylepšovacího materiálu, s rozprostřením, vlhčením, promísením a zhutněním, tloušťka po zhutnění 50 mm</t>
  </si>
  <si>
    <t>CS ÚRS 2024 01</t>
  </si>
  <si>
    <t>-807010165</t>
  </si>
  <si>
    <t>https://podminky.urs.cz/item/CS_URS_2024_01/561121101</t>
  </si>
  <si>
    <t>Perková plocha nově zakládaná</t>
  </si>
  <si>
    <t>369</t>
  </si>
  <si>
    <t>Perková plocha rekonstrukce a úprava povrchu</t>
  </si>
  <si>
    <t>322</t>
  </si>
  <si>
    <t>58344121-R</t>
  </si>
  <si>
    <t>štěrkodrť frakce 0/8</t>
  </si>
  <si>
    <t>-1956208558</t>
  </si>
  <si>
    <t>691*0,05</t>
  </si>
  <si>
    <t>564710012</t>
  </si>
  <si>
    <t>Podklad nebo kryt z kameniva hrubého drceného vel. 8-16 mm s rozprostřením a zhutněním plochy přes 100 m2, po zhutnění tl. 60 mm</t>
  </si>
  <si>
    <t>-624307463</t>
  </si>
  <si>
    <t>https://podminky.urs.cz/item/CS_URS_2025_01/564710012</t>
  </si>
  <si>
    <t>Podklad ze štěrkodrtě ŠD 8/32 v tl. 60 mm část stávajícího mlatu</t>
  </si>
  <si>
    <t>frakce 8-16 mm - 50% plochy</t>
  </si>
  <si>
    <t>469*50/100</t>
  </si>
  <si>
    <t>564710112</t>
  </si>
  <si>
    <t>Podklad nebo kryt z kameniva hrubého drceného vel. 16-32 mm s rozprostřením a zhutněním plochy přes 100 m2, po zhutnění tl. 60 mm</t>
  </si>
  <si>
    <t>1913304189</t>
  </si>
  <si>
    <t>https://podminky.urs.cz/item/CS_URS_2025_01/564710112</t>
  </si>
  <si>
    <t>frakce 16-32 mm - 50% plochy</t>
  </si>
  <si>
    <t>564851111</t>
  </si>
  <si>
    <t>Podklad ze štěrkodrti ŠD s rozprostřením a zhutněním plochy přes 100 m2, po zhutnění tl. 150 mm</t>
  </si>
  <si>
    <t>-281544037</t>
  </si>
  <si>
    <t>https://podminky.urs.cz/item/CS_URS_2025_01/564851111</t>
  </si>
  <si>
    <t>Zlepšení zemní pláně ŠD 32/63 v tl. 150 mm</t>
  </si>
  <si>
    <t>521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</si>
  <si>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</si>
  <si>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</si>
  <si>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-1415939185</t>
  </si>
  <si>
    <t>https://podminky.urs.cz/item/CS_URS_2025_01/591241111</t>
  </si>
  <si>
    <t>schodiště</t>
  </si>
  <si>
    <t>58381007</t>
  </si>
  <si>
    <t>kostka štípaná dlažební žula drobná 8/10</t>
  </si>
  <si>
    <t>-1418144844</t>
  </si>
  <si>
    <t>14*1,02 'Přepočtené koeficientem množství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</si>
  <si>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</si>
  <si>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</si>
  <si>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580658807</t>
  </si>
  <si>
    <t>https://podminky.urs.cz/item/CS_URS_2025_01/591412111</t>
  </si>
  <si>
    <t>Labyrint</t>
  </si>
  <si>
    <t>Kladení dlažby kamenné tl 100 mm (dlažby žulové/čedičové nepravidelné) do lože ze štěrkodrtě se spárováním a hutněním</t>
  </si>
  <si>
    <t xml:space="preserve">vzhledem ke složitosti oceněno dle metodiky URS jako dlažba mozaiková </t>
  </si>
  <si>
    <t>132</t>
  </si>
  <si>
    <t>58381005-R</t>
  </si>
  <si>
    <t>Žulové odseky 5-15x10-15 cm</t>
  </si>
  <si>
    <t>1225953506</t>
  </si>
  <si>
    <t>100,98*1,02 'Přepočtené koeficientem množství</t>
  </si>
  <si>
    <t>58381006-R</t>
  </si>
  <si>
    <t>Syenitové odseky 5-15x10-15 cm</t>
  </si>
  <si>
    <t>-1976534621</t>
  </si>
  <si>
    <t>8,824*1,02 'Přepočtené koeficientem množství</t>
  </si>
  <si>
    <t>58381015-R</t>
  </si>
  <si>
    <t>Syenitové kostky štípané 10x10x10 cm</t>
  </si>
  <si>
    <t>-779548923</t>
  </si>
  <si>
    <t>58381007-R</t>
  </si>
  <si>
    <t>Syenitové kostky štípané mozika 6x6x4 cm</t>
  </si>
  <si>
    <t>-928042098</t>
  </si>
  <si>
    <t>58388015-R</t>
  </si>
  <si>
    <t>Atypické syenitové desky řezané pemrlované prů. 95 cm, tl.6 cm</t>
  </si>
  <si>
    <t>162777395</t>
  </si>
  <si>
    <t>597661112</t>
  </si>
  <si>
    <t>Rigol dlážděný do lože z betonu prostého tl. 100 mm, s vyplněním a zatřením spár cementovou maltou z dlažebních kostek velkých</t>
  </si>
  <si>
    <t>-89204855</t>
  </si>
  <si>
    <t>https://podminky.urs.cz/item/CS_URS_2025_01/597661112</t>
  </si>
  <si>
    <t>dlážděná svodnice</t>
  </si>
  <si>
    <t>916241213</t>
  </si>
  <si>
    <t>Osazení obrubníku kamenného se zřízením lože, s vyplněním a zatřením spár cementovou maltou stojatého s boční opěrou z betonu prostého, do lože z betonu prostého</t>
  </si>
  <si>
    <t>-1240572433</t>
  </si>
  <si>
    <t>https://podminky.urs.cz/item/CS_URS_2025_01/916241213</t>
  </si>
  <si>
    <t xml:space="preserve">Žulový krajník </t>
  </si>
  <si>
    <t>138</t>
  </si>
  <si>
    <t>Žulový krajník schodiště</t>
  </si>
  <si>
    <t>71</t>
  </si>
  <si>
    <t>58380007</t>
  </si>
  <si>
    <t>obrubník kamenný žulový přímý 1000x150x250mm</t>
  </si>
  <si>
    <t>-550291608</t>
  </si>
  <si>
    <t>209*1,02 'Přepočtené koeficientem množství</t>
  </si>
  <si>
    <t>919910100-R</t>
  </si>
  <si>
    <t>Případná úprava výšek navazujících ploch s dobetonováním nebo předlážděním a úpravou obrubníků</t>
  </si>
  <si>
    <t>570334654</t>
  </si>
  <si>
    <t>998223011</t>
  </si>
  <si>
    <t>Přesun hmot pro pozemní komunikace s krytem dlážděným dopravní vzdálenost do 200 m jakékoliv délky objektu</t>
  </si>
  <si>
    <t>2118159944</t>
  </si>
  <si>
    <t>https://podminky.urs.cz/item/CS_URS_2025_01/998223011</t>
  </si>
  <si>
    <t>PSV</t>
  </si>
  <si>
    <t>Práce a dodávky PSV</t>
  </si>
  <si>
    <t>767</t>
  </si>
  <si>
    <t>Konstrukce zámečnické</t>
  </si>
  <si>
    <t>767995117</t>
  </si>
  <si>
    <t>Montáž ostatních atypických zámečnických konstrukcí hmotnosti přes 250 do 500 kg</t>
  </si>
  <si>
    <t>1806312629</t>
  </si>
  <si>
    <t>https://podminky.urs.cz/item/CS_URS_2025_01/767995117</t>
  </si>
  <si>
    <t>Ocelová pásnice 100/6 mm včetně spojovacího a kotevního materiálu + 1%</t>
  </si>
  <si>
    <t>148*4,71</t>
  </si>
  <si>
    <t>Ocelová pásnice 300/10 mm včetně spojovacího a kotevního materiálu + 1%</t>
  </si>
  <si>
    <t>41*23,55</t>
  </si>
  <si>
    <t>"kotvení R16 á 1,5 m"</t>
  </si>
  <si>
    <t>(148+41)/1,5*0,5*1,578</t>
  </si>
  <si>
    <t>13010284</t>
  </si>
  <si>
    <t>tyč ocelová plochá jakost S235JR (11 375) 100x6mm</t>
  </si>
  <si>
    <t>32</t>
  </si>
  <si>
    <t>-1497717742</t>
  </si>
  <si>
    <t>148*4,71/1000</t>
  </si>
  <si>
    <t>13530820</t>
  </si>
  <si>
    <t>ocel široká jakost S235JR 300x10mm</t>
  </si>
  <si>
    <t>827463368</t>
  </si>
  <si>
    <t>41*23,55/1000</t>
  </si>
  <si>
    <t>13021015</t>
  </si>
  <si>
    <t>tyč ocelová kruhová žebírková DIN 488 jakost B500B (10 505) výztuž do betonu D 16mm</t>
  </si>
  <si>
    <t>890752934</t>
  </si>
  <si>
    <t>(148+41)/1,5*0,5*1,578/1000</t>
  </si>
  <si>
    <t>998767101</t>
  </si>
  <si>
    <t>Přesun hmot pro zámečnické konstrukce stanovený z hmotnosti přesunovaného materiálu vodorovná dopravní vzdálenost do 50 m základní v objektech výšky do 6 m</t>
  </si>
  <si>
    <t>-997979728</t>
  </si>
  <si>
    <t>https://podminky.urs.cz/item/CS_URS_2025_01/998767101</t>
  </si>
  <si>
    <t>SO 04 - Sadové úpravy - Trávníky</t>
  </si>
  <si>
    <t>111151121</t>
  </si>
  <si>
    <t>Pokosení trávníku při souvislé ploše do 1000 m2 parkového v rovině nebo svahu do 1:5</t>
  </si>
  <si>
    <t>203292464</t>
  </si>
  <si>
    <t>https://podminky.urs.cz/item/CS_URS_2025_01/111151121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</si>
  <si>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</si>
  <si>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</si>
  <si>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685508496</t>
  </si>
  <si>
    <t>https://podminky.urs.cz/item/CS_URS_2025_01/181111111</t>
  </si>
  <si>
    <t>181351113</t>
  </si>
  <si>
    <t>Rozprostření a urovnání ornice v rovině nebo ve svahu sklonu do 1:5 strojně při souvislé ploše přes 500 m2, tl. vrstvy do 200 mm</t>
  </si>
  <si>
    <t>-1550816070</t>
  </si>
  <si>
    <t>https://podminky.urs.cz/item/CS_URS_2025_01/181351113</t>
  </si>
  <si>
    <t>10364101</t>
  </si>
  <si>
    <t>zemina pro terénní úpravy - ornice</t>
  </si>
  <si>
    <t>711023576</t>
  </si>
  <si>
    <t xml:space="preserve">Ornice / trávníková zemina  (nad rámec zeminy z výkopků) - PŘEDBĚŽNĚ</t>
  </si>
  <si>
    <t>80*1,5</t>
  </si>
  <si>
    <t>181411131</t>
  </si>
  <si>
    <t>Založení trávníku na půdě předem připravené plochy do 1000 m2 výsevem včetně utažení parkového v rovině nebo na svahu do 1:5</t>
  </si>
  <si>
    <t>-1921676376</t>
  </si>
  <si>
    <t>https://podminky.urs.cz/item/CS_URS_2025_01/181411131</t>
  </si>
  <si>
    <t>00572420</t>
  </si>
  <si>
    <t>osivo směs travní parková okrasná</t>
  </si>
  <si>
    <t>-655345025</t>
  </si>
  <si>
    <t>656*0,025 'Přepočtené koeficientem množství</t>
  </si>
  <si>
    <t>181411141</t>
  </si>
  <si>
    <t>Založení trávníku na půdě předem připravené plochy do 1000 m2 výsevem včetně utažení parterového v rovině nebo na svahu do 1:5</t>
  </si>
  <si>
    <t>-833415639</t>
  </si>
  <si>
    <t>https://podminky.urs.cz/item/CS_URS_2025_01/181411141</t>
  </si>
  <si>
    <t>Založení trávníku štěrkového řebříčkového</t>
  </si>
  <si>
    <t>74</t>
  </si>
  <si>
    <t>00572521</t>
  </si>
  <si>
    <t>osivo pro vegetační střechy směs rozchodníků a bylin</t>
  </si>
  <si>
    <t>-2014728823</t>
  </si>
  <si>
    <t>74*0,03 'Přepočtené koeficientem množství</t>
  </si>
  <si>
    <t>183211211-R</t>
  </si>
  <si>
    <t>Zřízení souvrství štěrkového trávníku v průlehu vč. dodávky směsi zeminy a štěrkodrtě pro štěrkový trávník</t>
  </si>
  <si>
    <t>53639629</t>
  </si>
  <si>
    <t>183402131</t>
  </si>
  <si>
    <t>Rozrušení půdy na hloubku přes 50 do 150 mm souvislé plochy přes 500 m2 v rovině nebo na svahu do 1:5</t>
  </si>
  <si>
    <t>1058384841</t>
  </si>
  <si>
    <t>https://podminky.urs.cz/item/CS_URS_2025_01/183402131</t>
  </si>
  <si>
    <t>Rozrušení podloží rekultivovaných ploch</t>
  </si>
  <si>
    <t>730</t>
  </si>
  <si>
    <t>183403114</t>
  </si>
  <si>
    <t>Obdělání půdy kultivátorováním v rovině nebo na svahu do 1:5</t>
  </si>
  <si>
    <t>644356644</t>
  </si>
  <si>
    <t>https://podminky.urs.cz/item/CS_URS_2025_01/183403114</t>
  </si>
  <si>
    <t>183403153</t>
  </si>
  <si>
    <t>Obdělání půdy hrabáním v rovině nebo na svahu do 1:5</t>
  </si>
  <si>
    <t>-896253997</t>
  </si>
  <si>
    <t>https://podminky.urs.cz/item/CS_URS_2025_01/183403153</t>
  </si>
  <si>
    <t>183403161</t>
  </si>
  <si>
    <t>Obdělání půdy válením v rovině nebo na svahu do 1:5</t>
  </si>
  <si>
    <t>-794592774</t>
  </si>
  <si>
    <t>https://podminky.urs.cz/item/CS_URS_2025_01/183403161</t>
  </si>
  <si>
    <t>184813511</t>
  </si>
  <si>
    <t>Chemické odplevelení půdy před založením kultury, trávníku nebo zpevněných ploch ručně o jakékoli výměře postřikem na široko v rovině nebo na svahu do 1:5</t>
  </si>
  <si>
    <t>-2144935982</t>
  </si>
  <si>
    <t>https://podminky.urs.cz/item/CS_URS_2025_01/184813511</t>
  </si>
  <si>
    <t>184813521</t>
  </si>
  <si>
    <t>Chemické odplevelení po založení kultury ručně postřikem na široko v rovině nebo na svahu do 1:5</t>
  </si>
  <si>
    <t>79736793</t>
  </si>
  <si>
    <t>https://podminky.urs.cz/item/CS_URS_2025_01/184813521</t>
  </si>
  <si>
    <t>Bodový selektivní herbicidní postřik proti dvouděložným plevelům (mimo bylinotravního)</t>
  </si>
  <si>
    <t>656</t>
  </si>
  <si>
    <t>185802113</t>
  </si>
  <si>
    <t>Hnojení půdy nebo trávníku v rovině nebo na svahu do 1:5 umělým hnojivem na široko</t>
  </si>
  <si>
    <t>1341507221</t>
  </si>
  <si>
    <t>https://podminky.urs.cz/item/CS_URS_2025_01/185802113</t>
  </si>
  <si>
    <t>Hnojivo startovací trávníkové 0,05kg/m2</t>
  </si>
  <si>
    <t>730*0,05/1000</t>
  </si>
  <si>
    <t>25191155</t>
  </si>
  <si>
    <t>hnojivo průmyslové</t>
  </si>
  <si>
    <t>-811895180</t>
  </si>
  <si>
    <t>185803111</t>
  </si>
  <si>
    <t>Ošetření trávníku jednorázové v rovině nebo na svahu do 1:5</t>
  </si>
  <si>
    <t>-1805696181</t>
  </si>
  <si>
    <t>https://podminky.urs.cz/item/CS_URS_2025_01/185803111</t>
  </si>
  <si>
    <t>Ošetření trávníku po založení s dosevem</t>
  </si>
  <si>
    <t>185811211</t>
  </si>
  <si>
    <t>Vyhrabání trávníku souvislé plochy do 1000 m2 v rovině nebo na svahu do 1:5</t>
  </si>
  <si>
    <t>-758329626</t>
  </si>
  <si>
    <t>https://podminky.urs.cz/item/CS_URS_2025_01/185811211</t>
  </si>
  <si>
    <t>Odstranění abiotických zbytků a odpadů</t>
  </si>
  <si>
    <t>-2037508453</t>
  </si>
  <si>
    <t>SO 05 - Mobiliář</t>
  </si>
  <si>
    <t xml:space="preserve">    8 - Vedení trubní dálková a přípojná</t>
  </si>
  <si>
    <t>122251101</t>
  </si>
  <si>
    <t>Odkopávky a prokopávky nezapažené strojně v hornině třídy těžitelnosti I skupiny 3 do 20 m3</t>
  </si>
  <si>
    <t>-2080438717</t>
  </si>
  <si>
    <t>https://podminky.urs.cz/item/CS_URS_2025_01/122251101</t>
  </si>
  <si>
    <t>Odkopávky pro základ Fragmentu</t>
  </si>
  <si>
    <t>0,6</t>
  </si>
  <si>
    <t>přebytečný výkopek z odkopů pro základ yprvků mobiliáře</t>
  </si>
  <si>
    <t>3,4</t>
  </si>
  <si>
    <t>1964044533</t>
  </si>
  <si>
    <t>167151101</t>
  </si>
  <si>
    <t>Nakládání, skládání a překládání neulehlého výkopku nebo sypaniny strojně nakládání, množství do 100 m3, z horniny třídy těžitelnosti I, skupiny 1 až 3</t>
  </si>
  <si>
    <t>879887055</t>
  </si>
  <si>
    <t>https://podminky.urs.cz/item/CS_URS_2025_01/167151101</t>
  </si>
  <si>
    <t>přebytečný výkopek z odkopů pro základ fragmentu a prvků mobiliáře</t>
  </si>
  <si>
    <t>-1344428599</t>
  </si>
  <si>
    <t>4*1,85</t>
  </si>
  <si>
    <t>273313511</t>
  </si>
  <si>
    <t>Základy z betonu prostého desky z betonu kamenem neprokládaného tř. C 12/15</t>
  </si>
  <si>
    <t>1586265333</t>
  </si>
  <si>
    <t>https://podminky.urs.cz/item/CS_URS_2025_01/273313511</t>
  </si>
  <si>
    <t>podkladní beton</t>
  </si>
  <si>
    <t>0,1</t>
  </si>
  <si>
    <t>275313711</t>
  </si>
  <si>
    <t>Základy z betonu prostého patky a bloky z betonu kamenem neprokládaného tř. C 20/25</t>
  </si>
  <si>
    <t>530759120</t>
  </si>
  <si>
    <t>https://podminky.urs.cz/item/CS_URS_2025_01/275313711</t>
  </si>
  <si>
    <t>kotvení prvků mobiliáře</t>
  </si>
  <si>
    <t>3,3</t>
  </si>
  <si>
    <t>275313811</t>
  </si>
  <si>
    <t>Základy z betonu prostého patky a bloky z betonu kamenem neprokládaného tř. C 25/30</t>
  </si>
  <si>
    <t>603533014</t>
  </si>
  <si>
    <t>https://podminky.urs.cz/item/CS_URS_2025_01/275313811</t>
  </si>
  <si>
    <t>základ Fragmentu</t>
  </si>
  <si>
    <t>0,5</t>
  </si>
  <si>
    <t>275362021</t>
  </si>
  <si>
    <t>Výztuž základů patek ze svařovaných sítí z drátů typu KARI</t>
  </si>
  <si>
    <t>-710592116</t>
  </si>
  <si>
    <t>https://podminky.urs.cz/item/CS_URS_2025_01/275362021</t>
  </si>
  <si>
    <t>"8/100x8/100 1 kus"</t>
  </si>
  <si>
    <t>47,4/1000</t>
  </si>
  <si>
    <t>Vedení trubní dálková a přípojná</t>
  </si>
  <si>
    <t>899133211</t>
  </si>
  <si>
    <t>Výměna (výšková úprava) vtokové mříže uliční vpusti na betonové skruži s použitím betonových vyrovnávacích prvků</t>
  </si>
  <si>
    <t>-2135028067</t>
  </si>
  <si>
    <t>https://podminky.urs.cz/item/CS_URS_2025_01/899133211</t>
  </si>
  <si>
    <t>Odkopávka, snížení a konzervace stávajících nefunkčních vpustí včetně zákrytu</t>
  </si>
  <si>
    <t>59224538</t>
  </si>
  <si>
    <t>deska betonová zákrytová šachty DN 800 kanalizační 80/62,5x20cm</t>
  </si>
  <si>
    <t>1079278752</t>
  </si>
  <si>
    <t>936104211</t>
  </si>
  <si>
    <t>Montáž odpadkového koše do betonové patky</t>
  </si>
  <si>
    <t>-1474058160</t>
  </si>
  <si>
    <t>https://podminky.urs.cz/item/CS_URS_2025_01/936104211</t>
  </si>
  <si>
    <t>74910130-R</t>
  </si>
  <si>
    <t xml:space="preserve">odpadkový koš 50 lt kov (tahokov) dle specifikace v TZ </t>
  </si>
  <si>
    <t>462632195</t>
  </si>
  <si>
    <t>936124113</t>
  </si>
  <si>
    <t>Montáž lavičky parkové stabilní přichycené kotevními šrouby</t>
  </si>
  <si>
    <t>CS ÚRS 2024 02</t>
  </si>
  <si>
    <t>662251938</t>
  </si>
  <si>
    <t>https://podminky.urs.cz/item/CS_URS_2024_02/936124113</t>
  </si>
  <si>
    <t>74910100-R</t>
  </si>
  <si>
    <t>lavička s opěradlem dřevo kov přímá tropické lamely 180 cm</t>
  </si>
  <si>
    <t>33540315</t>
  </si>
  <si>
    <t>959005100-R</t>
  </si>
  <si>
    <t>Montáž a kotvení Fragmentu včetně pomocných materiálů</t>
  </si>
  <si>
    <t>kpl</t>
  </si>
  <si>
    <t>1935954073</t>
  </si>
  <si>
    <t>966001211</t>
  </si>
  <si>
    <t>Odstranění lavičky parkové stabilní zabetonované</t>
  </si>
  <si>
    <t>-1648218245</t>
  </si>
  <si>
    <t>https://podminky.urs.cz/item/CS_URS_2025_01/966001211</t>
  </si>
  <si>
    <t>Parkové lavičky přemísťované</t>
  </si>
  <si>
    <t>966001212</t>
  </si>
  <si>
    <t>Odstranění lavičky parkové stabilní přichycené kotevními šrouby</t>
  </si>
  <si>
    <t>-315983816</t>
  </si>
  <si>
    <t>https://podminky.urs.cz/item/CS_URS_2025_01/966001212</t>
  </si>
  <si>
    <t>Individuální sedák přemísťovaný</t>
  </si>
  <si>
    <t>966001311</t>
  </si>
  <si>
    <t>Odstranění odpadkového koše s betonovou patkou</t>
  </si>
  <si>
    <t>-228648660</t>
  </si>
  <si>
    <t>https://podminky.urs.cz/item/CS_URS_2025_01/966001311</t>
  </si>
  <si>
    <t>Odpadkový koš přemísťovaný</t>
  </si>
  <si>
    <t>997013111</t>
  </si>
  <si>
    <t>Vnitrostaveništní doprava suti a vybouraných hmot vodorovně do 50 m s naložením základní pro budovy a haly výšky do 6 m</t>
  </si>
  <si>
    <t>-1942869616</t>
  </si>
  <si>
    <t>https://podminky.urs.cz/item/CS_URS_2025_01/997013111</t>
  </si>
  <si>
    <t>997013501</t>
  </si>
  <si>
    <t>Odvoz suti a vybouraných hmot na skládku nebo meziskládku se složením, na vzdálenost do 1 km</t>
  </si>
  <si>
    <t>1645824326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</si>
  <si>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</si>
  <si>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</si>
  <si>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</si>
  <si>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2041269305</t>
  </si>
  <si>
    <t>https://podminky.urs.cz/item/CS_URS_2025_01/997013509</t>
  </si>
  <si>
    <t>7,169*9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</si>
  <si>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</si>
  <si>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</si>
  <si>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1815703346</t>
  </si>
  <si>
    <t>https://podminky.urs.cz/item/CS_URS_2025_01/997013631</t>
  </si>
  <si>
    <t>7,169*0,7 'Přepočtené koeficientem množství</t>
  </si>
  <si>
    <t>997013639-R</t>
  </si>
  <si>
    <t>Uložení na deponii investora (poplatek jen za manipulaci při uskladnění) - demontovaný mobiliář</t>
  </si>
  <si>
    <t>314802645</t>
  </si>
  <si>
    <t>7,169*0,3 'Přepočtené koeficientem množství</t>
  </si>
  <si>
    <t>-1394115477</t>
  </si>
  <si>
    <t>767223222</t>
  </si>
  <si>
    <t>Montáž zábradlí přímého v exteriéru na schodišti kotveného do betonu</t>
  </si>
  <si>
    <t>1335864353</t>
  </si>
  <si>
    <t>https://podminky.urs.cz/item/CS_URS_2024_02/767223222</t>
  </si>
  <si>
    <t>55342293-R</t>
  </si>
  <si>
    <t>Zábradlí ocelové atypické pásovina 40/14mm pozink, nátěr kovářská barva antracit dle dílenské dokumentace zhotovitele včetně spojovacích a kotevních prvků</t>
  </si>
  <si>
    <t>1260052640</t>
  </si>
  <si>
    <t>-1583069472</t>
  </si>
  <si>
    <t xml:space="preserve">VRN - Vedlejší rozpočtové náklady 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</si>
  <si>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</si>
  <si>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</si>
  <si>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</si>
  <si>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</si>
  <si>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</si>
  <si>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</si>
  <si>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</si>
  <si>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</si>
  <si>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</si>
  <si>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</si>
  <si>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</si>
  <si>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1024</t>
  </si>
  <si>
    <t>-1682542341</t>
  </si>
  <si>
    <t>https://podminky.urs.cz/item/CS_URS_2025_01/012164000</t>
  </si>
  <si>
    <t>vytýčení všech dotčených IS na místě plnění zakázky a zajištění jejich ochrany během provádění zakázky, rozměření pozic dřevin</t>
  </si>
  <si>
    <t>012234000</t>
  </si>
  <si>
    <t>Vytyčení obvodu stavby</t>
  </si>
  <si>
    <t>24493499</t>
  </si>
  <si>
    <t>https://podminky.urs.cz/item/CS_URS_2025_01/012234000</t>
  </si>
  <si>
    <t>013244000</t>
  </si>
  <si>
    <t>Dokumentace pro provádění stavby</t>
  </si>
  <si>
    <t>1355415013</t>
  </si>
  <si>
    <t>https://podminky.urs.cz/item/CS_URS_2025_01/013244000</t>
  </si>
  <si>
    <t>RDS Základu pro Fragnment - realizační a dílenská dokumentace stavby</t>
  </si>
  <si>
    <t>013254000</t>
  </si>
  <si>
    <t>Dokumentace skutečného provedení stavby</t>
  </si>
  <si>
    <t>-1443213107</t>
  </si>
  <si>
    <t>https://podminky.urs.cz/item/CS_URS_2025_01/013254000</t>
  </si>
  <si>
    <t>- zajištění dokumentace skutečného stavu (dále jen „DSPS“) ve 2 vyhotoveních (1x tis  + 1x dig. forma</t>
  </si>
  <si>
    <t>- výkresy ve formátu .dwg, textová část ve formátech Word a Excel)</t>
  </si>
  <si>
    <t>013294000</t>
  </si>
  <si>
    <t>Ostatní dokumentace stavby</t>
  </si>
  <si>
    <t>887790621</t>
  </si>
  <si>
    <t>https://podminky.urs.cz/item/CS_URS_2025_01/013294000</t>
  </si>
  <si>
    <t xml:space="preserve">průběžná fotodokumentace z průběhu provádění zakázky (digitální forma) </t>
  </si>
  <si>
    <t>VRN3</t>
  </si>
  <si>
    <t>Zařízení staveniště</t>
  </si>
  <si>
    <t>030001000</t>
  </si>
  <si>
    <t>1770723454</t>
  </si>
  <si>
    <t>https://podminky.urs.cz/item/CS_URS_2025_01/030001000</t>
  </si>
  <si>
    <t>- vč. zajištění bezpečnosti při plnění předmětu zakázky a zajištění ochrany životního prostředí</t>
  </si>
  <si>
    <t>- zařízení staveniště, případně zřízení mezideponie po dobu realizace díla</t>
  </si>
  <si>
    <t>- zajištění čistoty staveniště a zejména okolí, v případě potřeby zajistit čištění komunikací dotčených provozem dodavatele,</t>
  </si>
  <si>
    <t xml:space="preserve">  zejména výjezd a příjezd na místo plnění zakázky</t>
  </si>
  <si>
    <t>031303000</t>
  </si>
  <si>
    <t>Náklady na zábor</t>
  </si>
  <si>
    <t>-1298351727</t>
  </si>
  <si>
    <t>https://podminky.urs.cz/item/CS_URS_2025_01/031303000</t>
  </si>
  <si>
    <t>vč. zajištění povolení záboru veřejného prostranství či komunikací nutných k provedení prací, včetně úhrady poplatků</t>
  </si>
  <si>
    <t>033002000</t>
  </si>
  <si>
    <t>Připojení a spotřeba energií pro zařízení staveniště</t>
  </si>
  <si>
    <t>1666409570</t>
  </si>
  <si>
    <t>https://podminky.urs.cz/item/CS_URS_2025_01/033002000</t>
  </si>
  <si>
    <t>zajištění přípojky vody pro realizaci zakázky, přičemž spotřebu těchto energií v průběhu provádění prací hradí dodavatel</t>
  </si>
  <si>
    <t>VRN4</t>
  </si>
  <si>
    <t>Inženýrská činnost</t>
  </si>
  <si>
    <t>043154000</t>
  </si>
  <si>
    <t>Zkoušky hutnicí</t>
  </si>
  <si>
    <t>-1451188171</t>
  </si>
  <si>
    <t>https://podminky.urs.cz/item/CS_URS_2025_01/043154000</t>
  </si>
  <si>
    <t>Zhutnění pláně Edef2 30MPa</t>
  </si>
  <si>
    <t>VRN7</t>
  </si>
  <si>
    <t>Provozní vlivy</t>
  </si>
  <si>
    <t>072203000</t>
  </si>
  <si>
    <t>Silniční provoz - zajištění DIO (dopravní značení)</t>
  </si>
  <si>
    <t>1888225541</t>
  </si>
  <si>
    <t>https://podminky.urs.cz/item/CS_URS_2025_01/072203000</t>
  </si>
  <si>
    <t>VRN9</t>
  </si>
  <si>
    <t>Ostatní náklady</t>
  </si>
  <si>
    <t>090001000</t>
  </si>
  <si>
    <t>1912866410</t>
  </si>
  <si>
    <t>https://podminky.urs.cz/item/CS_URS_2025_01/090001000</t>
  </si>
  <si>
    <t>ostatní související práce potřebné ke kompletnímu dokončení zakázky podle zadávací PD,</t>
  </si>
  <si>
    <t>příslušných povolení a vyjádření v rámci realizace díla a platných norem a předpisů</t>
  </si>
  <si>
    <t>094002000</t>
  </si>
  <si>
    <t>Ostatní náklady související s výstavbou</t>
  </si>
  <si>
    <t>-1269866579</t>
  </si>
  <si>
    <t>https://podminky.urs.cz/item/CS_URS_2025_01/094002000</t>
  </si>
  <si>
    <t>zajištění informovanosti občanů v dané lokalitě o způsobu obslužnosti, parkování atd.</t>
  </si>
  <si>
    <t xml:space="preserve"> v dostatečném předstihu a míře v případě realizace dopravních opatření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</si>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</sst>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4813318" TargetMode="External" /><Relationship Id="rId2" Type="http://schemas.openxmlformats.org/officeDocument/2006/relationships/hyperlink" Target="https://podminky.urs.cz/item/CS_URS_2025_01/184813321" TargetMode="External" /><Relationship Id="rId3" Type="http://schemas.openxmlformats.org/officeDocument/2006/relationships/hyperlink" Target="https://podminky.urs.cz/item/CS_URS_2025_01/998231311" TargetMode="External" /><Relationship Id="rId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3106132" TargetMode="External" /><Relationship Id="rId3" Type="http://schemas.openxmlformats.org/officeDocument/2006/relationships/hyperlink" Target="https://podminky.urs.cz/item/CS_URS_2025_01/113107211" TargetMode="External" /><Relationship Id="rId4" Type="http://schemas.openxmlformats.org/officeDocument/2006/relationships/hyperlink" Target="https://podminky.urs.cz/item/CS_URS_2025_01/113107230" TargetMode="External" /><Relationship Id="rId5" Type="http://schemas.openxmlformats.org/officeDocument/2006/relationships/hyperlink" Target="https://podminky.urs.cz/item/CS_URS_2025_01/113107241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3203111" TargetMode="External" /><Relationship Id="rId8" Type="http://schemas.openxmlformats.org/officeDocument/2006/relationships/hyperlink" Target="https://podminky.urs.cz/item/CS_URS_2025_01/122151101" TargetMode="External" /><Relationship Id="rId9" Type="http://schemas.openxmlformats.org/officeDocument/2006/relationships/hyperlink" Target="https://podminky.urs.cz/item/CS_URS_2025_01/122251103" TargetMode="External" /><Relationship Id="rId10" Type="http://schemas.openxmlformats.org/officeDocument/2006/relationships/hyperlink" Target="https://podminky.urs.cz/item/CS_URS_2025_01/132251251" TargetMode="External" /><Relationship Id="rId11" Type="http://schemas.openxmlformats.org/officeDocument/2006/relationships/hyperlink" Target="https://podminky.urs.cz/item/CS_URS_2025_01/162751117" TargetMode="External" /><Relationship Id="rId12" Type="http://schemas.openxmlformats.org/officeDocument/2006/relationships/hyperlink" Target="https://podminky.urs.cz/item/CS_URS_2025_01/166151101" TargetMode="External" /><Relationship Id="rId13" Type="http://schemas.openxmlformats.org/officeDocument/2006/relationships/hyperlink" Target="https://podminky.urs.cz/item/CS_URS_2025_01/171151103" TargetMode="External" /><Relationship Id="rId14" Type="http://schemas.openxmlformats.org/officeDocument/2006/relationships/hyperlink" Target="https://podminky.urs.cz/item/CS_URS_2025_01/171201231" TargetMode="External" /><Relationship Id="rId15" Type="http://schemas.openxmlformats.org/officeDocument/2006/relationships/hyperlink" Target="https://podminky.urs.cz/item/CS_URS_2025_01/181951112" TargetMode="External" /><Relationship Id="rId16" Type="http://schemas.openxmlformats.org/officeDocument/2006/relationships/hyperlink" Target="https://podminky.urs.cz/item/CS_URS_2025_01/182151111" TargetMode="External" /><Relationship Id="rId17" Type="http://schemas.openxmlformats.org/officeDocument/2006/relationships/hyperlink" Target="https://podminky.urs.cz/item/CS_URS_2025_01/211531111" TargetMode="External" /><Relationship Id="rId18" Type="http://schemas.openxmlformats.org/officeDocument/2006/relationships/hyperlink" Target="https://podminky.urs.cz/item/CS_URS_2025_01/211971121" TargetMode="External" /><Relationship Id="rId19" Type="http://schemas.openxmlformats.org/officeDocument/2006/relationships/hyperlink" Target="https://podminky.urs.cz/item/CS_URS_2025_01/961044111" TargetMode="External" /><Relationship Id="rId20" Type="http://schemas.openxmlformats.org/officeDocument/2006/relationships/hyperlink" Target="https://podminky.urs.cz/item/CS_URS_2025_01/962022491" TargetMode="External" /><Relationship Id="rId21" Type="http://schemas.openxmlformats.org/officeDocument/2006/relationships/hyperlink" Target="https://podminky.urs.cz/item/CS_URS_2025_01/962042321" TargetMode="External" /><Relationship Id="rId22" Type="http://schemas.openxmlformats.org/officeDocument/2006/relationships/hyperlink" Target="https://podminky.urs.cz/item/CS_URS_2025_01/979024442" TargetMode="External" /><Relationship Id="rId23" Type="http://schemas.openxmlformats.org/officeDocument/2006/relationships/hyperlink" Target="https://podminky.urs.cz/item/CS_URS_2025_01/979071112" TargetMode="External" /><Relationship Id="rId24" Type="http://schemas.openxmlformats.org/officeDocument/2006/relationships/hyperlink" Target="https://podminky.urs.cz/item/CS_URS_2025_01/997221561" TargetMode="External" /><Relationship Id="rId25" Type="http://schemas.openxmlformats.org/officeDocument/2006/relationships/hyperlink" Target="https://podminky.urs.cz/item/CS_URS_2025_01/997221569" TargetMode="External" /><Relationship Id="rId26" Type="http://schemas.openxmlformats.org/officeDocument/2006/relationships/hyperlink" Target="https://podminky.urs.cz/item/CS_URS_2025_01/997221861" TargetMode="External" /><Relationship Id="rId27" Type="http://schemas.openxmlformats.org/officeDocument/2006/relationships/hyperlink" Target="https://podminky.urs.cz/item/CS_URS_2025_01/997221873" TargetMode="External" /><Relationship Id="rId28" Type="http://schemas.openxmlformats.org/officeDocument/2006/relationships/hyperlink" Target="https://podminky.urs.cz/item/CS_URS_2025_01/997221875" TargetMode="External" /><Relationship Id="rId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1103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66151101" TargetMode="External" /><Relationship Id="rId4" Type="http://schemas.openxmlformats.org/officeDocument/2006/relationships/hyperlink" Target="https://podminky.urs.cz/item/CS_URS_2025_01/171151103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81951112" TargetMode="External" /><Relationship Id="rId7" Type="http://schemas.openxmlformats.org/officeDocument/2006/relationships/hyperlink" Target="https://podminky.urs.cz/item/CS_URS_2025_01/182151111" TargetMode="External" /><Relationship Id="rId8" Type="http://schemas.openxmlformats.org/officeDocument/2006/relationships/hyperlink" Target="https://podminky.urs.cz/item/CS_URS_2024_01/561121101" TargetMode="External" /><Relationship Id="rId9" Type="http://schemas.openxmlformats.org/officeDocument/2006/relationships/hyperlink" Target="https://podminky.urs.cz/item/CS_URS_2025_01/564710012" TargetMode="External" /><Relationship Id="rId10" Type="http://schemas.openxmlformats.org/officeDocument/2006/relationships/hyperlink" Target="https://podminky.urs.cz/item/CS_URS_2025_01/564710112" TargetMode="External" /><Relationship Id="rId11" Type="http://schemas.openxmlformats.org/officeDocument/2006/relationships/hyperlink" Target="https://podminky.urs.cz/item/CS_URS_2025_01/564851111" TargetMode="External" /><Relationship Id="rId12" Type="http://schemas.openxmlformats.org/officeDocument/2006/relationships/hyperlink" Target="https://podminky.urs.cz/item/CS_URS_2025_01/591241111" TargetMode="External" /><Relationship Id="rId13" Type="http://schemas.openxmlformats.org/officeDocument/2006/relationships/hyperlink" Target="https://podminky.urs.cz/item/CS_URS_2025_01/591412111" TargetMode="External" /><Relationship Id="rId14" Type="http://schemas.openxmlformats.org/officeDocument/2006/relationships/hyperlink" Target="https://podminky.urs.cz/item/CS_URS_2025_01/597661112" TargetMode="External" /><Relationship Id="rId15" Type="http://schemas.openxmlformats.org/officeDocument/2006/relationships/hyperlink" Target="https://podminky.urs.cz/item/CS_URS_2025_01/916241213" TargetMode="External" /><Relationship Id="rId16" Type="http://schemas.openxmlformats.org/officeDocument/2006/relationships/hyperlink" Target="https://podminky.urs.cz/item/CS_URS_2025_01/998223011" TargetMode="External" /><Relationship Id="rId17" Type="http://schemas.openxmlformats.org/officeDocument/2006/relationships/hyperlink" Target="https://podminky.urs.cz/item/CS_URS_2025_01/767995117" TargetMode="External" /><Relationship Id="rId18" Type="http://schemas.openxmlformats.org/officeDocument/2006/relationships/hyperlink" Target="https://podminky.urs.cz/item/CS_URS_2025_01/998767101" TargetMode="External" /><Relationship Id="rId1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151121" TargetMode="External" /><Relationship Id="rId2" Type="http://schemas.openxmlformats.org/officeDocument/2006/relationships/hyperlink" Target="https://podminky.urs.cz/item/CS_URS_2025_01/181111111" TargetMode="External" /><Relationship Id="rId3" Type="http://schemas.openxmlformats.org/officeDocument/2006/relationships/hyperlink" Target="https://podminky.urs.cz/item/CS_URS_2025_01/181351113" TargetMode="External" /><Relationship Id="rId4" Type="http://schemas.openxmlformats.org/officeDocument/2006/relationships/hyperlink" Target="https://podminky.urs.cz/item/CS_URS_2025_01/181411131" TargetMode="External" /><Relationship Id="rId5" Type="http://schemas.openxmlformats.org/officeDocument/2006/relationships/hyperlink" Target="https://podminky.urs.cz/item/CS_URS_2025_01/181411141" TargetMode="External" /><Relationship Id="rId6" Type="http://schemas.openxmlformats.org/officeDocument/2006/relationships/hyperlink" Target="https://podminky.urs.cz/item/CS_URS_2025_01/183402131" TargetMode="External" /><Relationship Id="rId7" Type="http://schemas.openxmlformats.org/officeDocument/2006/relationships/hyperlink" Target="https://podminky.urs.cz/item/CS_URS_2025_01/183403114" TargetMode="External" /><Relationship Id="rId8" Type="http://schemas.openxmlformats.org/officeDocument/2006/relationships/hyperlink" Target="https://podminky.urs.cz/item/CS_URS_2025_01/183403153" TargetMode="External" /><Relationship Id="rId9" Type="http://schemas.openxmlformats.org/officeDocument/2006/relationships/hyperlink" Target="https://podminky.urs.cz/item/CS_URS_2025_01/183403161" TargetMode="External" /><Relationship Id="rId10" Type="http://schemas.openxmlformats.org/officeDocument/2006/relationships/hyperlink" Target="https://podminky.urs.cz/item/CS_URS_2025_01/184813511" TargetMode="External" /><Relationship Id="rId11" Type="http://schemas.openxmlformats.org/officeDocument/2006/relationships/hyperlink" Target="https://podminky.urs.cz/item/CS_URS_2025_01/184813521" TargetMode="External" /><Relationship Id="rId12" Type="http://schemas.openxmlformats.org/officeDocument/2006/relationships/hyperlink" Target="https://podminky.urs.cz/item/CS_URS_2025_01/185802113" TargetMode="External" /><Relationship Id="rId13" Type="http://schemas.openxmlformats.org/officeDocument/2006/relationships/hyperlink" Target="https://podminky.urs.cz/item/CS_URS_2025_01/185803111" TargetMode="External" /><Relationship Id="rId14" Type="http://schemas.openxmlformats.org/officeDocument/2006/relationships/hyperlink" Target="https://podminky.urs.cz/item/CS_URS_2025_01/185811211" TargetMode="External" /><Relationship Id="rId15" Type="http://schemas.openxmlformats.org/officeDocument/2006/relationships/hyperlink" Target="https://podminky.urs.cz/item/CS_URS_2025_01/998231311" TargetMode="External" /><Relationship Id="rId1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110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67151101" TargetMode="External" /><Relationship Id="rId4" Type="http://schemas.openxmlformats.org/officeDocument/2006/relationships/hyperlink" Target="https://podminky.urs.cz/item/CS_URS_2025_01/171201231" TargetMode="External" /><Relationship Id="rId5" Type="http://schemas.openxmlformats.org/officeDocument/2006/relationships/hyperlink" Target="https://podminky.urs.cz/item/CS_URS_2025_01/273313511" TargetMode="External" /><Relationship Id="rId6" Type="http://schemas.openxmlformats.org/officeDocument/2006/relationships/hyperlink" Target="https://podminky.urs.cz/item/CS_URS_2025_01/275313711" TargetMode="External" /><Relationship Id="rId7" Type="http://schemas.openxmlformats.org/officeDocument/2006/relationships/hyperlink" Target="https://podminky.urs.cz/item/CS_URS_2025_01/275313811" TargetMode="External" /><Relationship Id="rId8" Type="http://schemas.openxmlformats.org/officeDocument/2006/relationships/hyperlink" Target="https://podminky.urs.cz/item/CS_URS_2025_01/275362021" TargetMode="External" /><Relationship Id="rId9" Type="http://schemas.openxmlformats.org/officeDocument/2006/relationships/hyperlink" Target="https://podminky.urs.cz/item/CS_URS_2025_01/899133211" TargetMode="External" /><Relationship Id="rId10" Type="http://schemas.openxmlformats.org/officeDocument/2006/relationships/hyperlink" Target="https://podminky.urs.cz/item/CS_URS_2025_01/936104211" TargetMode="External" /><Relationship Id="rId11" Type="http://schemas.openxmlformats.org/officeDocument/2006/relationships/hyperlink" Target="https://podminky.urs.cz/item/CS_URS_2024_02/936124113" TargetMode="External" /><Relationship Id="rId12" Type="http://schemas.openxmlformats.org/officeDocument/2006/relationships/hyperlink" Target="https://podminky.urs.cz/item/CS_URS_2025_01/966001211" TargetMode="External" /><Relationship Id="rId13" Type="http://schemas.openxmlformats.org/officeDocument/2006/relationships/hyperlink" Target="https://podminky.urs.cz/item/CS_URS_2025_01/966001212" TargetMode="External" /><Relationship Id="rId14" Type="http://schemas.openxmlformats.org/officeDocument/2006/relationships/hyperlink" Target="https://podminky.urs.cz/item/CS_URS_2025_01/966001311" TargetMode="External" /><Relationship Id="rId15" Type="http://schemas.openxmlformats.org/officeDocument/2006/relationships/hyperlink" Target="https://podminky.urs.cz/item/CS_URS_2025_01/997013111" TargetMode="External" /><Relationship Id="rId16" Type="http://schemas.openxmlformats.org/officeDocument/2006/relationships/hyperlink" Target="https://podminky.urs.cz/item/CS_URS_2025_01/997013501" TargetMode="External" /><Relationship Id="rId17" Type="http://schemas.openxmlformats.org/officeDocument/2006/relationships/hyperlink" Target="https://podminky.urs.cz/item/CS_URS_2025_01/997013509" TargetMode="External" /><Relationship Id="rId18" Type="http://schemas.openxmlformats.org/officeDocument/2006/relationships/hyperlink" Target="https://podminky.urs.cz/item/CS_URS_2025_01/997013631" TargetMode="External" /><Relationship Id="rId19" Type="http://schemas.openxmlformats.org/officeDocument/2006/relationships/hyperlink" Target="https://podminky.urs.cz/item/CS_URS_2025_01/998231311" TargetMode="External" /><Relationship Id="rId20" Type="http://schemas.openxmlformats.org/officeDocument/2006/relationships/hyperlink" Target="https://podminky.urs.cz/item/CS_URS_2024_02/767223222" TargetMode="External" /><Relationship Id="rId21" Type="http://schemas.openxmlformats.org/officeDocument/2006/relationships/hyperlink" Target="https://podminky.urs.cz/item/CS_URS_2025_01/998767101" TargetMode="External" /><Relationship Id="rId2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64000" TargetMode="External" /><Relationship Id="rId2" Type="http://schemas.openxmlformats.org/officeDocument/2006/relationships/hyperlink" Target="https://podminky.urs.cz/item/CS_URS_2025_01/012234000" TargetMode="External" /><Relationship Id="rId3" Type="http://schemas.openxmlformats.org/officeDocument/2006/relationships/hyperlink" Target="https://podminky.urs.cz/item/CS_URS_2025_01/013244000" TargetMode="External" /><Relationship Id="rId4" Type="http://schemas.openxmlformats.org/officeDocument/2006/relationships/hyperlink" Target="https://podminky.urs.cz/item/CS_URS_2025_01/013254000" TargetMode="External" /><Relationship Id="rId5" Type="http://schemas.openxmlformats.org/officeDocument/2006/relationships/hyperlink" Target="https://podminky.urs.cz/item/CS_URS_2025_01/013294000" TargetMode="External" /><Relationship Id="rId6" Type="http://schemas.openxmlformats.org/officeDocument/2006/relationships/hyperlink" Target="https://podminky.urs.cz/item/CS_URS_2025_01/030001000" TargetMode="External" /><Relationship Id="rId7" Type="http://schemas.openxmlformats.org/officeDocument/2006/relationships/hyperlink" Target="https://podminky.urs.cz/item/CS_URS_2025_01/031303000" TargetMode="External" /><Relationship Id="rId8" Type="http://schemas.openxmlformats.org/officeDocument/2006/relationships/hyperlink" Target="https://podminky.urs.cz/item/CS_URS_2025_01/033002000" TargetMode="External" /><Relationship Id="rId9" Type="http://schemas.openxmlformats.org/officeDocument/2006/relationships/hyperlink" Target="https://podminky.urs.cz/item/CS_URS_2025_01/043154000" TargetMode="External" /><Relationship Id="rId10" Type="http://schemas.openxmlformats.org/officeDocument/2006/relationships/hyperlink" Target="https://podminky.urs.cz/item/CS_URS_2025_01/072203000" TargetMode="External" /><Relationship Id="rId11" Type="http://schemas.openxmlformats.org/officeDocument/2006/relationships/hyperlink" Target="https://podminky.urs.cz/item/CS_URS_2025_01/090001000" TargetMode="External" /><Relationship Id="rId12" Type="http://schemas.openxmlformats.org/officeDocument/2006/relationships/hyperlink" Target="https://podminky.urs.cz/item/CS_URS_2025_01/094002000" TargetMode="External" /><Relationship Id="rId1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2025072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Úpravy parku na náměstí Českých bratří - Opatření podporující lepší vsakování srážkové vody v ploše parku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náměstí Českých bratří Liberec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4. 6. 2025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Liberec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Ivan Marek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Arboristika'!J30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01 - Arboristika'!P82</f>
        <v>0</v>
      </c>
      <c r="AV55" s="122">
        <f>'SO 01 - Arboristika'!J33</f>
        <v>0</v>
      </c>
      <c r="AW55" s="122">
        <f>'SO 01 - Arboristika'!J34</f>
        <v>0</v>
      </c>
      <c r="AX55" s="122">
        <f>'SO 01 - Arboristika'!J35</f>
        <v>0</v>
      </c>
      <c r="AY55" s="122">
        <f>'SO 01 - Arboristika'!J36</f>
        <v>0</v>
      </c>
      <c r="AZ55" s="122">
        <f>'SO 01 - Arboristika'!F33</f>
        <v>0</v>
      </c>
      <c r="BA55" s="122">
        <f>'SO 01 - Arboristika'!F34</f>
        <v>0</v>
      </c>
      <c r="BB55" s="122">
        <f>'SO 01 - Arboristika'!F35</f>
        <v>0</v>
      </c>
      <c r="BC55" s="122">
        <f>'SO 01 - Arboristika'!F36</f>
        <v>0</v>
      </c>
      <c r="BD55" s="124">
        <f>'SO 01 - Arboristika'!F37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02 - Rekultivace a pří...'!J30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02 - Rekultivace a pří...'!P84</f>
        <v>0</v>
      </c>
      <c r="AV56" s="122">
        <f>'SO 02 - Rekultivace a pří...'!J33</f>
        <v>0</v>
      </c>
      <c r="AW56" s="122">
        <f>'SO 02 - Rekultivace a pří...'!J34</f>
        <v>0</v>
      </c>
      <c r="AX56" s="122">
        <f>'SO 02 - Rekultivace a pří...'!J35</f>
        <v>0</v>
      </c>
      <c r="AY56" s="122">
        <f>'SO 02 - Rekultivace a pří...'!J36</f>
        <v>0</v>
      </c>
      <c r="AZ56" s="122">
        <f>'SO 02 - Rekultivace a pří...'!F33</f>
        <v>0</v>
      </c>
      <c r="BA56" s="122">
        <f>'SO 02 - Rekultivace a pří...'!F34</f>
        <v>0</v>
      </c>
      <c r="BB56" s="122">
        <f>'SO 02 - Rekultivace a pří...'!F35</f>
        <v>0</v>
      </c>
      <c r="BC56" s="122">
        <f>'SO 02 - Rekultivace a pří...'!F36</f>
        <v>0</v>
      </c>
      <c r="BD56" s="124">
        <f>'SO 02 - Rekultivace a pří...'!F37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03 - Zpevněné plochy a...'!J30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'SO 03 - Zpevněné plochy a...'!P86</f>
        <v>0</v>
      </c>
      <c r="AV57" s="122">
        <f>'SO 03 - Zpevněné plochy a...'!J33</f>
        <v>0</v>
      </c>
      <c r="AW57" s="122">
        <f>'SO 03 - Zpevněné plochy a...'!J34</f>
        <v>0</v>
      </c>
      <c r="AX57" s="122">
        <f>'SO 03 - Zpevněné plochy a...'!J35</f>
        <v>0</v>
      </c>
      <c r="AY57" s="122">
        <f>'SO 03 - Zpevněné plochy a...'!J36</f>
        <v>0</v>
      </c>
      <c r="AZ57" s="122">
        <f>'SO 03 - Zpevněné plochy a...'!F33</f>
        <v>0</v>
      </c>
      <c r="BA57" s="122">
        <f>'SO 03 - Zpevněné plochy a...'!F34</f>
        <v>0</v>
      </c>
      <c r="BB57" s="122">
        <f>'SO 03 - Zpevněné plochy a...'!F35</f>
        <v>0</v>
      </c>
      <c r="BC57" s="122">
        <f>'SO 03 - Zpevněné plochy a...'!F36</f>
        <v>0</v>
      </c>
      <c r="BD57" s="124">
        <f>'SO 03 - Zpevněné plochy a...'!F37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04 - Sadové úpravy - T...'!J30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'SO 04 - Sadové úpravy - T...'!P82</f>
        <v>0</v>
      </c>
      <c r="AV58" s="122">
        <f>'SO 04 - Sadové úpravy - T...'!J33</f>
        <v>0</v>
      </c>
      <c r="AW58" s="122">
        <f>'SO 04 - Sadové úpravy - T...'!J34</f>
        <v>0</v>
      </c>
      <c r="AX58" s="122">
        <f>'SO 04 - Sadové úpravy - T...'!J35</f>
        <v>0</v>
      </c>
      <c r="AY58" s="122">
        <f>'SO 04 - Sadové úpravy - T...'!J36</f>
        <v>0</v>
      </c>
      <c r="AZ58" s="122">
        <f>'SO 04 - Sadové úpravy - T...'!F33</f>
        <v>0</v>
      </c>
      <c r="BA58" s="122">
        <f>'SO 04 - Sadové úpravy - T...'!F34</f>
        <v>0</v>
      </c>
      <c r="BB58" s="122">
        <f>'SO 04 - Sadové úpravy - T...'!F35</f>
        <v>0</v>
      </c>
      <c r="BC58" s="122">
        <f>'SO 04 - Sadové úpravy - T...'!F36</f>
        <v>0</v>
      </c>
      <c r="BD58" s="124">
        <f>'SO 04 - Sadové úpravy - T...'!F37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13" t="s">
        <v>76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05 - Mobiliář'!J30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79</v>
      </c>
      <c r="AR59" s="120"/>
      <c r="AS59" s="121">
        <v>0</v>
      </c>
      <c r="AT59" s="122">
        <f>ROUND(SUM(AV59:AW59),2)</f>
        <v>0</v>
      </c>
      <c r="AU59" s="123">
        <f>'SO 05 - Mobiliář'!P88</f>
        <v>0</v>
      </c>
      <c r="AV59" s="122">
        <f>'SO 05 - Mobiliář'!J33</f>
        <v>0</v>
      </c>
      <c r="AW59" s="122">
        <f>'SO 05 - Mobiliář'!J34</f>
        <v>0</v>
      </c>
      <c r="AX59" s="122">
        <f>'SO 05 - Mobiliář'!J35</f>
        <v>0</v>
      </c>
      <c r="AY59" s="122">
        <f>'SO 05 - Mobiliář'!J36</f>
        <v>0</v>
      </c>
      <c r="AZ59" s="122">
        <f>'SO 05 - Mobiliář'!F33</f>
        <v>0</v>
      </c>
      <c r="BA59" s="122">
        <f>'SO 05 - Mobiliář'!F34</f>
        <v>0</v>
      </c>
      <c r="BB59" s="122">
        <f>'SO 05 - Mobiliář'!F35</f>
        <v>0</v>
      </c>
      <c r="BC59" s="122">
        <f>'SO 05 - Mobiliář'!F36</f>
        <v>0</v>
      </c>
      <c r="BD59" s="124">
        <f>'SO 05 - Mobiliář'!F37</f>
        <v>0</v>
      </c>
      <c r="BE59" s="7"/>
      <c r="BT59" s="125" t="s">
        <v>80</v>
      </c>
      <c r="BV59" s="125" t="s">
        <v>74</v>
      </c>
      <c r="BW59" s="125" t="s">
        <v>94</v>
      </c>
      <c r="BX59" s="125" t="s">
        <v>5</v>
      </c>
      <c r="CL59" s="125" t="s">
        <v>19</v>
      </c>
      <c r="CM59" s="125" t="s">
        <v>82</v>
      </c>
    </row>
    <row r="60" s="7" customFormat="1" ht="16.5" customHeight="1">
      <c r="A60" s="113" t="s">
        <v>76</v>
      </c>
      <c r="B60" s="114"/>
      <c r="C60" s="115"/>
      <c r="D60" s="116" t="s">
        <v>95</v>
      </c>
      <c r="E60" s="116"/>
      <c r="F60" s="116"/>
      <c r="G60" s="116"/>
      <c r="H60" s="116"/>
      <c r="I60" s="117"/>
      <c r="J60" s="116" t="s">
        <v>96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'VRN - Vedlejší rozpočtové...'!J30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79</v>
      </c>
      <c r="AR60" s="120"/>
      <c r="AS60" s="126">
        <v>0</v>
      </c>
      <c r="AT60" s="127">
        <f>ROUND(SUM(AV60:AW60),2)</f>
        <v>0</v>
      </c>
      <c r="AU60" s="128">
        <f>'VRN - Vedlejší rozpočtové...'!P85</f>
        <v>0</v>
      </c>
      <c r="AV60" s="127">
        <f>'VRN - Vedlejší rozpočtové...'!J33</f>
        <v>0</v>
      </c>
      <c r="AW60" s="127">
        <f>'VRN - Vedlejší rozpočtové...'!J34</f>
        <v>0</v>
      </c>
      <c r="AX60" s="127">
        <f>'VRN - Vedlejší rozpočtové...'!J35</f>
        <v>0</v>
      </c>
      <c r="AY60" s="127">
        <f>'VRN - Vedlejší rozpočtové...'!J36</f>
        <v>0</v>
      </c>
      <c r="AZ60" s="127">
        <f>'VRN - Vedlejší rozpočtové...'!F33</f>
        <v>0</v>
      </c>
      <c r="BA60" s="127">
        <f>'VRN - Vedlejší rozpočtové...'!F34</f>
        <v>0</v>
      </c>
      <c r="BB60" s="127">
        <f>'VRN - Vedlejší rozpočtové...'!F35</f>
        <v>0</v>
      </c>
      <c r="BC60" s="127">
        <f>'VRN - Vedlejší rozpočtové...'!F36</f>
        <v>0</v>
      </c>
      <c r="BD60" s="129">
        <f>'VRN - Vedlejší rozpočtové...'!F37</f>
        <v>0</v>
      </c>
      <c r="BE60" s="7"/>
      <c r="BT60" s="125" t="s">
        <v>80</v>
      </c>
      <c r="BV60" s="125" t="s">
        <v>74</v>
      </c>
      <c r="BW60" s="125" t="s">
        <v>97</v>
      </c>
      <c r="BX60" s="125" t="s">
        <v>5</v>
      </c>
      <c r="CL60" s="125" t="s">
        <v>19</v>
      </c>
      <c r="CM60" s="125" t="s">
        <v>82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9GfruTmmGVM7iN9ZsqhsKTfPVFfhL3AoO8kGTHjAKSjtlKmIeX/oWssiSlVGbFwCL3F2UNK9UQugi7C654pAnw==" hashValue="40E7j9pkBq+6SIT32aQGHJa06PUN3nWqc9ubxQLlUVR0vPR/AxsdYW3Rq57VpaxEO1HFXk5b8VK+zE9us662Bg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 - Arboristika'!C2" display="/"/>
    <hyperlink ref="A56" location="'SO 02 - Rekultivace a pří...'!C2" display="/"/>
    <hyperlink ref="A57" location="'SO 03 - Zpevněné plochy a...'!C2" display="/"/>
    <hyperlink ref="A58" location="'SO 04 - Sadové úpravy - T...'!C2" display="/"/>
    <hyperlink ref="A59" location="'SO 05 - Mobiliář'!C2" display="/"/>
    <hyperlink ref="A6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Úpravy parku na náměstí Českých bratří - Opatření podporující lepší vsakování srážkové vody v ploše parku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ROUND((SUM(BE82:BE95)),  2)</f>
        <v>0</v>
      </c>
      <c r="G33" s="40"/>
      <c r="H33" s="40"/>
      <c r="I33" s="150">
        <v>0.20999999999999999</v>
      </c>
      <c r="J33" s="149">
        <f>ROUND(((SUM(BE82:BE95))*I33),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ROUND((SUM(BF82:BF95)),  2)</f>
        <v>0</v>
      </c>
      <c r="G34" s="40"/>
      <c r="H34" s="40"/>
      <c r="I34" s="150">
        <v>0.12</v>
      </c>
      <c r="J34" s="149">
        <f>ROUND(((SUM(BF82:BF95))*I34),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Úpravy parku na náměstí Českých bratří - Opatření podporující lepší vsakování srážkové vody v ploše parku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Arboristika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Českých bratří Liberec</v>
      </c>
      <c r="G52" s="42"/>
      <c r="H52" s="42"/>
      <c r="I52" s="34" t="s">
        <v>23</v>
      </c>
      <c r="J52" s="74" t="str">
        <f>IF(J12="","",J12)</f>
        <v>4. 6. 2025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Liberec</v>
      </c>
      <c r="G54" s="42"/>
      <c r="H54" s="42"/>
      <c r="I54" s="34" t="s">
        <v>31</v>
      </c>
      <c r="J54" s="38" t="str">
        <f>E21</f>
        <v>Ing. Ivan Marek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J93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108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2"/>
      <c r="D72" s="42"/>
      <c r="E72" s="162" t="str">
        <f>E7</f>
        <v>Úpravy parku na náměstí Českých bratří - Opatření podporující lepší vsakování srážkové vody v ploše parku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99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SO 01 - Arboristika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náměstí Českých bratří Liberec</v>
      </c>
      <c r="G76" s="42"/>
      <c r="H76" s="42"/>
      <c r="I76" s="34" t="s">
        <v>23</v>
      </c>
      <c r="J76" s="74" t="str">
        <f>IF(J12="","",J12)</f>
        <v>4. 6. 2025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Město Liberec</v>
      </c>
      <c r="G78" s="42"/>
      <c r="H78" s="42"/>
      <c r="I78" s="34" t="s">
        <v>31</v>
      </c>
      <c r="J78" s="38" t="str">
        <f>E21</f>
        <v>Ing. Ivan Marek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109</v>
      </c>
      <c r="D81" s="182" t="s">
        <v>57</v>
      </c>
      <c r="E81" s="182" t="s">
        <v>53</v>
      </c>
      <c r="F81" s="182" t="s">
        <v>54</v>
      </c>
      <c r="G81" s="182" t="s">
        <v>110</v>
      </c>
      <c r="H81" s="182" t="s">
        <v>111</v>
      </c>
      <c r="I81" s="182" t="s">
        <v>112</v>
      </c>
      <c r="J81" s="182" t="s">
        <v>103</v>
      </c>
      <c r="K81" s="183" t="s">
        <v>113</v>
      </c>
      <c r="L81" s="184"/>
      <c r="M81" s="94" t="s">
        <v>19</v>
      </c>
      <c r="N81" s="95" t="s">
        <v>42</v>
      </c>
      <c r="O81" s="95" t="s">
        <v>114</v>
      </c>
      <c r="P81" s="95" t="s">
        <v>115</v>
      </c>
      <c r="Q81" s="95" t="s">
        <v>116</v>
      </c>
      <c r="R81" s="95" t="s">
        <v>117</v>
      </c>
      <c r="S81" s="95" t="s">
        <v>118</v>
      </c>
      <c r="T81" s="96" t="s">
        <v>119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120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0.09240000000000001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104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121</v>
      </c>
      <c r="F83" s="193" t="s">
        <v>122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P84+P93</f>
        <v>0</v>
      </c>
      <c r="Q83" s="198"/>
      <c r="R83" s="199">
        <f>R84+R93</f>
        <v>0.09240000000000001</v>
      </c>
      <c r="S83" s="198"/>
      <c r="T83" s="200">
        <f>T84+T93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80</v>
      </c>
      <c r="AT83" s="202" t="s">
        <v>71</v>
      </c>
      <c r="AU83" s="202" t="s">
        <v>72</v>
      </c>
      <c r="AY83" s="201" t="s">
        <v>123</v>
      </c>
      <c r="BK83" s="203">
        <f>BK84+BK93</f>
        <v>0</v>
      </c>
    </row>
    <row r="84" s="12" customFormat="1" ht="22.8" customHeight="1">
      <c r="A84" s="12"/>
      <c r="B84" s="190"/>
      <c r="C84" s="191"/>
      <c r="D84" s="192" t="s">
        <v>71</v>
      </c>
      <c r="E84" s="204" t="s">
        <v>80</v>
      </c>
      <c r="F84" s="204" t="s">
        <v>124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SUM(P85:P92)</f>
        <v>0</v>
      </c>
      <c r="Q84" s="198"/>
      <c r="R84" s="199">
        <f>SUM(R85:R92)</f>
        <v>0.09240000000000001</v>
      </c>
      <c r="S84" s="198"/>
      <c r="T84" s="200">
        <f>SUM(T85:T92)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80</v>
      </c>
      <c r="AT84" s="202" t="s">
        <v>71</v>
      </c>
      <c r="AU84" s="202" t="s">
        <v>80</v>
      </c>
      <c r="AY84" s="201" t="s">
        <v>123</v>
      </c>
      <c r="BK84" s="203">
        <f>SUM(BK85:BK92)</f>
        <v>0</v>
      </c>
    </row>
    <row r="85" s="2" customFormat="1" ht="37.8" customHeight="1">
      <c r="A85" s="40"/>
      <c r="B85" s="41"/>
      <c r="C85" s="206" t="s">
        <v>80</v>
      </c>
      <c r="D85" s="206" t="s">
        <v>125</v>
      </c>
      <c r="E85" s="207" t="s">
        <v>126</v>
      </c>
      <c r="F85" s="208" t="s">
        <v>127</v>
      </c>
      <c r="G85" s="209" t="s">
        <v>128</v>
      </c>
      <c r="H85" s="210">
        <v>5</v>
      </c>
      <c r="I85" s="211"/>
      <c r="J85" s="212">
        <f>ROUND(I85*H85,2)</f>
        <v>0</v>
      </c>
      <c r="K85" s="208" t="s">
        <v>129</v>
      </c>
      <c r="L85" s="46"/>
      <c r="M85" s="213" t="s">
        <v>19</v>
      </c>
      <c r="N85" s="214" t="s">
        <v>43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130</v>
      </c>
      <c r="AT85" s="217" t="s">
        <v>125</v>
      </c>
      <c r="AU85" s="217" t="s">
        <v>82</v>
      </c>
      <c r="AY85" s="19" t="s">
        <v>123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80</v>
      </c>
      <c r="BK85" s="218">
        <f>ROUND(I85*H85,2)</f>
        <v>0</v>
      </c>
      <c r="BL85" s="19" t="s">
        <v>130</v>
      </c>
      <c r="BM85" s="217" t="s">
        <v>131</v>
      </c>
    </row>
    <row r="86" s="2" customFormat="1">
      <c r="A86" s="40"/>
      <c r="B86" s="41"/>
      <c r="C86" s="42"/>
      <c r="D86" s="219" t="s">
        <v>132</v>
      </c>
      <c r="E86" s="42"/>
      <c r="F86" s="220" t="s">
        <v>133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132</v>
      </c>
      <c r="AU86" s="19" t="s">
        <v>82</v>
      </c>
    </row>
    <row r="87" s="2" customFormat="1" ht="37.8" customHeight="1">
      <c r="A87" s="40"/>
      <c r="B87" s="41"/>
      <c r="C87" s="224" t="s">
        <v>82</v>
      </c>
      <c r="D87" s="224" t="s">
        <v>134</v>
      </c>
      <c r="E87" s="225" t="s">
        <v>135</v>
      </c>
      <c r="F87" s="226" t="s">
        <v>136</v>
      </c>
      <c r="G87" s="227" t="s">
        <v>137</v>
      </c>
      <c r="H87" s="228">
        <v>41.25</v>
      </c>
      <c r="I87" s="229"/>
      <c r="J87" s="230">
        <f>ROUND(I87*H87,2)</f>
        <v>0</v>
      </c>
      <c r="K87" s="226" t="s">
        <v>129</v>
      </c>
      <c r="L87" s="231"/>
      <c r="M87" s="232" t="s">
        <v>19</v>
      </c>
      <c r="N87" s="233" t="s">
        <v>43</v>
      </c>
      <c r="O87" s="86"/>
      <c r="P87" s="215">
        <f>O87*H87</f>
        <v>0</v>
      </c>
      <c r="Q87" s="215">
        <v>0.001</v>
      </c>
      <c r="R87" s="215">
        <f>Q87*H87</f>
        <v>0.041250000000000002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138</v>
      </c>
      <c r="AT87" s="217" t="s">
        <v>134</v>
      </c>
      <c r="AU87" s="217" t="s">
        <v>82</v>
      </c>
      <c r="AY87" s="19" t="s">
        <v>123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130</v>
      </c>
      <c r="BM87" s="217" t="s">
        <v>139</v>
      </c>
    </row>
    <row r="88" s="13" customFormat="1">
      <c r="A88" s="13"/>
      <c r="B88" s="234"/>
      <c r="C88" s="235"/>
      <c r="D88" s="236" t="s">
        <v>140</v>
      </c>
      <c r="E88" s="235"/>
      <c r="F88" s="237" t="s">
        <v>141</v>
      </c>
      <c r="G88" s="235"/>
      <c r="H88" s="238">
        <v>41.25</v>
      </c>
      <c r="I88" s="239"/>
      <c r="J88" s="235"/>
      <c r="K88" s="235"/>
      <c r="L88" s="240"/>
      <c r="M88" s="241"/>
      <c r="N88" s="242"/>
      <c r="O88" s="242"/>
      <c r="P88" s="242"/>
      <c r="Q88" s="242"/>
      <c r="R88" s="242"/>
      <c r="S88" s="242"/>
      <c r="T88" s="24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44" t="s">
        <v>140</v>
      </c>
      <c r="AU88" s="244" t="s">
        <v>82</v>
      </c>
      <c r="AV88" s="13" t="s">
        <v>82</v>
      </c>
      <c r="AW88" s="13" t="s">
        <v>4</v>
      </c>
      <c r="AX88" s="13" t="s">
        <v>80</v>
      </c>
      <c r="AY88" s="244" t="s">
        <v>123</v>
      </c>
    </row>
    <row r="89" s="2" customFormat="1" ht="37.8" customHeight="1">
      <c r="A89" s="40"/>
      <c r="B89" s="41"/>
      <c r="C89" s="206" t="s">
        <v>142</v>
      </c>
      <c r="D89" s="206" t="s">
        <v>125</v>
      </c>
      <c r="E89" s="207" t="s">
        <v>143</v>
      </c>
      <c r="F89" s="208" t="s">
        <v>144</v>
      </c>
      <c r="G89" s="209" t="s">
        <v>128</v>
      </c>
      <c r="H89" s="210">
        <v>5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130</v>
      </c>
      <c r="AT89" s="217" t="s">
        <v>125</v>
      </c>
      <c r="AU89" s="217" t="s">
        <v>82</v>
      </c>
      <c r="AY89" s="19" t="s">
        <v>123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130</v>
      </c>
      <c r="BM89" s="217" t="s">
        <v>145</v>
      </c>
    </row>
    <row r="90" s="2" customFormat="1">
      <c r="A90" s="40"/>
      <c r="B90" s="41"/>
      <c r="C90" s="42"/>
      <c r="D90" s="219" t="s">
        <v>132</v>
      </c>
      <c r="E90" s="42"/>
      <c r="F90" s="220" t="s">
        <v>146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2" customFormat="1" ht="37.8" customHeight="1">
      <c r="A91" s="40"/>
      <c r="B91" s="41"/>
      <c r="C91" s="224" t="s">
        <v>130</v>
      </c>
      <c r="D91" s="224" t="s">
        <v>134</v>
      </c>
      <c r="E91" s="225" t="s">
        <v>135</v>
      </c>
      <c r="F91" s="226" t="s">
        <v>136</v>
      </c>
      <c r="G91" s="227" t="s">
        <v>137</v>
      </c>
      <c r="H91" s="228">
        <v>51.149999999999999</v>
      </c>
      <c r="I91" s="229"/>
      <c r="J91" s="230">
        <f>ROUND(I91*H91,2)</f>
        <v>0</v>
      </c>
      <c r="K91" s="226" t="s">
        <v>129</v>
      </c>
      <c r="L91" s="231"/>
      <c r="M91" s="232" t="s">
        <v>19</v>
      </c>
      <c r="N91" s="233" t="s">
        <v>43</v>
      </c>
      <c r="O91" s="86"/>
      <c r="P91" s="215">
        <f>O91*H91</f>
        <v>0</v>
      </c>
      <c r="Q91" s="215">
        <v>0.001</v>
      </c>
      <c r="R91" s="215">
        <f>Q91*H91</f>
        <v>0.051150000000000001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138</v>
      </c>
      <c r="AT91" s="217" t="s">
        <v>134</v>
      </c>
      <c r="AU91" s="217" t="s">
        <v>82</v>
      </c>
      <c r="AY91" s="19" t="s">
        <v>123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130</v>
      </c>
      <c r="BM91" s="217" t="s">
        <v>147</v>
      </c>
    </row>
    <row r="92" s="13" customFormat="1">
      <c r="A92" s="13"/>
      <c r="B92" s="234"/>
      <c r="C92" s="235"/>
      <c r="D92" s="236" t="s">
        <v>140</v>
      </c>
      <c r="E92" s="235"/>
      <c r="F92" s="237" t="s">
        <v>148</v>
      </c>
      <c r="G92" s="235"/>
      <c r="H92" s="238">
        <v>51.149999999999999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140</v>
      </c>
      <c r="AU92" s="244" t="s">
        <v>82</v>
      </c>
      <c r="AV92" s="13" t="s">
        <v>82</v>
      </c>
      <c r="AW92" s="13" t="s">
        <v>4</v>
      </c>
      <c r="AX92" s="13" t="s">
        <v>80</v>
      </c>
      <c r="AY92" s="244" t="s">
        <v>123</v>
      </c>
    </row>
    <row r="93" s="12" customFormat="1" ht="22.8" customHeight="1">
      <c r="A93" s="12"/>
      <c r="B93" s="190"/>
      <c r="C93" s="191"/>
      <c r="D93" s="192" t="s">
        <v>71</v>
      </c>
      <c r="E93" s="204" t="s">
        <v>149</v>
      </c>
      <c r="F93" s="204" t="s">
        <v>150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SUM(P94:P95)</f>
        <v>0</v>
      </c>
      <c r="Q93" s="198"/>
      <c r="R93" s="199">
        <f>SUM(R94:R95)</f>
        <v>0</v>
      </c>
      <c r="S93" s="198"/>
      <c r="T93" s="200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80</v>
      </c>
      <c r="AY93" s="201" t="s">
        <v>123</v>
      </c>
      <c r="BK93" s="203">
        <f>SUM(BK94:BK95)</f>
        <v>0</v>
      </c>
    </row>
    <row r="94" s="2" customFormat="1" ht="24.15" customHeight="1">
      <c r="A94" s="40"/>
      <c r="B94" s="41"/>
      <c r="C94" s="206" t="s">
        <v>151</v>
      </c>
      <c r="D94" s="206" t="s">
        <v>125</v>
      </c>
      <c r="E94" s="207" t="s">
        <v>152</v>
      </c>
      <c r="F94" s="208" t="s">
        <v>153</v>
      </c>
      <c r="G94" s="209" t="s">
        <v>154</v>
      </c>
      <c r="H94" s="210">
        <v>0.091999999999999998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82</v>
      </c>
      <c r="AY94" s="19" t="s">
        <v>123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130</v>
      </c>
      <c r="BM94" s="217" t="s">
        <v>155</v>
      </c>
    </row>
    <row r="95" s="2" customFormat="1">
      <c r="A95" s="40"/>
      <c r="B95" s="41"/>
      <c r="C95" s="42"/>
      <c r="D95" s="219" t="s">
        <v>132</v>
      </c>
      <c r="E95" s="42"/>
      <c r="F95" s="220" t="s">
        <v>156</v>
      </c>
      <c r="G95" s="42"/>
      <c r="H95" s="42"/>
      <c r="I95" s="221"/>
      <c r="J95" s="42"/>
      <c r="K95" s="42"/>
      <c r="L95" s="46"/>
      <c r="M95" s="245"/>
      <c r="N95" s="246"/>
      <c r="O95" s="247"/>
      <c r="P95" s="247"/>
      <c r="Q95" s="247"/>
      <c r="R95" s="247"/>
      <c r="S95" s="247"/>
      <c r="T95" s="248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82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Kvn/G0bPMQlCZuFsAr7RrefHETyuU1+CpgXTtGSLkWOpfEmjWIUEtfpr3rZ2EoS7gCGg7edIuDeWBknsdPZQRA==" hashValue="Th9jB+2243S/0MvJBfM2vMiAwt2rmfOS6d7H/eY+ZZjf7H5Eo7d8aBcCapWQzfnvE6sz0l/ERuLaUrWhm7tqfA==" algorithmName="SHA-512" password="CC35"/>
  <autoFilter ref="C81:K9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184813318"/>
    <hyperlink ref="F90" r:id="rId2" display="https://podminky.urs.cz/item/CS_URS_2025_01/184813321"/>
    <hyperlink ref="F95" r:id="rId3" display="https://podminky.urs.cz/item/CS_URS_2025_01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Úpravy parku na náměstí Českých bratří - Opatření podporující lepší vsakování srážkové vody v ploše parku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ROUND((SUM(BE84:BE212)),  2)</f>
        <v>0</v>
      </c>
      <c r="G33" s="40"/>
      <c r="H33" s="40"/>
      <c r="I33" s="150">
        <v>0.20999999999999999</v>
      </c>
      <c r="J33" s="149">
        <f>ROUND(((SUM(BE84:BE212))*I33),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ROUND((SUM(BF84:BF212)),  2)</f>
        <v>0</v>
      </c>
      <c r="G34" s="40"/>
      <c r="H34" s="40"/>
      <c r="I34" s="150">
        <v>0.12</v>
      </c>
      <c r="J34" s="149">
        <f>ROUND(((SUM(BF84:BF212))*I34),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ROUND((SUM(BG84:BG212)),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ROUND((SUM(BH84:BH212)),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ROUND((SUM(BI84:BI212)),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Úpravy parku na náměstí Českých bratří - Opatření podporující lepší vsakování srážkové vody v ploše parku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Rekultivace a příprava území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Českých bratří Liberec</v>
      </c>
      <c r="G52" s="42"/>
      <c r="H52" s="42"/>
      <c r="I52" s="34" t="s">
        <v>23</v>
      </c>
      <c r="J52" s="74" t="str">
        <f>IF(J12="","",J12)</f>
        <v>4. 6. 2025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Liberec</v>
      </c>
      <c r="G54" s="42"/>
      <c r="H54" s="42"/>
      <c r="I54" s="34" t="s">
        <v>31</v>
      </c>
      <c r="J54" s="38" t="str">
        <f>E21</f>
        <v>Ing. Ivan Marek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158</v>
      </c>
      <c r="E62" s="176"/>
      <c r="F62" s="176"/>
      <c r="G62" s="176"/>
      <c r="H62" s="176"/>
      <c r="I62" s="176"/>
      <c r="J62" s="177">
        <f>J149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159</v>
      </c>
      <c r="E63" s="176"/>
      <c r="F63" s="176"/>
      <c r="G63" s="176"/>
      <c r="H63" s="176"/>
      <c r="I63" s="176"/>
      <c r="J63" s="177">
        <f>J156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160</v>
      </c>
      <c r="E64" s="176"/>
      <c r="F64" s="176"/>
      <c r="G64" s="176"/>
      <c r="H64" s="176"/>
      <c r="I64" s="176"/>
      <c r="J64" s="177">
        <f>J180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Úpravy parku na náměstí Českých bratří - Opatření podporující lepší vsakování srážkové vody v ploše parku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99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02 - Rekultivace a příprava území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náměstí Českých bratří Liberec</v>
      </c>
      <c r="G78" s="42"/>
      <c r="H78" s="42"/>
      <c r="I78" s="34" t="s">
        <v>23</v>
      </c>
      <c r="J78" s="74" t="str">
        <f>IF(J12="","",J12)</f>
        <v>4. 6. 2025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Město Liberec</v>
      </c>
      <c r="G80" s="42"/>
      <c r="H80" s="42"/>
      <c r="I80" s="34" t="s">
        <v>31</v>
      </c>
      <c r="J80" s="38" t="str">
        <f>E21</f>
        <v>Ing. Ivan Marek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109</v>
      </c>
      <c r="D83" s="182" t="s">
        <v>57</v>
      </c>
      <c r="E83" s="182" t="s">
        <v>53</v>
      </c>
      <c r="F83" s="182" t="s">
        <v>54</v>
      </c>
      <c r="G83" s="182" t="s">
        <v>110</v>
      </c>
      <c r="H83" s="182" t="s">
        <v>111</v>
      </c>
      <c r="I83" s="182" t="s">
        <v>112</v>
      </c>
      <c r="J83" s="182" t="s">
        <v>103</v>
      </c>
      <c r="K83" s="183" t="s">
        <v>113</v>
      </c>
      <c r="L83" s="184"/>
      <c r="M83" s="94" t="s">
        <v>19</v>
      </c>
      <c r="N83" s="95" t="s">
        <v>42</v>
      </c>
      <c r="O83" s="95" t="s">
        <v>114</v>
      </c>
      <c r="P83" s="95" t="s">
        <v>115</v>
      </c>
      <c r="Q83" s="95" t="s">
        <v>116</v>
      </c>
      <c r="R83" s="95" t="s">
        <v>117</v>
      </c>
      <c r="S83" s="95" t="s">
        <v>118</v>
      </c>
      <c r="T83" s="96" t="s">
        <v>119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120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0.049235899999999999</v>
      </c>
      <c r="S84" s="98"/>
      <c r="T84" s="188">
        <f>T85</f>
        <v>427.16399999999999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104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121</v>
      </c>
      <c r="F85" s="193" t="s">
        <v>122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P86+P149+P156+P180</f>
        <v>0</v>
      </c>
      <c r="Q85" s="198"/>
      <c r="R85" s="199">
        <f>R86+R149+R156+R180</f>
        <v>0.049235899999999999</v>
      </c>
      <c r="S85" s="198"/>
      <c r="T85" s="200">
        <f>T86+T149+T156+T180</f>
        <v>427.16399999999999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80</v>
      </c>
      <c r="AT85" s="202" t="s">
        <v>71</v>
      </c>
      <c r="AU85" s="202" t="s">
        <v>72</v>
      </c>
      <c r="AY85" s="201" t="s">
        <v>123</v>
      </c>
      <c r="BK85" s="203">
        <f>BK86+BK149+BK156+BK180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80</v>
      </c>
      <c r="F86" s="204" t="s">
        <v>124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SUM(P87:P148)</f>
        <v>0</v>
      </c>
      <c r="Q86" s="198"/>
      <c r="R86" s="199">
        <f>SUM(R87:R148)</f>
        <v>0</v>
      </c>
      <c r="S86" s="198"/>
      <c r="T86" s="200">
        <f>SUM(T87:T148)</f>
        <v>325.964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71</v>
      </c>
      <c r="AU86" s="202" t="s">
        <v>80</v>
      </c>
      <c r="AY86" s="201" t="s">
        <v>123</v>
      </c>
      <c r="BK86" s="203">
        <f>SUM(BK87:BK148)</f>
        <v>0</v>
      </c>
    </row>
    <row r="87" s="2" customFormat="1" ht="49.05" customHeight="1">
      <c r="A87" s="40"/>
      <c r="B87" s="41"/>
      <c r="C87" s="206" t="s">
        <v>80</v>
      </c>
      <c r="D87" s="206" t="s">
        <v>125</v>
      </c>
      <c r="E87" s="207" t="s">
        <v>161</v>
      </c>
      <c r="F87" s="208" t="s">
        <v>162</v>
      </c>
      <c r="G87" s="209" t="s">
        <v>163</v>
      </c>
      <c r="H87" s="210">
        <v>101</v>
      </c>
      <c r="I87" s="211"/>
      <c r="J87" s="212">
        <f>ROUND(I87*H87,2)</f>
        <v>0</v>
      </c>
      <c r="K87" s="208" t="s">
        <v>129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130</v>
      </c>
      <c r="AT87" s="217" t="s">
        <v>125</v>
      </c>
      <c r="AU87" s="217" t="s">
        <v>82</v>
      </c>
      <c r="AY87" s="19" t="s">
        <v>123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130</v>
      </c>
      <c r="BM87" s="217" t="s">
        <v>164</v>
      </c>
    </row>
    <row r="88" s="2" customFormat="1">
      <c r="A88" s="40"/>
      <c r="B88" s="41"/>
      <c r="C88" s="42"/>
      <c r="D88" s="219" t="s">
        <v>132</v>
      </c>
      <c r="E88" s="42"/>
      <c r="F88" s="220" t="s">
        <v>165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82</v>
      </c>
    </row>
    <row r="89" s="2" customFormat="1" ht="78" customHeight="1">
      <c r="A89" s="40"/>
      <c r="B89" s="41"/>
      <c r="C89" s="206" t="s">
        <v>142</v>
      </c>
      <c r="D89" s="206" t="s">
        <v>125</v>
      </c>
      <c r="E89" s="207" t="s">
        <v>166</v>
      </c>
      <c r="F89" s="208" t="s">
        <v>167</v>
      </c>
      <c r="G89" s="209" t="s">
        <v>163</v>
      </c>
      <c r="H89" s="210">
        <v>14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0.255</v>
      </c>
      <c r="T89" s="216">
        <f>S89*H89</f>
        <v>3.5700000000000003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130</v>
      </c>
      <c r="AT89" s="217" t="s">
        <v>125</v>
      </c>
      <c r="AU89" s="217" t="s">
        <v>82</v>
      </c>
      <c r="AY89" s="19" t="s">
        <v>123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130</v>
      </c>
      <c r="BM89" s="217" t="s">
        <v>168</v>
      </c>
    </row>
    <row r="90" s="2" customFormat="1">
      <c r="A90" s="40"/>
      <c r="B90" s="41"/>
      <c r="C90" s="42"/>
      <c r="D90" s="219" t="s">
        <v>132</v>
      </c>
      <c r="E90" s="42"/>
      <c r="F90" s="220" t="s">
        <v>169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14" customFormat="1">
      <c r="A91" s="14"/>
      <c r="B91" s="249"/>
      <c r="C91" s="250"/>
      <c r="D91" s="236" t="s">
        <v>140</v>
      </c>
      <c r="E91" s="251" t="s">
        <v>19</v>
      </c>
      <c r="F91" s="252" t="s">
        <v>170</v>
      </c>
      <c r="G91" s="250"/>
      <c r="H91" s="251" t="s">
        <v>19</v>
      </c>
      <c r="I91" s="253"/>
      <c r="J91" s="250"/>
      <c r="K91" s="250"/>
      <c r="L91" s="254"/>
      <c r="M91" s="255"/>
      <c r="N91" s="256"/>
      <c r="O91" s="256"/>
      <c r="P91" s="256"/>
      <c r="Q91" s="256"/>
      <c r="R91" s="256"/>
      <c r="S91" s="256"/>
      <c r="T91" s="25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8" t="s">
        <v>140</v>
      </c>
      <c r="AU91" s="258" t="s">
        <v>82</v>
      </c>
      <c r="AV91" s="14" t="s">
        <v>80</v>
      </c>
      <c r="AW91" s="14" t="s">
        <v>33</v>
      </c>
      <c r="AX91" s="14" t="s">
        <v>72</v>
      </c>
      <c r="AY91" s="258" t="s">
        <v>123</v>
      </c>
    </row>
    <row r="92" s="13" customFormat="1">
      <c r="A92" s="13"/>
      <c r="B92" s="234"/>
      <c r="C92" s="235"/>
      <c r="D92" s="236" t="s">
        <v>140</v>
      </c>
      <c r="E92" s="259" t="s">
        <v>19</v>
      </c>
      <c r="F92" s="237" t="s">
        <v>171</v>
      </c>
      <c r="G92" s="235"/>
      <c r="H92" s="238">
        <v>14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140</v>
      </c>
      <c r="AU92" s="244" t="s">
        <v>82</v>
      </c>
      <c r="AV92" s="13" t="s">
        <v>82</v>
      </c>
      <c r="AW92" s="13" t="s">
        <v>33</v>
      </c>
      <c r="AX92" s="13" t="s">
        <v>80</v>
      </c>
      <c r="AY92" s="244" t="s">
        <v>123</v>
      </c>
    </row>
    <row r="93" s="2" customFormat="1" ht="55.5" customHeight="1">
      <c r="A93" s="40"/>
      <c r="B93" s="41"/>
      <c r="C93" s="206" t="s">
        <v>130</v>
      </c>
      <c r="D93" s="206" t="s">
        <v>125</v>
      </c>
      <c r="E93" s="207" t="s">
        <v>172</v>
      </c>
      <c r="F93" s="208" t="s">
        <v>173</v>
      </c>
      <c r="G93" s="209" t="s">
        <v>163</v>
      </c>
      <c r="H93" s="210">
        <v>325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0.089999999999999997</v>
      </c>
      <c r="T93" s="216">
        <f>S93*H93</f>
        <v>29.25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82</v>
      </c>
      <c r="AY93" s="19" t="s">
        <v>123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130</v>
      </c>
      <c r="BM93" s="217" t="s">
        <v>174</v>
      </c>
    </row>
    <row r="94" s="2" customFormat="1">
      <c r="A94" s="40"/>
      <c r="B94" s="41"/>
      <c r="C94" s="42"/>
      <c r="D94" s="219" t="s">
        <v>132</v>
      </c>
      <c r="E94" s="42"/>
      <c r="F94" s="220" t="s">
        <v>175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82</v>
      </c>
    </row>
    <row r="95" s="14" customFormat="1">
      <c r="A95" s="14"/>
      <c r="B95" s="249"/>
      <c r="C95" s="250"/>
      <c r="D95" s="236" t="s">
        <v>140</v>
      </c>
      <c r="E95" s="251" t="s">
        <v>19</v>
      </c>
      <c r="F95" s="252" t="s">
        <v>176</v>
      </c>
      <c r="G95" s="250"/>
      <c r="H95" s="251" t="s">
        <v>19</v>
      </c>
      <c r="I95" s="253"/>
      <c r="J95" s="250"/>
      <c r="K95" s="250"/>
      <c r="L95" s="254"/>
      <c r="M95" s="255"/>
      <c r="N95" s="256"/>
      <c r="O95" s="256"/>
      <c r="P95" s="256"/>
      <c r="Q95" s="256"/>
      <c r="R95" s="256"/>
      <c r="S95" s="256"/>
      <c r="T95" s="25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8" t="s">
        <v>140</v>
      </c>
      <c r="AU95" s="258" t="s">
        <v>82</v>
      </c>
      <c r="AV95" s="14" t="s">
        <v>80</v>
      </c>
      <c r="AW95" s="14" t="s">
        <v>33</v>
      </c>
      <c r="AX95" s="14" t="s">
        <v>72</v>
      </c>
      <c r="AY95" s="258" t="s">
        <v>123</v>
      </c>
    </row>
    <row r="96" s="13" customFormat="1">
      <c r="A96" s="13"/>
      <c r="B96" s="234"/>
      <c r="C96" s="235"/>
      <c r="D96" s="236" t="s">
        <v>140</v>
      </c>
      <c r="E96" s="259" t="s">
        <v>19</v>
      </c>
      <c r="F96" s="237" t="s">
        <v>177</v>
      </c>
      <c r="G96" s="235"/>
      <c r="H96" s="238">
        <v>325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140</v>
      </c>
      <c r="AU96" s="244" t="s">
        <v>82</v>
      </c>
      <c r="AV96" s="13" t="s">
        <v>82</v>
      </c>
      <c r="AW96" s="13" t="s">
        <v>33</v>
      </c>
      <c r="AX96" s="13" t="s">
        <v>80</v>
      </c>
      <c r="AY96" s="244" t="s">
        <v>123</v>
      </c>
    </row>
    <row r="97" s="2" customFormat="1" ht="55.5" customHeight="1">
      <c r="A97" s="40"/>
      <c r="B97" s="41"/>
      <c r="C97" s="206" t="s">
        <v>151</v>
      </c>
      <c r="D97" s="206" t="s">
        <v>125</v>
      </c>
      <c r="E97" s="207" t="s">
        <v>178</v>
      </c>
      <c r="F97" s="208" t="s">
        <v>179</v>
      </c>
      <c r="G97" s="209" t="s">
        <v>163</v>
      </c>
      <c r="H97" s="210">
        <v>673</v>
      </c>
      <c r="I97" s="211"/>
      <c r="J97" s="212">
        <f>ROUND(I97*H97,2)</f>
        <v>0</v>
      </c>
      <c r="K97" s="208" t="s">
        <v>129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0.23999999999999999</v>
      </c>
      <c r="T97" s="216">
        <f>S97*H97</f>
        <v>161.51999999999998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130</v>
      </c>
      <c r="AT97" s="217" t="s">
        <v>125</v>
      </c>
      <c r="AU97" s="217" t="s">
        <v>82</v>
      </c>
      <c r="AY97" s="19" t="s">
        <v>123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130</v>
      </c>
      <c r="BM97" s="217" t="s">
        <v>180</v>
      </c>
    </row>
    <row r="98" s="2" customFormat="1">
      <c r="A98" s="40"/>
      <c r="B98" s="41"/>
      <c r="C98" s="42"/>
      <c r="D98" s="219" t="s">
        <v>132</v>
      </c>
      <c r="E98" s="42"/>
      <c r="F98" s="220" t="s">
        <v>181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82</v>
      </c>
    </row>
    <row r="99" s="14" customFormat="1">
      <c r="A99" s="14"/>
      <c r="B99" s="249"/>
      <c r="C99" s="250"/>
      <c r="D99" s="236" t="s">
        <v>140</v>
      </c>
      <c r="E99" s="251" t="s">
        <v>19</v>
      </c>
      <c r="F99" s="252" t="s">
        <v>182</v>
      </c>
      <c r="G99" s="250"/>
      <c r="H99" s="251" t="s">
        <v>19</v>
      </c>
      <c r="I99" s="253"/>
      <c r="J99" s="250"/>
      <c r="K99" s="250"/>
      <c r="L99" s="254"/>
      <c r="M99" s="255"/>
      <c r="N99" s="256"/>
      <c r="O99" s="256"/>
      <c r="P99" s="256"/>
      <c r="Q99" s="256"/>
      <c r="R99" s="256"/>
      <c r="S99" s="256"/>
      <c r="T99" s="25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8" t="s">
        <v>140</v>
      </c>
      <c r="AU99" s="258" t="s">
        <v>82</v>
      </c>
      <c r="AV99" s="14" t="s">
        <v>80</v>
      </c>
      <c r="AW99" s="14" t="s">
        <v>33</v>
      </c>
      <c r="AX99" s="14" t="s">
        <v>72</v>
      </c>
      <c r="AY99" s="258" t="s">
        <v>123</v>
      </c>
    </row>
    <row r="100" s="13" customFormat="1">
      <c r="A100" s="13"/>
      <c r="B100" s="234"/>
      <c r="C100" s="235"/>
      <c r="D100" s="236" t="s">
        <v>140</v>
      </c>
      <c r="E100" s="259" t="s">
        <v>19</v>
      </c>
      <c r="F100" s="237" t="s">
        <v>183</v>
      </c>
      <c r="G100" s="235"/>
      <c r="H100" s="238">
        <v>673</v>
      </c>
      <c r="I100" s="239"/>
      <c r="J100" s="235"/>
      <c r="K100" s="235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140</v>
      </c>
      <c r="AU100" s="244" t="s">
        <v>82</v>
      </c>
      <c r="AV100" s="13" t="s">
        <v>82</v>
      </c>
      <c r="AW100" s="13" t="s">
        <v>33</v>
      </c>
      <c r="AX100" s="13" t="s">
        <v>80</v>
      </c>
      <c r="AY100" s="244" t="s">
        <v>123</v>
      </c>
    </row>
    <row r="101" s="2" customFormat="1" ht="55.5" customHeight="1">
      <c r="A101" s="40"/>
      <c r="B101" s="41"/>
      <c r="C101" s="206" t="s">
        <v>184</v>
      </c>
      <c r="D101" s="206" t="s">
        <v>125</v>
      </c>
      <c r="E101" s="207" t="s">
        <v>185</v>
      </c>
      <c r="F101" s="208" t="s">
        <v>186</v>
      </c>
      <c r="G101" s="209" t="s">
        <v>163</v>
      </c>
      <c r="H101" s="210">
        <v>673</v>
      </c>
      <c r="I101" s="211"/>
      <c r="J101" s="212">
        <f>ROUND(I101*H101,2)</f>
        <v>0</v>
      </c>
      <c r="K101" s="208" t="s">
        <v>129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0.098000000000000004</v>
      </c>
      <c r="T101" s="216">
        <f>S101*H101</f>
        <v>65.954000000000008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130</v>
      </c>
      <c r="AT101" s="217" t="s">
        <v>125</v>
      </c>
      <c r="AU101" s="217" t="s">
        <v>82</v>
      </c>
      <c r="AY101" s="19" t="s">
        <v>123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130</v>
      </c>
      <c r="BM101" s="217" t="s">
        <v>187</v>
      </c>
    </row>
    <row r="102" s="2" customFormat="1">
      <c r="A102" s="40"/>
      <c r="B102" s="41"/>
      <c r="C102" s="42"/>
      <c r="D102" s="219" t="s">
        <v>132</v>
      </c>
      <c r="E102" s="42"/>
      <c r="F102" s="220" t="s">
        <v>188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14" customFormat="1">
      <c r="A103" s="14"/>
      <c r="B103" s="249"/>
      <c r="C103" s="250"/>
      <c r="D103" s="236" t="s">
        <v>140</v>
      </c>
      <c r="E103" s="251" t="s">
        <v>19</v>
      </c>
      <c r="F103" s="252" t="s">
        <v>189</v>
      </c>
      <c r="G103" s="250"/>
      <c r="H103" s="251" t="s">
        <v>19</v>
      </c>
      <c r="I103" s="253"/>
      <c r="J103" s="250"/>
      <c r="K103" s="250"/>
      <c r="L103" s="254"/>
      <c r="M103" s="255"/>
      <c r="N103" s="256"/>
      <c r="O103" s="256"/>
      <c r="P103" s="256"/>
      <c r="Q103" s="256"/>
      <c r="R103" s="256"/>
      <c r="S103" s="256"/>
      <c r="T103" s="25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8" t="s">
        <v>140</v>
      </c>
      <c r="AU103" s="258" t="s">
        <v>82</v>
      </c>
      <c r="AV103" s="14" t="s">
        <v>80</v>
      </c>
      <c r="AW103" s="14" t="s">
        <v>33</v>
      </c>
      <c r="AX103" s="14" t="s">
        <v>72</v>
      </c>
      <c r="AY103" s="258" t="s">
        <v>123</v>
      </c>
    </row>
    <row r="104" s="13" customFormat="1">
      <c r="A104" s="13"/>
      <c r="B104" s="234"/>
      <c r="C104" s="235"/>
      <c r="D104" s="236" t="s">
        <v>140</v>
      </c>
      <c r="E104" s="259" t="s">
        <v>19</v>
      </c>
      <c r="F104" s="237" t="s">
        <v>183</v>
      </c>
      <c r="G104" s="235"/>
      <c r="H104" s="238">
        <v>673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140</v>
      </c>
      <c r="AU104" s="244" t="s">
        <v>82</v>
      </c>
      <c r="AV104" s="13" t="s">
        <v>82</v>
      </c>
      <c r="AW104" s="13" t="s">
        <v>33</v>
      </c>
      <c r="AX104" s="13" t="s">
        <v>80</v>
      </c>
      <c r="AY104" s="244" t="s">
        <v>123</v>
      </c>
    </row>
    <row r="105" s="2" customFormat="1" ht="49.05" customHeight="1">
      <c r="A105" s="40"/>
      <c r="B105" s="41"/>
      <c r="C105" s="206" t="s">
        <v>190</v>
      </c>
      <c r="D105" s="206" t="s">
        <v>125</v>
      </c>
      <c r="E105" s="207" t="s">
        <v>191</v>
      </c>
      <c r="F105" s="208" t="s">
        <v>192</v>
      </c>
      <c r="G105" s="209" t="s">
        <v>193</v>
      </c>
      <c r="H105" s="210">
        <v>285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0.20499999999999999</v>
      </c>
      <c r="T105" s="216">
        <f>S105*H105</f>
        <v>58.424999999999997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130</v>
      </c>
      <c r="AT105" s="217" t="s">
        <v>125</v>
      </c>
      <c r="AU105" s="217" t="s">
        <v>82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130</v>
      </c>
      <c r="BM105" s="217" t="s">
        <v>194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195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82</v>
      </c>
    </row>
    <row r="107" s="14" customFormat="1">
      <c r="A107" s="14"/>
      <c r="B107" s="249"/>
      <c r="C107" s="250"/>
      <c r="D107" s="236" t="s">
        <v>140</v>
      </c>
      <c r="E107" s="251" t="s">
        <v>19</v>
      </c>
      <c r="F107" s="252" t="s">
        <v>196</v>
      </c>
      <c r="G107" s="250"/>
      <c r="H107" s="251" t="s">
        <v>19</v>
      </c>
      <c r="I107" s="253"/>
      <c r="J107" s="250"/>
      <c r="K107" s="250"/>
      <c r="L107" s="254"/>
      <c r="M107" s="255"/>
      <c r="N107" s="256"/>
      <c r="O107" s="256"/>
      <c r="P107" s="256"/>
      <c r="Q107" s="256"/>
      <c r="R107" s="256"/>
      <c r="S107" s="256"/>
      <c r="T107" s="25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8" t="s">
        <v>140</v>
      </c>
      <c r="AU107" s="258" t="s">
        <v>82</v>
      </c>
      <c r="AV107" s="14" t="s">
        <v>80</v>
      </c>
      <c r="AW107" s="14" t="s">
        <v>33</v>
      </c>
      <c r="AX107" s="14" t="s">
        <v>72</v>
      </c>
      <c r="AY107" s="258" t="s">
        <v>123</v>
      </c>
    </row>
    <row r="108" s="13" customFormat="1">
      <c r="A108" s="13"/>
      <c r="B108" s="234"/>
      <c r="C108" s="235"/>
      <c r="D108" s="236" t="s">
        <v>140</v>
      </c>
      <c r="E108" s="259" t="s">
        <v>19</v>
      </c>
      <c r="F108" s="237" t="s">
        <v>197</v>
      </c>
      <c r="G108" s="235"/>
      <c r="H108" s="238">
        <v>237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140</v>
      </c>
      <c r="AU108" s="244" t="s">
        <v>82</v>
      </c>
      <c r="AV108" s="13" t="s">
        <v>82</v>
      </c>
      <c r="AW108" s="13" t="s">
        <v>33</v>
      </c>
      <c r="AX108" s="13" t="s">
        <v>72</v>
      </c>
      <c r="AY108" s="244" t="s">
        <v>123</v>
      </c>
    </row>
    <row r="109" s="14" customFormat="1">
      <c r="A109" s="14"/>
      <c r="B109" s="249"/>
      <c r="C109" s="250"/>
      <c r="D109" s="236" t="s">
        <v>140</v>
      </c>
      <c r="E109" s="251" t="s">
        <v>19</v>
      </c>
      <c r="F109" s="252" t="s">
        <v>198</v>
      </c>
      <c r="G109" s="250"/>
      <c r="H109" s="251" t="s">
        <v>19</v>
      </c>
      <c r="I109" s="253"/>
      <c r="J109" s="250"/>
      <c r="K109" s="250"/>
      <c r="L109" s="254"/>
      <c r="M109" s="255"/>
      <c r="N109" s="256"/>
      <c r="O109" s="256"/>
      <c r="P109" s="256"/>
      <c r="Q109" s="256"/>
      <c r="R109" s="256"/>
      <c r="S109" s="256"/>
      <c r="T109" s="25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8" t="s">
        <v>140</v>
      </c>
      <c r="AU109" s="258" t="s">
        <v>82</v>
      </c>
      <c r="AV109" s="14" t="s">
        <v>80</v>
      </c>
      <c r="AW109" s="14" t="s">
        <v>33</v>
      </c>
      <c r="AX109" s="14" t="s">
        <v>72</v>
      </c>
      <c r="AY109" s="258" t="s">
        <v>123</v>
      </c>
    </row>
    <row r="110" s="13" customFormat="1">
      <c r="A110" s="13"/>
      <c r="B110" s="234"/>
      <c r="C110" s="235"/>
      <c r="D110" s="236" t="s">
        <v>140</v>
      </c>
      <c r="E110" s="259" t="s">
        <v>19</v>
      </c>
      <c r="F110" s="237" t="s">
        <v>199</v>
      </c>
      <c r="G110" s="235"/>
      <c r="H110" s="238">
        <v>48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140</v>
      </c>
      <c r="AU110" s="244" t="s">
        <v>82</v>
      </c>
      <c r="AV110" s="13" t="s">
        <v>82</v>
      </c>
      <c r="AW110" s="13" t="s">
        <v>33</v>
      </c>
      <c r="AX110" s="13" t="s">
        <v>72</v>
      </c>
      <c r="AY110" s="244" t="s">
        <v>123</v>
      </c>
    </row>
    <row r="111" s="15" customFormat="1">
      <c r="A111" s="15"/>
      <c r="B111" s="260"/>
      <c r="C111" s="261"/>
      <c r="D111" s="236" t="s">
        <v>140</v>
      </c>
      <c r="E111" s="262" t="s">
        <v>19</v>
      </c>
      <c r="F111" s="263" t="s">
        <v>200</v>
      </c>
      <c r="G111" s="261"/>
      <c r="H111" s="264">
        <v>285</v>
      </c>
      <c r="I111" s="265"/>
      <c r="J111" s="261"/>
      <c r="K111" s="261"/>
      <c r="L111" s="266"/>
      <c r="M111" s="267"/>
      <c r="N111" s="268"/>
      <c r="O111" s="268"/>
      <c r="P111" s="268"/>
      <c r="Q111" s="268"/>
      <c r="R111" s="268"/>
      <c r="S111" s="268"/>
      <c r="T111" s="269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70" t="s">
        <v>140</v>
      </c>
      <c r="AU111" s="270" t="s">
        <v>82</v>
      </c>
      <c r="AV111" s="15" t="s">
        <v>130</v>
      </c>
      <c r="AW111" s="15" t="s">
        <v>33</v>
      </c>
      <c r="AX111" s="15" t="s">
        <v>80</v>
      </c>
      <c r="AY111" s="270" t="s">
        <v>123</v>
      </c>
    </row>
    <row r="112" s="2" customFormat="1" ht="44.25" customHeight="1">
      <c r="A112" s="40"/>
      <c r="B112" s="41"/>
      <c r="C112" s="206" t="s">
        <v>138</v>
      </c>
      <c r="D112" s="206" t="s">
        <v>125</v>
      </c>
      <c r="E112" s="207" t="s">
        <v>201</v>
      </c>
      <c r="F112" s="208" t="s">
        <v>202</v>
      </c>
      <c r="G112" s="209" t="s">
        <v>193</v>
      </c>
      <c r="H112" s="210">
        <v>63</v>
      </c>
      <c r="I112" s="211"/>
      <c r="J112" s="212">
        <f>ROUND(I112*H112,2)</f>
        <v>0</v>
      </c>
      <c r="K112" s="208" t="s">
        <v>129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0.11500000000000001</v>
      </c>
      <c r="T112" s="216">
        <f>S112*H112</f>
        <v>7.2450000000000001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130</v>
      </c>
      <c r="AT112" s="217" t="s">
        <v>125</v>
      </c>
      <c r="AU112" s="217" t="s">
        <v>82</v>
      </c>
      <c r="AY112" s="19" t="s">
        <v>123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130</v>
      </c>
      <c r="BM112" s="217" t="s">
        <v>203</v>
      </c>
    </row>
    <row r="113" s="2" customFormat="1">
      <c r="A113" s="40"/>
      <c r="B113" s="41"/>
      <c r="C113" s="42"/>
      <c r="D113" s="219" t="s">
        <v>132</v>
      </c>
      <c r="E113" s="42"/>
      <c r="F113" s="220" t="s">
        <v>204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82</v>
      </c>
    </row>
    <row r="114" s="14" customFormat="1">
      <c r="A114" s="14"/>
      <c r="B114" s="249"/>
      <c r="C114" s="250"/>
      <c r="D114" s="236" t="s">
        <v>140</v>
      </c>
      <c r="E114" s="251" t="s">
        <v>19</v>
      </c>
      <c r="F114" s="252" t="s">
        <v>205</v>
      </c>
      <c r="G114" s="250"/>
      <c r="H114" s="251" t="s">
        <v>19</v>
      </c>
      <c r="I114" s="253"/>
      <c r="J114" s="250"/>
      <c r="K114" s="250"/>
      <c r="L114" s="254"/>
      <c r="M114" s="255"/>
      <c r="N114" s="256"/>
      <c r="O114" s="256"/>
      <c r="P114" s="256"/>
      <c r="Q114" s="256"/>
      <c r="R114" s="256"/>
      <c r="S114" s="256"/>
      <c r="T114" s="25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8" t="s">
        <v>140</v>
      </c>
      <c r="AU114" s="258" t="s">
        <v>82</v>
      </c>
      <c r="AV114" s="14" t="s">
        <v>80</v>
      </c>
      <c r="AW114" s="14" t="s">
        <v>33</v>
      </c>
      <c r="AX114" s="14" t="s">
        <v>72</v>
      </c>
      <c r="AY114" s="258" t="s">
        <v>123</v>
      </c>
    </row>
    <row r="115" s="13" customFormat="1">
      <c r="A115" s="13"/>
      <c r="B115" s="234"/>
      <c r="C115" s="235"/>
      <c r="D115" s="236" t="s">
        <v>140</v>
      </c>
      <c r="E115" s="259" t="s">
        <v>19</v>
      </c>
      <c r="F115" s="237" t="s">
        <v>206</v>
      </c>
      <c r="G115" s="235"/>
      <c r="H115" s="238">
        <v>63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140</v>
      </c>
      <c r="AU115" s="244" t="s">
        <v>82</v>
      </c>
      <c r="AV115" s="13" t="s">
        <v>82</v>
      </c>
      <c r="AW115" s="13" t="s">
        <v>33</v>
      </c>
      <c r="AX115" s="13" t="s">
        <v>80</v>
      </c>
      <c r="AY115" s="244" t="s">
        <v>123</v>
      </c>
    </row>
    <row r="116" s="2" customFormat="1" ht="33" customHeight="1">
      <c r="A116" s="40"/>
      <c r="B116" s="41"/>
      <c r="C116" s="206" t="s">
        <v>207</v>
      </c>
      <c r="D116" s="206" t="s">
        <v>125</v>
      </c>
      <c r="E116" s="207" t="s">
        <v>208</v>
      </c>
      <c r="F116" s="208" t="s">
        <v>209</v>
      </c>
      <c r="G116" s="209" t="s">
        <v>210</v>
      </c>
      <c r="H116" s="210">
        <v>15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130</v>
      </c>
      <c r="AT116" s="217" t="s">
        <v>125</v>
      </c>
      <c r="AU116" s="217" t="s">
        <v>82</v>
      </c>
      <c r="AY116" s="19" t="s">
        <v>123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130</v>
      </c>
      <c r="BM116" s="217" t="s">
        <v>211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212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82</v>
      </c>
    </row>
    <row r="118" s="14" customFormat="1">
      <c r="A118" s="14"/>
      <c r="B118" s="249"/>
      <c r="C118" s="250"/>
      <c r="D118" s="236" t="s">
        <v>140</v>
      </c>
      <c r="E118" s="251" t="s">
        <v>19</v>
      </c>
      <c r="F118" s="252" t="s">
        <v>213</v>
      </c>
      <c r="G118" s="250"/>
      <c r="H118" s="251" t="s">
        <v>19</v>
      </c>
      <c r="I118" s="253"/>
      <c r="J118" s="250"/>
      <c r="K118" s="250"/>
      <c r="L118" s="254"/>
      <c r="M118" s="255"/>
      <c r="N118" s="256"/>
      <c r="O118" s="256"/>
      <c r="P118" s="256"/>
      <c r="Q118" s="256"/>
      <c r="R118" s="256"/>
      <c r="S118" s="256"/>
      <c r="T118" s="25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8" t="s">
        <v>140</v>
      </c>
      <c r="AU118" s="258" t="s">
        <v>82</v>
      </c>
      <c r="AV118" s="14" t="s">
        <v>80</v>
      </c>
      <c r="AW118" s="14" t="s">
        <v>33</v>
      </c>
      <c r="AX118" s="14" t="s">
        <v>72</v>
      </c>
      <c r="AY118" s="258" t="s">
        <v>123</v>
      </c>
    </row>
    <row r="119" s="13" customFormat="1">
      <c r="A119" s="13"/>
      <c r="B119" s="234"/>
      <c r="C119" s="235"/>
      <c r="D119" s="236" t="s">
        <v>140</v>
      </c>
      <c r="E119" s="259" t="s">
        <v>19</v>
      </c>
      <c r="F119" s="237" t="s">
        <v>214</v>
      </c>
      <c r="G119" s="235"/>
      <c r="H119" s="238">
        <v>15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140</v>
      </c>
      <c r="AU119" s="244" t="s">
        <v>82</v>
      </c>
      <c r="AV119" s="13" t="s">
        <v>82</v>
      </c>
      <c r="AW119" s="13" t="s">
        <v>33</v>
      </c>
      <c r="AX119" s="13" t="s">
        <v>80</v>
      </c>
      <c r="AY119" s="244" t="s">
        <v>123</v>
      </c>
    </row>
    <row r="120" s="2" customFormat="1" ht="33" customHeight="1">
      <c r="A120" s="40"/>
      <c r="B120" s="41"/>
      <c r="C120" s="206" t="s">
        <v>215</v>
      </c>
      <c r="D120" s="206" t="s">
        <v>125</v>
      </c>
      <c r="E120" s="207" t="s">
        <v>216</v>
      </c>
      <c r="F120" s="208" t="s">
        <v>217</v>
      </c>
      <c r="G120" s="209" t="s">
        <v>210</v>
      </c>
      <c r="H120" s="210">
        <v>34</v>
      </c>
      <c r="I120" s="211"/>
      <c r="J120" s="212">
        <f>ROUND(I120*H120,2)</f>
        <v>0</v>
      </c>
      <c r="K120" s="208" t="s">
        <v>129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130</v>
      </c>
      <c r="AT120" s="217" t="s">
        <v>125</v>
      </c>
      <c r="AU120" s="217" t="s">
        <v>82</v>
      </c>
      <c r="AY120" s="19" t="s">
        <v>123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130</v>
      </c>
      <c r="BM120" s="217" t="s">
        <v>218</v>
      </c>
    </row>
    <row r="121" s="2" customFormat="1">
      <c r="A121" s="40"/>
      <c r="B121" s="41"/>
      <c r="C121" s="42"/>
      <c r="D121" s="219" t="s">
        <v>132</v>
      </c>
      <c r="E121" s="42"/>
      <c r="F121" s="220" t="s">
        <v>219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132</v>
      </c>
      <c r="AU121" s="19" t="s">
        <v>82</v>
      </c>
    </row>
    <row r="122" s="14" customFormat="1">
      <c r="A122" s="14"/>
      <c r="B122" s="249"/>
      <c r="C122" s="250"/>
      <c r="D122" s="236" t="s">
        <v>140</v>
      </c>
      <c r="E122" s="251" t="s">
        <v>19</v>
      </c>
      <c r="F122" s="252" t="s">
        <v>220</v>
      </c>
      <c r="G122" s="250"/>
      <c r="H122" s="251" t="s">
        <v>19</v>
      </c>
      <c r="I122" s="253"/>
      <c r="J122" s="250"/>
      <c r="K122" s="250"/>
      <c r="L122" s="254"/>
      <c r="M122" s="255"/>
      <c r="N122" s="256"/>
      <c r="O122" s="256"/>
      <c r="P122" s="256"/>
      <c r="Q122" s="256"/>
      <c r="R122" s="256"/>
      <c r="S122" s="256"/>
      <c r="T122" s="25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8" t="s">
        <v>140</v>
      </c>
      <c r="AU122" s="258" t="s">
        <v>82</v>
      </c>
      <c r="AV122" s="14" t="s">
        <v>80</v>
      </c>
      <c r="AW122" s="14" t="s">
        <v>33</v>
      </c>
      <c r="AX122" s="14" t="s">
        <v>72</v>
      </c>
      <c r="AY122" s="258" t="s">
        <v>123</v>
      </c>
    </row>
    <row r="123" s="13" customFormat="1">
      <c r="A123" s="13"/>
      <c r="B123" s="234"/>
      <c r="C123" s="235"/>
      <c r="D123" s="236" t="s">
        <v>140</v>
      </c>
      <c r="E123" s="259" t="s">
        <v>19</v>
      </c>
      <c r="F123" s="237" t="s">
        <v>221</v>
      </c>
      <c r="G123" s="235"/>
      <c r="H123" s="238">
        <v>34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140</v>
      </c>
      <c r="AU123" s="244" t="s">
        <v>82</v>
      </c>
      <c r="AV123" s="13" t="s">
        <v>82</v>
      </c>
      <c r="AW123" s="13" t="s">
        <v>33</v>
      </c>
      <c r="AX123" s="13" t="s">
        <v>80</v>
      </c>
      <c r="AY123" s="244" t="s">
        <v>123</v>
      </c>
    </row>
    <row r="124" s="2" customFormat="1" ht="44.25" customHeight="1">
      <c r="A124" s="40"/>
      <c r="B124" s="41"/>
      <c r="C124" s="206" t="s">
        <v>222</v>
      </c>
      <c r="D124" s="206" t="s">
        <v>125</v>
      </c>
      <c r="E124" s="207" t="s">
        <v>223</v>
      </c>
      <c r="F124" s="208" t="s">
        <v>224</v>
      </c>
      <c r="G124" s="209" t="s">
        <v>210</v>
      </c>
      <c r="H124" s="210">
        <v>49</v>
      </c>
      <c r="I124" s="211"/>
      <c r="J124" s="212">
        <f>ROUND(I124*H124,2)</f>
        <v>0</v>
      </c>
      <c r="K124" s="208" t="s">
        <v>129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130</v>
      </c>
      <c r="AT124" s="217" t="s">
        <v>125</v>
      </c>
      <c r="AU124" s="217" t="s">
        <v>82</v>
      </c>
      <c r="AY124" s="19" t="s">
        <v>123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130</v>
      </c>
      <c r="BM124" s="217" t="s">
        <v>225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226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82</v>
      </c>
    </row>
    <row r="126" s="14" customFormat="1">
      <c r="A126" s="14"/>
      <c r="B126" s="249"/>
      <c r="C126" s="250"/>
      <c r="D126" s="236" t="s">
        <v>140</v>
      </c>
      <c r="E126" s="251" t="s">
        <v>19</v>
      </c>
      <c r="F126" s="252" t="s">
        <v>227</v>
      </c>
      <c r="G126" s="250"/>
      <c r="H126" s="251" t="s">
        <v>19</v>
      </c>
      <c r="I126" s="253"/>
      <c r="J126" s="250"/>
      <c r="K126" s="250"/>
      <c r="L126" s="254"/>
      <c r="M126" s="255"/>
      <c r="N126" s="256"/>
      <c r="O126" s="256"/>
      <c r="P126" s="256"/>
      <c r="Q126" s="256"/>
      <c r="R126" s="256"/>
      <c r="S126" s="256"/>
      <c r="T126" s="25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8" t="s">
        <v>140</v>
      </c>
      <c r="AU126" s="258" t="s">
        <v>82</v>
      </c>
      <c r="AV126" s="14" t="s">
        <v>80</v>
      </c>
      <c r="AW126" s="14" t="s">
        <v>33</v>
      </c>
      <c r="AX126" s="14" t="s">
        <v>72</v>
      </c>
      <c r="AY126" s="258" t="s">
        <v>123</v>
      </c>
    </row>
    <row r="127" s="13" customFormat="1">
      <c r="A127" s="13"/>
      <c r="B127" s="234"/>
      <c r="C127" s="235"/>
      <c r="D127" s="236" t="s">
        <v>140</v>
      </c>
      <c r="E127" s="259" t="s">
        <v>19</v>
      </c>
      <c r="F127" s="237" t="s">
        <v>228</v>
      </c>
      <c r="G127" s="235"/>
      <c r="H127" s="238">
        <v>49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140</v>
      </c>
      <c r="AU127" s="244" t="s">
        <v>82</v>
      </c>
      <c r="AV127" s="13" t="s">
        <v>82</v>
      </c>
      <c r="AW127" s="13" t="s">
        <v>33</v>
      </c>
      <c r="AX127" s="13" t="s">
        <v>80</v>
      </c>
      <c r="AY127" s="244" t="s">
        <v>123</v>
      </c>
    </row>
    <row r="128" s="2" customFormat="1" ht="62.7" customHeight="1">
      <c r="A128" s="40"/>
      <c r="B128" s="41"/>
      <c r="C128" s="206" t="s">
        <v>8</v>
      </c>
      <c r="D128" s="206" t="s">
        <v>125</v>
      </c>
      <c r="E128" s="207" t="s">
        <v>229</v>
      </c>
      <c r="F128" s="208" t="s">
        <v>230</v>
      </c>
      <c r="G128" s="209" t="s">
        <v>210</v>
      </c>
      <c r="H128" s="210">
        <v>83</v>
      </c>
      <c r="I128" s="211"/>
      <c r="J128" s="212">
        <f>ROUND(I128*H128,2)</f>
        <v>0</v>
      </c>
      <c r="K128" s="208" t="s">
        <v>129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130</v>
      </c>
      <c r="AT128" s="217" t="s">
        <v>125</v>
      </c>
      <c r="AU128" s="217" t="s">
        <v>82</v>
      </c>
      <c r="AY128" s="19" t="s">
        <v>123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130</v>
      </c>
      <c r="BM128" s="217" t="s">
        <v>231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232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82</v>
      </c>
    </row>
    <row r="130" s="14" customFormat="1">
      <c r="A130" s="14"/>
      <c r="B130" s="249"/>
      <c r="C130" s="250"/>
      <c r="D130" s="236" t="s">
        <v>140</v>
      </c>
      <c r="E130" s="251" t="s">
        <v>19</v>
      </c>
      <c r="F130" s="252" t="s">
        <v>233</v>
      </c>
      <c r="G130" s="250"/>
      <c r="H130" s="251" t="s">
        <v>19</v>
      </c>
      <c r="I130" s="253"/>
      <c r="J130" s="250"/>
      <c r="K130" s="250"/>
      <c r="L130" s="254"/>
      <c r="M130" s="255"/>
      <c r="N130" s="256"/>
      <c r="O130" s="256"/>
      <c r="P130" s="256"/>
      <c r="Q130" s="256"/>
      <c r="R130" s="256"/>
      <c r="S130" s="256"/>
      <c r="T130" s="25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8" t="s">
        <v>140</v>
      </c>
      <c r="AU130" s="258" t="s">
        <v>82</v>
      </c>
      <c r="AV130" s="14" t="s">
        <v>80</v>
      </c>
      <c r="AW130" s="14" t="s">
        <v>33</v>
      </c>
      <c r="AX130" s="14" t="s">
        <v>72</v>
      </c>
      <c r="AY130" s="258" t="s">
        <v>123</v>
      </c>
    </row>
    <row r="131" s="13" customFormat="1">
      <c r="A131" s="13"/>
      <c r="B131" s="234"/>
      <c r="C131" s="235"/>
      <c r="D131" s="236" t="s">
        <v>140</v>
      </c>
      <c r="E131" s="259" t="s">
        <v>19</v>
      </c>
      <c r="F131" s="237" t="s">
        <v>234</v>
      </c>
      <c r="G131" s="235"/>
      <c r="H131" s="238">
        <v>83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140</v>
      </c>
      <c r="AU131" s="244" t="s">
        <v>82</v>
      </c>
      <c r="AV131" s="13" t="s">
        <v>82</v>
      </c>
      <c r="AW131" s="13" t="s">
        <v>33</v>
      </c>
      <c r="AX131" s="13" t="s">
        <v>80</v>
      </c>
      <c r="AY131" s="244" t="s">
        <v>123</v>
      </c>
    </row>
    <row r="132" s="2" customFormat="1" ht="24.15" customHeight="1">
      <c r="A132" s="40"/>
      <c r="B132" s="41"/>
      <c r="C132" s="206" t="s">
        <v>235</v>
      </c>
      <c r="D132" s="206" t="s">
        <v>125</v>
      </c>
      <c r="E132" s="207" t="s">
        <v>236</v>
      </c>
      <c r="F132" s="208" t="s">
        <v>237</v>
      </c>
      <c r="G132" s="209" t="s">
        <v>210</v>
      </c>
      <c r="H132" s="210">
        <v>15</v>
      </c>
      <c r="I132" s="211"/>
      <c r="J132" s="212">
        <f>ROUND(I132*H132,2)</f>
        <v>0</v>
      </c>
      <c r="K132" s="208" t="s">
        <v>129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130</v>
      </c>
      <c r="AT132" s="217" t="s">
        <v>125</v>
      </c>
      <c r="AU132" s="217" t="s">
        <v>82</v>
      </c>
      <c r="AY132" s="19" t="s">
        <v>123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130</v>
      </c>
      <c r="BM132" s="217" t="s">
        <v>238</v>
      </c>
    </row>
    <row r="133" s="2" customFormat="1">
      <c r="A133" s="40"/>
      <c r="B133" s="41"/>
      <c r="C133" s="42"/>
      <c r="D133" s="219" t="s">
        <v>132</v>
      </c>
      <c r="E133" s="42"/>
      <c r="F133" s="220" t="s">
        <v>239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82</v>
      </c>
    </row>
    <row r="134" s="14" customFormat="1">
      <c r="A134" s="14"/>
      <c r="B134" s="249"/>
      <c r="C134" s="250"/>
      <c r="D134" s="236" t="s">
        <v>140</v>
      </c>
      <c r="E134" s="251" t="s">
        <v>19</v>
      </c>
      <c r="F134" s="252" t="s">
        <v>240</v>
      </c>
      <c r="G134" s="250"/>
      <c r="H134" s="251" t="s">
        <v>19</v>
      </c>
      <c r="I134" s="253"/>
      <c r="J134" s="250"/>
      <c r="K134" s="250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140</v>
      </c>
      <c r="AU134" s="258" t="s">
        <v>82</v>
      </c>
      <c r="AV134" s="14" t="s">
        <v>80</v>
      </c>
      <c r="AW134" s="14" t="s">
        <v>33</v>
      </c>
      <c r="AX134" s="14" t="s">
        <v>72</v>
      </c>
      <c r="AY134" s="258" t="s">
        <v>123</v>
      </c>
    </row>
    <row r="135" s="13" customFormat="1">
      <c r="A135" s="13"/>
      <c r="B135" s="234"/>
      <c r="C135" s="235"/>
      <c r="D135" s="236" t="s">
        <v>140</v>
      </c>
      <c r="E135" s="259" t="s">
        <v>19</v>
      </c>
      <c r="F135" s="237" t="s">
        <v>214</v>
      </c>
      <c r="G135" s="235"/>
      <c r="H135" s="238">
        <v>15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140</v>
      </c>
      <c r="AU135" s="244" t="s">
        <v>82</v>
      </c>
      <c r="AV135" s="13" t="s">
        <v>82</v>
      </c>
      <c r="AW135" s="13" t="s">
        <v>33</v>
      </c>
      <c r="AX135" s="13" t="s">
        <v>80</v>
      </c>
      <c r="AY135" s="244" t="s">
        <v>123</v>
      </c>
    </row>
    <row r="136" s="2" customFormat="1" ht="44.25" customHeight="1">
      <c r="A136" s="40"/>
      <c r="B136" s="41"/>
      <c r="C136" s="206" t="s">
        <v>171</v>
      </c>
      <c r="D136" s="206" t="s">
        <v>125</v>
      </c>
      <c r="E136" s="207" t="s">
        <v>241</v>
      </c>
      <c r="F136" s="208" t="s">
        <v>242</v>
      </c>
      <c r="G136" s="209" t="s">
        <v>210</v>
      </c>
      <c r="H136" s="210">
        <v>15</v>
      </c>
      <c r="I136" s="211"/>
      <c r="J136" s="212">
        <f>ROUND(I136*H136,2)</f>
        <v>0</v>
      </c>
      <c r="K136" s="208" t="s">
        <v>129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130</v>
      </c>
      <c r="AT136" s="217" t="s">
        <v>125</v>
      </c>
      <c r="AU136" s="217" t="s">
        <v>82</v>
      </c>
      <c r="AY136" s="19" t="s">
        <v>123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130</v>
      </c>
      <c r="BM136" s="217" t="s">
        <v>243</v>
      </c>
    </row>
    <row r="137" s="2" customFormat="1">
      <c r="A137" s="40"/>
      <c r="B137" s="41"/>
      <c r="C137" s="42"/>
      <c r="D137" s="219" t="s">
        <v>132</v>
      </c>
      <c r="E137" s="42"/>
      <c r="F137" s="220" t="s">
        <v>244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82</v>
      </c>
    </row>
    <row r="138" s="14" customFormat="1">
      <c r="A138" s="14"/>
      <c r="B138" s="249"/>
      <c r="C138" s="250"/>
      <c r="D138" s="236" t="s">
        <v>140</v>
      </c>
      <c r="E138" s="251" t="s">
        <v>19</v>
      </c>
      <c r="F138" s="252" t="s">
        <v>245</v>
      </c>
      <c r="G138" s="250"/>
      <c r="H138" s="251" t="s">
        <v>19</v>
      </c>
      <c r="I138" s="253"/>
      <c r="J138" s="250"/>
      <c r="K138" s="250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140</v>
      </c>
      <c r="AU138" s="258" t="s">
        <v>82</v>
      </c>
      <c r="AV138" s="14" t="s">
        <v>80</v>
      </c>
      <c r="AW138" s="14" t="s">
        <v>33</v>
      </c>
      <c r="AX138" s="14" t="s">
        <v>72</v>
      </c>
      <c r="AY138" s="258" t="s">
        <v>123</v>
      </c>
    </row>
    <row r="139" s="13" customFormat="1">
      <c r="A139" s="13"/>
      <c r="B139" s="234"/>
      <c r="C139" s="235"/>
      <c r="D139" s="236" t="s">
        <v>140</v>
      </c>
      <c r="E139" s="259" t="s">
        <v>19</v>
      </c>
      <c r="F139" s="237" t="s">
        <v>214</v>
      </c>
      <c r="G139" s="235"/>
      <c r="H139" s="238">
        <v>15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140</v>
      </c>
      <c r="AU139" s="244" t="s">
        <v>82</v>
      </c>
      <c r="AV139" s="13" t="s">
        <v>82</v>
      </c>
      <c r="AW139" s="13" t="s">
        <v>33</v>
      </c>
      <c r="AX139" s="13" t="s">
        <v>80</v>
      </c>
      <c r="AY139" s="244" t="s">
        <v>123</v>
      </c>
    </row>
    <row r="140" s="2" customFormat="1" ht="44.25" customHeight="1">
      <c r="A140" s="40"/>
      <c r="B140" s="41"/>
      <c r="C140" s="206" t="s">
        <v>214</v>
      </c>
      <c r="D140" s="206" t="s">
        <v>125</v>
      </c>
      <c r="E140" s="207" t="s">
        <v>246</v>
      </c>
      <c r="F140" s="208" t="s">
        <v>247</v>
      </c>
      <c r="G140" s="209" t="s">
        <v>154</v>
      </c>
      <c r="H140" s="210">
        <v>153.55000000000001</v>
      </c>
      <c r="I140" s="211"/>
      <c r="J140" s="212">
        <f>ROUND(I140*H140,2)</f>
        <v>0</v>
      </c>
      <c r="K140" s="208" t="s">
        <v>129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130</v>
      </c>
      <c r="AT140" s="217" t="s">
        <v>125</v>
      </c>
      <c r="AU140" s="217" t="s">
        <v>82</v>
      </c>
      <c r="AY140" s="19" t="s">
        <v>123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130</v>
      </c>
      <c r="BM140" s="217" t="s">
        <v>248</v>
      </c>
    </row>
    <row r="141" s="2" customFormat="1">
      <c r="A141" s="40"/>
      <c r="B141" s="41"/>
      <c r="C141" s="42"/>
      <c r="D141" s="219" t="s">
        <v>132</v>
      </c>
      <c r="E141" s="42"/>
      <c r="F141" s="220" t="s">
        <v>249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132</v>
      </c>
      <c r="AU141" s="19" t="s">
        <v>82</v>
      </c>
    </row>
    <row r="142" s="13" customFormat="1">
      <c r="A142" s="13"/>
      <c r="B142" s="234"/>
      <c r="C142" s="235"/>
      <c r="D142" s="236" t="s">
        <v>140</v>
      </c>
      <c r="E142" s="259" t="s">
        <v>19</v>
      </c>
      <c r="F142" s="237" t="s">
        <v>250</v>
      </c>
      <c r="G142" s="235"/>
      <c r="H142" s="238">
        <v>153.55000000000001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140</v>
      </c>
      <c r="AU142" s="244" t="s">
        <v>82</v>
      </c>
      <c r="AV142" s="13" t="s">
        <v>82</v>
      </c>
      <c r="AW142" s="13" t="s">
        <v>33</v>
      </c>
      <c r="AX142" s="13" t="s">
        <v>80</v>
      </c>
      <c r="AY142" s="244" t="s">
        <v>123</v>
      </c>
    </row>
    <row r="143" s="2" customFormat="1" ht="33" customHeight="1">
      <c r="A143" s="40"/>
      <c r="B143" s="41"/>
      <c r="C143" s="206" t="s">
        <v>251</v>
      </c>
      <c r="D143" s="206" t="s">
        <v>125</v>
      </c>
      <c r="E143" s="207" t="s">
        <v>252</v>
      </c>
      <c r="F143" s="208" t="s">
        <v>253</v>
      </c>
      <c r="G143" s="209" t="s">
        <v>163</v>
      </c>
      <c r="H143" s="210">
        <v>210</v>
      </c>
      <c r="I143" s="211"/>
      <c r="J143" s="212">
        <f>ROUND(I143*H143,2)</f>
        <v>0</v>
      </c>
      <c r="K143" s="208" t="s">
        <v>129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130</v>
      </c>
      <c r="AT143" s="217" t="s">
        <v>125</v>
      </c>
      <c r="AU143" s="217" t="s">
        <v>82</v>
      </c>
      <c r="AY143" s="19" t="s">
        <v>123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130</v>
      </c>
      <c r="BM143" s="217" t="s">
        <v>254</v>
      </c>
    </row>
    <row r="144" s="2" customFormat="1">
      <c r="A144" s="40"/>
      <c r="B144" s="41"/>
      <c r="C144" s="42"/>
      <c r="D144" s="219" t="s">
        <v>132</v>
      </c>
      <c r="E144" s="42"/>
      <c r="F144" s="220" t="s">
        <v>255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82</v>
      </c>
    </row>
    <row r="145" s="14" customFormat="1">
      <c r="A145" s="14"/>
      <c r="B145" s="249"/>
      <c r="C145" s="250"/>
      <c r="D145" s="236" t="s">
        <v>140</v>
      </c>
      <c r="E145" s="251" t="s">
        <v>19</v>
      </c>
      <c r="F145" s="252" t="s">
        <v>256</v>
      </c>
      <c r="G145" s="250"/>
      <c r="H145" s="251" t="s">
        <v>19</v>
      </c>
      <c r="I145" s="253"/>
      <c r="J145" s="250"/>
      <c r="K145" s="250"/>
      <c r="L145" s="254"/>
      <c r="M145" s="255"/>
      <c r="N145" s="256"/>
      <c r="O145" s="256"/>
      <c r="P145" s="256"/>
      <c r="Q145" s="256"/>
      <c r="R145" s="256"/>
      <c r="S145" s="256"/>
      <c r="T145" s="25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8" t="s">
        <v>140</v>
      </c>
      <c r="AU145" s="258" t="s">
        <v>82</v>
      </c>
      <c r="AV145" s="14" t="s">
        <v>80</v>
      </c>
      <c r="AW145" s="14" t="s">
        <v>33</v>
      </c>
      <c r="AX145" s="14" t="s">
        <v>72</v>
      </c>
      <c r="AY145" s="258" t="s">
        <v>123</v>
      </c>
    </row>
    <row r="146" s="13" customFormat="1">
      <c r="A146" s="13"/>
      <c r="B146" s="234"/>
      <c r="C146" s="235"/>
      <c r="D146" s="236" t="s">
        <v>140</v>
      </c>
      <c r="E146" s="259" t="s">
        <v>19</v>
      </c>
      <c r="F146" s="237" t="s">
        <v>257</v>
      </c>
      <c r="G146" s="235"/>
      <c r="H146" s="238">
        <v>210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140</v>
      </c>
      <c r="AU146" s="244" t="s">
        <v>82</v>
      </c>
      <c r="AV146" s="13" t="s">
        <v>82</v>
      </c>
      <c r="AW146" s="13" t="s">
        <v>33</v>
      </c>
      <c r="AX146" s="13" t="s">
        <v>80</v>
      </c>
      <c r="AY146" s="244" t="s">
        <v>123</v>
      </c>
    </row>
    <row r="147" s="2" customFormat="1" ht="49.05" customHeight="1">
      <c r="A147" s="40"/>
      <c r="B147" s="41"/>
      <c r="C147" s="206" t="s">
        <v>258</v>
      </c>
      <c r="D147" s="206" t="s">
        <v>125</v>
      </c>
      <c r="E147" s="207" t="s">
        <v>259</v>
      </c>
      <c r="F147" s="208" t="s">
        <v>260</v>
      </c>
      <c r="G147" s="209" t="s">
        <v>163</v>
      </c>
      <c r="H147" s="210">
        <v>210</v>
      </c>
      <c r="I147" s="211"/>
      <c r="J147" s="212">
        <f>ROUND(I147*H147,2)</f>
        <v>0</v>
      </c>
      <c r="K147" s="208" t="s">
        <v>129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130</v>
      </c>
      <c r="AT147" s="217" t="s">
        <v>125</v>
      </c>
      <c r="AU147" s="217" t="s">
        <v>82</v>
      </c>
      <c r="AY147" s="19" t="s">
        <v>123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130</v>
      </c>
      <c r="BM147" s="217" t="s">
        <v>261</v>
      </c>
    </row>
    <row r="148" s="2" customFormat="1">
      <c r="A148" s="40"/>
      <c r="B148" s="41"/>
      <c r="C148" s="42"/>
      <c r="D148" s="219" t="s">
        <v>132</v>
      </c>
      <c r="E148" s="42"/>
      <c r="F148" s="220" t="s">
        <v>262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132</v>
      </c>
      <c r="AU148" s="19" t="s">
        <v>82</v>
      </c>
    </row>
    <row r="149" s="12" customFormat="1" ht="22.8" customHeight="1">
      <c r="A149" s="12"/>
      <c r="B149" s="190"/>
      <c r="C149" s="191"/>
      <c r="D149" s="192" t="s">
        <v>71</v>
      </c>
      <c r="E149" s="204" t="s">
        <v>82</v>
      </c>
      <c r="F149" s="204" t="s">
        <v>263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SUM(P150:P155)</f>
        <v>0</v>
      </c>
      <c r="Q149" s="198"/>
      <c r="R149" s="199">
        <f>SUM(R150:R155)</f>
        <v>0.049235899999999999</v>
      </c>
      <c r="S149" s="198"/>
      <c r="T149" s="20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80</v>
      </c>
      <c r="AT149" s="202" t="s">
        <v>71</v>
      </c>
      <c r="AU149" s="202" t="s">
        <v>80</v>
      </c>
      <c r="AY149" s="201" t="s">
        <v>123</v>
      </c>
      <c r="BK149" s="203">
        <f>SUM(BK150:BK155)</f>
        <v>0</v>
      </c>
    </row>
    <row r="150" s="2" customFormat="1" ht="44.25" customHeight="1">
      <c r="A150" s="40"/>
      <c r="B150" s="41"/>
      <c r="C150" s="206" t="s">
        <v>264</v>
      </c>
      <c r="D150" s="206" t="s">
        <v>125</v>
      </c>
      <c r="E150" s="207" t="s">
        <v>265</v>
      </c>
      <c r="F150" s="208" t="s">
        <v>266</v>
      </c>
      <c r="G150" s="209" t="s">
        <v>210</v>
      </c>
      <c r="H150" s="210">
        <v>18.600000000000001</v>
      </c>
      <c r="I150" s="211"/>
      <c r="J150" s="212">
        <f>ROUND(I150*H150,2)</f>
        <v>0</v>
      </c>
      <c r="K150" s="208" t="s">
        <v>129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130</v>
      </c>
      <c r="AT150" s="217" t="s">
        <v>125</v>
      </c>
      <c r="AU150" s="217" t="s">
        <v>82</v>
      </c>
      <c r="AY150" s="19" t="s">
        <v>123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130</v>
      </c>
      <c r="BM150" s="217" t="s">
        <v>267</v>
      </c>
    </row>
    <row r="151" s="2" customFormat="1">
      <c r="A151" s="40"/>
      <c r="B151" s="41"/>
      <c r="C151" s="42"/>
      <c r="D151" s="219" t="s">
        <v>132</v>
      </c>
      <c r="E151" s="42"/>
      <c r="F151" s="220" t="s">
        <v>268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82</v>
      </c>
    </row>
    <row r="152" s="2" customFormat="1" ht="55.5" customHeight="1">
      <c r="A152" s="40"/>
      <c r="B152" s="41"/>
      <c r="C152" s="206" t="s">
        <v>269</v>
      </c>
      <c r="D152" s="206" t="s">
        <v>125</v>
      </c>
      <c r="E152" s="207" t="s">
        <v>270</v>
      </c>
      <c r="F152" s="208" t="s">
        <v>271</v>
      </c>
      <c r="G152" s="209" t="s">
        <v>163</v>
      </c>
      <c r="H152" s="210">
        <v>74</v>
      </c>
      <c r="I152" s="211"/>
      <c r="J152" s="212">
        <f>ROUND(I152*H152,2)</f>
        <v>0</v>
      </c>
      <c r="K152" s="208" t="s">
        <v>129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0.00031</v>
      </c>
      <c r="R152" s="215">
        <f>Q152*H152</f>
        <v>0.022939999999999999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130</v>
      </c>
      <c r="AT152" s="217" t="s">
        <v>125</v>
      </c>
      <c r="AU152" s="217" t="s">
        <v>82</v>
      </c>
      <c r="AY152" s="19" t="s">
        <v>123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130</v>
      </c>
      <c r="BM152" s="217" t="s">
        <v>272</v>
      </c>
    </row>
    <row r="153" s="2" customFormat="1">
      <c r="A153" s="40"/>
      <c r="B153" s="41"/>
      <c r="C153" s="42"/>
      <c r="D153" s="219" t="s">
        <v>132</v>
      </c>
      <c r="E153" s="42"/>
      <c r="F153" s="220" t="s">
        <v>273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132</v>
      </c>
      <c r="AU153" s="19" t="s">
        <v>82</v>
      </c>
    </row>
    <row r="154" s="2" customFormat="1" ht="24.15" customHeight="1">
      <c r="A154" s="40"/>
      <c r="B154" s="41"/>
      <c r="C154" s="224" t="s">
        <v>274</v>
      </c>
      <c r="D154" s="224" t="s">
        <v>134</v>
      </c>
      <c r="E154" s="225" t="s">
        <v>275</v>
      </c>
      <c r="F154" s="226" t="s">
        <v>276</v>
      </c>
      <c r="G154" s="227" t="s">
        <v>163</v>
      </c>
      <c r="H154" s="228">
        <v>87.653000000000006</v>
      </c>
      <c r="I154" s="229"/>
      <c r="J154" s="230">
        <f>ROUND(I154*H154,2)</f>
        <v>0</v>
      </c>
      <c r="K154" s="226" t="s">
        <v>129</v>
      </c>
      <c r="L154" s="231"/>
      <c r="M154" s="232" t="s">
        <v>19</v>
      </c>
      <c r="N154" s="233" t="s">
        <v>43</v>
      </c>
      <c r="O154" s="86"/>
      <c r="P154" s="215">
        <f>O154*H154</f>
        <v>0</v>
      </c>
      <c r="Q154" s="215">
        <v>0.00029999999999999997</v>
      </c>
      <c r="R154" s="215">
        <f>Q154*H154</f>
        <v>0.026295900000000001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138</v>
      </c>
      <c r="AT154" s="217" t="s">
        <v>134</v>
      </c>
      <c r="AU154" s="217" t="s">
        <v>82</v>
      </c>
      <c r="AY154" s="19" t="s">
        <v>123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130</v>
      </c>
      <c r="BM154" s="217" t="s">
        <v>277</v>
      </c>
    </row>
    <row r="155" s="13" customFormat="1">
      <c r="A155" s="13"/>
      <c r="B155" s="234"/>
      <c r="C155" s="235"/>
      <c r="D155" s="236" t="s">
        <v>140</v>
      </c>
      <c r="E155" s="235"/>
      <c r="F155" s="237" t="s">
        <v>278</v>
      </c>
      <c r="G155" s="235"/>
      <c r="H155" s="238">
        <v>87.653000000000006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140</v>
      </c>
      <c r="AU155" s="244" t="s">
        <v>82</v>
      </c>
      <c r="AV155" s="13" t="s">
        <v>82</v>
      </c>
      <c r="AW155" s="13" t="s">
        <v>4</v>
      </c>
      <c r="AX155" s="13" t="s">
        <v>80</v>
      </c>
      <c r="AY155" s="244" t="s">
        <v>123</v>
      </c>
    </row>
    <row r="156" s="12" customFormat="1" ht="22.8" customHeight="1">
      <c r="A156" s="12"/>
      <c r="B156" s="190"/>
      <c r="C156" s="191"/>
      <c r="D156" s="192" t="s">
        <v>71</v>
      </c>
      <c r="E156" s="204" t="s">
        <v>207</v>
      </c>
      <c r="F156" s="204" t="s">
        <v>279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SUM(P157:P179)</f>
        <v>0</v>
      </c>
      <c r="Q156" s="198"/>
      <c r="R156" s="199">
        <f>SUM(R157:R179)</f>
        <v>0</v>
      </c>
      <c r="S156" s="198"/>
      <c r="T156" s="200">
        <f>SUM(T157:T179)</f>
        <v>101.2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80</v>
      </c>
      <c r="AT156" s="202" t="s">
        <v>71</v>
      </c>
      <c r="AU156" s="202" t="s">
        <v>80</v>
      </c>
      <c r="AY156" s="201" t="s">
        <v>123</v>
      </c>
      <c r="BK156" s="203">
        <f>SUM(BK157:BK179)</f>
        <v>0</v>
      </c>
    </row>
    <row r="157" s="2" customFormat="1" ht="16.5" customHeight="1">
      <c r="A157" s="40"/>
      <c r="B157" s="41"/>
      <c r="C157" s="206" t="s">
        <v>7</v>
      </c>
      <c r="D157" s="206" t="s">
        <v>125</v>
      </c>
      <c r="E157" s="207" t="s">
        <v>280</v>
      </c>
      <c r="F157" s="208" t="s">
        <v>281</v>
      </c>
      <c r="G157" s="209" t="s">
        <v>210</v>
      </c>
      <c r="H157" s="210">
        <v>20.5</v>
      </c>
      <c r="I157" s="211"/>
      <c r="J157" s="212">
        <f>ROUND(I157*H157,2)</f>
        <v>0</v>
      </c>
      <c r="K157" s="208" t="s">
        <v>129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2</v>
      </c>
      <c r="T157" s="216">
        <f>S157*H157</f>
        <v>41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130</v>
      </c>
      <c r="AT157" s="217" t="s">
        <v>125</v>
      </c>
      <c r="AU157" s="217" t="s">
        <v>82</v>
      </c>
      <c r="AY157" s="19" t="s">
        <v>123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130</v>
      </c>
      <c r="BM157" s="217" t="s">
        <v>282</v>
      </c>
    </row>
    <row r="158" s="2" customFormat="1">
      <c r="A158" s="40"/>
      <c r="B158" s="41"/>
      <c r="C158" s="42"/>
      <c r="D158" s="219" t="s">
        <v>132</v>
      </c>
      <c r="E158" s="42"/>
      <c r="F158" s="220" t="s">
        <v>283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132</v>
      </c>
      <c r="AU158" s="19" t="s">
        <v>82</v>
      </c>
    </row>
    <row r="159" s="14" customFormat="1">
      <c r="A159" s="14"/>
      <c r="B159" s="249"/>
      <c r="C159" s="250"/>
      <c r="D159" s="236" t="s">
        <v>140</v>
      </c>
      <c r="E159" s="251" t="s">
        <v>19</v>
      </c>
      <c r="F159" s="252" t="s">
        <v>284</v>
      </c>
      <c r="G159" s="250"/>
      <c r="H159" s="251" t="s">
        <v>19</v>
      </c>
      <c r="I159" s="253"/>
      <c r="J159" s="250"/>
      <c r="K159" s="250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140</v>
      </c>
      <c r="AU159" s="258" t="s">
        <v>82</v>
      </c>
      <c r="AV159" s="14" t="s">
        <v>80</v>
      </c>
      <c r="AW159" s="14" t="s">
        <v>33</v>
      </c>
      <c r="AX159" s="14" t="s">
        <v>72</v>
      </c>
      <c r="AY159" s="258" t="s">
        <v>123</v>
      </c>
    </row>
    <row r="160" s="13" customFormat="1">
      <c r="A160" s="13"/>
      <c r="B160" s="234"/>
      <c r="C160" s="235"/>
      <c r="D160" s="236" t="s">
        <v>140</v>
      </c>
      <c r="E160" s="259" t="s">
        <v>19</v>
      </c>
      <c r="F160" s="237" t="s">
        <v>285</v>
      </c>
      <c r="G160" s="235"/>
      <c r="H160" s="238">
        <v>10.5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140</v>
      </c>
      <c r="AU160" s="244" t="s">
        <v>82</v>
      </c>
      <c r="AV160" s="13" t="s">
        <v>82</v>
      </c>
      <c r="AW160" s="13" t="s">
        <v>33</v>
      </c>
      <c r="AX160" s="13" t="s">
        <v>72</v>
      </c>
      <c r="AY160" s="244" t="s">
        <v>123</v>
      </c>
    </row>
    <row r="161" s="14" customFormat="1">
      <c r="A161" s="14"/>
      <c r="B161" s="249"/>
      <c r="C161" s="250"/>
      <c r="D161" s="236" t="s">
        <v>140</v>
      </c>
      <c r="E161" s="251" t="s">
        <v>19</v>
      </c>
      <c r="F161" s="252" t="s">
        <v>286</v>
      </c>
      <c r="G161" s="250"/>
      <c r="H161" s="251" t="s">
        <v>19</v>
      </c>
      <c r="I161" s="253"/>
      <c r="J161" s="250"/>
      <c r="K161" s="250"/>
      <c r="L161" s="254"/>
      <c r="M161" s="255"/>
      <c r="N161" s="256"/>
      <c r="O161" s="256"/>
      <c r="P161" s="256"/>
      <c r="Q161" s="256"/>
      <c r="R161" s="256"/>
      <c r="S161" s="256"/>
      <c r="T161" s="25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8" t="s">
        <v>140</v>
      </c>
      <c r="AU161" s="258" t="s">
        <v>82</v>
      </c>
      <c r="AV161" s="14" t="s">
        <v>80</v>
      </c>
      <c r="AW161" s="14" t="s">
        <v>33</v>
      </c>
      <c r="AX161" s="14" t="s">
        <v>72</v>
      </c>
      <c r="AY161" s="258" t="s">
        <v>123</v>
      </c>
    </row>
    <row r="162" s="13" customFormat="1">
      <c r="A162" s="13"/>
      <c r="B162" s="234"/>
      <c r="C162" s="235"/>
      <c r="D162" s="236" t="s">
        <v>140</v>
      </c>
      <c r="E162" s="259" t="s">
        <v>19</v>
      </c>
      <c r="F162" s="237" t="s">
        <v>215</v>
      </c>
      <c r="G162" s="235"/>
      <c r="H162" s="238">
        <v>10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140</v>
      </c>
      <c r="AU162" s="244" t="s">
        <v>82</v>
      </c>
      <c r="AV162" s="13" t="s">
        <v>82</v>
      </c>
      <c r="AW162" s="13" t="s">
        <v>33</v>
      </c>
      <c r="AX162" s="13" t="s">
        <v>72</v>
      </c>
      <c r="AY162" s="244" t="s">
        <v>123</v>
      </c>
    </row>
    <row r="163" s="15" customFormat="1">
      <c r="A163" s="15"/>
      <c r="B163" s="260"/>
      <c r="C163" s="261"/>
      <c r="D163" s="236" t="s">
        <v>140</v>
      </c>
      <c r="E163" s="262" t="s">
        <v>19</v>
      </c>
      <c r="F163" s="263" t="s">
        <v>200</v>
      </c>
      <c r="G163" s="261"/>
      <c r="H163" s="264">
        <v>20.5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0" t="s">
        <v>140</v>
      </c>
      <c r="AU163" s="270" t="s">
        <v>82</v>
      </c>
      <c r="AV163" s="15" t="s">
        <v>130</v>
      </c>
      <c r="AW163" s="15" t="s">
        <v>33</v>
      </c>
      <c r="AX163" s="15" t="s">
        <v>80</v>
      </c>
      <c r="AY163" s="270" t="s">
        <v>123</v>
      </c>
    </row>
    <row r="164" s="2" customFormat="1" ht="24.15" customHeight="1">
      <c r="A164" s="40"/>
      <c r="B164" s="41"/>
      <c r="C164" s="206" t="s">
        <v>287</v>
      </c>
      <c r="D164" s="206" t="s">
        <v>125</v>
      </c>
      <c r="E164" s="207" t="s">
        <v>288</v>
      </c>
      <c r="F164" s="208" t="s">
        <v>289</v>
      </c>
      <c r="G164" s="209" t="s">
        <v>210</v>
      </c>
      <c r="H164" s="210">
        <v>10</v>
      </c>
      <c r="I164" s="211"/>
      <c r="J164" s="212">
        <f>ROUND(I164*H164,2)</f>
        <v>0</v>
      </c>
      <c r="K164" s="208" t="s">
        <v>129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2.5</v>
      </c>
      <c r="T164" s="216">
        <f>S164*H164</f>
        <v>25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130</v>
      </c>
      <c r="AT164" s="217" t="s">
        <v>125</v>
      </c>
      <c r="AU164" s="217" t="s">
        <v>82</v>
      </c>
      <c r="AY164" s="19" t="s">
        <v>123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130</v>
      </c>
      <c r="BM164" s="217" t="s">
        <v>290</v>
      </c>
    </row>
    <row r="165" s="2" customFormat="1">
      <c r="A165" s="40"/>
      <c r="B165" s="41"/>
      <c r="C165" s="42"/>
      <c r="D165" s="219" t="s">
        <v>132</v>
      </c>
      <c r="E165" s="42"/>
      <c r="F165" s="220" t="s">
        <v>291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132</v>
      </c>
      <c r="AU165" s="19" t="s">
        <v>82</v>
      </c>
    </row>
    <row r="166" s="14" customFormat="1">
      <c r="A166" s="14"/>
      <c r="B166" s="249"/>
      <c r="C166" s="250"/>
      <c r="D166" s="236" t="s">
        <v>140</v>
      </c>
      <c r="E166" s="251" t="s">
        <v>19</v>
      </c>
      <c r="F166" s="252" t="s">
        <v>292</v>
      </c>
      <c r="G166" s="250"/>
      <c r="H166" s="251" t="s">
        <v>19</v>
      </c>
      <c r="I166" s="253"/>
      <c r="J166" s="250"/>
      <c r="K166" s="250"/>
      <c r="L166" s="254"/>
      <c r="M166" s="255"/>
      <c r="N166" s="256"/>
      <c r="O166" s="256"/>
      <c r="P166" s="256"/>
      <c r="Q166" s="256"/>
      <c r="R166" s="256"/>
      <c r="S166" s="256"/>
      <c r="T166" s="25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8" t="s">
        <v>140</v>
      </c>
      <c r="AU166" s="258" t="s">
        <v>82</v>
      </c>
      <c r="AV166" s="14" t="s">
        <v>80</v>
      </c>
      <c r="AW166" s="14" t="s">
        <v>33</v>
      </c>
      <c r="AX166" s="14" t="s">
        <v>72</v>
      </c>
      <c r="AY166" s="258" t="s">
        <v>123</v>
      </c>
    </row>
    <row r="167" s="13" customFormat="1">
      <c r="A167" s="13"/>
      <c r="B167" s="234"/>
      <c r="C167" s="235"/>
      <c r="D167" s="236" t="s">
        <v>140</v>
      </c>
      <c r="E167" s="259" t="s">
        <v>19</v>
      </c>
      <c r="F167" s="237" t="s">
        <v>215</v>
      </c>
      <c r="G167" s="235"/>
      <c r="H167" s="238">
        <v>10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140</v>
      </c>
      <c r="AU167" s="244" t="s">
        <v>82</v>
      </c>
      <c r="AV167" s="13" t="s">
        <v>82</v>
      </c>
      <c r="AW167" s="13" t="s">
        <v>33</v>
      </c>
      <c r="AX167" s="13" t="s">
        <v>80</v>
      </c>
      <c r="AY167" s="244" t="s">
        <v>123</v>
      </c>
    </row>
    <row r="168" s="2" customFormat="1" ht="24.15" customHeight="1">
      <c r="A168" s="40"/>
      <c r="B168" s="41"/>
      <c r="C168" s="206" t="s">
        <v>293</v>
      </c>
      <c r="D168" s="206" t="s">
        <v>125</v>
      </c>
      <c r="E168" s="207" t="s">
        <v>294</v>
      </c>
      <c r="F168" s="208" t="s">
        <v>295</v>
      </c>
      <c r="G168" s="209" t="s">
        <v>210</v>
      </c>
      <c r="H168" s="210">
        <v>16</v>
      </c>
      <c r="I168" s="211"/>
      <c r="J168" s="212">
        <f>ROUND(I168*H168,2)</f>
        <v>0</v>
      </c>
      <c r="K168" s="208" t="s">
        <v>129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2.2000000000000002</v>
      </c>
      <c r="T168" s="216">
        <f>S168*H168</f>
        <v>35.200000000000003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130</v>
      </c>
      <c r="AT168" s="217" t="s">
        <v>125</v>
      </c>
      <c r="AU168" s="217" t="s">
        <v>82</v>
      </c>
      <c r="AY168" s="19" t="s">
        <v>123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130</v>
      </c>
      <c r="BM168" s="217" t="s">
        <v>296</v>
      </c>
    </row>
    <row r="169" s="2" customFormat="1">
      <c r="A169" s="40"/>
      <c r="B169" s="41"/>
      <c r="C169" s="42"/>
      <c r="D169" s="219" t="s">
        <v>132</v>
      </c>
      <c r="E169" s="42"/>
      <c r="F169" s="220" t="s">
        <v>297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132</v>
      </c>
      <c r="AU169" s="19" t="s">
        <v>82</v>
      </c>
    </row>
    <row r="170" s="14" customFormat="1">
      <c r="A170" s="14"/>
      <c r="B170" s="249"/>
      <c r="C170" s="250"/>
      <c r="D170" s="236" t="s">
        <v>140</v>
      </c>
      <c r="E170" s="251" t="s">
        <v>19</v>
      </c>
      <c r="F170" s="252" t="s">
        <v>298</v>
      </c>
      <c r="G170" s="250"/>
      <c r="H170" s="251" t="s">
        <v>19</v>
      </c>
      <c r="I170" s="253"/>
      <c r="J170" s="250"/>
      <c r="K170" s="250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140</v>
      </c>
      <c r="AU170" s="258" t="s">
        <v>82</v>
      </c>
      <c r="AV170" s="14" t="s">
        <v>80</v>
      </c>
      <c r="AW170" s="14" t="s">
        <v>33</v>
      </c>
      <c r="AX170" s="14" t="s">
        <v>72</v>
      </c>
      <c r="AY170" s="258" t="s">
        <v>123</v>
      </c>
    </row>
    <row r="171" s="13" customFormat="1">
      <c r="A171" s="13"/>
      <c r="B171" s="234"/>
      <c r="C171" s="235"/>
      <c r="D171" s="236" t="s">
        <v>140</v>
      </c>
      <c r="E171" s="259" t="s">
        <v>19</v>
      </c>
      <c r="F171" s="237" t="s">
        <v>251</v>
      </c>
      <c r="G171" s="235"/>
      <c r="H171" s="238">
        <v>16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140</v>
      </c>
      <c r="AU171" s="244" t="s">
        <v>82</v>
      </c>
      <c r="AV171" s="13" t="s">
        <v>82</v>
      </c>
      <c r="AW171" s="13" t="s">
        <v>33</v>
      </c>
      <c r="AX171" s="13" t="s">
        <v>80</v>
      </c>
      <c r="AY171" s="244" t="s">
        <v>123</v>
      </c>
    </row>
    <row r="172" s="2" customFormat="1" ht="66.75" customHeight="1">
      <c r="A172" s="40"/>
      <c r="B172" s="41"/>
      <c r="C172" s="206" t="s">
        <v>299</v>
      </c>
      <c r="D172" s="206" t="s">
        <v>125</v>
      </c>
      <c r="E172" s="207" t="s">
        <v>300</v>
      </c>
      <c r="F172" s="208" t="s">
        <v>301</v>
      </c>
      <c r="G172" s="209" t="s">
        <v>193</v>
      </c>
      <c r="H172" s="210">
        <v>237</v>
      </c>
      <c r="I172" s="211"/>
      <c r="J172" s="212">
        <f>ROUND(I172*H172,2)</f>
        <v>0</v>
      </c>
      <c r="K172" s="208" t="s">
        <v>129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130</v>
      </c>
      <c r="AT172" s="217" t="s">
        <v>125</v>
      </c>
      <c r="AU172" s="217" t="s">
        <v>82</v>
      </c>
      <c r="AY172" s="19" t="s">
        <v>123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130</v>
      </c>
      <c r="BM172" s="217" t="s">
        <v>302</v>
      </c>
    </row>
    <row r="173" s="2" customFormat="1">
      <c r="A173" s="40"/>
      <c r="B173" s="41"/>
      <c r="C173" s="42"/>
      <c r="D173" s="219" t="s">
        <v>132</v>
      </c>
      <c r="E173" s="42"/>
      <c r="F173" s="220" t="s">
        <v>303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132</v>
      </c>
      <c r="AU173" s="19" t="s">
        <v>82</v>
      </c>
    </row>
    <row r="174" s="14" customFormat="1">
      <c r="A174" s="14"/>
      <c r="B174" s="249"/>
      <c r="C174" s="250"/>
      <c r="D174" s="236" t="s">
        <v>140</v>
      </c>
      <c r="E174" s="251" t="s">
        <v>19</v>
      </c>
      <c r="F174" s="252" t="s">
        <v>196</v>
      </c>
      <c r="G174" s="250"/>
      <c r="H174" s="251" t="s">
        <v>19</v>
      </c>
      <c r="I174" s="253"/>
      <c r="J174" s="250"/>
      <c r="K174" s="250"/>
      <c r="L174" s="254"/>
      <c r="M174" s="255"/>
      <c r="N174" s="256"/>
      <c r="O174" s="256"/>
      <c r="P174" s="256"/>
      <c r="Q174" s="256"/>
      <c r="R174" s="256"/>
      <c r="S174" s="256"/>
      <c r="T174" s="25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8" t="s">
        <v>140</v>
      </c>
      <c r="AU174" s="258" t="s">
        <v>82</v>
      </c>
      <c r="AV174" s="14" t="s">
        <v>80</v>
      </c>
      <c r="AW174" s="14" t="s">
        <v>33</v>
      </c>
      <c r="AX174" s="14" t="s">
        <v>72</v>
      </c>
      <c r="AY174" s="258" t="s">
        <v>123</v>
      </c>
    </row>
    <row r="175" s="13" customFormat="1">
      <c r="A175" s="13"/>
      <c r="B175" s="234"/>
      <c r="C175" s="235"/>
      <c r="D175" s="236" t="s">
        <v>140</v>
      </c>
      <c r="E175" s="259" t="s">
        <v>19</v>
      </c>
      <c r="F175" s="237" t="s">
        <v>197</v>
      </c>
      <c r="G175" s="235"/>
      <c r="H175" s="238">
        <v>237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140</v>
      </c>
      <c r="AU175" s="244" t="s">
        <v>82</v>
      </c>
      <c r="AV175" s="13" t="s">
        <v>82</v>
      </c>
      <c r="AW175" s="13" t="s">
        <v>33</v>
      </c>
      <c r="AX175" s="13" t="s">
        <v>80</v>
      </c>
      <c r="AY175" s="244" t="s">
        <v>123</v>
      </c>
    </row>
    <row r="176" s="2" customFormat="1" ht="78" customHeight="1">
      <c r="A176" s="40"/>
      <c r="B176" s="41"/>
      <c r="C176" s="206" t="s">
        <v>304</v>
      </c>
      <c r="D176" s="206" t="s">
        <v>125</v>
      </c>
      <c r="E176" s="207" t="s">
        <v>305</v>
      </c>
      <c r="F176" s="208" t="s">
        <v>306</v>
      </c>
      <c r="G176" s="209" t="s">
        <v>163</v>
      </c>
      <c r="H176" s="210">
        <v>10.08</v>
      </c>
      <c r="I176" s="211"/>
      <c r="J176" s="212">
        <f>ROUND(I176*H176,2)</f>
        <v>0</v>
      </c>
      <c r="K176" s="208" t="s">
        <v>129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130</v>
      </c>
      <c r="AT176" s="217" t="s">
        <v>125</v>
      </c>
      <c r="AU176" s="217" t="s">
        <v>82</v>
      </c>
      <c r="AY176" s="19" t="s">
        <v>123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130</v>
      </c>
      <c r="BM176" s="217" t="s">
        <v>307</v>
      </c>
    </row>
    <row r="177" s="2" customFormat="1">
      <c r="A177" s="40"/>
      <c r="B177" s="41"/>
      <c r="C177" s="42"/>
      <c r="D177" s="219" t="s">
        <v>132</v>
      </c>
      <c r="E177" s="42"/>
      <c r="F177" s="220" t="s">
        <v>308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82</v>
      </c>
    </row>
    <row r="178" s="14" customFormat="1">
      <c r="A178" s="14"/>
      <c r="B178" s="249"/>
      <c r="C178" s="250"/>
      <c r="D178" s="236" t="s">
        <v>140</v>
      </c>
      <c r="E178" s="251" t="s">
        <v>19</v>
      </c>
      <c r="F178" s="252" t="s">
        <v>205</v>
      </c>
      <c r="G178" s="250"/>
      <c r="H178" s="251" t="s">
        <v>19</v>
      </c>
      <c r="I178" s="253"/>
      <c r="J178" s="250"/>
      <c r="K178" s="250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140</v>
      </c>
      <c r="AU178" s="258" t="s">
        <v>82</v>
      </c>
      <c r="AV178" s="14" t="s">
        <v>80</v>
      </c>
      <c r="AW178" s="14" t="s">
        <v>33</v>
      </c>
      <c r="AX178" s="14" t="s">
        <v>72</v>
      </c>
      <c r="AY178" s="258" t="s">
        <v>123</v>
      </c>
    </row>
    <row r="179" s="13" customFormat="1">
      <c r="A179" s="13"/>
      <c r="B179" s="234"/>
      <c r="C179" s="235"/>
      <c r="D179" s="236" t="s">
        <v>140</v>
      </c>
      <c r="E179" s="259" t="s">
        <v>19</v>
      </c>
      <c r="F179" s="237" t="s">
        <v>309</v>
      </c>
      <c r="G179" s="235"/>
      <c r="H179" s="238">
        <v>10.08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140</v>
      </c>
      <c r="AU179" s="244" t="s">
        <v>82</v>
      </c>
      <c r="AV179" s="13" t="s">
        <v>82</v>
      </c>
      <c r="AW179" s="13" t="s">
        <v>33</v>
      </c>
      <c r="AX179" s="13" t="s">
        <v>80</v>
      </c>
      <c r="AY179" s="244" t="s">
        <v>123</v>
      </c>
    </row>
    <row r="180" s="12" customFormat="1" ht="22.8" customHeight="1">
      <c r="A180" s="12"/>
      <c r="B180" s="190"/>
      <c r="C180" s="191"/>
      <c r="D180" s="192" t="s">
        <v>71</v>
      </c>
      <c r="E180" s="204" t="s">
        <v>310</v>
      </c>
      <c r="F180" s="204" t="s">
        <v>311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SUM(P181:P212)</f>
        <v>0</v>
      </c>
      <c r="Q180" s="198"/>
      <c r="R180" s="199">
        <f>SUM(R181:R212)</f>
        <v>0</v>
      </c>
      <c r="S180" s="198"/>
      <c r="T180" s="200">
        <f>SUM(T181:T212)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80</v>
      </c>
      <c r="AT180" s="202" t="s">
        <v>71</v>
      </c>
      <c r="AU180" s="202" t="s">
        <v>80</v>
      </c>
      <c r="AY180" s="201" t="s">
        <v>123</v>
      </c>
      <c r="BK180" s="203">
        <f>SUM(BK181:BK212)</f>
        <v>0</v>
      </c>
    </row>
    <row r="181" s="2" customFormat="1" ht="37.8" customHeight="1">
      <c r="A181" s="40"/>
      <c r="B181" s="41"/>
      <c r="C181" s="206" t="s">
        <v>312</v>
      </c>
      <c r="D181" s="206" t="s">
        <v>125</v>
      </c>
      <c r="E181" s="207" t="s">
        <v>313</v>
      </c>
      <c r="F181" s="208" t="s">
        <v>314</v>
      </c>
      <c r="G181" s="209" t="s">
        <v>154</v>
      </c>
      <c r="H181" s="210">
        <v>427.16399999999999</v>
      </c>
      <c r="I181" s="211"/>
      <c r="J181" s="212">
        <f>ROUND(I181*H181,2)</f>
        <v>0</v>
      </c>
      <c r="K181" s="208" t="s">
        <v>129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130</v>
      </c>
      <c r="AT181" s="217" t="s">
        <v>125</v>
      </c>
      <c r="AU181" s="217" t="s">
        <v>82</v>
      </c>
      <c r="AY181" s="19" t="s">
        <v>123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130</v>
      </c>
      <c r="BM181" s="217" t="s">
        <v>315</v>
      </c>
    </row>
    <row r="182" s="2" customFormat="1">
      <c r="A182" s="40"/>
      <c r="B182" s="41"/>
      <c r="C182" s="42"/>
      <c r="D182" s="219" t="s">
        <v>132</v>
      </c>
      <c r="E182" s="42"/>
      <c r="F182" s="220" t="s">
        <v>316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132</v>
      </c>
      <c r="AU182" s="19" t="s">
        <v>82</v>
      </c>
    </row>
    <row r="183" s="2" customFormat="1" ht="37.8" customHeight="1">
      <c r="A183" s="40"/>
      <c r="B183" s="41"/>
      <c r="C183" s="206" t="s">
        <v>317</v>
      </c>
      <c r="D183" s="206" t="s">
        <v>125</v>
      </c>
      <c r="E183" s="207" t="s">
        <v>318</v>
      </c>
      <c r="F183" s="208" t="s">
        <v>319</v>
      </c>
      <c r="G183" s="209" t="s">
        <v>154</v>
      </c>
      <c r="H183" s="210">
        <v>1708.656</v>
      </c>
      <c r="I183" s="211"/>
      <c r="J183" s="212">
        <f>ROUND(I183*H183,2)</f>
        <v>0</v>
      </c>
      <c r="K183" s="208" t="s">
        <v>129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130</v>
      </c>
      <c r="AT183" s="217" t="s">
        <v>125</v>
      </c>
      <c r="AU183" s="217" t="s">
        <v>82</v>
      </c>
      <c r="AY183" s="19" t="s">
        <v>123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130</v>
      </c>
      <c r="BM183" s="217" t="s">
        <v>320</v>
      </c>
    </row>
    <row r="184" s="2" customFormat="1">
      <c r="A184" s="40"/>
      <c r="B184" s="41"/>
      <c r="C184" s="42"/>
      <c r="D184" s="219" t="s">
        <v>132</v>
      </c>
      <c r="E184" s="42"/>
      <c r="F184" s="220" t="s">
        <v>321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132</v>
      </c>
      <c r="AU184" s="19" t="s">
        <v>82</v>
      </c>
    </row>
    <row r="185" s="13" customFormat="1">
      <c r="A185" s="13"/>
      <c r="B185" s="234"/>
      <c r="C185" s="235"/>
      <c r="D185" s="236" t="s">
        <v>140</v>
      </c>
      <c r="E185" s="235"/>
      <c r="F185" s="237" t="s">
        <v>322</v>
      </c>
      <c r="G185" s="235"/>
      <c r="H185" s="238">
        <v>1708.656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140</v>
      </c>
      <c r="AU185" s="244" t="s">
        <v>82</v>
      </c>
      <c r="AV185" s="13" t="s">
        <v>82</v>
      </c>
      <c r="AW185" s="13" t="s">
        <v>4</v>
      </c>
      <c r="AX185" s="13" t="s">
        <v>80</v>
      </c>
      <c r="AY185" s="244" t="s">
        <v>123</v>
      </c>
    </row>
    <row r="186" s="2" customFormat="1" ht="44.25" customHeight="1">
      <c r="A186" s="40"/>
      <c r="B186" s="41"/>
      <c r="C186" s="206" t="s">
        <v>323</v>
      </c>
      <c r="D186" s="206" t="s">
        <v>125</v>
      </c>
      <c r="E186" s="207" t="s">
        <v>324</v>
      </c>
      <c r="F186" s="208" t="s">
        <v>325</v>
      </c>
      <c r="G186" s="209" t="s">
        <v>154</v>
      </c>
      <c r="H186" s="210">
        <v>251.13</v>
      </c>
      <c r="I186" s="211"/>
      <c r="J186" s="212">
        <f>ROUND(I186*H186,2)</f>
        <v>0</v>
      </c>
      <c r="K186" s="208" t="s">
        <v>129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130</v>
      </c>
      <c r="AT186" s="217" t="s">
        <v>125</v>
      </c>
      <c r="AU186" s="217" t="s">
        <v>82</v>
      </c>
      <c r="AY186" s="19" t="s">
        <v>123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130</v>
      </c>
      <c r="BM186" s="217" t="s">
        <v>326</v>
      </c>
    </row>
    <row r="187" s="2" customFormat="1">
      <c r="A187" s="40"/>
      <c r="B187" s="41"/>
      <c r="C187" s="42"/>
      <c r="D187" s="219" t="s">
        <v>132</v>
      </c>
      <c r="E187" s="42"/>
      <c r="F187" s="220" t="s">
        <v>327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132</v>
      </c>
      <c r="AU187" s="19" t="s">
        <v>82</v>
      </c>
    </row>
    <row r="188" s="14" customFormat="1">
      <c r="A188" s="14"/>
      <c r="B188" s="249"/>
      <c r="C188" s="250"/>
      <c r="D188" s="236" t="s">
        <v>140</v>
      </c>
      <c r="E188" s="251" t="s">
        <v>19</v>
      </c>
      <c r="F188" s="252" t="s">
        <v>328</v>
      </c>
      <c r="G188" s="250"/>
      <c r="H188" s="251" t="s">
        <v>19</v>
      </c>
      <c r="I188" s="253"/>
      <c r="J188" s="250"/>
      <c r="K188" s="250"/>
      <c r="L188" s="254"/>
      <c r="M188" s="255"/>
      <c r="N188" s="256"/>
      <c r="O188" s="256"/>
      <c r="P188" s="256"/>
      <c r="Q188" s="256"/>
      <c r="R188" s="256"/>
      <c r="S188" s="256"/>
      <c r="T188" s="25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8" t="s">
        <v>140</v>
      </c>
      <c r="AU188" s="258" t="s">
        <v>82</v>
      </c>
      <c r="AV188" s="14" t="s">
        <v>80</v>
      </c>
      <c r="AW188" s="14" t="s">
        <v>33</v>
      </c>
      <c r="AX188" s="14" t="s">
        <v>72</v>
      </c>
      <c r="AY188" s="258" t="s">
        <v>123</v>
      </c>
    </row>
    <row r="189" s="13" customFormat="1">
      <c r="A189" s="13"/>
      <c r="B189" s="234"/>
      <c r="C189" s="235"/>
      <c r="D189" s="236" t="s">
        <v>140</v>
      </c>
      <c r="E189" s="259" t="s">
        <v>19</v>
      </c>
      <c r="F189" s="237" t="s">
        <v>329</v>
      </c>
      <c r="G189" s="235"/>
      <c r="H189" s="238">
        <v>3.5699999999999998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140</v>
      </c>
      <c r="AU189" s="244" t="s">
        <v>82</v>
      </c>
      <c r="AV189" s="13" t="s">
        <v>82</v>
      </c>
      <c r="AW189" s="13" t="s">
        <v>33</v>
      </c>
      <c r="AX189" s="13" t="s">
        <v>72</v>
      </c>
      <c r="AY189" s="244" t="s">
        <v>123</v>
      </c>
    </row>
    <row r="190" s="14" customFormat="1">
      <c r="A190" s="14"/>
      <c r="B190" s="249"/>
      <c r="C190" s="250"/>
      <c r="D190" s="236" t="s">
        <v>140</v>
      </c>
      <c r="E190" s="251" t="s">
        <v>19</v>
      </c>
      <c r="F190" s="252" t="s">
        <v>182</v>
      </c>
      <c r="G190" s="250"/>
      <c r="H190" s="251" t="s">
        <v>19</v>
      </c>
      <c r="I190" s="253"/>
      <c r="J190" s="250"/>
      <c r="K190" s="250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140</v>
      </c>
      <c r="AU190" s="258" t="s">
        <v>82</v>
      </c>
      <c r="AV190" s="14" t="s">
        <v>80</v>
      </c>
      <c r="AW190" s="14" t="s">
        <v>33</v>
      </c>
      <c r="AX190" s="14" t="s">
        <v>72</v>
      </c>
      <c r="AY190" s="258" t="s">
        <v>123</v>
      </c>
    </row>
    <row r="191" s="13" customFormat="1">
      <c r="A191" s="13"/>
      <c r="B191" s="234"/>
      <c r="C191" s="235"/>
      <c r="D191" s="236" t="s">
        <v>140</v>
      </c>
      <c r="E191" s="259" t="s">
        <v>19</v>
      </c>
      <c r="F191" s="237" t="s">
        <v>330</v>
      </c>
      <c r="G191" s="235"/>
      <c r="H191" s="238">
        <v>161.52000000000001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140</v>
      </c>
      <c r="AU191" s="244" t="s">
        <v>82</v>
      </c>
      <c r="AV191" s="13" t="s">
        <v>82</v>
      </c>
      <c r="AW191" s="13" t="s">
        <v>33</v>
      </c>
      <c r="AX191" s="13" t="s">
        <v>72</v>
      </c>
      <c r="AY191" s="244" t="s">
        <v>123</v>
      </c>
    </row>
    <row r="192" s="14" customFormat="1">
      <c r="A192" s="14"/>
      <c r="B192" s="249"/>
      <c r="C192" s="250"/>
      <c r="D192" s="236" t="s">
        <v>140</v>
      </c>
      <c r="E192" s="251" t="s">
        <v>19</v>
      </c>
      <c r="F192" s="252" t="s">
        <v>331</v>
      </c>
      <c r="G192" s="250"/>
      <c r="H192" s="251" t="s">
        <v>19</v>
      </c>
      <c r="I192" s="253"/>
      <c r="J192" s="250"/>
      <c r="K192" s="250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140</v>
      </c>
      <c r="AU192" s="258" t="s">
        <v>82</v>
      </c>
      <c r="AV192" s="14" t="s">
        <v>80</v>
      </c>
      <c r="AW192" s="14" t="s">
        <v>33</v>
      </c>
      <c r="AX192" s="14" t="s">
        <v>72</v>
      </c>
      <c r="AY192" s="258" t="s">
        <v>123</v>
      </c>
    </row>
    <row r="193" s="13" customFormat="1">
      <c r="A193" s="13"/>
      <c r="B193" s="234"/>
      <c r="C193" s="235"/>
      <c r="D193" s="236" t="s">
        <v>140</v>
      </c>
      <c r="E193" s="259" t="s">
        <v>19</v>
      </c>
      <c r="F193" s="237" t="s">
        <v>332</v>
      </c>
      <c r="G193" s="235"/>
      <c r="H193" s="238">
        <v>9.8399999999999999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140</v>
      </c>
      <c r="AU193" s="244" t="s">
        <v>82</v>
      </c>
      <c r="AV193" s="13" t="s">
        <v>82</v>
      </c>
      <c r="AW193" s="13" t="s">
        <v>33</v>
      </c>
      <c r="AX193" s="13" t="s">
        <v>72</v>
      </c>
      <c r="AY193" s="244" t="s">
        <v>123</v>
      </c>
    </row>
    <row r="194" s="14" customFormat="1">
      <c r="A194" s="14"/>
      <c r="B194" s="249"/>
      <c r="C194" s="250"/>
      <c r="D194" s="236" t="s">
        <v>140</v>
      </c>
      <c r="E194" s="251" t="s">
        <v>19</v>
      </c>
      <c r="F194" s="252" t="s">
        <v>333</v>
      </c>
      <c r="G194" s="250"/>
      <c r="H194" s="251" t="s">
        <v>19</v>
      </c>
      <c r="I194" s="253"/>
      <c r="J194" s="250"/>
      <c r="K194" s="250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140</v>
      </c>
      <c r="AU194" s="258" t="s">
        <v>82</v>
      </c>
      <c r="AV194" s="14" t="s">
        <v>80</v>
      </c>
      <c r="AW194" s="14" t="s">
        <v>33</v>
      </c>
      <c r="AX194" s="14" t="s">
        <v>72</v>
      </c>
      <c r="AY194" s="258" t="s">
        <v>123</v>
      </c>
    </row>
    <row r="195" s="13" customFormat="1">
      <c r="A195" s="13"/>
      <c r="B195" s="234"/>
      <c r="C195" s="235"/>
      <c r="D195" s="236" t="s">
        <v>140</v>
      </c>
      <c r="E195" s="259" t="s">
        <v>19</v>
      </c>
      <c r="F195" s="237" t="s">
        <v>334</v>
      </c>
      <c r="G195" s="235"/>
      <c r="H195" s="238">
        <v>76.200000000000003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140</v>
      </c>
      <c r="AU195" s="244" t="s">
        <v>82</v>
      </c>
      <c r="AV195" s="13" t="s">
        <v>82</v>
      </c>
      <c r="AW195" s="13" t="s">
        <v>33</v>
      </c>
      <c r="AX195" s="13" t="s">
        <v>72</v>
      </c>
      <c r="AY195" s="244" t="s">
        <v>123</v>
      </c>
    </row>
    <row r="196" s="15" customFormat="1">
      <c r="A196" s="15"/>
      <c r="B196" s="260"/>
      <c r="C196" s="261"/>
      <c r="D196" s="236" t="s">
        <v>140</v>
      </c>
      <c r="E196" s="262" t="s">
        <v>19</v>
      </c>
      <c r="F196" s="263" t="s">
        <v>200</v>
      </c>
      <c r="G196" s="261"/>
      <c r="H196" s="264">
        <v>251.13</v>
      </c>
      <c r="I196" s="265"/>
      <c r="J196" s="261"/>
      <c r="K196" s="261"/>
      <c r="L196" s="266"/>
      <c r="M196" s="267"/>
      <c r="N196" s="268"/>
      <c r="O196" s="268"/>
      <c r="P196" s="268"/>
      <c r="Q196" s="268"/>
      <c r="R196" s="268"/>
      <c r="S196" s="268"/>
      <c r="T196" s="269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0" t="s">
        <v>140</v>
      </c>
      <c r="AU196" s="270" t="s">
        <v>82</v>
      </c>
      <c r="AV196" s="15" t="s">
        <v>130</v>
      </c>
      <c r="AW196" s="15" t="s">
        <v>33</v>
      </c>
      <c r="AX196" s="15" t="s">
        <v>80</v>
      </c>
      <c r="AY196" s="270" t="s">
        <v>123</v>
      </c>
    </row>
    <row r="197" s="2" customFormat="1" ht="44.25" customHeight="1">
      <c r="A197" s="40"/>
      <c r="B197" s="41"/>
      <c r="C197" s="206" t="s">
        <v>335</v>
      </c>
      <c r="D197" s="206" t="s">
        <v>125</v>
      </c>
      <c r="E197" s="207" t="s">
        <v>336</v>
      </c>
      <c r="F197" s="208" t="s">
        <v>247</v>
      </c>
      <c r="G197" s="209" t="s">
        <v>154</v>
      </c>
      <c r="H197" s="210">
        <v>29.25</v>
      </c>
      <c r="I197" s="211"/>
      <c r="J197" s="212">
        <f>ROUND(I197*H197,2)</f>
        <v>0</v>
      </c>
      <c r="K197" s="208" t="s">
        <v>129</v>
      </c>
      <c r="L197" s="46"/>
      <c r="M197" s="213" t="s">
        <v>19</v>
      </c>
      <c r="N197" s="214" t="s">
        <v>43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130</v>
      </c>
      <c r="AT197" s="217" t="s">
        <v>125</v>
      </c>
      <c r="AU197" s="217" t="s">
        <v>82</v>
      </c>
      <c r="AY197" s="19" t="s">
        <v>123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130</v>
      </c>
      <c r="BM197" s="217" t="s">
        <v>337</v>
      </c>
    </row>
    <row r="198" s="2" customFormat="1">
      <c r="A198" s="40"/>
      <c r="B198" s="41"/>
      <c r="C198" s="42"/>
      <c r="D198" s="219" t="s">
        <v>132</v>
      </c>
      <c r="E198" s="42"/>
      <c r="F198" s="220" t="s">
        <v>338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132</v>
      </c>
      <c r="AU198" s="19" t="s">
        <v>82</v>
      </c>
    </row>
    <row r="199" s="14" customFormat="1">
      <c r="A199" s="14"/>
      <c r="B199" s="249"/>
      <c r="C199" s="250"/>
      <c r="D199" s="236" t="s">
        <v>140</v>
      </c>
      <c r="E199" s="251" t="s">
        <v>19</v>
      </c>
      <c r="F199" s="252" t="s">
        <v>176</v>
      </c>
      <c r="G199" s="250"/>
      <c r="H199" s="251" t="s">
        <v>19</v>
      </c>
      <c r="I199" s="253"/>
      <c r="J199" s="250"/>
      <c r="K199" s="250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140</v>
      </c>
      <c r="AU199" s="258" t="s">
        <v>82</v>
      </c>
      <c r="AV199" s="14" t="s">
        <v>80</v>
      </c>
      <c r="AW199" s="14" t="s">
        <v>33</v>
      </c>
      <c r="AX199" s="14" t="s">
        <v>72</v>
      </c>
      <c r="AY199" s="258" t="s">
        <v>123</v>
      </c>
    </row>
    <row r="200" s="13" customFormat="1">
      <c r="A200" s="13"/>
      <c r="B200" s="234"/>
      <c r="C200" s="235"/>
      <c r="D200" s="236" t="s">
        <v>140</v>
      </c>
      <c r="E200" s="259" t="s">
        <v>19</v>
      </c>
      <c r="F200" s="237" t="s">
        <v>339</v>
      </c>
      <c r="G200" s="235"/>
      <c r="H200" s="238">
        <v>29.25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140</v>
      </c>
      <c r="AU200" s="244" t="s">
        <v>82</v>
      </c>
      <c r="AV200" s="13" t="s">
        <v>82</v>
      </c>
      <c r="AW200" s="13" t="s">
        <v>33</v>
      </c>
      <c r="AX200" s="13" t="s">
        <v>80</v>
      </c>
      <c r="AY200" s="244" t="s">
        <v>123</v>
      </c>
    </row>
    <row r="201" s="2" customFormat="1" ht="44.25" customHeight="1">
      <c r="A201" s="40"/>
      <c r="B201" s="41"/>
      <c r="C201" s="206" t="s">
        <v>340</v>
      </c>
      <c r="D201" s="206" t="s">
        <v>125</v>
      </c>
      <c r="E201" s="207" t="s">
        <v>341</v>
      </c>
      <c r="F201" s="208" t="s">
        <v>342</v>
      </c>
      <c r="G201" s="209" t="s">
        <v>154</v>
      </c>
      <c r="H201" s="210">
        <v>65.953999999999994</v>
      </c>
      <c r="I201" s="211"/>
      <c r="J201" s="212">
        <f>ROUND(I201*H201,2)</f>
        <v>0</v>
      </c>
      <c r="K201" s="208" t="s">
        <v>129</v>
      </c>
      <c r="L201" s="46"/>
      <c r="M201" s="213" t="s">
        <v>19</v>
      </c>
      <c r="N201" s="214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130</v>
      </c>
      <c r="AT201" s="217" t="s">
        <v>125</v>
      </c>
      <c r="AU201" s="217" t="s">
        <v>82</v>
      </c>
      <c r="AY201" s="19" t="s">
        <v>123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130</v>
      </c>
      <c r="BM201" s="217" t="s">
        <v>343</v>
      </c>
    </row>
    <row r="202" s="2" customFormat="1">
      <c r="A202" s="40"/>
      <c r="B202" s="41"/>
      <c r="C202" s="42"/>
      <c r="D202" s="219" t="s">
        <v>132</v>
      </c>
      <c r="E202" s="42"/>
      <c r="F202" s="220" t="s">
        <v>344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132</v>
      </c>
      <c r="AU202" s="19" t="s">
        <v>82</v>
      </c>
    </row>
    <row r="203" s="14" customFormat="1">
      <c r="A203" s="14"/>
      <c r="B203" s="249"/>
      <c r="C203" s="250"/>
      <c r="D203" s="236" t="s">
        <v>140</v>
      </c>
      <c r="E203" s="251" t="s">
        <v>19</v>
      </c>
      <c r="F203" s="252" t="s">
        <v>189</v>
      </c>
      <c r="G203" s="250"/>
      <c r="H203" s="251" t="s">
        <v>19</v>
      </c>
      <c r="I203" s="253"/>
      <c r="J203" s="250"/>
      <c r="K203" s="250"/>
      <c r="L203" s="254"/>
      <c r="M203" s="255"/>
      <c r="N203" s="256"/>
      <c r="O203" s="256"/>
      <c r="P203" s="256"/>
      <c r="Q203" s="256"/>
      <c r="R203" s="256"/>
      <c r="S203" s="256"/>
      <c r="T203" s="25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8" t="s">
        <v>140</v>
      </c>
      <c r="AU203" s="258" t="s">
        <v>82</v>
      </c>
      <c r="AV203" s="14" t="s">
        <v>80</v>
      </c>
      <c r="AW203" s="14" t="s">
        <v>33</v>
      </c>
      <c r="AX203" s="14" t="s">
        <v>72</v>
      </c>
      <c r="AY203" s="258" t="s">
        <v>123</v>
      </c>
    </row>
    <row r="204" s="13" customFormat="1">
      <c r="A204" s="13"/>
      <c r="B204" s="234"/>
      <c r="C204" s="235"/>
      <c r="D204" s="236" t="s">
        <v>140</v>
      </c>
      <c r="E204" s="259" t="s">
        <v>19</v>
      </c>
      <c r="F204" s="237" t="s">
        <v>345</v>
      </c>
      <c r="G204" s="235"/>
      <c r="H204" s="238">
        <v>65.953999999999994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140</v>
      </c>
      <c r="AU204" s="244" t="s">
        <v>82</v>
      </c>
      <c r="AV204" s="13" t="s">
        <v>82</v>
      </c>
      <c r="AW204" s="13" t="s">
        <v>33</v>
      </c>
      <c r="AX204" s="13" t="s">
        <v>80</v>
      </c>
      <c r="AY204" s="244" t="s">
        <v>123</v>
      </c>
    </row>
    <row r="205" s="2" customFormat="1" ht="24.15" customHeight="1">
      <c r="A205" s="40"/>
      <c r="B205" s="41"/>
      <c r="C205" s="206" t="s">
        <v>346</v>
      </c>
      <c r="D205" s="206" t="s">
        <v>125</v>
      </c>
      <c r="E205" s="207" t="s">
        <v>347</v>
      </c>
      <c r="F205" s="208" t="s">
        <v>348</v>
      </c>
      <c r="G205" s="209" t="s">
        <v>154</v>
      </c>
      <c r="H205" s="210">
        <v>80.829999999999998</v>
      </c>
      <c r="I205" s="211"/>
      <c r="J205" s="212">
        <f>ROUND(I205*H205,2)</f>
        <v>0</v>
      </c>
      <c r="K205" s="208" t="s">
        <v>19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130</v>
      </c>
      <c r="AT205" s="217" t="s">
        <v>125</v>
      </c>
      <c r="AU205" s="217" t="s">
        <v>82</v>
      </c>
      <c r="AY205" s="19" t="s">
        <v>123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130</v>
      </c>
      <c r="BM205" s="217" t="s">
        <v>349</v>
      </c>
    </row>
    <row r="206" s="14" customFormat="1">
      <c r="A206" s="14"/>
      <c r="B206" s="249"/>
      <c r="C206" s="250"/>
      <c r="D206" s="236" t="s">
        <v>140</v>
      </c>
      <c r="E206" s="251" t="s">
        <v>19</v>
      </c>
      <c r="F206" s="252" t="s">
        <v>196</v>
      </c>
      <c r="G206" s="250"/>
      <c r="H206" s="251" t="s">
        <v>19</v>
      </c>
      <c r="I206" s="253"/>
      <c r="J206" s="250"/>
      <c r="K206" s="250"/>
      <c r="L206" s="254"/>
      <c r="M206" s="255"/>
      <c r="N206" s="256"/>
      <c r="O206" s="256"/>
      <c r="P206" s="256"/>
      <c r="Q206" s="256"/>
      <c r="R206" s="256"/>
      <c r="S206" s="256"/>
      <c r="T206" s="25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8" t="s">
        <v>140</v>
      </c>
      <c r="AU206" s="258" t="s">
        <v>82</v>
      </c>
      <c r="AV206" s="14" t="s">
        <v>80</v>
      </c>
      <c r="AW206" s="14" t="s">
        <v>33</v>
      </c>
      <c r="AX206" s="14" t="s">
        <v>72</v>
      </c>
      <c r="AY206" s="258" t="s">
        <v>123</v>
      </c>
    </row>
    <row r="207" s="13" customFormat="1">
      <c r="A207" s="13"/>
      <c r="B207" s="234"/>
      <c r="C207" s="235"/>
      <c r="D207" s="236" t="s">
        <v>140</v>
      </c>
      <c r="E207" s="259" t="s">
        <v>19</v>
      </c>
      <c r="F207" s="237" t="s">
        <v>350</v>
      </c>
      <c r="G207" s="235"/>
      <c r="H207" s="238">
        <v>48.585000000000001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140</v>
      </c>
      <c r="AU207" s="244" t="s">
        <v>82</v>
      </c>
      <c r="AV207" s="13" t="s">
        <v>82</v>
      </c>
      <c r="AW207" s="13" t="s">
        <v>33</v>
      </c>
      <c r="AX207" s="13" t="s">
        <v>72</v>
      </c>
      <c r="AY207" s="244" t="s">
        <v>123</v>
      </c>
    </row>
    <row r="208" s="14" customFormat="1">
      <c r="A208" s="14"/>
      <c r="B208" s="249"/>
      <c r="C208" s="250"/>
      <c r="D208" s="236" t="s">
        <v>140</v>
      </c>
      <c r="E208" s="251" t="s">
        <v>19</v>
      </c>
      <c r="F208" s="252" t="s">
        <v>205</v>
      </c>
      <c r="G208" s="250"/>
      <c r="H208" s="251" t="s">
        <v>19</v>
      </c>
      <c r="I208" s="253"/>
      <c r="J208" s="250"/>
      <c r="K208" s="250"/>
      <c r="L208" s="254"/>
      <c r="M208" s="255"/>
      <c r="N208" s="256"/>
      <c r="O208" s="256"/>
      <c r="P208" s="256"/>
      <c r="Q208" s="256"/>
      <c r="R208" s="256"/>
      <c r="S208" s="256"/>
      <c r="T208" s="25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8" t="s">
        <v>140</v>
      </c>
      <c r="AU208" s="258" t="s">
        <v>82</v>
      </c>
      <c r="AV208" s="14" t="s">
        <v>80</v>
      </c>
      <c r="AW208" s="14" t="s">
        <v>33</v>
      </c>
      <c r="AX208" s="14" t="s">
        <v>72</v>
      </c>
      <c r="AY208" s="258" t="s">
        <v>123</v>
      </c>
    </row>
    <row r="209" s="13" customFormat="1">
      <c r="A209" s="13"/>
      <c r="B209" s="234"/>
      <c r="C209" s="235"/>
      <c r="D209" s="236" t="s">
        <v>140</v>
      </c>
      <c r="E209" s="259" t="s">
        <v>19</v>
      </c>
      <c r="F209" s="237" t="s">
        <v>351</v>
      </c>
      <c r="G209" s="235"/>
      <c r="H209" s="238">
        <v>7.2450000000000001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140</v>
      </c>
      <c r="AU209" s="244" t="s">
        <v>82</v>
      </c>
      <c r="AV209" s="13" t="s">
        <v>82</v>
      </c>
      <c r="AW209" s="13" t="s">
        <v>33</v>
      </c>
      <c r="AX209" s="13" t="s">
        <v>72</v>
      </c>
      <c r="AY209" s="244" t="s">
        <v>123</v>
      </c>
    </row>
    <row r="210" s="14" customFormat="1">
      <c r="A210" s="14"/>
      <c r="B210" s="249"/>
      <c r="C210" s="250"/>
      <c r="D210" s="236" t="s">
        <v>140</v>
      </c>
      <c r="E210" s="251" t="s">
        <v>19</v>
      </c>
      <c r="F210" s="252" t="s">
        <v>292</v>
      </c>
      <c r="G210" s="250"/>
      <c r="H210" s="251" t="s">
        <v>19</v>
      </c>
      <c r="I210" s="253"/>
      <c r="J210" s="250"/>
      <c r="K210" s="250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140</v>
      </c>
      <c r="AU210" s="258" t="s">
        <v>82</v>
      </c>
      <c r="AV210" s="14" t="s">
        <v>80</v>
      </c>
      <c r="AW210" s="14" t="s">
        <v>33</v>
      </c>
      <c r="AX210" s="14" t="s">
        <v>72</v>
      </c>
      <c r="AY210" s="258" t="s">
        <v>123</v>
      </c>
    </row>
    <row r="211" s="13" customFormat="1">
      <c r="A211" s="13"/>
      <c r="B211" s="234"/>
      <c r="C211" s="235"/>
      <c r="D211" s="236" t="s">
        <v>140</v>
      </c>
      <c r="E211" s="259" t="s">
        <v>19</v>
      </c>
      <c r="F211" s="237" t="s">
        <v>304</v>
      </c>
      <c r="G211" s="235"/>
      <c r="H211" s="238">
        <v>25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140</v>
      </c>
      <c r="AU211" s="244" t="s">
        <v>82</v>
      </c>
      <c r="AV211" s="13" t="s">
        <v>82</v>
      </c>
      <c r="AW211" s="13" t="s">
        <v>33</v>
      </c>
      <c r="AX211" s="13" t="s">
        <v>72</v>
      </c>
      <c r="AY211" s="244" t="s">
        <v>123</v>
      </c>
    </row>
    <row r="212" s="15" customFormat="1">
      <c r="A212" s="15"/>
      <c r="B212" s="260"/>
      <c r="C212" s="261"/>
      <c r="D212" s="236" t="s">
        <v>140</v>
      </c>
      <c r="E212" s="262" t="s">
        <v>19</v>
      </c>
      <c r="F212" s="263" t="s">
        <v>200</v>
      </c>
      <c r="G212" s="261"/>
      <c r="H212" s="264">
        <v>80.829999999999998</v>
      </c>
      <c r="I212" s="265"/>
      <c r="J212" s="261"/>
      <c r="K212" s="261"/>
      <c r="L212" s="266"/>
      <c r="M212" s="271"/>
      <c r="N212" s="272"/>
      <c r="O212" s="272"/>
      <c r="P212" s="272"/>
      <c r="Q212" s="272"/>
      <c r="R212" s="272"/>
      <c r="S212" s="272"/>
      <c r="T212" s="27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0" t="s">
        <v>140</v>
      </c>
      <c r="AU212" s="270" t="s">
        <v>82</v>
      </c>
      <c r="AV212" s="15" t="s">
        <v>130</v>
      </c>
      <c r="AW212" s="15" t="s">
        <v>33</v>
      </c>
      <c r="AX212" s="15" t="s">
        <v>80</v>
      </c>
      <c r="AY212" s="270" t="s">
        <v>123</v>
      </c>
    </row>
    <row r="213" s="2" customFormat="1" ht="6.96" customHeight="1">
      <c r="A213" s="40"/>
      <c r="B213" s="61"/>
      <c r="C213" s="62"/>
      <c r="D213" s="62"/>
      <c r="E213" s="62"/>
      <c r="F213" s="62"/>
      <c r="G213" s="62"/>
      <c r="H213" s="62"/>
      <c r="I213" s="62"/>
      <c r="J213" s="62"/>
      <c r="K213" s="62"/>
      <c r="L213" s="46"/>
      <c r="M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</sheetData>
  <sheetProtection sheet="1" autoFilter="0" formatColumns="0" formatRows="0" objects="1" scenarios="1" spinCount="100000" saltValue="cmWrdeewBUHZlYdAlJSRkSvtoFls4ccZtfJSpp9A//zdAUONft2ib143rhQyBwvhRpNasvqh1BT6okP4ssYsTA==" hashValue="+IGWOGm9IHlnfnCB+WYDM7p89b54sYaYysRE+Kcu+hoEIOpDdZyBm75USPDR/afPUK88u86//M3dl3zhXnifHQ==" algorithmName="SHA-512" password="CC35"/>
  <autoFilter ref="C83:K21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11251101"/>
    <hyperlink ref="F90" r:id="rId2" display="https://podminky.urs.cz/item/CS_URS_2025_01/113106132"/>
    <hyperlink ref="F94" r:id="rId3" display="https://podminky.urs.cz/item/CS_URS_2025_01/113107211"/>
    <hyperlink ref="F98" r:id="rId4" display="https://podminky.urs.cz/item/CS_URS_2025_01/113107230"/>
    <hyperlink ref="F102" r:id="rId5" display="https://podminky.urs.cz/item/CS_URS_2025_01/113107241"/>
    <hyperlink ref="F106" r:id="rId6" display="https://podminky.urs.cz/item/CS_URS_2025_01/113202111"/>
    <hyperlink ref="F113" r:id="rId7" display="https://podminky.urs.cz/item/CS_URS_2025_01/113203111"/>
    <hyperlink ref="F117" r:id="rId8" display="https://podminky.urs.cz/item/CS_URS_2025_01/122151101"/>
    <hyperlink ref="F121" r:id="rId9" display="https://podminky.urs.cz/item/CS_URS_2025_01/122251103"/>
    <hyperlink ref="F125" r:id="rId10" display="https://podminky.urs.cz/item/CS_URS_2025_01/132251251"/>
    <hyperlink ref="F129" r:id="rId11" display="https://podminky.urs.cz/item/CS_URS_2025_01/162751117"/>
    <hyperlink ref="F133" r:id="rId12" display="https://podminky.urs.cz/item/CS_URS_2025_01/166151101"/>
    <hyperlink ref="F137" r:id="rId13" display="https://podminky.urs.cz/item/CS_URS_2025_01/171151103"/>
    <hyperlink ref="F141" r:id="rId14" display="https://podminky.urs.cz/item/CS_URS_2025_01/171201231"/>
    <hyperlink ref="F144" r:id="rId15" display="https://podminky.urs.cz/item/CS_URS_2025_01/181951112"/>
    <hyperlink ref="F148" r:id="rId16" display="https://podminky.urs.cz/item/CS_URS_2025_01/182151111"/>
    <hyperlink ref="F151" r:id="rId17" display="https://podminky.urs.cz/item/CS_URS_2025_01/211531111"/>
    <hyperlink ref="F153" r:id="rId18" display="https://podminky.urs.cz/item/CS_URS_2025_01/211971121"/>
    <hyperlink ref="F158" r:id="rId19" display="https://podminky.urs.cz/item/CS_URS_2025_01/961044111"/>
    <hyperlink ref="F165" r:id="rId20" display="https://podminky.urs.cz/item/CS_URS_2025_01/962022491"/>
    <hyperlink ref="F169" r:id="rId21" display="https://podminky.urs.cz/item/CS_URS_2025_01/962042321"/>
    <hyperlink ref="F173" r:id="rId22" display="https://podminky.urs.cz/item/CS_URS_2025_01/979024442"/>
    <hyperlink ref="F177" r:id="rId23" display="https://podminky.urs.cz/item/CS_URS_2025_01/979071112"/>
    <hyperlink ref="F182" r:id="rId24" display="https://podminky.urs.cz/item/CS_URS_2025_01/997221561"/>
    <hyperlink ref="F184" r:id="rId25" display="https://podminky.urs.cz/item/CS_URS_2025_01/997221569"/>
    <hyperlink ref="F187" r:id="rId26" display="https://podminky.urs.cz/item/CS_URS_2025_01/997221861"/>
    <hyperlink ref="F198" r:id="rId27" display="https://podminky.urs.cz/item/CS_URS_2025_01/997221873"/>
    <hyperlink ref="F202" r:id="rId28" display="https://podminky.urs.cz/item/CS_URS_2025_01/99722187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Úpravy parku na náměstí Českých bratří - Opatření podporující lepší vsakování srážkové vody v ploše parku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352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ROUND((SUM(BE86:BE196)),  2)</f>
        <v>0</v>
      </c>
      <c r="G33" s="40"/>
      <c r="H33" s="40"/>
      <c r="I33" s="150">
        <v>0.20999999999999999</v>
      </c>
      <c r="J33" s="149">
        <f>ROUND(((SUM(BE86:BE196))*I33),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ROUND((SUM(BF86:BF196)),  2)</f>
        <v>0</v>
      </c>
      <c r="G34" s="40"/>
      <c r="H34" s="40"/>
      <c r="I34" s="150">
        <v>0.12</v>
      </c>
      <c r="J34" s="149">
        <f>ROUND(((SUM(BF86:BF196))*I34),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ROUND((SUM(BG86:BG196)),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ROUND((SUM(BH86:BH196)),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ROUND((SUM(BI86:BI196)),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Úpravy parku na náměstí Českých bratří - Opatření podporující lepší vsakování srážkové vody v ploše parku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03 - Zpevněné plochy a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Českých bratří Liberec</v>
      </c>
      <c r="G52" s="42"/>
      <c r="H52" s="42"/>
      <c r="I52" s="34" t="s">
        <v>23</v>
      </c>
      <c r="J52" s="74" t="str">
        <f>IF(J12="","",J12)</f>
        <v>4. 6. 2025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Liberec</v>
      </c>
      <c r="G54" s="42"/>
      <c r="H54" s="42"/>
      <c r="I54" s="34" t="s">
        <v>31</v>
      </c>
      <c r="J54" s="38" t="str">
        <f>E21</f>
        <v>Ing. Ivan Marek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353</v>
      </c>
      <c r="E62" s="176"/>
      <c r="F62" s="176"/>
      <c r="G62" s="176"/>
      <c r="H62" s="176"/>
      <c r="I62" s="176"/>
      <c r="J62" s="177">
        <f>J114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159</v>
      </c>
      <c r="E63" s="176"/>
      <c r="F63" s="176"/>
      <c r="G63" s="176"/>
      <c r="H63" s="176"/>
      <c r="I63" s="176"/>
      <c r="J63" s="177">
        <f>J161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J172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354</v>
      </c>
      <c r="E65" s="170"/>
      <c r="F65" s="170"/>
      <c r="G65" s="170"/>
      <c r="H65" s="170"/>
      <c r="I65" s="170"/>
      <c r="J65" s="171">
        <f>J175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355</v>
      </c>
      <c r="E66" s="176"/>
      <c r="F66" s="176"/>
      <c r="G66" s="176"/>
      <c r="H66" s="176"/>
      <c r="I66" s="176"/>
      <c r="J66" s="177">
        <f>J176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2" t="str">
        <f>E7</f>
        <v>Úpravy parku na náměstí Českých bratří - Opatření podporující lepší vsakování srážkové vody v ploše parku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99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03 - Zpevněné plochy a komunikace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náměstí Českých bratří Liberec</v>
      </c>
      <c r="G80" s="42"/>
      <c r="H80" s="42"/>
      <c r="I80" s="34" t="s">
        <v>23</v>
      </c>
      <c r="J80" s="74" t="str">
        <f>IF(J12="","",J12)</f>
        <v>4. 6. 2025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Liberec</v>
      </c>
      <c r="G82" s="42"/>
      <c r="H82" s="42"/>
      <c r="I82" s="34" t="s">
        <v>31</v>
      </c>
      <c r="J82" s="38" t="str">
        <f>E21</f>
        <v>Ing. Ivan Marek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109</v>
      </c>
      <c r="D85" s="182" t="s">
        <v>57</v>
      </c>
      <c r="E85" s="182" t="s">
        <v>53</v>
      </c>
      <c r="F85" s="182" t="s">
        <v>54</v>
      </c>
      <c r="G85" s="182" t="s">
        <v>110</v>
      </c>
      <c r="H85" s="182" t="s">
        <v>111</v>
      </c>
      <c r="I85" s="182" t="s">
        <v>112</v>
      </c>
      <c r="J85" s="182" t="s">
        <v>103</v>
      </c>
      <c r="K85" s="183" t="s">
        <v>113</v>
      </c>
      <c r="L85" s="184"/>
      <c r="M85" s="94" t="s">
        <v>19</v>
      </c>
      <c r="N85" s="95" t="s">
        <v>42</v>
      </c>
      <c r="O85" s="95" t="s">
        <v>114</v>
      </c>
      <c r="P85" s="95" t="s">
        <v>115</v>
      </c>
      <c r="Q85" s="95" t="s">
        <v>116</v>
      </c>
      <c r="R85" s="95" t="s">
        <v>117</v>
      </c>
      <c r="S85" s="95" t="s">
        <v>118</v>
      </c>
      <c r="T85" s="96" t="s">
        <v>119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120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P87+P175</f>
        <v>0</v>
      </c>
      <c r="Q86" s="98"/>
      <c r="R86" s="187">
        <f>R87+R175</f>
        <v>116.7123222</v>
      </c>
      <c r="S86" s="98"/>
      <c r="T86" s="188">
        <f>T87+T175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104</v>
      </c>
      <c r="BK86" s="189">
        <f>BK87+BK175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121</v>
      </c>
      <c r="F87" s="193" t="s">
        <v>122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P88+P114+P161+P172</f>
        <v>0</v>
      </c>
      <c r="Q87" s="198"/>
      <c r="R87" s="199">
        <f>R88+R114+R161+R172</f>
        <v>114.86222000000001</v>
      </c>
      <c r="S87" s="198"/>
      <c r="T87" s="200">
        <f>T88+T114+T161+T172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123</v>
      </c>
      <c r="BK87" s="203">
        <f>BK88+BK114+BK161+BK172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80</v>
      </c>
      <c r="F88" s="204" t="s">
        <v>124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SUM(P89:P113)</f>
        <v>0</v>
      </c>
      <c r="Q88" s="198"/>
      <c r="R88" s="199">
        <f>SUM(R89:R113)</f>
        <v>0</v>
      </c>
      <c r="S88" s="198"/>
      <c r="T88" s="200">
        <f>SUM(T89:T113)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123</v>
      </c>
      <c r="BK88" s="203">
        <f>SUM(BK89:BK113)</f>
        <v>0</v>
      </c>
    </row>
    <row r="89" s="2" customFormat="1" ht="33" customHeight="1">
      <c r="A89" s="40"/>
      <c r="B89" s="41"/>
      <c r="C89" s="206" t="s">
        <v>80</v>
      </c>
      <c r="D89" s="206" t="s">
        <v>125</v>
      </c>
      <c r="E89" s="207" t="s">
        <v>216</v>
      </c>
      <c r="F89" s="208" t="s">
        <v>217</v>
      </c>
      <c r="G89" s="209" t="s">
        <v>210</v>
      </c>
      <c r="H89" s="210">
        <v>52.100000000000001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130</v>
      </c>
      <c r="AT89" s="217" t="s">
        <v>125</v>
      </c>
      <c r="AU89" s="217" t="s">
        <v>82</v>
      </c>
      <c r="AY89" s="19" t="s">
        <v>123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130</v>
      </c>
      <c r="BM89" s="217" t="s">
        <v>356</v>
      </c>
    </row>
    <row r="90" s="2" customFormat="1">
      <c r="A90" s="40"/>
      <c r="B90" s="41"/>
      <c r="C90" s="42"/>
      <c r="D90" s="219" t="s">
        <v>132</v>
      </c>
      <c r="E90" s="42"/>
      <c r="F90" s="220" t="s">
        <v>219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14" customFormat="1">
      <c r="A91" s="14"/>
      <c r="B91" s="249"/>
      <c r="C91" s="250"/>
      <c r="D91" s="236" t="s">
        <v>140</v>
      </c>
      <c r="E91" s="251" t="s">
        <v>19</v>
      </c>
      <c r="F91" s="252" t="s">
        <v>357</v>
      </c>
      <c r="G91" s="250"/>
      <c r="H91" s="251" t="s">
        <v>19</v>
      </c>
      <c r="I91" s="253"/>
      <c r="J91" s="250"/>
      <c r="K91" s="250"/>
      <c r="L91" s="254"/>
      <c r="M91" s="255"/>
      <c r="N91" s="256"/>
      <c r="O91" s="256"/>
      <c r="P91" s="256"/>
      <c r="Q91" s="256"/>
      <c r="R91" s="256"/>
      <c r="S91" s="256"/>
      <c r="T91" s="25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8" t="s">
        <v>140</v>
      </c>
      <c r="AU91" s="258" t="s">
        <v>82</v>
      </c>
      <c r="AV91" s="14" t="s">
        <v>80</v>
      </c>
      <c r="AW91" s="14" t="s">
        <v>33</v>
      </c>
      <c r="AX91" s="14" t="s">
        <v>72</v>
      </c>
      <c r="AY91" s="258" t="s">
        <v>123</v>
      </c>
    </row>
    <row r="92" s="13" customFormat="1">
      <c r="A92" s="13"/>
      <c r="B92" s="234"/>
      <c r="C92" s="235"/>
      <c r="D92" s="236" t="s">
        <v>140</v>
      </c>
      <c r="E92" s="259" t="s">
        <v>19</v>
      </c>
      <c r="F92" s="237" t="s">
        <v>358</v>
      </c>
      <c r="G92" s="235"/>
      <c r="H92" s="238">
        <v>52.100000000000001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140</v>
      </c>
      <c r="AU92" s="244" t="s">
        <v>82</v>
      </c>
      <c r="AV92" s="13" t="s">
        <v>82</v>
      </c>
      <c r="AW92" s="13" t="s">
        <v>33</v>
      </c>
      <c r="AX92" s="13" t="s">
        <v>80</v>
      </c>
      <c r="AY92" s="244" t="s">
        <v>123</v>
      </c>
    </row>
    <row r="93" s="2" customFormat="1" ht="62.7" customHeight="1">
      <c r="A93" s="40"/>
      <c r="B93" s="41"/>
      <c r="C93" s="206" t="s">
        <v>82</v>
      </c>
      <c r="D93" s="206" t="s">
        <v>125</v>
      </c>
      <c r="E93" s="207" t="s">
        <v>229</v>
      </c>
      <c r="F93" s="208" t="s">
        <v>230</v>
      </c>
      <c r="G93" s="209" t="s">
        <v>210</v>
      </c>
      <c r="H93" s="210">
        <v>26.050000000000001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82</v>
      </c>
      <c r="AY93" s="19" t="s">
        <v>123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130</v>
      </c>
      <c r="BM93" s="217" t="s">
        <v>359</v>
      </c>
    </row>
    <row r="94" s="2" customFormat="1">
      <c r="A94" s="40"/>
      <c r="B94" s="41"/>
      <c r="C94" s="42"/>
      <c r="D94" s="219" t="s">
        <v>132</v>
      </c>
      <c r="E94" s="42"/>
      <c r="F94" s="220" t="s">
        <v>232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82</v>
      </c>
    </row>
    <row r="95" s="14" customFormat="1">
      <c r="A95" s="14"/>
      <c r="B95" s="249"/>
      <c r="C95" s="250"/>
      <c r="D95" s="236" t="s">
        <v>140</v>
      </c>
      <c r="E95" s="251" t="s">
        <v>19</v>
      </c>
      <c r="F95" s="252" t="s">
        <v>360</v>
      </c>
      <c r="G95" s="250"/>
      <c r="H95" s="251" t="s">
        <v>19</v>
      </c>
      <c r="I95" s="253"/>
      <c r="J95" s="250"/>
      <c r="K95" s="250"/>
      <c r="L95" s="254"/>
      <c r="M95" s="255"/>
      <c r="N95" s="256"/>
      <c r="O95" s="256"/>
      <c r="P95" s="256"/>
      <c r="Q95" s="256"/>
      <c r="R95" s="256"/>
      <c r="S95" s="256"/>
      <c r="T95" s="25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8" t="s">
        <v>140</v>
      </c>
      <c r="AU95" s="258" t="s">
        <v>82</v>
      </c>
      <c r="AV95" s="14" t="s">
        <v>80</v>
      </c>
      <c r="AW95" s="14" t="s">
        <v>33</v>
      </c>
      <c r="AX95" s="14" t="s">
        <v>72</v>
      </c>
      <c r="AY95" s="258" t="s">
        <v>123</v>
      </c>
    </row>
    <row r="96" s="13" customFormat="1">
      <c r="A96" s="13"/>
      <c r="B96" s="234"/>
      <c r="C96" s="235"/>
      <c r="D96" s="236" t="s">
        <v>140</v>
      </c>
      <c r="E96" s="259" t="s">
        <v>19</v>
      </c>
      <c r="F96" s="237" t="s">
        <v>361</v>
      </c>
      <c r="G96" s="235"/>
      <c r="H96" s="238">
        <v>26.050000000000001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140</v>
      </c>
      <c r="AU96" s="244" t="s">
        <v>82</v>
      </c>
      <c r="AV96" s="13" t="s">
        <v>82</v>
      </c>
      <c r="AW96" s="13" t="s">
        <v>33</v>
      </c>
      <c r="AX96" s="13" t="s">
        <v>80</v>
      </c>
      <c r="AY96" s="244" t="s">
        <v>123</v>
      </c>
    </row>
    <row r="97" s="2" customFormat="1" ht="24.15" customHeight="1">
      <c r="A97" s="40"/>
      <c r="B97" s="41"/>
      <c r="C97" s="206" t="s">
        <v>142</v>
      </c>
      <c r="D97" s="206" t="s">
        <v>125</v>
      </c>
      <c r="E97" s="207" t="s">
        <v>236</v>
      </c>
      <c r="F97" s="208" t="s">
        <v>237</v>
      </c>
      <c r="G97" s="209" t="s">
        <v>210</v>
      </c>
      <c r="H97" s="210">
        <v>26.050000000000001</v>
      </c>
      <c r="I97" s="211"/>
      <c r="J97" s="212">
        <f>ROUND(I97*H97,2)</f>
        <v>0</v>
      </c>
      <c r="K97" s="208" t="s">
        <v>129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130</v>
      </c>
      <c r="AT97" s="217" t="s">
        <v>125</v>
      </c>
      <c r="AU97" s="217" t="s">
        <v>82</v>
      </c>
      <c r="AY97" s="19" t="s">
        <v>123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130</v>
      </c>
      <c r="BM97" s="217" t="s">
        <v>362</v>
      </c>
    </row>
    <row r="98" s="2" customFormat="1">
      <c r="A98" s="40"/>
      <c r="B98" s="41"/>
      <c r="C98" s="42"/>
      <c r="D98" s="219" t="s">
        <v>132</v>
      </c>
      <c r="E98" s="42"/>
      <c r="F98" s="220" t="s">
        <v>239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82</v>
      </c>
    </row>
    <row r="99" s="14" customFormat="1">
      <c r="A99" s="14"/>
      <c r="B99" s="249"/>
      <c r="C99" s="250"/>
      <c r="D99" s="236" t="s">
        <v>140</v>
      </c>
      <c r="E99" s="251" t="s">
        <v>19</v>
      </c>
      <c r="F99" s="252" t="s">
        <v>363</v>
      </c>
      <c r="G99" s="250"/>
      <c r="H99" s="251" t="s">
        <v>19</v>
      </c>
      <c r="I99" s="253"/>
      <c r="J99" s="250"/>
      <c r="K99" s="250"/>
      <c r="L99" s="254"/>
      <c r="M99" s="255"/>
      <c r="N99" s="256"/>
      <c r="O99" s="256"/>
      <c r="P99" s="256"/>
      <c r="Q99" s="256"/>
      <c r="R99" s="256"/>
      <c r="S99" s="256"/>
      <c r="T99" s="25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8" t="s">
        <v>140</v>
      </c>
      <c r="AU99" s="258" t="s">
        <v>82</v>
      </c>
      <c r="AV99" s="14" t="s">
        <v>80</v>
      </c>
      <c r="AW99" s="14" t="s">
        <v>33</v>
      </c>
      <c r="AX99" s="14" t="s">
        <v>72</v>
      </c>
      <c r="AY99" s="258" t="s">
        <v>123</v>
      </c>
    </row>
    <row r="100" s="13" customFormat="1">
      <c r="A100" s="13"/>
      <c r="B100" s="234"/>
      <c r="C100" s="235"/>
      <c r="D100" s="236" t="s">
        <v>140</v>
      </c>
      <c r="E100" s="259" t="s">
        <v>19</v>
      </c>
      <c r="F100" s="237" t="s">
        <v>361</v>
      </c>
      <c r="G100" s="235"/>
      <c r="H100" s="238">
        <v>26.050000000000001</v>
      </c>
      <c r="I100" s="239"/>
      <c r="J100" s="235"/>
      <c r="K100" s="235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140</v>
      </c>
      <c r="AU100" s="244" t="s">
        <v>82</v>
      </c>
      <c r="AV100" s="13" t="s">
        <v>82</v>
      </c>
      <c r="AW100" s="13" t="s">
        <v>33</v>
      </c>
      <c r="AX100" s="13" t="s">
        <v>80</v>
      </c>
      <c r="AY100" s="244" t="s">
        <v>123</v>
      </c>
    </row>
    <row r="101" s="2" customFormat="1" ht="44.25" customHeight="1">
      <c r="A101" s="40"/>
      <c r="B101" s="41"/>
      <c r="C101" s="206" t="s">
        <v>130</v>
      </c>
      <c r="D101" s="206" t="s">
        <v>125</v>
      </c>
      <c r="E101" s="207" t="s">
        <v>241</v>
      </c>
      <c r="F101" s="208" t="s">
        <v>242</v>
      </c>
      <c r="G101" s="209" t="s">
        <v>210</v>
      </c>
      <c r="H101" s="210">
        <v>26.050000000000001</v>
      </c>
      <c r="I101" s="211"/>
      <c r="J101" s="212">
        <f>ROUND(I101*H101,2)</f>
        <v>0</v>
      </c>
      <c r="K101" s="208" t="s">
        <v>129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130</v>
      </c>
      <c r="AT101" s="217" t="s">
        <v>125</v>
      </c>
      <c r="AU101" s="217" t="s">
        <v>82</v>
      </c>
      <c r="AY101" s="19" t="s">
        <v>123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130</v>
      </c>
      <c r="BM101" s="217" t="s">
        <v>364</v>
      </c>
    </row>
    <row r="102" s="2" customFormat="1">
      <c r="A102" s="40"/>
      <c r="B102" s="41"/>
      <c r="C102" s="42"/>
      <c r="D102" s="219" t="s">
        <v>132</v>
      </c>
      <c r="E102" s="42"/>
      <c r="F102" s="220" t="s">
        <v>244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14" customFormat="1">
      <c r="A103" s="14"/>
      <c r="B103" s="249"/>
      <c r="C103" s="250"/>
      <c r="D103" s="236" t="s">
        <v>140</v>
      </c>
      <c r="E103" s="251" t="s">
        <v>19</v>
      </c>
      <c r="F103" s="252" t="s">
        <v>365</v>
      </c>
      <c r="G103" s="250"/>
      <c r="H103" s="251" t="s">
        <v>19</v>
      </c>
      <c r="I103" s="253"/>
      <c r="J103" s="250"/>
      <c r="K103" s="250"/>
      <c r="L103" s="254"/>
      <c r="M103" s="255"/>
      <c r="N103" s="256"/>
      <c r="O103" s="256"/>
      <c r="P103" s="256"/>
      <c r="Q103" s="256"/>
      <c r="R103" s="256"/>
      <c r="S103" s="256"/>
      <c r="T103" s="25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8" t="s">
        <v>140</v>
      </c>
      <c r="AU103" s="258" t="s">
        <v>82</v>
      </c>
      <c r="AV103" s="14" t="s">
        <v>80</v>
      </c>
      <c r="AW103" s="14" t="s">
        <v>33</v>
      </c>
      <c r="AX103" s="14" t="s">
        <v>72</v>
      </c>
      <c r="AY103" s="258" t="s">
        <v>123</v>
      </c>
    </row>
    <row r="104" s="13" customFormat="1">
      <c r="A104" s="13"/>
      <c r="B104" s="234"/>
      <c r="C104" s="235"/>
      <c r="D104" s="236" t="s">
        <v>140</v>
      </c>
      <c r="E104" s="259" t="s">
        <v>19</v>
      </c>
      <c r="F104" s="237" t="s">
        <v>361</v>
      </c>
      <c r="G104" s="235"/>
      <c r="H104" s="238">
        <v>26.050000000000001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140</v>
      </c>
      <c r="AU104" s="244" t="s">
        <v>82</v>
      </c>
      <c r="AV104" s="13" t="s">
        <v>82</v>
      </c>
      <c r="AW104" s="13" t="s">
        <v>33</v>
      </c>
      <c r="AX104" s="13" t="s">
        <v>80</v>
      </c>
      <c r="AY104" s="244" t="s">
        <v>123</v>
      </c>
    </row>
    <row r="105" s="2" customFormat="1" ht="44.25" customHeight="1">
      <c r="A105" s="40"/>
      <c r="B105" s="41"/>
      <c r="C105" s="206" t="s">
        <v>151</v>
      </c>
      <c r="D105" s="206" t="s">
        <v>125</v>
      </c>
      <c r="E105" s="207" t="s">
        <v>246</v>
      </c>
      <c r="F105" s="208" t="s">
        <v>247</v>
      </c>
      <c r="G105" s="209" t="s">
        <v>154</v>
      </c>
      <c r="H105" s="210">
        <v>48.192999999999998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130</v>
      </c>
      <c r="AT105" s="217" t="s">
        <v>125</v>
      </c>
      <c r="AU105" s="217" t="s">
        <v>82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130</v>
      </c>
      <c r="BM105" s="217" t="s">
        <v>366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249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82</v>
      </c>
    </row>
    <row r="107" s="13" customFormat="1">
      <c r="A107" s="13"/>
      <c r="B107" s="234"/>
      <c r="C107" s="235"/>
      <c r="D107" s="236" t="s">
        <v>140</v>
      </c>
      <c r="E107" s="259" t="s">
        <v>19</v>
      </c>
      <c r="F107" s="237" t="s">
        <v>367</v>
      </c>
      <c r="G107" s="235"/>
      <c r="H107" s="238">
        <v>48.192999999999998</v>
      </c>
      <c r="I107" s="239"/>
      <c r="J107" s="235"/>
      <c r="K107" s="235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140</v>
      </c>
      <c r="AU107" s="244" t="s">
        <v>82</v>
      </c>
      <c r="AV107" s="13" t="s">
        <v>82</v>
      </c>
      <c r="AW107" s="13" t="s">
        <v>33</v>
      </c>
      <c r="AX107" s="13" t="s">
        <v>80</v>
      </c>
      <c r="AY107" s="244" t="s">
        <v>123</v>
      </c>
    </row>
    <row r="108" s="2" customFormat="1" ht="33" customHeight="1">
      <c r="A108" s="40"/>
      <c r="B108" s="41"/>
      <c r="C108" s="206" t="s">
        <v>184</v>
      </c>
      <c r="D108" s="206" t="s">
        <v>125</v>
      </c>
      <c r="E108" s="207" t="s">
        <v>252</v>
      </c>
      <c r="F108" s="208" t="s">
        <v>253</v>
      </c>
      <c r="G108" s="209" t="s">
        <v>163</v>
      </c>
      <c r="H108" s="210">
        <v>521</v>
      </c>
      <c r="I108" s="211"/>
      <c r="J108" s="212">
        <f>ROUND(I108*H108,2)</f>
        <v>0</v>
      </c>
      <c r="K108" s="208" t="s">
        <v>129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130</v>
      </c>
      <c r="AT108" s="217" t="s">
        <v>125</v>
      </c>
      <c r="AU108" s="217" t="s">
        <v>82</v>
      </c>
      <c r="AY108" s="19" t="s">
        <v>123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130</v>
      </c>
      <c r="BM108" s="217" t="s">
        <v>368</v>
      </c>
    </row>
    <row r="109" s="2" customFormat="1">
      <c r="A109" s="40"/>
      <c r="B109" s="41"/>
      <c r="C109" s="42"/>
      <c r="D109" s="219" t="s">
        <v>132</v>
      </c>
      <c r="E109" s="42"/>
      <c r="F109" s="220" t="s">
        <v>255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82</v>
      </c>
    </row>
    <row r="110" s="2" customFormat="1" ht="49.05" customHeight="1">
      <c r="A110" s="40"/>
      <c r="B110" s="41"/>
      <c r="C110" s="206" t="s">
        <v>190</v>
      </c>
      <c r="D110" s="206" t="s">
        <v>125</v>
      </c>
      <c r="E110" s="207" t="s">
        <v>259</v>
      </c>
      <c r="F110" s="208" t="s">
        <v>260</v>
      </c>
      <c r="G110" s="209" t="s">
        <v>163</v>
      </c>
      <c r="H110" s="210">
        <v>250</v>
      </c>
      <c r="I110" s="211"/>
      <c r="J110" s="212">
        <f>ROUND(I110*H110,2)</f>
        <v>0</v>
      </c>
      <c r="K110" s="208" t="s">
        <v>129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130</v>
      </c>
      <c r="AT110" s="217" t="s">
        <v>125</v>
      </c>
      <c r="AU110" s="217" t="s">
        <v>82</v>
      </c>
      <c r="AY110" s="19" t="s">
        <v>123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130</v>
      </c>
      <c r="BM110" s="217" t="s">
        <v>369</v>
      </c>
    </row>
    <row r="111" s="2" customFormat="1">
      <c r="A111" s="40"/>
      <c r="B111" s="41"/>
      <c r="C111" s="42"/>
      <c r="D111" s="219" t="s">
        <v>132</v>
      </c>
      <c r="E111" s="42"/>
      <c r="F111" s="220" t="s">
        <v>262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82</v>
      </c>
    </row>
    <row r="112" s="14" customFormat="1">
      <c r="A112" s="14"/>
      <c r="B112" s="249"/>
      <c r="C112" s="250"/>
      <c r="D112" s="236" t="s">
        <v>140</v>
      </c>
      <c r="E112" s="251" t="s">
        <v>19</v>
      </c>
      <c r="F112" s="252" t="s">
        <v>370</v>
      </c>
      <c r="G112" s="250"/>
      <c r="H112" s="251" t="s">
        <v>19</v>
      </c>
      <c r="I112" s="253"/>
      <c r="J112" s="250"/>
      <c r="K112" s="250"/>
      <c r="L112" s="254"/>
      <c r="M112" s="255"/>
      <c r="N112" s="256"/>
      <c r="O112" s="256"/>
      <c r="P112" s="256"/>
      <c r="Q112" s="256"/>
      <c r="R112" s="256"/>
      <c r="S112" s="256"/>
      <c r="T112" s="25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8" t="s">
        <v>140</v>
      </c>
      <c r="AU112" s="258" t="s">
        <v>82</v>
      </c>
      <c r="AV112" s="14" t="s">
        <v>80</v>
      </c>
      <c r="AW112" s="14" t="s">
        <v>33</v>
      </c>
      <c r="AX112" s="14" t="s">
        <v>72</v>
      </c>
      <c r="AY112" s="258" t="s">
        <v>123</v>
      </c>
    </row>
    <row r="113" s="13" customFormat="1">
      <c r="A113" s="13"/>
      <c r="B113" s="234"/>
      <c r="C113" s="235"/>
      <c r="D113" s="236" t="s">
        <v>140</v>
      </c>
      <c r="E113" s="259" t="s">
        <v>19</v>
      </c>
      <c r="F113" s="237" t="s">
        <v>371</v>
      </c>
      <c r="G113" s="235"/>
      <c r="H113" s="238">
        <v>250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140</v>
      </c>
      <c r="AU113" s="244" t="s">
        <v>82</v>
      </c>
      <c r="AV113" s="13" t="s">
        <v>82</v>
      </c>
      <c r="AW113" s="13" t="s">
        <v>33</v>
      </c>
      <c r="AX113" s="13" t="s">
        <v>80</v>
      </c>
      <c r="AY113" s="244" t="s">
        <v>123</v>
      </c>
    </row>
    <row r="114" s="12" customFormat="1" ht="22.8" customHeight="1">
      <c r="A114" s="12"/>
      <c r="B114" s="190"/>
      <c r="C114" s="191"/>
      <c r="D114" s="192" t="s">
        <v>71</v>
      </c>
      <c r="E114" s="204" t="s">
        <v>151</v>
      </c>
      <c r="F114" s="204" t="s">
        <v>372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SUM(P115:P160)</f>
        <v>0</v>
      </c>
      <c r="Q114" s="198"/>
      <c r="R114" s="199">
        <f>SUM(R115:R160)</f>
        <v>60.806460000000001</v>
      </c>
      <c r="S114" s="198"/>
      <c r="T114" s="200">
        <f>SUM(T115:T160)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80</v>
      </c>
      <c r="AT114" s="202" t="s">
        <v>71</v>
      </c>
      <c r="AU114" s="202" t="s">
        <v>80</v>
      </c>
      <c r="AY114" s="201" t="s">
        <v>123</v>
      </c>
      <c r="BK114" s="203">
        <f>SUM(BK115:BK160)</f>
        <v>0</v>
      </c>
    </row>
    <row r="115" s="2" customFormat="1" ht="62.7" customHeight="1">
      <c r="A115" s="40"/>
      <c r="B115" s="41"/>
      <c r="C115" s="206" t="s">
        <v>138</v>
      </c>
      <c r="D115" s="206" t="s">
        <v>125</v>
      </c>
      <c r="E115" s="207" t="s">
        <v>373</v>
      </c>
      <c r="F115" s="208" t="s">
        <v>374</v>
      </c>
      <c r="G115" s="209" t="s">
        <v>163</v>
      </c>
      <c r="H115" s="210">
        <v>691</v>
      </c>
      <c r="I115" s="211"/>
      <c r="J115" s="212">
        <f>ROUND(I115*H115,2)</f>
        <v>0</v>
      </c>
      <c r="K115" s="208" t="s">
        <v>375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130</v>
      </c>
      <c r="AT115" s="217" t="s">
        <v>125</v>
      </c>
      <c r="AU115" s="217" t="s">
        <v>82</v>
      </c>
      <c r="AY115" s="19" t="s">
        <v>123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130</v>
      </c>
      <c r="BM115" s="217" t="s">
        <v>376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377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82</v>
      </c>
    </row>
    <row r="117" s="14" customFormat="1">
      <c r="A117" s="14"/>
      <c r="B117" s="249"/>
      <c r="C117" s="250"/>
      <c r="D117" s="236" t="s">
        <v>140</v>
      </c>
      <c r="E117" s="251" t="s">
        <v>19</v>
      </c>
      <c r="F117" s="252" t="s">
        <v>378</v>
      </c>
      <c r="G117" s="250"/>
      <c r="H117" s="251" t="s">
        <v>19</v>
      </c>
      <c r="I117" s="253"/>
      <c r="J117" s="250"/>
      <c r="K117" s="250"/>
      <c r="L117" s="254"/>
      <c r="M117" s="255"/>
      <c r="N117" s="256"/>
      <c r="O117" s="256"/>
      <c r="P117" s="256"/>
      <c r="Q117" s="256"/>
      <c r="R117" s="256"/>
      <c r="S117" s="256"/>
      <c r="T117" s="25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8" t="s">
        <v>140</v>
      </c>
      <c r="AU117" s="258" t="s">
        <v>82</v>
      </c>
      <c r="AV117" s="14" t="s">
        <v>80</v>
      </c>
      <c r="AW117" s="14" t="s">
        <v>33</v>
      </c>
      <c r="AX117" s="14" t="s">
        <v>72</v>
      </c>
      <c r="AY117" s="258" t="s">
        <v>123</v>
      </c>
    </row>
    <row r="118" s="13" customFormat="1">
      <c r="A118" s="13"/>
      <c r="B118" s="234"/>
      <c r="C118" s="235"/>
      <c r="D118" s="236" t="s">
        <v>140</v>
      </c>
      <c r="E118" s="259" t="s">
        <v>19</v>
      </c>
      <c r="F118" s="237" t="s">
        <v>379</v>
      </c>
      <c r="G118" s="235"/>
      <c r="H118" s="238">
        <v>369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140</v>
      </c>
      <c r="AU118" s="244" t="s">
        <v>82</v>
      </c>
      <c r="AV118" s="13" t="s">
        <v>82</v>
      </c>
      <c r="AW118" s="13" t="s">
        <v>33</v>
      </c>
      <c r="AX118" s="13" t="s">
        <v>72</v>
      </c>
      <c r="AY118" s="244" t="s">
        <v>123</v>
      </c>
    </row>
    <row r="119" s="14" customFormat="1">
      <c r="A119" s="14"/>
      <c r="B119" s="249"/>
      <c r="C119" s="250"/>
      <c r="D119" s="236" t="s">
        <v>140</v>
      </c>
      <c r="E119" s="251" t="s">
        <v>19</v>
      </c>
      <c r="F119" s="252" t="s">
        <v>380</v>
      </c>
      <c r="G119" s="250"/>
      <c r="H119" s="251" t="s">
        <v>19</v>
      </c>
      <c r="I119" s="253"/>
      <c r="J119" s="250"/>
      <c r="K119" s="250"/>
      <c r="L119" s="254"/>
      <c r="M119" s="255"/>
      <c r="N119" s="256"/>
      <c r="O119" s="256"/>
      <c r="P119" s="256"/>
      <c r="Q119" s="256"/>
      <c r="R119" s="256"/>
      <c r="S119" s="256"/>
      <c r="T119" s="25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8" t="s">
        <v>140</v>
      </c>
      <c r="AU119" s="258" t="s">
        <v>82</v>
      </c>
      <c r="AV119" s="14" t="s">
        <v>80</v>
      </c>
      <c r="AW119" s="14" t="s">
        <v>33</v>
      </c>
      <c r="AX119" s="14" t="s">
        <v>72</v>
      </c>
      <c r="AY119" s="258" t="s">
        <v>123</v>
      </c>
    </row>
    <row r="120" s="13" customFormat="1">
      <c r="A120" s="13"/>
      <c r="B120" s="234"/>
      <c r="C120" s="235"/>
      <c r="D120" s="236" t="s">
        <v>140</v>
      </c>
      <c r="E120" s="259" t="s">
        <v>19</v>
      </c>
      <c r="F120" s="237" t="s">
        <v>381</v>
      </c>
      <c r="G120" s="235"/>
      <c r="H120" s="238">
        <v>322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140</v>
      </c>
      <c r="AU120" s="244" t="s">
        <v>82</v>
      </c>
      <c r="AV120" s="13" t="s">
        <v>82</v>
      </c>
      <c r="AW120" s="13" t="s">
        <v>33</v>
      </c>
      <c r="AX120" s="13" t="s">
        <v>72</v>
      </c>
      <c r="AY120" s="244" t="s">
        <v>123</v>
      </c>
    </row>
    <row r="121" s="15" customFormat="1">
      <c r="A121" s="15"/>
      <c r="B121" s="260"/>
      <c r="C121" s="261"/>
      <c r="D121" s="236" t="s">
        <v>140</v>
      </c>
      <c r="E121" s="262" t="s">
        <v>19</v>
      </c>
      <c r="F121" s="263" t="s">
        <v>200</v>
      </c>
      <c r="G121" s="261"/>
      <c r="H121" s="264">
        <v>691</v>
      </c>
      <c r="I121" s="265"/>
      <c r="J121" s="261"/>
      <c r="K121" s="261"/>
      <c r="L121" s="266"/>
      <c r="M121" s="267"/>
      <c r="N121" s="268"/>
      <c r="O121" s="268"/>
      <c r="P121" s="268"/>
      <c r="Q121" s="268"/>
      <c r="R121" s="268"/>
      <c r="S121" s="268"/>
      <c r="T121" s="26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0" t="s">
        <v>140</v>
      </c>
      <c r="AU121" s="270" t="s">
        <v>82</v>
      </c>
      <c r="AV121" s="15" t="s">
        <v>130</v>
      </c>
      <c r="AW121" s="15" t="s">
        <v>33</v>
      </c>
      <c r="AX121" s="15" t="s">
        <v>80</v>
      </c>
      <c r="AY121" s="270" t="s">
        <v>123</v>
      </c>
    </row>
    <row r="122" s="2" customFormat="1" ht="16.5" customHeight="1">
      <c r="A122" s="40"/>
      <c r="B122" s="41"/>
      <c r="C122" s="224" t="s">
        <v>207</v>
      </c>
      <c r="D122" s="224" t="s">
        <v>134</v>
      </c>
      <c r="E122" s="225" t="s">
        <v>382</v>
      </c>
      <c r="F122" s="226" t="s">
        <v>383</v>
      </c>
      <c r="G122" s="227" t="s">
        <v>210</v>
      </c>
      <c r="H122" s="228">
        <v>34.549999999999997</v>
      </c>
      <c r="I122" s="229"/>
      <c r="J122" s="230">
        <f>ROUND(I122*H122,2)</f>
        <v>0</v>
      </c>
      <c r="K122" s="226" t="s">
        <v>19</v>
      </c>
      <c r="L122" s="231"/>
      <c r="M122" s="232" t="s">
        <v>19</v>
      </c>
      <c r="N122" s="233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138</v>
      </c>
      <c r="AT122" s="217" t="s">
        <v>134</v>
      </c>
      <c r="AU122" s="217" t="s">
        <v>82</v>
      </c>
      <c r="AY122" s="19" t="s">
        <v>123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130</v>
      </c>
      <c r="BM122" s="217" t="s">
        <v>384</v>
      </c>
    </row>
    <row r="123" s="13" customFormat="1">
      <c r="A123" s="13"/>
      <c r="B123" s="234"/>
      <c r="C123" s="235"/>
      <c r="D123" s="236" t="s">
        <v>140</v>
      </c>
      <c r="E123" s="259" t="s">
        <v>19</v>
      </c>
      <c r="F123" s="237" t="s">
        <v>385</v>
      </c>
      <c r="G123" s="235"/>
      <c r="H123" s="238">
        <v>34.549999999999997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140</v>
      </c>
      <c r="AU123" s="244" t="s">
        <v>82</v>
      </c>
      <c r="AV123" s="13" t="s">
        <v>82</v>
      </c>
      <c r="AW123" s="13" t="s">
        <v>33</v>
      </c>
      <c r="AX123" s="13" t="s">
        <v>80</v>
      </c>
      <c r="AY123" s="244" t="s">
        <v>123</v>
      </c>
    </row>
    <row r="124" s="2" customFormat="1" ht="44.25" customHeight="1">
      <c r="A124" s="40"/>
      <c r="B124" s="41"/>
      <c r="C124" s="206" t="s">
        <v>215</v>
      </c>
      <c r="D124" s="206" t="s">
        <v>125</v>
      </c>
      <c r="E124" s="207" t="s">
        <v>386</v>
      </c>
      <c r="F124" s="208" t="s">
        <v>387</v>
      </c>
      <c r="G124" s="209" t="s">
        <v>163</v>
      </c>
      <c r="H124" s="210">
        <v>234.5</v>
      </c>
      <c r="I124" s="211"/>
      <c r="J124" s="212">
        <f>ROUND(I124*H124,2)</f>
        <v>0</v>
      </c>
      <c r="K124" s="208" t="s">
        <v>129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130</v>
      </c>
      <c r="AT124" s="217" t="s">
        <v>125</v>
      </c>
      <c r="AU124" s="217" t="s">
        <v>82</v>
      </c>
      <c r="AY124" s="19" t="s">
        <v>123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130</v>
      </c>
      <c r="BM124" s="217" t="s">
        <v>388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389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82</v>
      </c>
    </row>
    <row r="126" s="14" customFormat="1">
      <c r="A126" s="14"/>
      <c r="B126" s="249"/>
      <c r="C126" s="250"/>
      <c r="D126" s="236" t="s">
        <v>140</v>
      </c>
      <c r="E126" s="251" t="s">
        <v>19</v>
      </c>
      <c r="F126" s="252" t="s">
        <v>390</v>
      </c>
      <c r="G126" s="250"/>
      <c r="H126" s="251" t="s">
        <v>19</v>
      </c>
      <c r="I126" s="253"/>
      <c r="J126" s="250"/>
      <c r="K126" s="250"/>
      <c r="L126" s="254"/>
      <c r="M126" s="255"/>
      <c r="N126" s="256"/>
      <c r="O126" s="256"/>
      <c r="P126" s="256"/>
      <c r="Q126" s="256"/>
      <c r="R126" s="256"/>
      <c r="S126" s="256"/>
      <c r="T126" s="25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8" t="s">
        <v>140</v>
      </c>
      <c r="AU126" s="258" t="s">
        <v>82</v>
      </c>
      <c r="AV126" s="14" t="s">
        <v>80</v>
      </c>
      <c r="AW126" s="14" t="s">
        <v>33</v>
      </c>
      <c r="AX126" s="14" t="s">
        <v>72</v>
      </c>
      <c r="AY126" s="258" t="s">
        <v>123</v>
      </c>
    </row>
    <row r="127" s="14" customFormat="1">
      <c r="A127" s="14"/>
      <c r="B127" s="249"/>
      <c r="C127" s="250"/>
      <c r="D127" s="236" t="s">
        <v>140</v>
      </c>
      <c r="E127" s="251" t="s">
        <v>19</v>
      </c>
      <c r="F127" s="252" t="s">
        <v>391</v>
      </c>
      <c r="G127" s="250"/>
      <c r="H127" s="251" t="s">
        <v>19</v>
      </c>
      <c r="I127" s="253"/>
      <c r="J127" s="250"/>
      <c r="K127" s="250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140</v>
      </c>
      <c r="AU127" s="258" t="s">
        <v>82</v>
      </c>
      <c r="AV127" s="14" t="s">
        <v>80</v>
      </c>
      <c r="AW127" s="14" t="s">
        <v>33</v>
      </c>
      <c r="AX127" s="14" t="s">
        <v>72</v>
      </c>
      <c r="AY127" s="258" t="s">
        <v>123</v>
      </c>
    </row>
    <row r="128" s="13" customFormat="1">
      <c r="A128" s="13"/>
      <c r="B128" s="234"/>
      <c r="C128" s="235"/>
      <c r="D128" s="236" t="s">
        <v>140</v>
      </c>
      <c r="E128" s="259" t="s">
        <v>19</v>
      </c>
      <c r="F128" s="237" t="s">
        <v>392</v>
      </c>
      <c r="G128" s="235"/>
      <c r="H128" s="238">
        <v>234.5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140</v>
      </c>
      <c r="AU128" s="244" t="s">
        <v>82</v>
      </c>
      <c r="AV128" s="13" t="s">
        <v>82</v>
      </c>
      <c r="AW128" s="13" t="s">
        <v>33</v>
      </c>
      <c r="AX128" s="13" t="s">
        <v>80</v>
      </c>
      <c r="AY128" s="244" t="s">
        <v>123</v>
      </c>
    </row>
    <row r="129" s="2" customFormat="1" ht="44.25" customHeight="1">
      <c r="A129" s="40"/>
      <c r="B129" s="41"/>
      <c r="C129" s="206" t="s">
        <v>222</v>
      </c>
      <c r="D129" s="206" t="s">
        <v>125</v>
      </c>
      <c r="E129" s="207" t="s">
        <v>393</v>
      </c>
      <c r="F129" s="208" t="s">
        <v>394</v>
      </c>
      <c r="G129" s="209" t="s">
        <v>163</v>
      </c>
      <c r="H129" s="210">
        <v>234.5</v>
      </c>
      <c r="I129" s="211"/>
      <c r="J129" s="212">
        <f>ROUND(I129*H129,2)</f>
        <v>0</v>
      </c>
      <c r="K129" s="208" t="s">
        <v>129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130</v>
      </c>
      <c r="AT129" s="217" t="s">
        <v>125</v>
      </c>
      <c r="AU129" s="217" t="s">
        <v>82</v>
      </c>
      <c r="AY129" s="19" t="s">
        <v>123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130</v>
      </c>
      <c r="BM129" s="217" t="s">
        <v>395</v>
      </c>
    </row>
    <row r="130" s="2" customFormat="1">
      <c r="A130" s="40"/>
      <c r="B130" s="41"/>
      <c r="C130" s="42"/>
      <c r="D130" s="219" t="s">
        <v>132</v>
      </c>
      <c r="E130" s="42"/>
      <c r="F130" s="220" t="s">
        <v>396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82</v>
      </c>
    </row>
    <row r="131" s="14" customFormat="1">
      <c r="A131" s="14"/>
      <c r="B131" s="249"/>
      <c r="C131" s="250"/>
      <c r="D131" s="236" t="s">
        <v>140</v>
      </c>
      <c r="E131" s="251" t="s">
        <v>19</v>
      </c>
      <c r="F131" s="252" t="s">
        <v>390</v>
      </c>
      <c r="G131" s="250"/>
      <c r="H131" s="251" t="s">
        <v>19</v>
      </c>
      <c r="I131" s="253"/>
      <c r="J131" s="250"/>
      <c r="K131" s="250"/>
      <c r="L131" s="254"/>
      <c r="M131" s="255"/>
      <c r="N131" s="256"/>
      <c r="O131" s="256"/>
      <c r="P131" s="256"/>
      <c r="Q131" s="256"/>
      <c r="R131" s="256"/>
      <c r="S131" s="256"/>
      <c r="T131" s="25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8" t="s">
        <v>140</v>
      </c>
      <c r="AU131" s="258" t="s">
        <v>82</v>
      </c>
      <c r="AV131" s="14" t="s">
        <v>80</v>
      </c>
      <c r="AW131" s="14" t="s">
        <v>33</v>
      </c>
      <c r="AX131" s="14" t="s">
        <v>72</v>
      </c>
      <c r="AY131" s="258" t="s">
        <v>123</v>
      </c>
    </row>
    <row r="132" s="14" customFormat="1">
      <c r="A132" s="14"/>
      <c r="B132" s="249"/>
      <c r="C132" s="250"/>
      <c r="D132" s="236" t="s">
        <v>140</v>
      </c>
      <c r="E132" s="251" t="s">
        <v>19</v>
      </c>
      <c r="F132" s="252" t="s">
        <v>397</v>
      </c>
      <c r="G132" s="250"/>
      <c r="H132" s="251" t="s">
        <v>19</v>
      </c>
      <c r="I132" s="253"/>
      <c r="J132" s="250"/>
      <c r="K132" s="250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140</v>
      </c>
      <c r="AU132" s="258" t="s">
        <v>82</v>
      </c>
      <c r="AV132" s="14" t="s">
        <v>80</v>
      </c>
      <c r="AW132" s="14" t="s">
        <v>33</v>
      </c>
      <c r="AX132" s="14" t="s">
        <v>72</v>
      </c>
      <c r="AY132" s="258" t="s">
        <v>123</v>
      </c>
    </row>
    <row r="133" s="13" customFormat="1">
      <c r="A133" s="13"/>
      <c r="B133" s="234"/>
      <c r="C133" s="235"/>
      <c r="D133" s="236" t="s">
        <v>140</v>
      </c>
      <c r="E133" s="259" t="s">
        <v>19</v>
      </c>
      <c r="F133" s="237" t="s">
        <v>392</v>
      </c>
      <c r="G133" s="235"/>
      <c r="H133" s="238">
        <v>234.5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140</v>
      </c>
      <c r="AU133" s="244" t="s">
        <v>82</v>
      </c>
      <c r="AV133" s="13" t="s">
        <v>82</v>
      </c>
      <c r="AW133" s="13" t="s">
        <v>33</v>
      </c>
      <c r="AX133" s="13" t="s">
        <v>80</v>
      </c>
      <c r="AY133" s="244" t="s">
        <v>123</v>
      </c>
    </row>
    <row r="134" s="2" customFormat="1" ht="33" customHeight="1">
      <c r="A134" s="40"/>
      <c r="B134" s="41"/>
      <c r="C134" s="206" t="s">
        <v>8</v>
      </c>
      <c r="D134" s="206" t="s">
        <v>125</v>
      </c>
      <c r="E134" s="207" t="s">
        <v>398</v>
      </c>
      <c r="F134" s="208" t="s">
        <v>399</v>
      </c>
      <c r="G134" s="209" t="s">
        <v>163</v>
      </c>
      <c r="H134" s="210">
        <v>521</v>
      </c>
      <c r="I134" s="211"/>
      <c r="J134" s="212">
        <f>ROUND(I134*H134,2)</f>
        <v>0</v>
      </c>
      <c r="K134" s="208" t="s">
        <v>129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130</v>
      </c>
      <c r="AT134" s="217" t="s">
        <v>125</v>
      </c>
      <c r="AU134" s="217" t="s">
        <v>82</v>
      </c>
      <c r="AY134" s="19" t="s">
        <v>123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130</v>
      </c>
      <c r="BM134" s="217" t="s">
        <v>400</v>
      </c>
    </row>
    <row r="135" s="2" customFormat="1">
      <c r="A135" s="40"/>
      <c r="B135" s="41"/>
      <c r="C135" s="42"/>
      <c r="D135" s="219" t="s">
        <v>132</v>
      </c>
      <c r="E135" s="42"/>
      <c r="F135" s="220" t="s">
        <v>401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132</v>
      </c>
      <c r="AU135" s="19" t="s">
        <v>82</v>
      </c>
    </row>
    <row r="136" s="14" customFormat="1">
      <c r="A136" s="14"/>
      <c r="B136" s="249"/>
      <c r="C136" s="250"/>
      <c r="D136" s="236" t="s">
        <v>140</v>
      </c>
      <c r="E136" s="251" t="s">
        <v>19</v>
      </c>
      <c r="F136" s="252" t="s">
        <v>402</v>
      </c>
      <c r="G136" s="250"/>
      <c r="H136" s="251" t="s">
        <v>19</v>
      </c>
      <c r="I136" s="253"/>
      <c r="J136" s="250"/>
      <c r="K136" s="250"/>
      <c r="L136" s="254"/>
      <c r="M136" s="255"/>
      <c r="N136" s="256"/>
      <c r="O136" s="256"/>
      <c r="P136" s="256"/>
      <c r="Q136" s="256"/>
      <c r="R136" s="256"/>
      <c r="S136" s="256"/>
      <c r="T136" s="25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8" t="s">
        <v>140</v>
      </c>
      <c r="AU136" s="258" t="s">
        <v>82</v>
      </c>
      <c r="AV136" s="14" t="s">
        <v>80</v>
      </c>
      <c r="AW136" s="14" t="s">
        <v>33</v>
      </c>
      <c r="AX136" s="14" t="s">
        <v>72</v>
      </c>
      <c r="AY136" s="258" t="s">
        <v>123</v>
      </c>
    </row>
    <row r="137" s="13" customFormat="1">
      <c r="A137" s="13"/>
      <c r="B137" s="234"/>
      <c r="C137" s="235"/>
      <c r="D137" s="236" t="s">
        <v>140</v>
      </c>
      <c r="E137" s="259" t="s">
        <v>19</v>
      </c>
      <c r="F137" s="237" t="s">
        <v>403</v>
      </c>
      <c r="G137" s="235"/>
      <c r="H137" s="238">
        <v>521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140</v>
      </c>
      <c r="AU137" s="244" t="s">
        <v>82</v>
      </c>
      <c r="AV137" s="13" t="s">
        <v>82</v>
      </c>
      <c r="AW137" s="13" t="s">
        <v>33</v>
      </c>
      <c r="AX137" s="13" t="s">
        <v>80</v>
      </c>
      <c r="AY137" s="244" t="s">
        <v>123</v>
      </c>
    </row>
    <row r="138" s="2" customFormat="1" ht="55.5" customHeight="1">
      <c r="A138" s="40"/>
      <c r="B138" s="41"/>
      <c r="C138" s="206" t="s">
        <v>235</v>
      </c>
      <c r="D138" s="206" t="s">
        <v>125</v>
      </c>
      <c r="E138" s="207" t="s">
        <v>404</v>
      </c>
      <c r="F138" s="208" t="s">
        <v>405</v>
      </c>
      <c r="G138" s="209" t="s">
        <v>163</v>
      </c>
      <c r="H138" s="210">
        <v>14</v>
      </c>
      <c r="I138" s="211"/>
      <c r="J138" s="212">
        <f>ROUND(I138*H138,2)</f>
        <v>0</v>
      </c>
      <c r="K138" s="208" t="s">
        <v>129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0.19536000000000001</v>
      </c>
      <c r="R138" s="215">
        <f>Q138*H138</f>
        <v>2.7350400000000001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130</v>
      </c>
      <c r="AT138" s="217" t="s">
        <v>125</v>
      </c>
      <c r="AU138" s="217" t="s">
        <v>82</v>
      </c>
      <c r="AY138" s="19" t="s">
        <v>123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130</v>
      </c>
      <c r="BM138" s="217" t="s">
        <v>406</v>
      </c>
    </row>
    <row r="139" s="2" customFormat="1">
      <c r="A139" s="40"/>
      <c r="B139" s="41"/>
      <c r="C139" s="42"/>
      <c r="D139" s="219" t="s">
        <v>132</v>
      </c>
      <c r="E139" s="42"/>
      <c r="F139" s="220" t="s">
        <v>407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132</v>
      </c>
      <c r="AU139" s="19" t="s">
        <v>82</v>
      </c>
    </row>
    <row r="140" s="14" customFormat="1">
      <c r="A140" s="14"/>
      <c r="B140" s="249"/>
      <c r="C140" s="250"/>
      <c r="D140" s="236" t="s">
        <v>140</v>
      </c>
      <c r="E140" s="251" t="s">
        <v>19</v>
      </c>
      <c r="F140" s="252" t="s">
        <v>408</v>
      </c>
      <c r="G140" s="250"/>
      <c r="H140" s="251" t="s">
        <v>19</v>
      </c>
      <c r="I140" s="253"/>
      <c r="J140" s="250"/>
      <c r="K140" s="250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140</v>
      </c>
      <c r="AU140" s="258" t="s">
        <v>82</v>
      </c>
      <c r="AV140" s="14" t="s">
        <v>80</v>
      </c>
      <c r="AW140" s="14" t="s">
        <v>33</v>
      </c>
      <c r="AX140" s="14" t="s">
        <v>72</v>
      </c>
      <c r="AY140" s="258" t="s">
        <v>123</v>
      </c>
    </row>
    <row r="141" s="13" customFormat="1">
      <c r="A141" s="13"/>
      <c r="B141" s="234"/>
      <c r="C141" s="235"/>
      <c r="D141" s="236" t="s">
        <v>140</v>
      </c>
      <c r="E141" s="259" t="s">
        <v>19</v>
      </c>
      <c r="F141" s="237" t="s">
        <v>171</v>
      </c>
      <c r="G141" s="235"/>
      <c r="H141" s="238">
        <v>14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140</v>
      </c>
      <c r="AU141" s="244" t="s">
        <v>82</v>
      </c>
      <c r="AV141" s="13" t="s">
        <v>82</v>
      </c>
      <c r="AW141" s="13" t="s">
        <v>33</v>
      </c>
      <c r="AX141" s="13" t="s">
        <v>80</v>
      </c>
      <c r="AY141" s="244" t="s">
        <v>123</v>
      </c>
    </row>
    <row r="142" s="2" customFormat="1" ht="16.5" customHeight="1">
      <c r="A142" s="40"/>
      <c r="B142" s="41"/>
      <c r="C142" s="224" t="s">
        <v>171</v>
      </c>
      <c r="D142" s="224" t="s">
        <v>134</v>
      </c>
      <c r="E142" s="225" t="s">
        <v>409</v>
      </c>
      <c r="F142" s="226" t="s">
        <v>410</v>
      </c>
      <c r="G142" s="227" t="s">
        <v>163</v>
      </c>
      <c r="H142" s="228">
        <v>14.279999999999999</v>
      </c>
      <c r="I142" s="229"/>
      <c r="J142" s="230">
        <f>ROUND(I142*H142,2)</f>
        <v>0</v>
      </c>
      <c r="K142" s="226" t="s">
        <v>129</v>
      </c>
      <c r="L142" s="231"/>
      <c r="M142" s="232" t="s">
        <v>19</v>
      </c>
      <c r="N142" s="233" t="s">
        <v>43</v>
      </c>
      <c r="O142" s="86"/>
      <c r="P142" s="215">
        <f>O142*H142</f>
        <v>0</v>
      </c>
      <c r="Q142" s="215">
        <v>0.222</v>
      </c>
      <c r="R142" s="215">
        <f>Q142*H142</f>
        <v>3.1701600000000001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138</v>
      </c>
      <c r="AT142" s="217" t="s">
        <v>134</v>
      </c>
      <c r="AU142" s="217" t="s">
        <v>82</v>
      </c>
      <c r="AY142" s="19" t="s">
        <v>123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130</v>
      </c>
      <c r="BM142" s="217" t="s">
        <v>411</v>
      </c>
    </row>
    <row r="143" s="13" customFormat="1">
      <c r="A143" s="13"/>
      <c r="B143" s="234"/>
      <c r="C143" s="235"/>
      <c r="D143" s="236" t="s">
        <v>140</v>
      </c>
      <c r="E143" s="235"/>
      <c r="F143" s="237" t="s">
        <v>412</v>
      </c>
      <c r="G143" s="235"/>
      <c r="H143" s="238">
        <v>14.279999999999999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140</v>
      </c>
      <c r="AU143" s="244" t="s">
        <v>82</v>
      </c>
      <c r="AV143" s="13" t="s">
        <v>82</v>
      </c>
      <c r="AW143" s="13" t="s">
        <v>4</v>
      </c>
      <c r="AX143" s="13" t="s">
        <v>80</v>
      </c>
      <c r="AY143" s="244" t="s">
        <v>123</v>
      </c>
    </row>
    <row r="144" s="2" customFormat="1" ht="62.7" customHeight="1">
      <c r="A144" s="40"/>
      <c r="B144" s="41"/>
      <c r="C144" s="206" t="s">
        <v>214</v>
      </c>
      <c r="D144" s="206" t="s">
        <v>125</v>
      </c>
      <c r="E144" s="207" t="s">
        <v>413</v>
      </c>
      <c r="F144" s="208" t="s">
        <v>414</v>
      </c>
      <c r="G144" s="209" t="s">
        <v>163</v>
      </c>
      <c r="H144" s="210">
        <v>132</v>
      </c>
      <c r="I144" s="211"/>
      <c r="J144" s="212">
        <f>ROUND(I144*H144,2)</f>
        <v>0</v>
      </c>
      <c r="K144" s="208" t="s">
        <v>129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0.16703000000000001</v>
      </c>
      <c r="R144" s="215">
        <f>Q144*H144</f>
        <v>22.047960000000003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130</v>
      </c>
      <c r="AT144" s="217" t="s">
        <v>125</v>
      </c>
      <c r="AU144" s="217" t="s">
        <v>82</v>
      </c>
      <c r="AY144" s="19" t="s">
        <v>123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130</v>
      </c>
      <c r="BM144" s="217" t="s">
        <v>415</v>
      </c>
    </row>
    <row r="145" s="2" customFormat="1">
      <c r="A145" s="40"/>
      <c r="B145" s="41"/>
      <c r="C145" s="42"/>
      <c r="D145" s="219" t="s">
        <v>132</v>
      </c>
      <c r="E145" s="42"/>
      <c r="F145" s="220" t="s">
        <v>416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132</v>
      </c>
      <c r="AU145" s="19" t="s">
        <v>82</v>
      </c>
    </row>
    <row r="146" s="14" customFormat="1">
      <c r="A146" s="14"/>
      <c r="B146" s="249"/>
      <c r="C146" s="250"/>
      <c r="D146" s="236" t="s">
        <v>140</v>
      </c>
      <c r="E146" s="251" t="s">
        <v>19</v>
      </c>
      <c r="F146" s="252" t="s">
        <v>417</v>
      </c>
      <c r="G146" s="250"/>
      <c r="H146" s="251" t="s">
        <v>19</v>
      </c>
      <c r="I146" s="253"/>
      <c r="J146" s="250"/>
      <c r="K146" s="250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140</v>
      </c>
      <c r="AU146" s="258" t="s">
        <v>82</v>
      </c>
      <c r="AV146" s="14" t="s">
        <v>80</v>
      </c>
      <c r="AW146" s="14" t="s">
        <v>33</v>
      </c>
      <c r="AX146" s="14" t="s">
        <v>72</v>
      </c>
      <c r="AY146" s="258" t="s">
        <v>123</v>
      </c>
    </row>
    <row r="147" s="14" customFormat="1">
      <c r="A147" s="14"/>
      <c r="B147" s="249"/>
      <c r="C147" s="250"/>
      <c r="D147" s="236" t="s">
        <v>140</v>
      </c>
      <c r="E147" s="251" t="s">
        <v>19</v>
      </c>
      <c r="F147" s="252" t="s">
        <v>418</v>
      </c>
      <c r="G147" s="250"/>
      <c r="H147" s="251" t="s">
        <v>19</v>
      </c>
      <c r="I147" s="253"/>
      <c r="J147" s="250"/>
      <c r="K147" s="250"/>
      <c r="L147" s="254"/>
      <c r="M147" s="255"/>
      <c r="N147" s="256"/>
      <c r="O147" s="256"/>
      <c r="P147" s="256"/>
      <c r="Q147" s="256"/>
      <c r="R147" s="256"/>
      <c r="S147" s="256"/>
      <c r="T147" s="25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8" t="s">
        <v>140</v>
      </c>
      <c r="AU147" s="258" t="s">
        <v>82</v>
      </c>
      <c r="AV147" s="14" t="s">
        <v>80</v>
      </c>
      <c r="AW147" s="14" t="s">
        <v>33</v>
      </c>
      <c r="AX147" s="14" t="s">
        <v>72</v>
      </c>
      <c r="AY147" s="258" t="s">
        <v>123</v>
      </c>
    </row>
    <row r="148" s="14" customFormat="1">
      <c r="A148" s="14"/>
      <c r="B148" s="249"/>
      <c r="C148" s="250"/>
      <c r="D148" s="236" t="s">
        <v>140</v>
      </c>
      <c r="E148" s="251" t="s">
        <v>19</v>
      </c>
      <c r="F148" s="252" t="s">
        <v>419</v>
      </c>
      <c r="G148" s="250"/>
      <c r="H148" s="251" t="s">
        <v>19</v>
      </c>
      <c r="I148" s="253"/>
      <c r="J148" s="250"/>
      <c r="K148" s="250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140</v>
      </c>
      <c r="AU148" s="258" t="s">
        <v>82</v>
      </c>
      <c r="AV148" s="14" t="s">
        <v>80</v>
      </c>
      <c r="AW148" s="14" t="s">
        <v>33</v>
      </c>
      <c r="AX148" s="14" t="s">
        <v>72</v>
      </c>
      <c r="AY148" s="258" t="s">
        <v>123</v>
      </c>
    </row>
    <row r="149" s="13" customFormat="1">
      <c r="A149" s="13"/>
      <c r="B149" s="234"/>
      <c r="C149" s="235"/>
      <c r="D149" s="236" t="s">
        <v>140</v>
      </c>
      <c r="E149" s="259" t="s">
        <v>19</v>
      </c>
      <c r="F149" s="237" t="s">
        <v>420</v>
      </c>
      <c r="G149" s="235"/>
      <c r="H149" s="238">
        <v>132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140</v>
      </c>
      <c r="AU149" s="244" t="s">
        <v>82</v>
      </c>
      <c r="AV149" s="13" t="s">
        <v>82</v>
      </c>
      <c r="AW149" s="13" t="s">
        <v>33</v>
      </c>
      <c r="AX149" s="13" t="s">
        <v>80</v>
      </c>
      <c r="AY149" s="244" t="s">
        <v>123</v>
      </c>
    </row>
    <row r="150" s="2" customFormat="1" ht="16.5" customHeight="1">
      <c r="A150" s="40"/>
      <c r="B150" s="41"/>
      <c r="C150" s="224" t="s">
        <v>251</v>
      </c>
      <c r="D150" s="224" t="s">
        <v>134</v>
      </c>
      <c r="E150" s="225" t="s">
        <v>421</v>
      </c>
      <c r="F150" s="226" t="s">
        <v>422</v>
      </c>
      <c r="G150" s="227" t="s">
        <v>163</v>
      </c>
      <c r="H150" s="228">
        <v>103</v>
      </c>
      <c r="I150" s="229"/>
      <c r="J150" s="230">
        <f>ROUND(I150*H150,2)</f>
        <v>0</v>
      </c>
      <c r="K150" s="226" t="s">
        <v>19</v>
      </c>
      <c r="L150" s="231"/>
      <c r="M150" s="232" t="s">
        <v>19</v>
      </c>
      <c r="N150" s="233" t="s">
        <v>43</v>
      </c>
      <c r="O150" s="86"/>
      <c r="P150" s="215">
        <f>O150*H150</f>
        <v>0</v>
      </c>
      <c r="Q150" s="215">
        <v>0.222</v>
      </c>
      <c r="R150" s="215">
        <f>Q150*H150</f>
        <v>22.866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138</v>
      </c>
      <c r="AT150" s="217" t="s">
        <v>134</v>
      </c>
      <c r="AU150" s="217" t="s">
        <v>82</v>
      </c>
      <c r="AY150" s="19" t="s">
        <v>123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130</v>
      </c>
      <c r="BM150" s="217" t="s">
        <v>423</v>
      </c>
    </row>
    <row r="151" s="13" customFormat="1">
      <c r="A151" s="13"/>
      <c r="B151" s="234"/>
      <c r="C151" s="235"/>
      <c r="D151" s="236" t="s">
        <v>140</v>
      </c>
      <c r="E151" s="235"/>
      <c r="F151" s="237" t="s">
        <v>424</v>
      </c>
      <c r="G151" s="235"/>
      <c r="H151" s="238">
        <v>103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140</v>
      </c>
      <c r="AU151" s="244" t="s">
        <v>82</v>
      </c>
      <c r="AV151" s="13" t="s">
        <v>82</v>
      </c>
      <c r="AW151" s="13" t="s">
        <v>4</v>
      </c>
      <c r="AX151" s="13" t="s">
        <v>80</v>
      </c>
      <c r="AY151" s="244" t="s">
        <v>123</v>
      </c>
    </row>
    <row r="152" s="2" customFormat="1" ht="16.5" customHeight="1">
      <c r="A152" s="40"/>
      <c r="B152" s="41"/>
      <c r="C152" s="224" t="s">
        <v>258</v>
      </c>
      <c r="D152" s="224" t="s">
        <v>134</v>
      </c>
      <c r="E152" s="225" t="s">
        <v>425</v>
      </c>
      <c r="F152" s="226" t="s">
        <v>426</v>
      </c>
      <c r="G152" s="227" t="s">
        <v>163</v>
      </c>
      <c r="H152" s="228">
        <v>9</v>
      </c>
      <c r="I152" s="229"/>
      <c r="J152" s="230">
        <f>ROUND(I152*H152,2)</f>
        <v>0</v>
      </c>
      <c r="K152" s="226" t="s">
        <v>19</v>
      </c>
      <c r="L152" s="231"/>
      <c r="M152" s="232" t="s">
        <v>19</v>
      </c>
      <c r="N152" s="233" t="s">
        <v>43</v>
      </c>
      <c r="O152" s="86"/>
      <c r="P152" s="215">
        <f>O152*H152</f>
        <v>0</v>
      </c>
      <c r="Q152" s="215">
        <v>0.222</v>
      </c>
      <c r="R152" s="215">
        <f>Q152*H152</f>
        <v>1.998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138</v>
      </c>
      <c r="AT152" s="217" t="s">
        <v>134</v>
      </c>
      <c r="AU152" s="217" t="s">
        <v>82</v>
      </c>
      <c r="AY152" s="19" t="s">
        <v>123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130</v>
      </c>
      <c r="BM152" s="217" t="s">
        <v>427</v>
      </c>
    </row>
    <row r="153" s="13" customFormat="1">
      <c r="A153" s="13"/>
      <c r="B153" s="234"/>
      <c r="C153" s="235"/>
      <c r="D153" s="236" t="s">
        <v>140</v>
      </c>
      <c r="E153" s="235"/>
      <c r="F153" s="237" t="s">
        <v>428</v>
      </c>
      <c r="G153" s="235"/>
      <c r="H153" s="238">
        <v>9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140</v>
      </c>
      <c r="AU153" s="244" t="s">
        <v>82</v>
      </c>
      <c r="AV153" s="13" t="s">
        <v>82</v>
      </c>
      <c r="AW153" s="13" t="s">
        <v>4</v>
      </c>
      <c r="AX153" s="13" t="s">
        <v>80</v>
      </c>
      <c r="AY153" s="244" t="s">
        <v>123</v>
      </c>
    </row>
    <row r="154" s="2" customFormat="1" ht="16.5" customHeight="1">
      <c r="A154" s="40"/>
      <c r="B154" s="41"/>
      <c r="C154" s="224" t="s">
        <v>264</v>
      </c>
      <c r="D154" s="224" t="s">
        <v>134</v>
      </c>
      <c r="E154" s="225" t="s">
        <v>429</v>
      </c>
      <c r="F154" s="226" t="s">
        <v>430</v>
      </c>
      <c r="G154" s="227" t="s">
        <v>163</v>
      </c>
      <c r="H154" s="228">
        <v>8</v>
      </c>
      <c r="I154" s="229"/>
      <c r="J154" s="230">
        <f>ROUND(I154*H154,2)</f>
        <v>0</v>
      </c>
      <c r="K154" s="226" t="s">
        <v>19</v>
      </c>
      <c r="L154" s="231"/>
      <c r="M154" s="232" t="s">
        <v>19</v>
      </c>
      <c r="N154" s="233" t="s">
        <v>43</v>
      </c>
      <c r="O154" s="86"/>
      <c r="P154" s="215">
        <f>O154*H154</f>
        <v>0</v>
      </c>
      <c r="Q154" s="215">
        <v>0.22800000000000001</v>
      </c>
      <c r="R154" s="215">
        <f>Q154*H154</f>
        <v>1.8240000000000001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138</v>
      </c>
      <c r="AT154" s="217" t="s">
        <v>134</v>
      </c>
      <c r="AU154" s="217" t="s">
        <v>82</v>
      </c>
      <c r="AY154" s="19" t="s">
        <v>123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130</v>
      </c>
      <c r="BM154" s="217" t="s">
        <v>431</v>
      </c>
    </row>
    <row r="155" s="2" customFormat="1" ht="16.5" customHeight="1">
      <c r="A155" s="40"/>
      <c r="B155" s="41"/>
      <c r="C155" s="224" t="s">
        <v>269</v>
      </c>
      <c r="D155" s="224" t="s">
        <v>134</v>
      </c>
      <c r="E155" s="225" t="s">
        <v>432</v>
      </c>
      <c r="F155" s="226" t="s">
        <v>433</v>
      </c>
      <c r="G155" s="227" t="s">
        <v>163</v>
      </c>
      <c r="H155" s="228">
        <v>9</v>
      </c>
      <c r="I155" s="229"/>
      <c r="J155" s="230">
        <f>ROUND(I155*H155,2)</f>
        <v>0</v>
      </c>
      <c r="K155" s="226" t="s">
        <v>19</v>
      </c>
      <c r="L155" s="231"/>
      <c r="M155" s="232" t="s">
        <v>19</v>
      </c>
      <c r="N155" s="233" t="s">
        <v>43</v>
      </c>
      <c r="O155" s="86"/>
      <c r="P155" s="215">
        <f>O155*H155</f>
        <v>0</v>
      </c>
      <c r="Q155" s="215">
        <v>0.11799999999999999</v>
      </c>
      <c r="R155" s="215">
        <f>Q155*H155</f>
        <v>1.0619999999999998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138</v>
      </c>
      <c r="AT155" s="217" t="s">
        <v>134</v>
      </c>
      <c r="AU155" s="217" t="s">
        <v>82</v>
      </c>
      <c r="AY155" s="19" t="s">
        <v>123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130</v>
      </c>
      <c r="BM155" s="217" t="s">
        <v>434</v>
      </c>
    </row>
    <row r="156" s="2" customFormat="1" ht="24.15" customHeight="1">
      <c r="A156" s="40"/>
      <c r="B156" s="41"/>
      <c r="C156" s="224" t="s">
        <v>274</v>
      </c>
      <c r="D156" s="224" t="s">
        <v>134</v>
      </c>
      <c r="E156" s="225" t="s">
        <v>435</v>
      </c>
      <c r="F156" s="226" t="s">
        <v>436</v>
      </c>
      <c r="G156" s="227" t="s">
        <v>128</v>
      </c>
      <c r="H156" s="228">
        <v>6</v>
      </c>
      <c r="I156" s="229"/>
      <c r="J156" s="230">
        <f>ROUND(I156*H156,2)</f>
        <v>0</v>
      </c>
      <c r="K156" s="226" t="s">
        <v>129</v>
      </c>
      <c r="L156" s="231"/>
      <c r="M156" s="232" t="s">
        <v>19</v>
      </c>
      <c r="N156" s="233" t="s">
        <v>43</v>
      </c>
      <c r="O156" s="86"/>
      <c r="P156" s="215">
        <f>O156*H156</f>
        <v>0</v>
      </c>
      <c r="Q156" s="215">
        <v>0.13800000000000001</v>
      </c>
      <c r="R156" s="215">
        <f>Q156*H156</f>
        <v>0.82800000000000007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138</v>
      </c>
      <c r="AT156" s="217" t="s">
        <v>134</v>
      </c>
      <c r="AU156" s="217" t="s">
        <v>82</v>
      </c>
      <c r="AY156" s="19" t="s">
        <v>123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130</v>
      </c>
      <c r="BM156" s="217" t="s">
        <v>437</v>
      </c>
    </row>
    <row r="157" s="2" customFormat="1" ht="37.8" customHeight="1">
      <c r="A157" s="40"/>
      <c r="B157" s="41"/>
      <c r="C157" s="206" t="s">
        <v>7</v>
      </c>
      <c r="D157" s="206" t="s">
        <v>125</v>
      </c>
      <c r="E157" s="207" t="s">
        <v>438</v>
      </c>
      <c r="F157" s="208" t="s">
        <v>439</v>
      </c>
      <c r="G157" s="209" t="s">
        <v>163</v>
      </c>
      <c r="H157" s="210">
        <v>6</v>
      </c>
      <c r="I157" s="211"/>
      <c r="J157" s="212">
        <f>ROUND(I157*H157,2)</f>
        <v>0</v>
      </c>
      <c r="K157" s="208" t="s">
        <v>129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0.71255000000000002</v>
      </c>
      <c r="R157" s="215">
        <f>Q157*H157</f>
        <v>4.2752999999999997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130</v>
      </c>
      <c r="AT157" s="217" t="s">
        <v>125</v>
      </c>
      <c r="AU157" s="217" t="s">
        <v>82</v>
      </c>
      <c r="AY157" s="19" t="s">
        <v>123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130</v>
      </c>
      <c r="BM157" s="217" t="s">
        <v>440</v>
      </c>
    </row>
    <row r="158" s="2" customFormat="1">
      <c r="A158" s="40"/>
      <c r="B158" s="41"/>
      <c r="C158" s="42"/>
      <c r="D158" s="219" t="s">
        <v>132</v>
      </c>
      <c r="E158" s="42"/>
      <c r="F158" s="220" t="s">
        <v>441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132</v>
      </c>
      <c r="AU158" s="19" t="s">
        <v>82</v>
      </c>
    </row>
    <row r="159" s="14" customFormat="1">
      <c r="A159" s="14"/>
      <c r="B159" s="249"/>
      <c r="C159" s="250"/>
      <c r="D159" s="236" t="s">
        <v>140</v>
      </c>
      <c r="E159" s="251" t="s">
        <v>19</v>
      </c>
      <c r="F159" s="252" t="s">
        <v>442</v>
      </c>
      <c r="G159" s="250"/>
      <c r="H159" s="251" t="s">
        <v>19</v>
      </c>
      <c r="I159" s="253"/>
      <c r="J159" s="250"/>
      <c r="K159" s="250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140</v>
      </c>
      <c r="AU159" s="258" t="s">
        <v>82</v>
      </c>
      <c r="AV159" s="14" t="s">
        <v>80</v>
      </c>
      <c r="AW159" s="14" t="s">
        <v>33</v>
      </c>
      <c r="AX159" s="14" t="s">
        <v>72</v>
      </c>
      <c r="AY159" s="258" t="s">
        <v>123</v>
      </c>
    </row>
    <row r="160" s="13" customFormat="1">
      <c r="A160" s="13"/>
      <c r="B160" s="234"/>
      <c r="C160" s="235"/>
      <c r="D160" s="236" t="s">
        <v>140</v>
      </c>
      <c r="E160" s="259" t="s">
        <v>19</v>
      </c>
      <c r="F160" s="237" t="s">
        <v>184</v>
      </c>
      <c r="G160" s="235"/>
      <c r="H160" s="238">
        <v>6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140</v>
      </c>
      <c r="AU160" s="244" t="s">
        <v>82</v>
      </c>
      <c r="AV160" s="13" t="s">
        <v>82</v>
      </c>
      <c r="AW160" s="13" t="s">
        <v>33</v>
      </c>
      <c r="AX160" s="13" t="s">
        <v>80</v>
      </c>
      <c r="AY160" s="244" t="s">
        <v>123</v>
      </c>
    </row>
    <row r="161" s="12" customFormat="1" ht="22.8" customHeight="1">
      <c r="A161" s="12"/>
      <c r="B161" s="190"/>
      <c r="C161" s="191"/>
      <c r="D161" s="192" t="s">
        <v>71</v>
      </c>
      <c r="E161" s="204" t="s">
        <v>207</v>
      </c>
      <c r="F161" s="204" t="s">
        <v>279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SUM(P162:P171)</f>
        <v>0</v>
      </c>
      <c r="Q161" s="198"/>
      <c r="R161" s="199">
        <f>SUM(R162:R171)</f>
        <v>54.055759999999999</v>
      </c>
      <c r="S161" s="198"/>
      <c r="T161" s="200">
        <f>SUM(T162:T171)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80</v>
      </c>
      <c r="AT161" s="202" t="s">
        <v>71</v>
      </c>
      <c r="AU161" s="202" t="s">
        <v>80</v>
      </c>
      <c r="AY161" s="201" t="s">
        <v>123</v>
      </c>
      <c r="BK161" s="203">
        <f>SUM(BK162:BK171)</f>
        <v>0</v>
      </c>
    </row>
    <row r="162" s="2" customFormat="1" ht="49.05" customHeight="1">
      <c r="A162" s="40"/>
      <c r="B162" s="41"/>
      <c r="C162" s="206" t="s">
        <v>287</v>
      </c>
      <c r="D162" s="206" t="s">
        <v>125</v>
      </c>
      <c r="E162" s="207" t="s">
        <v>443</v>
      </c>
      <c r="F162" s="208" t="s">
        <v>444</v>
      </c>
      <c r="G162" s="209" t="s">
        <v>193</v>
      </c>
      <c r="H162" s="210">
        <v>209</v>
      </c>
      <c r="I162" s="211"/>
      <c r="J162" s="212">
        <f>ROUND(I162*H162,2)</f>
        <v>0</v>
      </c>
      <c r="K162" s="208" t="s">
        <v>129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0.15256</v>
      </c>
      <c r="R162" s="215">
        <f>Q162*H162</f>
        <v>31.88504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130</v>
      </c>
      <c r="AT162" s="217" t="s">
        <v>125</v>
      </c>
      <c r="AU162" s="217" t="s">
        <v>82</v>
      </c>
      <c r="AY162" s="19" t="s">
        <v>123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130</v>
      </c>
      <c r="BM162" s="217" t="s">
        <v>445</v>
      </c>
    </row>
    <row r="163" s="2" customFormat="1">
      <c r="A163" s="40"/>
      <c r="B163" s="41"/>
      <c r="C163" s="42"/>
      <c r="D163" s="219" t="s">
        <v>132</v>
      </c>
      <c r="E163" s="42"/>
      <c r="F163" s="220" t="s">
        <v>446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132</v>
      </c>
      <c r="AU163" s="19" t="s">
        <v>82</v>
      </c>
    </row>
    <row r="164" s="14" customFormat="1">
      <c r="A164" s="14"/>
      <c r="B164" s="249"/>
      <c r="C164" s="250"/>
      <c r="D164" s="236" t="s">
        <v>140</v>
      </c>
      <c r="E164" s="251" t="s">
        <v>19</v>
      </c>
      <c r="F164" s="252" t="s">
        <v>447</v>
      </c>
      <c r="G164" s="250"/>
      <c r="H164" s="251" t="s">
        <v>19</v>
      </c>
      <c r="I164" s="253"/>
      <c r="J164" s="250"/>
      <c r="K164" s="250"/>
      <c r="L164" s="254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8" t="s">
        <v>140</v>
      </c>
      <c r="AU164" s="258" t="s">
        <v>82</v>
      </c>
      <c r="AV164" s="14" t="s">
        <v>80</v>
      </c>
      <c r="AW164" s="14" t="s">
        <v>33</v>
      </c>
      <c r="AX164" s="14" t="s">
        <v>72</v>
      </c>
      <c r="AY164" s="258" t="s">
        <v>123</v>
      </c>
    </row>
    <row r="165" s="13" customFormat="1">
      <c r="A165" s="13"/>
      <c r="B165" s="234"/>
      <c r="C165" s="235"/>
      <c r="D165" s="236" t="s">
        <v>140</v>
      </c>
      <c r="E165" s="259" t="s">
        <v>19</v>
      </c>
      <c r="F165" s="237" t="s">
        <v>448</v>
      </c>
      <c r="G165" s="235"/>
      <c r="H165" s="238">
        <v>138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140</v>
      </c>
      <c r="AU165" s="244" t="s">
        <v>82</v>
      </c>
      <c r="AV165" s="13" t="s">
        <v>82</v>
      </c>
      <c r="AW165" s="13" t="s">
        <v>33</v>
      </c>
      <c r="AX165" s="13" t="s">
        <v>72</v>
      </c>
      <c r="AY165" s="244" t="s">
        <v>123</v>
      </c>
    </row>
    <row r="166" s="14" customFormat="1">
      <c r="A166" s="14"/>
      <c r="B166" s="249"/>
      <c r="C166" s="250"/>
      <c r="D166" s="236" t="s">
        <v>140</v>
      </c>
      <c r="E166" s="251" t="s">
        <v>19</v>
      </c>
      <c r="F166" s="252" t="s">
        <v>449</v>
      </c>
      <c r="G166" s="250"/>
      <c r="H166" s="251" t="s">
        <v>19</v>
      </c>
      <c r="I166" s="253"/>
      <c r="J166" s="250"/>
      <c r="K166" s="250"/>
      <c r="L166" s="254"/>
      <c r="M166" s="255"/>
      <c r="N166" s="256"/>
      <c r="O166" s="256"/>
      <c r="P166" s="256"/>
      <c r="Q166" s="256"/>
      <c r="R166" s="256"/>
      <c r="S166" s="256"/>
      <c r="T166" s="25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8" t="s">
        <v>140</v>
      </c>
      <c r="AU166" s="258" t="s">
        <v>82</v>
      </c>
      <c r="AV166" s="14" t="s">
        <v>80</v>
      </c>
      <c r="AW166" s="14" t="s">
        <v>33</v>
      </c>
      <c r="AX166" s="14" t="s">
        <v>72</v>
      </c>
      <c r="AY166" s="258" t="s">
        <v>123</v>
      </c>
    </row>
    <row r="167" s="13" customFormat="1">
      <c r="A167" s="13"/>
      <c r="B167" s="234"/>
      <c r="C167" s="235"/>
      <c r="D167" s="236" t="s">
        <v>140</v>
      </c>
      <c r="E167" s="259" t="s">
        <v>19</v>
      </c>
      <c r="F167" s="237" t="s">
        <v>450</v>
      </c>
      <c r="G167" s="235"/>
      <c r="H167" s="238">
        <v>71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140</v>
      </c>
      <c r="AU167" s="244" t="s">
        <v>82</v>
      </c>
      <c r="AV167" s="13" t="s">
        <v>82</v>
      </c>
      <c r="AW167" s="13" t="s">
        <v>33</v>
      </c>
      <c r="AX167" s="13" t="s">
        <v>72</v>
      </c>
      <c r="AY167" s="244" t="s">
        <v>123</v>
      </c>
    </row>
    <row r="168" s="15" customFormat="1">
      <c r="A168" s="15"/>
      <c r="B168" s="260"/>
      <c r="C168" s="261"/>
      <c r="D168" s="236" t="s">
        <v>140</v>
      </c>
      <c r="E168" s="262" t="s">
        <v>19</v>
      </c>
      <c r="F168" s="263" t="s">
        <v>200</v>
      </c>
      <c r="G168" s="261"/>
      <c r="H168" s="264">
        <v>209</v>
      </c>
      <c r="I168" s="265"/>
      <c r="J168" s="261"/>
      <c r="K168" s="261"/>
      <c r="L168" s="266"/>
      <c r="M168" s="267"/>
      <c r="N168" s="268"/>
      <c r="O168" s="268"/>
      <c r="P168" s="268"/>
      <c r="Q168" s="268"/>
      <c r="R168" s="268"/>
      <c r="S168" s="268"/>
      <c r="T168" s="269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0" t="s">
        <v>140</v>
      </c>
      <c r="AU168" s="270" t="s">
        <v>82</v>
      </c>
      <c r="AV168" s="15" t="s">
        <v>130</v>
      </c>
      <c r="AW168" s="15" t="s">
        <v>33</v>
      </c>
      <c r="AX168" s="15" t="s">
        <v>80</v>
      </c>
      <c r="AY168" s="270" t="s">
        <v>123</v>
      </c>
    </row>
    <row r="169" s="2" customFormat="1" ht="16.5" customHeight="1">
      <c r="A169" s="40"/>
      <c r="B169" s="41"/>
      <c r="C169" s="224" t="s">
        <v>293</v>
      </c>
      <c r="D169" s="224" t="s">
        <v>134</v>
      </c>
      <c r="E169" s="225" t="s">
        <v>451</v>
      </c>
      <c r="F169" s="226" t="s">
        <v>452</v>
      </c>
      <c r="G169" s="227" t="s">
        <v>193</v>
      </c>
      <c r="H169" s="228">
        <v>213.18000000000001</v>
      </c>
      <c r="I169" s="229"/>
      <c r="J169" s="230">
        <f>ROUND(I169*H169,2)</f>
        <v>0</v>
      </c>
      <c r="K169" s="226" t="s">
        <v>129</v>
      </c>
      <c r="L169" s="231"/>
      <c r="M169" s="232" t="s">
        <v>19</v>
      </c>
      <c r="N169" s="233" t="s">
        <v>43</v>
      </c>
      <c r="O169" s="86"/>
      <c r="P169" s="215">
        <f>O169*H169</f>
        <v>0</v>
      </c>
      <c r="Q169" s="215">
        <v>0.104</v>
      </c>
      <c r="R169" s="215">
        <f>Q169*H169</f>
        <v>22.170719999999999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138</v>
      </c>
      <c r="AT169" s="217" t="s">
        <v>134</v>
      </c>
      <c r="AU169" s="217" t="s">
        <v>82</v>
      </c>
      <c r="AY169" s="19" t="s">
        <v>123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130</v>
      </c>
      <c r="BM169" s="217" t="s">
        <v>453</v>
      </c>
    </row>
    <row r="170" s="13" customFormat="1">
      <c r="A170" s="13"/>
      <c r="B170" s="234"/>
      <c r="C170" s="235"/>
      <c r="D170" s="236" t="s">
        <v>140</v>
      </c>
      <c r="E170" s="235"/>
      <c r="F170" s="237" t="s">
        <v>454</v>
      </c>
      <c r="G170" s="235"/>
      <c r="H170" s="238">
        <v>213.18000000000001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140</v>
      </c>
      <c r="AU170" s="244" t="s">
        <v>82</v>
      </c>
      <c r="AV170" s="13" t="s">
        <v>82</v>
      </c>
      <c r="AW170" s="13" t="s">
        <v>4</v>
      </c>
      <c r="AX170" s="13" t="s">
        <v>80</v>
      </c>
      <c r="AY170" s="244" t="s">
        <v>123</v>
      </c>
    </row>
    <row r="171" s="2" customFormat="1" ht="37.8" customHeight="1">
      <c r="A171" s="40"/>
      <c r="B171" s="41"/>
      <c r="C171" s="206" t="s">
        <v>299</v>
      </c>
      <c r="D171" s="206" t="s">
        <v>125</v>
      </c>
      <c r="E171" s="207" t="s">
        <v>455</v>
      </c>
      <c r="F171" s="208" t="s">
        <v>456</v>
      </c>
      <c r="G171" s="209" t="s">
        <v>163</v>
      </c>
      <c r="H171" s="210">
        <v>60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130</v>
      </c>
      <c r="AT171" s="217" t="s">
        <v>125</v>
      </c>
      <c r="AU171" s="217" t="s">
        <v>82</v>
      </c>
      <c r="AY171" s="19" t="s">
        <v>123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130</v>
      </c>
      <c r="BM171" s="217" t="s">
        <v>457</v>
      </c>
    </row>
    <row r="172" s="12" customFormat="1" ht="22.8" customHeight="1">
      <c r="A172" s="12"/>
      <c r="B172" s="190"/>
      <c r="C172" s="191"/>
      <c r="D172" s="192" t="s">
        <v>71</v>
      </c>
      <c r="E172" s="204" t="s">
        <v>149</v>
      </c>
      <c r="F172" s="204" t="s">
        <v>150</v>
      </c>
      <c r="G172" s="191"/>
      <c r="H172" s="191"/>
      <c r="I172" s="194"/>
      <c r="J172" s="205">
        <f>BK172</f>
        <v>0</v>
      </c>
      <c r="K172" s="191"/>
      <c r="L172" s="196"/>
      <c r="M172" s="197"/>
      <c r="N172" s="198"/>
      <c r="O172" s="198"/>
      <c r="P172" s="199">
        <f>SUM(P173:P174)</f>
        <v>0</v>
      </c>
      <c r="Q172" s="198"/>
      <c r="R172" s="199">
        <f>SUM(R173:R174)</f>
        <v>0</v>
      </c>
      <c r="S172" s="198"/>
      <c r="T172" s="200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1" t="s">
        <v>80</v>
      </c>
      <c r="AT172" s="202" t="s">
        <v>71</v>
      </c>
      <c r="AU172" s="202" t="s">
        <v>80</v>
      </c>
      <c r="AY172" s="201" t="s">
        <v>123</v>
      </c>
      <c r="BK172" s="203">
        <f>SUM(BK173:BK174)</f>
        <v>0</v>
      </c>
    </row>
    <row r="173" s="2" customFormat="1" ht="37.8" customHeight="1">
      <c r="A173" s="40"/>
      <c r="B173" s="41"/>
      <c r="C173" s="206" t="s">
        <v>304</v>
      </c>
      <c r="D173" s="206" t="s">
        <v>125</v>
      </c>
      <c r="E173" s="207" t="s">
        <v>458</v>
      </c>
      <c r="F173" s="208" t="s">
        <v>459</v>
      </c>
      <c r="G173" s="209" t="s">
        <v>154</v>
      </c>
      <c r="H173" s="210">
        <v>114.862</v>
      </c>
      <c r="I173" s="211"/>
      <c r="J173" s="212">
        <f>ROUND(I173*H173,2)</f>
        <v>0</v>
      </c>
      <c r="K173" s="208" t="s">
        <v>129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130</v>
      </c>
      <c r="AT173" s="217" t="s">
        <v>125</v>
      </c>
      <c r="AU173" s="217" t="s">
        <v>82</v>
      </c>
      <c r="AY173" s="19" t="s">
        <v>123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130</v>
      </c>
      <c r="BM173" s="217" t="s">
        <v>460</v>
      </c>
    </row>
    <row r="174" s="2" customFormat="1">
      <c r="A174" s="40"/>
      <c r="B174" s="41"/>
      <c r="C174" s="42"/>
      <c r="D174" s="219" t="s">
        <v>132</v>
      </c>
      <c r="E174" s="42"/>
      <c r="F174" s="220" t="s">
        <v>461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132</v>
      </c>
      <c r="AU174" s="19" t="s">
        <v>82</v>
      </c>
    </row>
    <row r="175" s="12" customFormat="1" ht="25.92" customHeight="1">
      <c r="A175" s="12"/>
      <c r="B175" s="190"/>
      <c r="C175" s="191"/>
      <c r="D175" s="192" t="s">
        <v>71</v>
      </c>
      <c r="E175" s="193" t="s">
        <v>462</v>
      </c>
      <c r="F175" s="193" t="s">
        <v>463</v>
      </c>
      <c r="G175" s="191"/>
      <c r="H175" s="191"/>
      <c r="I175" s="194"/>
      <c r="J175" s="195">
        <f>BK175</f>
        <v>0</v>
      </c>
      <c r="K175" s="191"/>
      <c r="L175" s="196"/>
      <c r="M175" s="197"/>
      <c r="N175" s="198"/>
      <c r="O175" s="198"/>
      <c r="P175" s="199">
        <f>P176</f>
        <v>0</v>
      </c>
      <c r="Q175" s="198"/>
      <c r="R175" s="199">
        <f>R176</f>
        <v>1.8501021999999998</v>
      </c>
      <c r="S175" s="198"/>
      <c r="T175" s="200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82</v>
      </c>
      <c r="AT175" s="202" t="s">
        <v>71</v>
      </c>
      <c r="AU175" s="202" t="s">
        <v>72</v>
      </c>
      <c r="AY175" s="201" t="s">
        <v>123</v>
      </c>
      <c r="BK175" s="203">
        <f>BK176</f>
        <v>0</v>
      </c>
    </row>
    <row r="176" s="12" customFormat="1" ht="22.8" customHeight="1">
      <c r="A176" s="12"/>
      <c r="B176" s="190"/>
      <c r="C176" s="191"/>
      <c r="D176" s="192" t="s">
        <v>71</v>
      </c>
      <c r="E176" s="204" t="s">
        <v>464</v>
      </c>
      <c r="F176" s="204" t="s">
        <v>465</v>
      </c>
      <c r="G176" s="191"/>
      <c r="H176" s="191"/>
      <c r="I176" s="194"/>
      <c r="J176" s="205">
        <f>BK176</f>
        <v>0</v>
      </c>
      <c r="K176" s="191"/>
      <c r="L176" s="196"/>
      <c r="M176" s="197"/>
      <c r="N176" s="198"/>
      <c r="O176" s="198"/>
      <c r="P176" s="199">
        <f>SUM(P177:P196)</f>
        <v>0</v>
      </c>
      <c r="Q176" s="198"/>
      <c r="R176" s="199">
        <f>SUM(R177:R196)</f>
        <v>1.8501021999999998</v>
      </c>
      <c r="S176" s="198"/>
      <c r="T176" s="200">
        <f>SUM(T177:T196)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82</v>
      </c>
      <c r="AT176" s="202" t="s">
        <v>71</v>
      </c>
      <c r="AU176" s="202" t="s">
        <v>80</v>
      </c>
      <c r="AY176" s="201" t="s">
        <v>123</v>
      </c>
      <c r="BK176" s="203">
        <f>SUM(BK177:BK196)</f>
        <v>0</v>
      </c>
    </row>
    <row r="177" s="2" customFormat="1" ht="24.15" customHeight="1">
      <c r="A177" s="40"/>
      <c r="B177" s="41"/>
      <c r="C177" s="206" t="s">
        <v>312</v>
      </c>
      <c r="D177" s="206" t="s">
        <v>125</v>
      </c>
      <c r="E177" s="207" t="s">
        <v>466</v>
      </c>
      <c r="F177" s="208" t="s">
        <v>467</v>
      </c>
      <c r="G177" s="209" t="s">
        <v>137</v>
      </c>
      <c r="H177" s="210">
        <v>1762.0440000000001</v>
      </c>
      <c r="I177" s="211"/>
      <c r="J177" s="212">
        <f>ROUND(I177*H177,2)</f>
        <v>0</v>
      </c>
      <c r="K177" s="208" t="s">
        <v>129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5.0000000000000002E-05</v>
      </c>
      <c r="R177" s="215">
        <f>Q177*H177</f>
        <v>0.088102200000000006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251</v>
      </c>
      <c r="AT177" s="217" t="s">
        <v>125</v>
      </c>
      <c r="AU177" s="217" t="s">
        <v>82</v>
      </c>
      <c r="AY177" s="19" t="s">
        <v>123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251</v>
      </c>
      <c r="BM177" s="217" t="s">
        <v>468</v>
      </c>
    </row>
    <row r="178" s="2" customFormat="1">
      <c r="A178" s="40"/>
      <c r="B178" s="41"/>
      <c r="C178" s="42"/>
      <c r="D178" s="219" t="s">
        <v>132</v>
      </c>
      <c r="E178" s="42"/>
      <c r="F178" s="220" t="s">
        <v>469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82</v>
      </c>
    </row>
    <row r="179" s="14" customFormat="1">
      <c r="A179" s="14"/>
      <c r="B179" s="249"/>
      <c r="C179" s="250"/>
      <c r="D179" s="236" t="s">
        <v>140</v>
      </c>
      <c r="E179" s="251" t="s">
        <v>19</v>
      </c>
      <c r="F179" s="252" t="s">
        <v>470</v>
      </c>
      <c r="G179" s="250"/>
      <c r="H179" s="251" t="s">
        <v>19</v>
      </c>
      <c r="I179" s="253"/>
      <c r="J179" s="250"/>
      <c r="K179" s="250"/>
      <c r="L179" s="254"/>
      <c r="M179" s="255"/>
      <c r="N179" s="256"/>
      <c r="O179" s="256"/>
      <c r="P179" s="256"/>
      <c r="Q179" s="256"/>
      <c r="R179" s="256"/>
      <c r="S179" s="256"/>
      <c r="T179" s="25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8" t="s">
        <v>140</v>
      </c>
      <c r="AU179" s="258" t="s">
        <v>82</v>
      </c>
      <c r="AV179" s="14" t="s">
        <v>80</v>
      </c>
      <c r="AW179" s="14" t="s">
        <v>33</v>
      </c>
      <c r="AX179" s="14" t="s">
        <v>72</v>
      </c>
      <c r="AY179" s="258" t="s">
        <v>123</v>
      </c>
    </row>
    <row r="180" s="13" customFormat="1">
      <c r="A180" s="13"/>
      <c r="B180" s="234"/>
      <c r="C180" s="235"/>
      <c r="D180" s="236" t="s">
        <v>140</v>
      </c>
      <c r="E180" s="259" t="s">
        <v>19</v>
      </c>
      <c r="F180" s="237" t="s">
        <v>471</v>
      </c>
      <c r="G180" s="235"/>
      <c r="H180" s="238">
        <v>697.08000000000004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140</v>
      </c>
      <c r="AU180" s="244" t="s">
        <v>82</v>
      </c>
      <c r="AV180" s="13" t="s">
        <v>82</v>
      </c>
      <c r="AW180" s="13" t="s">
        <v>33</v>
      </c>
      <c r="AX180" s="13" t="s">
        <v>72</v>
      </c>
      <c r="AY180" s="244" t="s">
        <v>123</v>
      </c>
    </row>
    <row r="181" s="14" customFormat="1">
      <c r="A181" s="14"/>
      <c r="B181" s="249"/>
      <c r="C181" s="250"/>
      <c r="D181" s="236" t="s">
        <v>140</v>
      </c>
      <c r="E181" s="251" t="s">
        <v>19</v>
      </c>
      <c r="F181" s="252" t="s">
        <v>472</v>
      </c>
      <c r="G181" s="250"/>
      <c r="H181" s="251" t="s">
        <v>19</v>
      </c>
      <c r="I181" s="253"/>
      <c r="J181" s="250"/>
      <c r="K181" s="250"/>
      <c r="L181" s="254"/>
      <c r="M181" s="255"/>
      <c r="N181" s="256"/>
      <c r="O181" s="256"/>
      <c r="P181" s="256"/>
      <c r="Q181" s="256"/>
      <c r="R181" s="256"/>
      <c r="S181" s="256"/>
      <c r="T181" s="25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8" t="s">
        <v>140</v>
      </c>
      <c r="AU181" s="258" t="s">
        <v>82</v>
      </c>
      <c r="AV181" s="14" t="s">
        <v>80</v>
      </c>
      <c r="AW181" s="14" t="s">
        <v>33</v>
      </c>
      <c r="AX181" s="14" t="s">
        <v>72</v>
      </c>
      <c r="AY181" s="258" t="s">
        <v>123</v>
      </c>
    </row>
    <row r="182" s="13" customFormat="1">
      <c r="A182" s="13"/>
      <c r="B182" s="234"/>
      <c r="C182" s="235"/>
      <c r="D182" s="236" t="s">
        <v>140</v>
      </c>
      <c r="E182" s="259" t="s">
        <v>19</v>
      </c>
      <c r="F182" s="237" t="s">
        <v>473</v>
      </c>
      <c r="G182" s="235"/>
      <c r="H182" s="238">
        <v>965.54999999999995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140</v>
      </c>
      <c r="AU182" s="244" t="s">
        <v>82</v>
      </c>
      <c r="AV182" s="13" t="s">
        <v>82</v>
      </c>
      <c r="AW182" s="13" t="s">
        <v>33</v>
      </c>
      <c r="AX182" s="13" t="s">
        <v>72</v>
      </c>
      <c r="AY182" s="244" t="s">
        <v>123</v>
      </c>
    </row>
    <row r="183" s="14" customFormat="1">
      <c r="A183" s="14"/>
      <c r="B183" s="249"/>
      <c r="C183" s="250"/>
      <c r="D183" s="236" t="s">
        <v>140</v>
      </c>
      <c r="E183" s="251" t="s">
        <v>19</v>
      </c>
      <c r="F183" s="252" t="s">
        <v>474</v>
      </c>
      <c r="G183" s="250"/>
      <c r="H183" s="251" t="s">
        <v>19</v>
      </c>
      <c r="I183" s="253"/>
      <c r="J183" s="250"/>
      <c r="K183" s="250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140</v>
      </c>
      <c r="AU183" s="258" t="s">
        <v>82</v>
      </c>
      <c r="AV183" s="14" t="s">
        <v>80</v>
      </c>
      <c r="AW183" s="14" t="s">
        <v>33</v>
      </c>
      <c r="AX183" s="14" t="s">
        <v>72</v>
      </c>
      <c r="AY183" s="258" t="s">
        <v>123</v>
      </c>
    </row>
    <row r="184" s="13" customFormat="1">
      <c r="A184" s="13"/>
      <c r="B184" s="234"/>
      <c r="C184" s="235"/>
      <c r="D184" s="236" t="s">
        <v>140</v>
      </c>
      <c r="E184" s="259" t="s">
        <v>19</v>
      </c>
      <c r="F184" s="237" t="s">
        <v>475</v>
      </c>
      <c r="G184" s="235"/>
      <c r="H184" s="238">
        <v>99.414000000000001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140</v>
      </c>
      <c r="AU184" s="244" t="s">
        <v>82</v>
      </c>
      <c r="AV184" s="13" t="s">
        <v>82</v>
      </c>
      <c r="AW184" s="13" t="s">
        <v>33</v>
      </c>
      <c r="AX184" s="13" t="s">
        <v>72</v>
      </c>
      <c r="AY184" s="244" t="s">
        <v>123</v>
      </c>
    </row>
    <row r="185" s="15" customFormat="1">
      <c r="A185" s="15"/>
      <c r="B185" s="260"/>
      <c r="C185" s="261"/>
      <c r="D185" s="236" t="s">
        <v>140</v>
      </c>
      <c r="E185" s="262" t="s">
        <v>19</v>
      </c>
      <c r="F185" s="263" t="s">
        <v>200</v>
      </c>
      <c r="G185" s="261"/>
      <c r="H185" s="264">
        <v>1762.0440000000001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0" t="s">
        <v>140</v>
      </c>
      <c r="AU185" s="270" t="s">
        <v>82</v>
      </c>
      <c r="AV185" s="15" t="s">
        <v>130</v>
      </c>
      <c r="AW185" s="15" t="s">
        <v>33</v>
      </c>
      <c r="AX185" s="15" t="s">
        <v>80</v>
      </c>
      <c r="AY185" s="270" t="s">
        <v>123</v>
      </c>
    </row>
    <row r="186" s="2" customFormat="1" ht="21.75" customHeight="1">
      <c r="A186" s="40"/>
      <c r="B186" s="41"/>
      <c r="C186" s="224" t="s">
        <v>317</v>
      </c>
      <c r="D186" s="224" t="s">
        <v>134</v>
      </c>
      <c r="E186" s="225" t="s">
        <v>476</v>
      </c>
      <c r="F186" s="226" t="s">
        <v>477</v>
      </c>
      <c r="G186" s="227" t="s">
        <v>154</v>
      </c>
      <c r="H186" s="228">
        <v>0.69699999999999995</v>
      </c>
      <c r="I186" s="229"/>
      <c r="J186" s="230">
        <f>ROUND(I186*H186,2)</f>
        <v>0</v>
      </c>
      <c r="K186" s="226" t="s">
        <v>129</v>
      </c>
      <c r="L186" s="231"/>
      <c r="M186" s="232" t="s">
        <v>19</v>
      </c>
      <c r="N186" s="233" t="s">
        <v>43</v>
      </c>
      <c r="O186" s="86"/>
      <c r="P186" s="215">
        <f>O186*H186</f>
        <v>0</v>
      </c>
      <c r="Q186" s="215">
        <v>1</v>
      </c>
      <c r="R186" s="215">
        <f>Q186*H186</f>
        <v>0.69699999999999995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478</v>
      </c>
      <c r="AT186" s="217" t="s">
        <v>134</v>
      </c>
      <c r="AU186" s="217" t="s">
        <v>82</v>
      </c>
      <c r="AY186" s="19" t="s">
        <v>123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251</v>
      </c>
      <c r="BM186" s="217" t="s">
        <v>479</v>
      </c>
    </row>
    <row r="187" s="14" customFormat="1">
      <c r="A187" s="14"/>
      <c r="B187" s="249"/>
      <c r="C187" s="250"/>
      <c r="D187" s="236" t="s">
        <v>140</v>
      </c>
      <c r="E187" s="251" t="s">
        <v>19</v>
      </c>
      <c r="F187" s="252" t="s">
        <v>470</v>
      </c>
      <c r="G187" s="250"/>
      <c r="H187" s="251" t="s">
        <v>19</v>
      </c>
      <c r="I187" s="253"/>
      <c r="J187" s="250"/>
      <c r="K187" s="250"/>
      <c r="L187" s="254"/>
      <c r="M187" s="255"/>
      <c r="N187" s="256"/>
      <c r="O187" s="256"/>
      <c r="P187" s="256"/>
      <c r="Q187" s="256"/>
      <c r="R187" s="256"/>
      <c r="S187" s="256"/>
      <c r="T187" s="25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8" t="s">
        <v>140</v>
      </c>
      <c r="AU187" s="258" t="s">
        <v>82</v>
      </c>
      <c r="AV187" s="14" t="s">
        <v>80</v>
      </c>
      <c r="AW187" s="14" t="s">
        <v>33</v>
      </c>
      <c r="AX187" s="14" t="s">
        <v>72</v>
      </c>
      <c r="AY187" s="258" t="s">
        <v>123</v>
      </c>
    </row>
    <row r="188" s="13" customFormat="1">
      <c r="A188" s="13"/>
      <c r="B188" s="234"/>
      <c r="C188" s="235"/>
      <c r="D188" s="236" t="s">
        <v>140</v>
      </c>
      <c r="E188" s="259" t="s">
        <v>19</v>
      </c>
      <c r="F188" s="237" t="s">
        <v>480</v>
      </c>
      <c r="G188" s="235"/>
      <c r="H188" s="238">
        <v>0.69699999999999995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140</v>
      </c>
      <c r="AU188" s="244" t="s">
        <v>82</v>
      </c>
      <c r="AV188" s="13" t="s">
        <v>82</v>
      </c>
      <c r="AW188" s="13" t="s">
        <v>33</v>
      </c>
      <c r="AX188" s="13" t="s">
        <v>80</v>
      </c>
      <c r="AY188" s="244" t="s">
        <v>123</v>
      </c>
    </row>
    <row r="189" s="2" customFormat="1" ht="16.5" customHeight="1">
      <c r="A189" s="40"/>
      <c r="B189" s="41"/>
      <c r="C189" s="224" t="s">
        <v>323</v>
      </c>
      <c r="D189" s="224" t="s">
        <v>134</v>
      </c>
      <c r="E189" s="225" t="s">
        <v>481</v>
      </c>
      <c r="F189" s="226" t="s">
        <v>482</v>
      </c>
      <c r="G189" s="227" t="s">
        <v>154</v>
      </c>
      <c r="H189" s="228">
        <v>0.96599999999999997</v>
      </c>
      <c r="I189" s="229"/>
      <c r="J189" s="230">
        <f>ROUND(I189*H189,2)</f>
        <v>0</v>
      </c>
      <c r="K189" s="226" t="s">
        <v>129</v>
      </c>
      <c r="L189" s="231"/>
      <c r="M189" s="232" t="s">
        <v>19</v>
      </c>
      <c r="N189" s="233" t="s">
        <v>43</v>
      </c>
      <c r="O189" s="86"/>
      <c r="P189" s="215">
        <f>O189*H189</f>
        <v>0</v>
      </c>
      <c r="Q189" s="215">
        <v>1</v>
      </c>
      <c r="R189" s="215">
        <f>Q189*H189</f>
        <v>0.96599999999999997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478</v>
      </c>
      <c r="AT189" s="217" t="s">
        <v>134</v>
      </c>
      <c r="AU189" s="217" t="s">
        <v>82</v>
      </c>
      <c r="AY189" s="19" t="s">
        <v>123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251</v>
      </c>
      <c r="BM189" s="217" t="s">
        <v>483</v>
      </c>
    </row>
    <row r="190" s="14" customFormat="1">
      <c r="A190" s="14"/>
      <c r="B190" s="249"/>
      <c r="C190" s="250"/>
      <c r="D190" s="236" t="s">
        <v>140</v>
      </c>
      <c r="E190" s="251" t="s">
        <v>19</v>
      </c>
      <c r="F190" s="252" t="s">
        <v>472</v>
      </c>
      <c r="G190" s="250"/>
      <c r="H190" s="251" t="s">
        <v>19</v>
      </c>
      <c r="I190" s="253"/>
      <c r="J190" s="250"/>
      <c r="K190" s="250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140</v>
      </c>
      <c r="AU190" s="258" t="s">
        <v>82</v>
      </c>
      <c r="AV190" s="14" t="s">
        <v>80</v>
      </c>
      <c r="AW190" s="14" t="s">
        <v>33</v>
      </c>
      <c r="AX190" s="14" t="s">
        <v>72</v>
      </c>
      <c r="AY190" s="258" t="s">
        <v>123</v>
      </c>
    </row>
    <row r="191" s="13" customFormat="1">
      <c r="A191" s="13"/>
      <c r="B191" s="234"/>
      <c r="C191" s="235"/>
      <c r="D191" s="236" t="s">
        <v>140</v>
      </c>
      <c r="E191" s="259" t="s">
        <v>19</v>
      </c>
      <c r="F191" s="237" t="s">
        <v>484</v>
      </c>
      <c r="G191" s="235"/>
      <c r="H191" s="238">
        <v>0.96599999999999997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140</v>
      </c>
      <c r="AU191" s="244" t="s">
        <v>82</v>
      </c>
      <c r="AV191" s="13" t="s">
        <v>82</v>
      </c>
      <c r="AW191" s="13" t="s">
        <v>33</v>
      </c>
      <c r="AX191" s="13" t="s">
        <v>80</v>
      </c>
      <c r="AY191" s="244" t="s">
        <v>123</v>
      </c>
    </row>
    <row r="192" s="2" customFormat="1" ht="24.15" customHeight="1">
      <c r="A192" s="40"/>
      <c r="B192" s="41"/>
      <c r="C192" s="224" t="s">
        <v>335</v>
      </c>
      <c r="D192" s="224" t="s">
        <v>134</v>
      </c>
      <c r="E192" s="225" t="s">
        <v>485</v>
      </c>
      <c r="F192" s="226" t="s">
        <v>486</v>
      </c>
      <c r="G192" s="227" t="s">
        <v>154</v>
      </c>
      <c r="H192" s="228">
        <v>0.099000000000000005</v>
      </c>
      <c r="I192" s="229"/>
      <c r="J192" s="230">
        <f>ROUND(I192*H192,2)</f>
        <v>0</v>
      </c>
      <c r="K192" s="226" t="s">
        <v>129</v>
      </c>
      <c r="L192" s="231"/>
      <c r="M192" s="232" t="s">
        <v>19</v>
      </c>
      <c r="N192" s="233" t="s">
        <v>43</v>
      </c>
      <c r="O192" s="86"/>
      <c r="P192" s="215">
        <f>O192*H192</f>
        <v>0</v>
      </c>
      <c r="Q192" s="215">
        <v>1</v>
      </c>
      <c r="R192" s="215">
        <f>Q192*H192</f>
        <v>0.099000000000000005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478</v>
      </c>
      <c r="AT192" s="217" t="s">
        <v>134</v>
      </c>
      <c r="AU192" s="217" t="s">
        <v>82</v>
      </c>
      <c r="AY192" s="19" t="s">
        <v>123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251</v>
      </c>
      <c r="BM192" s="217" t="s">
        <v>487</v>
      </c>
    </row>
    <row r="193" s="14" customFormat="1">
      <c r="A193" s="14"/>
      <c r="B193" s="249"/>
      <c r="C193" s="250"/>
      <c r="D193" s="236" t="s">
        <v>140</v>
      </c>
      <c r="E193" s="251" t="s">
        <v>19</v>
      </c>
      <c r="F193" s="252" t="s">
        <v>474</v>
      </c>
      <c r="G193" s="250"/>
      <c r="H193" s="251" t="s">
        <v>19</v>
      </c>
      <c r="I193" s="253"/>
      <c r="J193" s="250"/>
      <c r="K193" s="250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140</v>
      </c>
      <c r="AU193" s="258" t="s">
        <v>82</v>
      </c>
      <c r="AV193" s="14" t="s">
        <v>80</v>
      </c>
      <c r="AW193" s="14" t="s">
        <v>33</v>
      </c>
      <c r="AX193" s="14" t="s">
        <v>72</v>
      </c>
      <c r="AY193" s="258" t="s">
        <v>123</v>
      </c>
    </row>
    <row r="194" s="13" customFormat="1">
      <c r="A194" s="13"/>
      <c r="B194" s="234"/>
      <c r="C194" s="235"/>
      <c r="D194" s="236" t="s">
        <v>140</v>
      </c>
      <c r="E194" s="259" t="s">
        <v>19</v>
      </c>
      <c r="F194" s="237" t="s">
        <v>488</v>
      </c>
      <c r="G194" s="235"/>
      <c r="H194" s="238">
        <v>0.099000000000000005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140</v>
      </c>
      <c r="AU194" s="244" t="s">
        <v>82</v>
      </c>
      <c r="AV194" s="13" t="s">
        <v>82</v>
      </c>
      <c r="AW194" s="13" t="s">
        <v>33</v>
      </c>
      <c r="AX194" s="13" t="s">
        <v>80</v>
      </c>
      <c r="AY194" s="244" t="s">
        <v>123</v>
      </c>
    </row>
    <row r="195" s="2" customFormat="1" ht="49.05" customHeight="1">
      <c r="A195" s="40"/>
      <c r="B195" s="41"/>
      <c r="C195" s="206" t="s">
        <v>340</v>
      </c>
      <c r="D195" s="206" t="s">
        <v>125</v>
      </c>
      <c r="E195" s="207" t="s">
        <v>489</v>
      </c>
      <c r="F195" s="208" t="s">
        <v>490</v>
      </c>
      <c r="G195" s="209" t="s">
        <v>154</v>
      </c>
      <c r="H195" s="210">
        <v>1.8500000000000001</v>
      </c>
      <c r="I195" s="211"/>
      <c r="J195" s="212">
        <f>ROUND(I195*H195,2)</f>
        <v>0</v>
      </c>
      <c r="K195" s="208" t="s">
        <v>129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251</v>
      </c>
      <c r="AT195" s="217" t="s">
        <v>125</v>
      </c>
      <c r="AU195" s="217" t="s">
        <v>82</v>
      </c>
      <c r="AY195" s="19" t="s">
        <v>123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251</v>
      </c>
      <c r="BM195" s="217" t="s">
        <v>491</v>
      </c>
    </row>
    <row r="196" s="2" customFormat="1">
      <c r="A196" s="40"/>
      <c r="B196" s="41"/>
      <c r="C196" s="42"/>
      <c r="D196" s="219" t="s">
        <v>132</v>
      </c>
      <c r="E196" s="42"/>
      <c r="F196" s="220" t="s">
        <v>492</v>
      </c>
      <c r="G196" s="42"/>
      <c r="H196" s="42"/>
      <c r="I196" s="221"/>
      <c r="J196" s="42"/>
      <c r="K196" s="42"/>
      <c r="L196" s="46"/>
      <c r="M196" s="245"/>
      <c r="N196" s="246"/>
      <c r="O196" s="247"/>
      <c r="P196" s="247"/>
      <c r="Q196" s="247"/>
      <c r="R196" s="247"/>
      <c r="S196" s="247"/>
      <c r="T196" s="248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132</v>
      </c>
      <c r="AU196" s="19" t="s">
        <v>82</v>
      </c>
    </row>
    <row r="197" s="2" customFormat="1" ht="6.96" customHeight="1">
      <c r="A197" s="40"/>
      <c r="B197" s="61"/>
      <c r="C197" s="62"/>
      <c r="D197" s="62"/>
      <c r="E197" s="62"/>
      <c r="F197" s="62"/>
      <c r="G197" s="62"/>
      <c r="H197" s="62"/>
      <c r="I197" s="62"/>
      <c r="J197" s="62"/>
      <c r="K197" s="62"/>
      <c r="L197" s="46"/>
      <c r="M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</row>
  </sheetData>
  <sheetProtection sheet="1" autoFilter="0" formatColumns="0" formatRows="0" objects="1" scenarios="1" spinCount="100000" saltValue="lf+ebDucLbdiUkIuWYW3prKf+CHsSu/dT47iiYG/QSFX0NsUEeUaYtyEWR1Oh6qSBXNken5k0AJ1l6uA+GQ4Ng==" hashValue="NugVpvF5wIeJ9sT+aJv4vG2HRfRyETgl2Knajw6Wj8A6KpjD2K0BSSe9rTQB6uSaI5WcQtL5h2dwxegcu32xJQ==" algorithmName="SHA-512" password="CC35"/>
  <autoFilter ref="C85:K19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22251103"/>
    <hyperlink ref="F94" r:id="rId2" display="https://podminky.urs.cz/item/CS_URS_2025_01/162751117"/>
    <hyperlink ref="F98" r:id="rId3" display="https://podminky.urs.cz/item/CS_URS_2025_01/166151101"/>
    <hyperlink ref="F102" r:id="rId4" display="https://podminky.urs.cz/item/CS_URS_2025_01/171151103"/>
    <hyperlink ref="F106" r:id="rId5" display="https://podminky.urs.cz/item/CS_URS_2025_01/171201231"/>
    <hyperlink ref="F109" r:id="rId6" display="https://podminky.urs.cz/item/CS_URS_2025_01/181951112"/>
    <hyperlink ref="F111" r:id="rId7" display="https://podminky.urs.cz/item/CS_URS_2025_01/182151111"/>
    <hyperlink ref="F116" r:id="rId8" display="https://podminky.urs.cz/item/CS_URS_2024_01/561121101"/>
    <hyperlink ref="F125" r:id="rId9" display="https://podminky.urs.cz/item/CS_URS_2025_01/564710012"/>
    <hyperlink ref="F130" r:id="rId10" display="https://podminky.urs.cz/item/CS_URS_2025_01/564710112"/>
    <hyperlink ref="F135" r:id="rId11" display="https://podminky.urs.cz/item/CS_URS_2025_01/564851111"/>
    <hyperlink ref="F139" r:id="rId12" display="https://podminky.urs.cz/item/CS_URS_2025_01/591241111"/>
    <hyperlink ref="F145" r:id="rId13" display="https://podminky.urs.cz/item/CS_URS_2025_01/591412111"/>
    <hyperlink ref="F158" r:id="rId14" display="https://podminky.urs.cz/item/CS_URS_2025_01/597661112"/>
    <hyperlink ref="F163" r:id="rId15" display="https://podminky.urs.cz/item/CS_URS_2025_01/916241213"/>
    <hyperlink ref="F174" r:id="rId16" display="https://podminky.urs.cz/item/CS_URS_2025_01/998223011"/>
    <hyperlink ref="F178" r:id="rId17" display="https://podminky.urs.cz/item/CS_URS_2025_01/767995117"/>
    <hyperlink ref="F196" r:id="rId18" display="https://podminky.urs.cz/item/CS_URS_2025_01/99876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Úpravy parku na náměstí Českých bratří - Opatření podporující lepší vsakování srážkové vody v ploše parku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ROUND((SUM(BE82:BE136)),  2)</f>
        <v>0</v>
      </c>
      <c r="G33" s="40"/>
      <c r="H33" s="40"/>
      <c r="I33" s="150">
        <v>0.20999999999999999</v>
      </c>
      <c r="J33" s="149">
        <f>ROUND(((SUM(BE82:BE136))*I33),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ROUND((SUM(BF82:BF136)),  2)</f>
        <v>0</v>
      </c>
      <c r="G34" s="40"/>
      <c r="H34" s="40"/>
      <c r="I34" s="150">
        <v>0.12</v>
      </c>
      <c r="J34" s="149">
        <f>ROUND(((SUM(BF82:BF136))*I34),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ROUND((SUM(BG82:BG136)),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ROUND((SUM(BH82:BH136)),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ROUND((SUM(BI82:BI136)),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Úpravy parku na náměstí Českých bratří - Opatření podporující lepší vsakování srážkové vody v ploše parku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04 - Sadové úpravy - Trávníky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Českých bratří Liberec</v>
      </c>
      <c r="G52" s="42"/>
      <c r="H52" s="42"/>
      <c r="I52" s="34" t="s">
        <v>23</v>
      </c>
      <c r="J52" s="74" t="str">
        <f>IF(J12="","",J12)</f>
        <v>4. 6. 2025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Liberec</v>
      </c>
      <c r="G54" s="42"/>
      <c r="H54" s="42"/>
      <c r="I54" s="34" t="s">
        <v>31</v>
      </c>
      <c r="J54" s="38" t="str">
        <f>E21</f>
        <v>Ing. Ivan Marek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J134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108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2"/>
      <c r="D72" s="42"/>
      <c r="E72" s="162" t="str">
        <f>E7</f>
        <v>Úpravy parku na náměstí Českých bratří - Opatření podporující lepší vsakování srážkové vody v ploše parku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99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SO 04 - Sadové úpravy - Trávníky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náměstí Českých bratří Liberec</v>
      </c>
      <c r="G76" s="42"/>
      <c r="H76" s="42"/>
      <c r="I76" s="34" t="s">
        <v>23</v>
      </c>
      <c r="J76" s="74" t="str">
        <f>IF(J12="","",J12)</f>
        <v>4. 6. 2025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Město Liberec</v>
      </c>
      <c r="G78" s="42"/>
      <c r="H78" s="42"/>
      <c r="I78" s="34" t="s">
        <v>31</v>
      </c>
      <c r="J78" s="38" t="str">
        <f>E21</f>
        <v>Ing. Ivan Marek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109</v>
      </c>
      <c r="D81" s="182" t="s">
        <v>57</v>
      </c>
      <c r="E81" s="182" t="s">
        <v>53</v>
      </c>
      <c r="F81" s="182" t="s">
        <v>54</v>
      </c>
      <c r="G81" s="182" t="s">
        <v>110</v>
      </c>
      <c r="H81" s="182" t="s">
        <v>111</v>
      </c>
      <c r="I81" s="182" t="s">
        <v>112</v>
      </c>
      <c r="J81" s="182" t="s">
        <v>103</v>
      </c>
      <c r="K81" s="183" t="s">
        <v>113</v>
      </c>
      <c r="L81" s="184"/>
      <c r="M81" s="94" t="s">
        <v>19</v>
      </c>
      <c r="N81" s="95" t="s">
        <v>42</v>
      </c>
      <c r="O81" s="95" t="s">
        <v>114</v>
      </c>
      <c r="P81" s="95" t="s">
        <v>115</v>
      </c>
      <c r="Q81" s="95" t="s">
        <v>116</v>
      </c>
      <c r="R81" s="95" t="s">
        <v>117</v>
      </c>
      <c r="S81" s="95" t="s">
        <v>118</v>
      </c>
      <c r="T81" s="96" t="s">
        <v>119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120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29.658620000000003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104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121</v>
      </c>
      <c r="F83" s="193" t="s">
        <v>122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P84+P134</f>
        <v>0</v>
      </c>
      <c r="Q83" s="198"/>
      <c r="R83" s="199">
        <f>R84+R134</f>
        <v>29.658620000000003</v>
      </c>
      <c r="S83" s="198"/>
      <c r="T83" s="200">
        <f>T84+T134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80</v>
      </c>
      <c r="AT83" s="202" t="s">
        <v>71</v>
      </c>
      <c r="AU83" s="202" t="s">
        <v>72</v>
      </c>
      <c r="AY83" s="201" t="s">
        <v>123</v>
      </c>
      <c r="BK83" s="203">
        <f>BK84+BK134</f>
        <v>0</v>
      </c>
    </row>
    <row r="84" s="12" customFormat="1" ht="22.8" customHeight="1">
      <c r="A84" s="12"/>
      <c r="B84" s="190"/>
      <c r="C84" s="191"/>
      <c r="D84" s="192" t="s">
        <v>71</v>
      </c>
      <c r="E84" s="204" t="s">
        <v>80</v>
      </c>
      <c r="F84" s="204" t="s">
        <v>124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SUM(P85:P133)</f>
        <v>0</v>
      </c>
      <c r="Q84" s="198"/>
      <c r="R84" s="199">
        <f>SUM(R85:R133)</f>
        <v>29.658620000000003</v>
      </c>
      <c r="S84" s="198"/>
      <c r="T84" s="200">
        <f>SUM(T85:T133)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80</v>
      </c>
      <c r="AT84" s="202" t="s">
        <v>71</v>
      </c>
      <c r="AU84" s="202" t="s">
        <v>80</v>
      </c>
      <c r="AY84" s="201" t="s">
        <v>123</v>
      </c>
      <c r="BK84" s="203">
        <f>SUM(BK85:BK133)</f>
        <v>0</v>
      </c>
    </row>
    <row r="85" s="2" customFormat="1" ht="24.15" customHeight="1">
      <c r="A85" s="40"/>
      <c r="B85" s="41"/>
      <c r="C85" s="206" t="s">
        <v>80</v>
      </c>
      <c r="D85" s="206" t="s">
        <v>125</v>
      </c>
      <c r="E85" s="207" t="s">
        <v>494</v>
      </c>
      <c r="F85" s="208" t="s">
        <v>495</v>
      </c>
      <c r="G85" s="209" t="s">
        <v>163</v>
      </c>
      <c r="H85" s="210">
        <v>730</v>
      </c>
      <c r="I85" s="211"/>
      <c r="J85" s="212">
        <f>ROUND(I85*H85,2)</f>
        <v>0</v>
      </c>
      <c r="K85" s="208" t="s">
        <v>129</v>
      </c>
      <c r="L85" s="46"/>
      <c r="M85" s="213" t="s">
        <v>19</v>
      </c>
      <c r="N85" s="214" t="s">
        <v>43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130</v>
      </c>
      <c r="AT85" s="217" t="s">
        <v>125</v>
      </c>
      <c r="AU85" s="217" t="s">
        <v>82</v>
      </c>
      <c r="AY85" s="19" t="s">
        <v>123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80</v>
      </c>
      <c r="BK85" s="218">
        <f>ROUND(I85*H85,2)</f>
        <v>0</v>
      </c>
      <c r="BL85" s="19" t="s">
        <v>130</v>
      </c>
      <c r="BM85" s="217" t="s">
        <v>496</v>
      </c>
    </row>
    <row r="86" s="2" customFormat="1">
      <c r="A86" s="40"/>
      <c r="B86" s="41"/>
      <c r="C86" s="42"/>
      <c r="D86" s="219" t="s">
        <v>132</v>
      </c>
      <c r="E86" s="42"/>
      <c r="F86" s="220" t="s">
        <v>497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132</v>
      </c>
      <c r="AU86" s="19" t="s">
        <v>82</v>
      </c>
    </row>
    <row r="87" s="2" customFormat="1" ht="55.5" customHeight="1">
      <c r="A87" s="40"/>
      <c r="B87" s="41"/>
      <c r="C87" s="206" t="s">
        <v>82</v>
      </c>
      <c r="D87" s="206" t="s">
        <v>125</v>
      </c>
      <c r="E87" s="207" t="s">
        <v>498</v>
      </c>
      <c r="F87" s="208" t="s">
        <v>499</v>
      </c>
      <c r="G87" s="209" t="s">
        <v>163</v>
      </c>
      <c r="H87" s="210">
        <v>730</v>
      </c>
      <c r="I87" s="211"/>
      <c r="J87" s="212">
        <f>ROUND(I87*H87,2)</f>
        <v>0</v>
      </c>
      <c r="K87" s="208" t="s">
        <v>129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130</v>
      </c>
      <c r="AT87" s="217" t="s">
        <v>125</v>
      </c>
      <c r="AU87" s="217" t="s">
        <v>82</v>
      </c>
      <c r="AY87" s="19" t="s">
        <v>123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130</v>
      </c>
      <c r="BM87" s="217" t="s">
        <v>500</v>
      </c>
    </row>
    <row r="88" s="2" customFormat="1">
      <c r="A88" s="40"/>
      <c r="B88" s="41"/>
      <c r="C88" s="42"/>
      <c r="D88" s="219" t="s">
        <v>132</v>
      </c>
      <c r="E88" s="42"/>
      <c r="F88" s="220" t="s">
        <v>501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82</v>
      </c>
    </row>
    <row r="89" s="2" customFormat="1" ht="37.8" customHeight="1">
      <c r="A89" s="40"/>
      <c r="B89" s="41"/>
      <c r="C89" s="206" t="s">
        <v>142</v>
      </c>
      <c r="D89" s="206" t="s">
        <v>125</v>
      </c>
      <c r="E89" s="207" t="s">
        <v>502</v>
      </c>
      <c r="F89" s="208" t="s">
        <v>503</v>
      </c>
      <c r="G89" s="209" t="s">
        <v>163</v>
      </c>
      <c r="H89" s="210">
        <v>730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130</v>
      </c>
      <c r="AT89" s="217" t="s">
        <v>125</v>
      </c>
      <c r="AU89" s="217" t="s">
        <v>82</v>
      </c>
      <c r="AY89" s="19" t="s">
        <v>123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130</v>
      </c>
      <c r="BM89" s="217" t="s">
        <v>504</v>
      </c>
    </row>
    <row r="90" s="2" customFormat="1">
      <c r="A90" s="40"/>
      <c r="B90" s="41"/>
      <c r="C90" s="42"/>
      <c r="D90" s="219" t="s">
        <v>132</v>
      </c>
      <c r="E90" s="42"/>
      <c r="F90" s="220" t="s">
        <v>505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2" customFormat="1" ht="16.5" customHeight="1">
      <c r="A91" s="40"/>
      <c r="B91" s="41"/>
      <c r="C91" s="224" t="s">
        <v>130</v>
      </c>
      <c r="D91" s="224" t="s">
        <v>134</v>
      </c>
      <c r="E91" s="225" t="s">
        <v>506</v>
      </c>
      <c r="F91" s="226" t="s">
        <v>507</v>
      </c>
      <c r="G91" s="227" t="s">
        <v>154</v>
      </c>
      <c r="H91" s="228">
        <v>120</v>
      </c>
      <c r="I91" s="229"/>
      <c r="J91" s="230">
        <f>ROUND(I91*H91,2)</f>
        <v>0</v>
      </c>
      <c r="K91" s="226" t="s">
        <v>129</v>
      </c>
      <c r="L91" s="231"/>
      <c r="M91" s="232" t="s">
        <v>19</v>
      </c>
      <c r="N91" s="233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138</v>
      </c>
      <c r="AT91" s="217" t="s">
        <v>134</v>
      </c>
      <c r="AU91" s="217" t="s">
        <v>82</v>
      </c>
      <c r="AY91" s="19" t="s">
        <v>123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130</v>
      </c>
      <c r="BM91" s="217" t="s">
        <v>508</v>
      </c>
    </row>
    <row r="92" s="14" customFormat="1">
      <c r="A92" s="14"/>
      <c r="B92" s="249"/>
      <c r="C92" s="250"/>
      <c r="D92" s="236" t="s">
        <v>140</v>
      </c>
      <c r="E92" s="251" t="s">
        <v>19</v>
      </c>
      <c r="F92" s="252" t="s">
        <v>509</v>
      </c>
      <c r="G92" s="250"/>
      <c r="H92" s="251" t="s">
        <v>19</v>
      </c>
      <c r="I92" s="253"/>
      <c r="J92" s="250"/>
      <c r="K92" s="250"/>
      <c r="L92" s="254"/>
      <c r="M92" s="255"/>
      <c r="N92" s="256"/>
      <c r="O92" s="256"/>
      <c r="P92" s="256"/>
      <c r="Q92" s="256"/>
      <c r="R92" s="256"/>
      <c r="S92" s="256"/>
      <c r="T92" s="25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8" t="s">
        <v>140</v>
      </c>
      <c r="AU92" s="258" t="s">
        <v>82</v>
      </c>
      <c r="AV92" s="14" t="s">
        <v>80</v>
      </c>
      <c r="AW92" s="14" t="s">
        <v>33</v>
      </c>
      <c r="AX92" s="14" t="s">
        <v>72</v>
      </c>
      <c r="AY92" s="258" t="s">
        <v>123</v>
      </c>
    </row>
    <row r="93" s="13" customFormat="1">
      <c r="A93" s="13"/>
      <c r="B93" s="234"/>
      <c r="C93" s="235"/>
      <c r="D93" s="236" t="s">
        <v>140</v>
      </c>
      <c r="E93" s="259" t="s">
        <v>19</v>
      </c>
      <c r="F93" s="237" t="s">
        <v>510</v>
      </c>
      <c r="G93" s="235"/>
      <c r="H93" s="238">
        <v>120</v>
      </c>
      <c r="I93" s="239"/>
      <c r="J93" s="235"/>
      <c r="K93" s="235"/>
      <c r="L93" s="240"/>
      <c r="M93" s="241"/>
      <c r="N93" s="242"/>
      <c r="O93" s="242"/>
      <c r="P93" s="242"/>
      <c r="Q93" s="242"/>
      <c r="R93" s="242"/>
      <c r="S93" s="242"/>
      <c r="T93" s="24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4" t="s">
        <v>140</v>
      </c>
      <c r="AU93" s="244" t="s">
        <v>82</v>
      </c>
      <c r="AV93" s="13" t="s">
        <v>82</v>
      </c>
      <c r="AW93" s="13" t="s">
        <v>33</v>
      </c>
      <c r="AX93" s="13" t="s">
        <v>80</v>
      </c>
      <c r="AY93" s="244" t="s">
        <v>123</v>
      </c>
    </row>
    <row r="94" s="2" customFormat="1" ht="37.8" customHeight="1">
      <c r="A94" s="40"/>
      <c r="B94" s="41"/>
      <c r="C94" s="206" t="s">
        <v>151</v>
      </c>
      <c r="D94" s="206" t="s">
        <v>125</v>
      </c>
      <c r="E94" s="207" t="s">
        <v>511</v>
      </c>
      <c r="F94" s="208" t="s">
        <v>512</v>
      </c>
      <c r="G94" s="209" t="s">
        <v>163</v>
      </c>
      <c r="H94" s="210">
        <v>656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82</v>
      </c>
      <c r="AY94" s="19" t="s">
        <v>123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130</v>
      </c>
      <c r="BM94" s="217" t="s">
        <v>513</v>
      </c>
    </row>
    <row r="95" s="2" customFormat="1">
      <c r="A95" s="40"/>
      <c r="B95" s="41"/>
      <c r="C95" s="42"/>
      <c r="D95" s="219" t="s">
        <v>132</v>
      </c>
      <c r="E95" s="42"/>
      <c r="F95" s="220" t="s">
        <v>514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82</v>
      </c>
    </row>
    <row r="96" s="2" customFormat="1" ht="16.5" customHeight="1">
      <c r="A96" s="40"/>
      <c r="B96" s="41"/>
      <c r="C96" s="224" t="s">
        <v>184</v>
      </c>
      <c r="D96" s="224" t="s">
        <v>134</v>
      </c>
      <c r="E96" s="225" t="s">
        <v>515</v>
      </c>
      <c r="F96" s="226" t="s">
        <v>516</v>
      </c>
      <c r="G96" s="227" t="s">
        <v>137</v>
      </c>
      <c r="H96" s="228">
        <v>16.399999999999999</v>
      </c>
      <c r="I96" s="229"/>
      <c r="J96" s="230">
        <f>ROUND(I96*H96,2)</f>
        <v>0</v>
      </c>
      <c r="K96" s="226" t="s">
        <v>129</v>
      </c>
      <c r="L96" s="231"/>
      <c r="M96" s="232" t="s">
        <v>19</v>
      </c>
      <c r="N96" s="233" t="s">
        <v>43</v>
      </c>
      <c r="O96" s="86"/>
      <c r="P96" s="215">
        <f>O96*H96</f>
        <v>0</v>
      </c>
      <c r="Q96" s="215">
        <v>0.001</v>
      </c>
      <c r="R96" s="215">
        <f>Q96*H96</f>
        <v>0.016399999999999998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138</v>
      </c>
      <c r="AT96" s="217" t="s">
        <v>134</v>
      </c>
      <c r="AU96" s="217" t="s">
        <v>82</v>
      </c>
      <c r="AY96" s="19" t="s">
        <v>123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130</v>
      </c>
      <c r="BM96" s="217" t="s">
        <v>517</v>
      </c>
    </row>
    <row r="97" s="13" customFormat="1">
      <c r="A97" s="13"/>
      <c r="B97" s="234"/>
      <c r="C97" s="235"/>
      <c r="D97" s="236" t="s">
        <v>140</v>
      </c>
      <c r="E97" s="235"/>
      <c r="F97" s="237" t="s">
        <v>518</v>
      </c>
      <c r="G97" s="235"/>
      <c r="H97" s="238">
        <v>16.399999999999999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140</v>
      </c>
      <c r="AU97" s="244" t="s">
        <v>82</v>
      </c>
      <c r="AV97" s="13" t="s">
        <v>82</v>
      </c>
      <c r="AW97" s="13" t="s">
        <v>4</v>
      </c>
      <c r="AX97" s="13" t="s">
        <v>80</v>
      </c>
      <c r="AY97" s="244" t="s">
        <v>123</v>
      </c>
    </row>
    <row r="98" s="2" customFormat="1" ht="37.8" customHeight="1">
      <c r="A98" s="40"/>
      <c r="B98" s="41"/>
      <c r="C98" s="206" t="s">
        <v>190</v>
      </c>
      <c r="D98" s="206" t="s">
        <v>125</v>
      </c>
      <c r="E98" s="207" t="s">
        <v>519</v>
      </c>
      <c r="F98" s="208" t="s">
        <v>520</v>
      </c>
      <c r="G98" s="209" t="s">
        <v>163</v>
      </c>
      <c r="H98" s="210">
        <v>74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130</v>
      </c>
      <c r="AT98" s="217" t="s">
        <v>125</v>
      </c>
      <c r="AU98" s="217" t="s">
        <v>82</v>
      </c>
      <c r="AY98" s="19" t="s">
        <v>123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130</v>
      </c>
      <c r="BM98" s="217" t="s">
        <v>521</v>
      </c>
    </row>
    <row r="99" s="2" customFormat="1">
      <c r="A99" s="40"/>
      <c r="B99" s="41"/>
      <c r="C99" s="42"/>
      <c r="D99" s="219" t="s">
        <v>132</v>
      </c>
      <c r="E99" s="42"/>
      <c r="F99" s="220" t="s">
        <v>522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14" customFormat="1">
      <c r="A100" s="14"/>
      <c r="B100" s="249"/>
      <c r="C100" s="250"/>
      <c r="D100" s="236" t="s">
        <v>140</v>
      </c>
      <c r="E100" s="251" t="s">
        <v>19</v>
      </c>
      <c r="F100" s="252" t="s">
        <v>523</v>
      </c>
      <c r="G100" s="250"/>
      <c r="H100" s="251" t="s">
        <v>19</v>
      </c>
      <c r="I100" s="253"/>
      <c r="J100" s="250"/>
      <c r="K100" s="250"/>
      <c r="L100" s="254"/>
      <c r="M100" s="255"/>
      <c r="N100" s="256"/>
      <c r="O100" s="256"/>
      <c r="P100" s="256"/>
      <c r="Q100" s="256"/>
      <c r="R100" s="256"/>
      <c r="S100" s="256"/>
      <c r="T100" s="25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8" t="s">
        <v>140</v>
      </c>
      <c r="AU100" s="258" t="s">
        <v>82</v>
      </c>
      <c r="AV100" s="14" t="s">
        <v>80</v>
      </c>
      <c r="AW100" s="14" t="s">
        <v>33</v>
      </c>
      <c r="AX100" s="14" t="s">
        <v>72</v>
      </c>
      <c r="AY100" s="258" t="s">
        <v>123</v>
      </c>
    </row>
    <row r="101" s="13" customFormat="1">
      <c r="A101" s="13"/>
      <c r="B101" s="234"/>
      <c r="C101" s="235"/>
      <c r="D101" s="236" t="s">
        <v>140</v>
      </c>
      <c r="E101" s="259" t="s">
        <v>19</v>
      </c>
      <c r="F101" s="237" t="s">
        <v>524</v>
      </c>
      <c r="G101" s="235"/>
      <c r="H101" s="238">
        <v>74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140</v>
      </c>
      <c r="AU101" s="244" t="s">
        <v>82</v>
      </c>
      <c r="AV101" s="13" t="s">
        <v>82</v>
      </c>
      <c r="AW101" s="13" t="s">
        <v>33</v>
      </c>
      <c r="AX101" s="13" t="s">
        <v>80</v>
      </c>
      <c r="AY101" s="244" t="s">
        <v>123</v>
      </c>
    </row>
    <row r="102" s="2" customFormat="1" ht="21.75" customHeight="1">
      <c r="A102" s="40"/>
      <c r="B102" s="41"/>
      <c r="C102" s="224" t="s">
        <v>138</v>
      </c>
      <c r="D102" s="224" t="s">
        <v>134</v>
      </c>
      <c r="E102" s="225" t="s">
        <v>525</v>
      </c>
      <c r="F102" s="226" t="s">
        <v>526</v>
      </c>
      <c r="G102" s="227" t="s">
        <v>137</v>
      </c>
      <c r="H102" s="228">
        <v>2.2200000000000002</v>
      </c>
      <c r="I102" s="229"/>
      <c r="J102" s="230">
        <f>ROUND(I102*H102,2)</f>
        <v>0</v>
      </c>
      <c r="K102" s="226" t="s">
        <v>129</v>
      </c>
      <c r="L102" s="231"/>
      <c r="M102" s="232" t="s">
        <v>19</v>
      </c>
      <c r="N102" s="233" t="s">
        <v>43</v>
      </c>
      <c r="O102" s="86"/>
      <c r="P102" s="215">
        <f>O102*H102</f>
        <v>0</v>
      </c>
      <c r="Q102" s="215">
        <v>0.001</v>
      </c>
      <c r="R102" s="215">
        <f>Q102*H102</f>
        <v>0.0022200000000000002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138</v>
      </c>
      <c r="AT102" s="217" t="s">
        <v>134</v>
      </c>
      <c r="AU102" s="217" t="s">
        <v>82</v>
      </c>
      <c r="AY102" s="19" t="s">
        <v>123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130</v>
      </c>
      <c r="BM102" s="217" t="s">
        <v>527</v>
      </c>
    </row>
    <row r="103" s="13" customFormat="1">
      <c r="A103" s="13"/>
      <c r="B103" s="234"/>
      <c r="C103" s="235"/>
      <c r="D103" s="236" t="s">
        <v>140</v>
      </c>
      <c r="E103" s="235"/>
      <c r="F103" s="237" t="s">
        <v>528</v>
      </c>
      <c r="G103" s="235"/>
      <c r="H103" s="238">
        <v>2.2200000000000002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140</v>
      </c>
      <c r="AU103" s="244" t="s">
        <v>82</v>
      </c>
      <c r="AV103" s="13" t="s">
        <v>82</v>
      </c>
      <c r="AW103" s="13" t="s">
        <v>4</v>
      </c>
      <c r="AX103" s="13" t="s">
        <v>80</v>
      </c>
      <c r="AY103" s="244" t="s">
        <v>123</v>
      </c>
    </row>
    <row r="104" s="2" customFormat="1" ht="33" customHeight="1">
      <c r="A104" s="40"/>
      <c r="B104" s="41"/>
      <c r="C104" s="206" t="s">
        <v>207</v>
      </c>
      <c r="D104" s="206" t="s">
        <v>125</v>
      </c>
      <c r="E104" s="207" t="s">
        <v>529</v>
      </c>
      <c r="F104" s="208" t="s">
        <v>530</v>
      </c>
      <c r="G104" s="209" t="s">
        <v>163</v>
      </c>
      <c r="H104" s="210">
        <v>74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0.40000000000000002</v>
      </c>
      <c r="R104" s="215">
        <f>Q104*H104</f>
        <v>29.600000000000001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125</v>
      </c>
      <c r="AU104" s="217" t="s">
        <v>82</v>
      </c>
      <c r="AY104" s="19" t="s">
        <v>123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130</v>
      </c>
      <c r="BM104" s="217" t="s">
        <v>531</v>
      </c>
    </row>
    <row r="105" s="2" customFormat="1" ht="37.8" customHeight="1">
      <c r="A105" s="40"/>
      <c r="B105" s="41"/>
      <c r="C105" s="206" t="s">
        <v>215</v>
      </c>
      <c r="D105" s="206" t="s">
        <v>125</v>
      </c>
      <c r="E105" s="207" t="s">
        <v>532</v>
      </c>
      <c r="F105" s="208" t="s">
        <v>533</v>
      </c>
      <c r="G105" s="209" t="s">
        <v>163</v>
      </c>
      <c r="H105" s="210">
        <v>730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130</v>
      </c>
      <c r="AT105" s="217" t="s">
        <v>125</v>
      </c>
      <c r="AU105" s="217" t="s">
        <v>82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130</v>
      </c>
      <c r="BM105" s="217" t="s">
        <v>534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535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82</v>
      </c>
    </row>
    <row r="107" s="14" customFormat="1">
      <c r="A107" s="14"/>
      <c r="B107" s="249"/>
      <c r="C107" s="250"/>
      <c r="D107" s="236" t="s">
        <v>140</v>
      </c>
      <c r="E107" s="251" t="s">
        <v>19</v>
      </c>
      <c r="F107" s="252" t="s">
        <v>536</v>
      </c>
      <c r="G107" s="250"/>
      <c r="H107" s="251" t="s">
        <v>19</v>
      </c>
      <c r="I107" s="253"/>
      <c r="J107" s="250"/>
      <c r="K107" s="250"/>
      <c r="L107" s="254"/>
      <c r="M107" s="255"/>
      <c r="N107" s="256"/>
      <c r="O107" s="256"/>
      <c r="P107" s="256"/>
      <c r="Q107" s="256"/>
      <c r="R107" s="256"/>
      <c r="S107" s="256"/>
      <c r="T107" s="25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8" t="s">
        <v>140</v>
      </c>
      <c r="AU107" s="258" t="s">
        <v>82</v>
      </c>
      <c r="AV107" s="14" t="s">
        <v>80</v>
      </c>
      <c r="AW107" s="14" t="s">
        <v>33</v>
      </c>
      <c r="AX107" s="14" t="s">
        <v>72</v>
      </c>
      <c r="AY107" s="258" t="s">
        <v>123</v>
      </c>
    </row>
    <row r="108" s="13" customFormat="1">
      <c r="A108" s="13"/>
      <c r="B108" s="234"/>
      <c r="C108" s="235"/>
      <c r="D108" s="236" t="s">
        <v>140</v>
      </c>
      <c r="E108" s="259" t="s">
        <v>19</v>
      </c>
      <c r="F108" s="237" t="s">
        <v>537</v>
      </c>
      <c r="G108" s="235"/>
      <c r="H108" s="238">
        <v>730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140</v>
      </c>
      <c r="AU108" s="244" t="s">
        <v>82</v>
      </c>
      <c r="AV108" s="13" t="s">
        <v>82</v>
      </c>
      <c r="AW108" s="13" t="s">
        <v>33</v>
      </c>
      <c r="AX108" s="13" t="s">
        <v>80</v>
      </c>
      <c r="AY108" s="244" t="s">
        <v>123</v>
      </c>
    </row>
    <row r="109" s="2" customFormat="1" ht="24.15" customHeight="1">
      <c r="A109" s="40"/>
      <c r="B109" s="41"/>
      <c r="C109" s="206" t="s">
        <v>222</v>
      </c>
      <c r="D109" s="206" t="s">
        <v>125</v>
      </c>
      <c r="E109" s="207" t="s">
        <v>538</v>
      </c>
      <c r="F109" s="208" t="s">
        <v>539</v>
      </c>
      <c r="G109" s="209" t="s">
        <v>163</v>
      </c>
      <c r="H109" s="210">
        <v>730</v>
      </c>
      <c r="I109" s="211"/>
      <c r="J109" s="212">
        <f>ROUND(I109*H109,2)</f>
        <v>0</v>
      </c>
      <c r="K109" s="208" t="s">
        <v>129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130</v>
      </c>
      <c r="AT109" s="217" t="s">
        <v>125</v>
      </c>
      <c r="AU109" s="217" t="s">
        <v>82</v>
      </c>
      <c r="AY109" s="19" t="s">
        <v>123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130</v>
      </c>
      <c r="BM109" s="217" t="s">
        <v>540</v>
      </c>
    </row>
    <row r="110" s="2" customFormat="1">
      <c r="A110" s="40"/>
      <c r="B110" s="41"/>
      <c r="C110" s="42"/>
      <c r="D110" s="219" t="s">
        <v>132</v>
      </c>
      <c r="E110" s="42"/>
      <c r="F110" s="220" t="s">
        <v>541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82</v>
      </c>
    </row>
    <row r="111" s="2" customFormat="1" ht="21.75" customHeight="1">
      <c r="A111" s="40"/>
      <c r="B111" s="41"/>
      <c r="C111" s="206" t="s">
        <v>8</v>
      </c>
      <c r="D111" s="206" t="s">
        <v>125</v>
      </c>
      <c r="E111" s="207" t="s">
        <v>542</v>
      </c>
      <c r="F111" s="208" t="s">
        <v>543</v>
      </c>
      <c r="G111" s="209" t="s">
        <v>163</v>
      </c>
      <c r="H111" s="210">
        <v>730</v>
      </c>
      <c r="I111" s="211"/>
      <c r="J111" s="212">
        <f>ROUND(I111*H111,2)</f>
        <v>0</v>
      </c>
      <c r="K111" s="208" t="s">
        <v>129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130</v>
      </c>
      <c r="AT111" s="217" t="s">
        <v>125</v>
      </c>
      <c r="AU111" s="217" t="s">
        <v>82</v>
      </c>
      <c r="AY111" s="19" t="s">
        <v>123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130</v>
      </c>
      <c r="BM111" s="217" t="s">
        <v>544</v>
      </c>
    </row>
    <row r="112" s="2" customFormat="1">
      <c r="A112" s="40"/>
      <c r="B112" s="41"/>
      <c r="C112" s="42"/>
      <c r="D112" s="219" t="s">
        <v>132</v>
      </c>
      <c r="E112" s="42"/>
      <c r="F112" s="220" t="s">
        <v>545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82</v>
      </c>
    </row>
    <row r="113" s="2" customFormat="1" ht="21.75" customHeight="1">
      <c r="A113" s="40"/>
      <c r="B113" s="41"/>
      <c r="C113" s="206" t="s">
        <v>235</v>
      </c>
      <c r="D113" s="206" t="s">
        <v>125</v>
      </c>
      <c r="E113" s="207" t="s">
        <v>546</v>
      </c>
      <c r="F113" s="208" t="s">
        <v>547</v>
      </c>
      <c r="G113" s="209" t="s">
        <v>163</v>
      </c>
      <c r="H113" s="210">
        <v>730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130</v>
      </c>
      <c r="AT113" s="217" t="s">
        <v>125</v>
      </c>
      <c r="AU113" s="217" t="s">
        <v>82</v>
      </c>
      <c r="AY113" s="19" t="s">
        <v>123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130</v>
      </c>
      <c r="BM113" s="217" t="s">
        <v>548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549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82</v>
      </c>
    </row>
    <row r="115" s="2" customFormat="1" ht="49.05" customHeight="1">
      <c r="A115" s="40"/>
      <c r="B115" s="41"/>
      <c r="C115" s="206" t="s">
        <v>171</v>
      </c>
      <c r="D115" s="206" t="s">
        <v>125</v>
      </c>
      <c r="E115" s="207" t="s">
        <v>550</v>
      </c>
      <c r="F115" s="208" t="s">
        <v>551</v>
      </c>
      <c r="G115" s="209" t="s">
        <v>163</v>
      </c>
      <c r="H115" s="210">
        <v>730</v>
      </c>
      <c r="I115" s="211"/>
      <c r="J115" s="212">
        <f>ROUND(I115*H115,2)</f>
        <v>0</v>
      </c>
      <c r="K115" s="208" t="s">
        <v>129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130</v>
      </c>
      <c r="AT115" s="217" t="s">
        <v>125</v>
      </c>
      <c r="AU115" s="217" t="s">
        <v>82</v>
      </c>
      <c r="AY115" s="19" t="s">
        <v>123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130</v>
      </c>
      <c r="BM115" s="217" t="s">
        <v>552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553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82</v>
      </c>
    </row>
    <row r="117" s="2" customFormat="1" ht="33" customHeight="1">
      <c r="A117" s="40"/>
      <c r="B117" s="41"/>
      <c r="C117" s="206" t="s">
        <v>214</v>
      </c>
      <c r="D117" s="206" t="s">
        <v>125</v>
      </c>
      <c r="E117" s="207" t="s">
        <v>554</v>
      </c>
      <c r="F117" s="208" t="s">
        <v>555</v>
      </c>
      <c r="G117" s="209" t="s">
        <v>163</v>
      </c>
      <c r="H117" s="210">
        <v>656</v>
      </c>
      <c r="I117" s="211"/>
      <c r="J117" s="212">
        <f>ROUND(I117*H117,2)</f>
        <v>0</v>
      </c>
      <c r="K117" s="208" t="s">
        <v>129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130</v>
      </c>
      <c r="AT117" s="217" t="s">
        <v>125</v>
      </c>
      <c r="AU117" s="217" t="s">
        <v>82</v>
      </c>
      <c r="AY117" s="19" t="s">
        <v>123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130</v>
      </c>
      <c r="BM117" s="217" t="s">
        <v>556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557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82</v>
      </c>
    </row>
    <row r="119" s="14" customFormat="1">
      <c r="A119" s="14"/>
      <c r="B119" s="249"/>
      <c r="C119" s="250"/>
      <c r="D119" s="236" t="s">
        <v>140</v>
      </c>
      <c r="E119" s="251" t="s">
        <v>19</v>
      </c>
      <c r="F119" s="252" t="s">
        <v>558</v>
      </c>
      <c r="G119" s="250"/>
      <c r="H119" s="251" t="s">
        <v>19</v>
      </c>
      <c r="I119" s="253"/>
      <c r="J119" s="250"/>
      <c r="K119" s="250"/>
      <c r="L119" s="254"/>
      <c r="M119" s="255"/>
      <c r="N119" s="256"/>
      <c r="O119" s="256"/>
      <c r="P119" s="256"/>
      <c r="Q119" s="256"/>
      <c r="R119" s="256"/>
      <c r="S119" s="256"/>
      <c r="T119" s="25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8" t="s">
        <v>140</v>
      </c>
      <c r="AU119" s="258" t="s">
        <v>82</v>
      </c>
      <c r="AV119" s="14" t="s">
        <v>80</v>
      </c>
      <c r="AW119" s="14" t="s">
        <v>33</v>
      </c>
      <c r="AX119" s="14" t="s">
        <v>72</v>
      </c>
      <c r="AY119" s="258" t="s">
        <v>123</v>
      </c>
    </row>
    <row r="120" s="13" customFormat="1">
      <c r="A120" s="13"/>
      <c r="B120" s="234"/>
      <c r="C120" s="235"/>
      <c r="D120" s="236" t="s">
        <v>140</v>
      </c>
      <c r="E120" s="259" t="s">
        <v>19</v>
      </c>
      <c r="F120" s="237" t="s">
        <v>559</v>
      </c>
      <c r="G120" s="235"/>
      <c r="H120" s="238">
        <v>656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140</v>
      </c>
      <c r="AU120" s="244" t="s">
        <v>82</v>
      </c>
      <c r="AV120" s="13" t="s">
        <v>82</v>
      </c>
      <c r="AW120" s="13" t="s">
        <v>33</v>
      </c>
      <c r="AX120" s="13" t="s">
        <v>80</v>
      </c>
      <c r="AY120" s="244" t="s">
        <v>123</v>
      </c>
    </row>
    <row r="121" s="2" customFormat="1" ht="24.15" customHeight="1">
      <c r="A121" s="40"/>
      <c r="B121" s="41"/>
      <c r="C121" s="206" t="s">
        <v>251</v>
      </c>
      <c r="D121" s="206" t="s">
        <v>125</v>
      </c>
      <c r="E121" s="207" t="s">
        <v>560</v>
      </c>
      <c r="F121" s="208" t="s">
        <v>561</v>
      </c>
      <c r="G121" s="209" t="s">
        <v>154</v>
      </c>
      <c r="H121" s="210">
        <v>0.036999999999999998</v>
      </c>
      <c r="I121" s="211"/>
      <c r="J121" s="212">
        <f>ROUND(I121*H121,2)</f>
        <v>0</v>
      </c>
      <c r="K121" s="208" t="s">
        <v>129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130</v>
      </c>
      <c r="AT121" s="217" t="s">
        <v>125</v>
      </c>
      <c r="AU121" s="217" t="s">
        <v>82</v>
      </c>
      <c r="AY121" s="19" t="s">
        <v>123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130</v>
      </c>
      <c r="BM121" s="217" t="s">
        <v>562</v>
      </c>
    </row>
    <row r="122" s="2" customFormat="1">
      <c r="A122" s="40"/>
      <c r="B122" s="41"/>
      <c r="C122" s="42"/>
      <c r="D122" s="219" t="s">
        <v>132</v>
      </c>
      <c r="E122" s="42"/>
      <c r="F122" s="220" t="s">
        <v>563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132</v>
      </c>
      <c r="AU122" s="19" t="s">
        <v>82</v>
      </c>
    </row>
    <row r="123" s="14" customFormat="1">
      <c r="A123" s="14"/>
      <c r="B123" s="249"/>
      <c r="C123" s="250"/>
      <c r="D123" s="236" t="s">
        <v>140</v>
      </c>
      <c r="E123" s="251" t="s">
        <v>19</v>
      </c>
      <c r="F123" s="252" t="s">
        <v>564</v>
      </c>
      <c r="G123" s="250"/>
      <c r="H123" s="251" t="s">
        <v>19</v>
      </c>
      <c r="I123" s="253"/>
      <c r="J123" s="250"/>
      <c r="K123" s="250"/>
      <c r="L123" s="254"/>
      <c r="M123" s="255"/>
      <c r="N123" s="256"/>
      <c r="O123" s="256"/>
      <c r="P123" s="256"/>
      <c r="Q123" s="256"/>
      <c r="R123" s="256"/>
      <c r="S123" s="256"/>
      <c r="T123" s="25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8" t="s">
        <v>140</v>
      </c>
      <c r="AU123" s="258" t="s">
        <v>82</v>
      </c>
      <c r="AV123" s="14" t="s">
        <v>80</v>
      </c>
      <c r="AW123" s="14" t="s">
        <v>33</v>
      </c>
      <c r="AX123" s="14" t="s">
        <v>72</v>
      </c>
      <c r="AY123" s="258" t="s">
        <v>123</v>
      </c>
    </row>
    <row r="124" s="13" customFormat="1">
      <c r="A124" s="13"/>
      <c r="B124" s="234"/>
      <c r="C124" s="235"/>
      <c r="D124" s="236" t="s">
        <v>140</v>
      </c>
      <c r="E124" s="259" t="s">
        <v>19</v>
      </c>
      <c r="F124" s="237" t="s">
        <v>565</v>
      </c>
      <c r="G124" s="235"/>
      <c r="H124" s="238">
        <v>0.036999999999999998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140</v>
      </c>
      <c r="AU124" s="244" t="s">
        <v>82</v>
      </c>
      <c r="AV124" s="13" t="s">
        <v>82</v>
      </c>
      <c r="AW124" s="13" t="s">
        <v>33</v>
      </c>
      <c r="AX124" s="13" t="s">
        <v>80</v>
      </c>
      <c r="AY124" s="244" t="s">
        <v>123</v>
      </c>
    </row>
    <row r="125" s="2" customFormat="1" ht="16.5" customHeight="1">
      <c r="A125" s="40"/>
      <c r="B125" s="41"/>
      <c r="C125" s="224" t="s">
        <v>258</v>
      </c>
      <c r="D125" s="224" t="s">
        <v>134</v>
      </c>
      <c r="E125" s="225" t="s">
        <v>566</v>
      </c>
      <c r="F125" s="226" t="s">
        <v>567</v>
      </c>
      <c r="G125" s="227" t="s">
        <v>137</v>
      </c>
      <c r="H125" s="228">
        <v>40</v>
      </c>
      <c r="I125" s="229"/>
      <c r="J125" s="230">
        <f>ROUND(I125*H125,2)</f>
        <v>0</v>
      </c>
      <c r="K125" s="226" t="s">
        <v>129</v>
      </c>
      <c r="L125" s="231"/>
      <c r="M125" s="232" t="s">
        <v>19</v>
      </c>
      <c r="N125" s="233" t="s">
        <v>43</v>
      </c>
      <c r="O125" s="86"/>
      <c r="P125" s="215">
        <f>O125*H125</f>
        <v>0</v>
      </c>
      <c r="Q125" s="215">
        <v>0.001</v>
      </c>
      <c r="R125" s="215">
        <f>Q125*H125</f>
        <v>0.040000000000000001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138</v>
      </c>
      <c r="AT125" s="217" t="s">
        <v>134</v>
      </c>
      <c r="AU125" s="217" t="s">
        <v>82</v>
      </c>
      <c r="AY125" s="19" t="s">
        <v>123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130</v>
      </c>
      <c r="BM125" s="217" t="s">
        <v>568</v>
      </c>
    </row>
    <row r="126" s="2" customFormat="1" ht="24.15" customHeight="1">
      <c r="A126" s="40"/>
      <c r="B126" s="41"/>
      <c r="C126" s="206" t="s">
        <v>264</v>
      </c>
      <c r="D126" s="206" t="s">
        <v>125</v>
      </c>
      <c r="E126" s="207" t="s">
        <v>569</v>
      </c>
      <c r="F126" s="208" t="s">
        <v>570</v>
      </c>
      <c r="G126" s="209" t="s">
        <v>163</v>
      </c>
      <c r="H126" s="210">
        <v>730</v>
      </c>
      <c r="I126" s="211"/>
      <c r="J126" s="212">
        <f>ROUND(I126*H126,2)</f>
        <v>0</v>
      </c>
      <c r="K126" s="208" t="s">
        <v>129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130</v>
      </c>
      <c r="AT126" s="217" t="s">
        <v>125</v>
      </c>
      <c r="AU126" s="217" t="s">
        <v>82</v>
      </c>
      <c r="AY126" s="19" t="s">
        <v>123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130</v>
      </c>
      <c r="BM126" s="217" t="s">
        <v>571</v>
      </c>
    </row>
    <row r="127" s="2" customFormat="1">
      <c r="A127" s="40"/>
      <c r="B127" s="41"/>
      <c r="C127" s="42"/>
      <c r="D127" s="219" t="s">
        <v>132</v>
      </c>
      <c r="E127" s="42"/>
      <c r="F127" s="220" t="s">
        <v>572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82</v>
      </c>
    </row>
    <row r="128" s="14" customFormat="1">
      <c r="A128" s="14"/>
      <c r="B128" s="249"/>
      <c r="C128" s="250"/>
      <c r="D128" s="236" t="s">
        <v>140</v>
      </c>
      <c r="E128" s="251" t="s">
        <v>19</v>
      </c>
      <c r="F128" s="252" t="s">
        <v>573</v>
      </c>
      <c r="G128" s="250"/>
      <c r="H128" s="251" t="s">
        <v>19</v>
      </c>
      <c r="I128" s="253"/>
      <c r="J128" s="250"/>
      <c r="K128" s="250"/>
      <c r="L128" s="254"/>
      <c r="M128" s="255"/>
      <c r="N128" s="256"/>
      <c r="O128" s="256"/>
      <c r="P128" s="256"/>
      <c r="Q128" s="256"/>
      <c r="R128" s="256"/>
      <c r="S128" s="256"/>
      <c r="T128" s="25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8" t="s">
        <v>140</v>
      </c>
      <c r="AU128" s="258" t="s">
        <v>82</v>
      </c>
      <c r="AV128" s="14" t="s">
        <v>80</v>
      </c>
      <c r="AW128" s="14" t="s">
        <v>33</v>
      </c>
      <c r="AX128" s="14" t="s">
        <v>72</v>
      </c>
      <c r="AY128" s="258" t="s">
        <v>123</v>
      </c>
    </row>
    <row r="129" s="13" customFormat="1">
      <c r="A129" s="13"/>
      <c r="B129" s="234"/>
      <c r="C129" s="235"/>
      <c r="D129" s="236" t="s">
        <v>140</v>
      </c>
      <c r="E129" s="259" t="s">
        <v>19</v>
      </c>
      <c r="F129" s="237" t="s">
        <v>537</v>
      </c>
      <c r="G129" s="235"/>
      <c r="H129" s="238">
        <v>730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140</v>
      </c>
      <c r="AU129" s="244" t="s">
        <v>82</v>
      </c>
      <c r="AV129" s="13" t="s">
        <v>82</v>
      </c>
      <c r="AW129" s="13" t="s">
        <v>33</v>
      </c>
      <c r="AX129" s="13" t="s">
        <v>80</v>
      </c>
      <c r="AY129" s="244" t="s">
        <v>123</v>
      </c>
    </row>
    <row r="130" s="2" customFormat="1" ht="24.15" customHeight="1">
      <c r="A130" s="40"/>
      <c r="B130" s="41"/>
      <c r="C130" s="206" t="s">
        <v>269</v>
      </c>
      <c r="D130" s="206" t="s">
        <v>125</v>
      </c>
      <c r="E130" s="207" t="s">
        <v>574</v>
      </c>
      <c r="F130" s="208" t="s">
        <v>575</v>
      </c>
      <c r="G130" s="209" t="s">
        <v>163</v>
      </c>
      <c r="H130" s="210">
        <v>730</v>
      </c>
      <c r="I130" s="211"/>
      <c r="J130" s="212">
        <f>ROUND(I130*H130,2)</f>
        <v>0</v>
      </c>
      <c r="K130" s="208" t="s">
        <v>129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130</v>
      </c>
      <c r="AT130" s="217" t="s">
        <v>125</v>
      </c>
      <c r="AU130" s="217" t="s">
        <v>82</v>
      </c>
      <c r="AY130" s="19" t="s">
        <v>123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130</v>
      </c>
      <c r="BM130" s="217" t="s">
        <v>576</v>
      </c>
    </row>
    <row r="131" s="2" customFormat="1">
      <c r="A131" s="40"/>
      <c r="B131" s="41"/>
      <c r="C131" s="42"/>
      <c r="D131" s="219" t="s">
        <v>132</v>
      </c>
      <c r="E131" s="42"/>
      <c r="F131" s="220" t="s">
        <v>577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132</v>
      </c>
      <c r="AU131" s="19" t="s">
        <v>82</v>
      </c>
    </row>
    <row r="132" s="14" customFormat="1">
      <c r="A132" s="14"/>
      <c r="B132" s="249"/>
      <c r="C132" s="250"/>
      <c r="D132" s="236" t="s">
        <v>140</v>
      </c>
      <c r="E132" s="251" t="s">
        <v>19</v>
      </c>
      <c r="F132" s="252" t="s">
        <v>578</v>
      </c>
      <c r="G132" s="250"/>
      <c r="H132" s="251" t="s">
        <v>19</v>
      </c>
      <c r="I132" s="253"/>
      <c r="J132" s="250"/>
      <c r="K132" s="250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140</v>
      </c>
      <c r="AU132" s="258" t="s">
        <v>82</v>
      </c>
      <c r="AV132" s="14" t="s">
        <v>80</v>
      </c>
      <c r="AW132" s="14" t="s">
        <v>33</v>
      </c>
      <c r="AX132" s="14" t="s">
        <v>72</v>
      </c>
      <c r="AY132" s="258" t="s">
        <v>123</v>
      </c>
    </row>
    <row r="133" s="13" customFormat="1">
      <c r="A133" s="13"/>
      <c r="B133" s="234"/>
      <c r="C133" s="235"/>
      <c r="D133" s="236" t="s">
        <v>140</v>
      </c>
      <c r="E133" s="259" t="s">
        <v>19</v>
      </c>
      <c r="F133" s="237" t="s">
        <v>537</v>
      </c>
      <c r="G133" s="235"/>
      <c r="H133" s="238">
        <v>730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140</v>
      </c>
      <c r="AU133" s="244" t="s">
        <v>82</v>
      </c>
      <c r="AV133" s="13" t="s">
        <v>82</v>
      </c>
      <c r="AW133" s="13" t="s">
        <v>33</v>
      </c>
      <c r="AX133" s="13" t="s">
        <v>80</v>
      </c>
      <c r="AY133" s="244" t="s">
        <v>123</v>
      </c>
    </row>
    <row r="134" s="12" customFormat="1" ht="22.8" customHeight="1">
      <c r="A134" s="12"/>
      <c r="B134" s="190"/>
      <c r="C134" s="191"/>
      <c r="D134" s="192" t="s">
        <v>71</v>
      </c>
      <c r="E134" s="204" t="s">
        <v>149</v>
      </c>
      <c r="F134" s="204" t="s">
        <v>150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SUM(P135:P136)</f>
        <v>0</v>
      </c>
      <c r="Q134" s="198"/>
      <c r="R134" s="199">
        <f>SUM(R135:R136)</f>
        <v>0</v>
      </c>
      <c r="S134" s="198"/>
      <c r="T134" s="20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80</v>
      </c>
      <c r="AT134" s="202" t="s">
        <v>71</v>
      </c>
      <c r="AU134" s="202" t="s">
        <v>80</v>
      </c>
      <c r="AY134" s="201" t="s">
        <v>123</v>
      </c>
      <c r="BK134" s="203">
        <f>SUM(BK135:BK136)</f>
        <v>0</v>
      </c>
    </row>
    <row r="135" s="2" customFormat="1" ht="24.15" customHeight="1">
      <c r="A135" s="40"/>
      <c r="B135" s="41"/>
      <c r="C135" s="206" t="s">
        <v>274</v>
      </c>
      <c r="D135" s="206" t="s">
        <v>125</v>
      </c>
      <c r="E135" s="207" t="s">
        <v>152</v>
      </c>
      <c r="F135" s="208" t="s">
        <v>153</v>
      </c>
      <c r="G135" s="209" t="s">
        <v>154</v>
      </c>
      <c r="H135" s="210">
        <v>29.658999999999999</v>
      </c>
      <c r="I135" s="211"/>
      <c r="J135" s="212">
        <f>ROUND(I135*H135,2)</f>
        <v>0</v>
      </c>
      <c r="K135" s="208" t="s">
        <v>129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130</v>
      </c>
      <c r="AT135" s="217" t="s">
        <v>125</v>
      </c>
      <c r="AU135" s="217" t="s">
        <v>82</v>
      </c>
      <c r="AY135" s="19" t="s">
        <v>123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130</v>
      </c>
      <c r="BM135" s="217" t="s">
        <v>579</v>
      </c>
    </row>
    <row r="136" s="2" customFormat="1">
      <c r="A136" s="40"/>
      <c r="B136" s="41"/>
      <c r="C136" s="42"/>
      <c r="D136" s="219" t="s">
        <v>132</v>
      </c>
      <c r="E136" s="42"/>
      <c r="F136" s="220" t="s">
        <v>156</v>
      </c>
      <c r="G136" s="42"/>
      <c r="H136" s="42"/>
      <c r="I136" s="221"/>
      <c r="J136" s="42"/>
      <c r="K136" s="42"/>
      <c r="L136" s="46"/>
      <c r="M136" s="245"/>
      <c r="N136" s="246"/>
      <c r="O136" s="247"/>
      <c r="P136" s="247"/>
      <c r="Q136" s="247"/>
      <c r="R136" s="247"/>
      <c r="S136" s="247"/>
      <c r="T136" s="248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132</v>
      </c>
      <c r="AU136" s="19" t="s">
        <v>82</v>
      </c>
    </row>
    <row r="137" s="2" customFormat="1" ht="6.96" customHeight="1">
      <c r="A137" s="40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46"/>
      <c r="M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</sheetData>
  <sheetProtection sheet="1" autoFilter="0" formatColumns="0" formatRows="0" objects="1" scenarios="1" spinCount="100000" saltValue="6T8+JyaH87ldN3R0eXnujkZ62Dix3Rz9hcynF9qeCH0ITCmtDOVCb6BB/IKJ4DXyNmxIsv7GhmygEaPAuKZDcg==" hashValue="bHnZvbPJm7tYGi8MEPmHmNBCz4+ofWjBzBnEJVRq1nLq+OoqEq+PtLzXEe3Pc92EETpUI5q5LIrLFpabRpc+fw==" algorithmName="SHA-512" password="CC35"/>
  <autoFilter ref="C81:K136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111151121"/>
    <hyperlink ref="F88" r:id="rId2" display="https://podminky.urs.cz/item/CS_URS_2025_01/181111111"/>
    <hyperlink ref="F90" r:id="rId3" display="https://podminky.urs.cz/item/CS_URS_2025_01/181351113"/>
    <hyperlink ref="F95" r:id="rId4" display="https://podminky.urs.cz/item/CS_URS_2025_01/181411131"/>
    <hyperlink ref="F99" r:id="rId5" display="https://podminky.urs.cz/item/CS_URS_2025_01/181411141"/>
    <hyperlink ref="F106" r:id="rId6" display="https://podminky.urs.cz/item/CS_URS_2025_01/183402131"/>
    <hyperlink ref="F110" r:id="rId7" display="https://podminky.urs.cz/item/CS_URS_2025_01/183403114"/>
    <hyperlink ref="F112" r:id="rId8" display="https://podminky.urs.cz/item/CS_URS_2025_01/183403153"/>
    <hyperlink ref="F114" r:id="rId9" display="https://podminky.urs.cz/item/CS_URS_2025_01/183403161"/>
    <hyperlink ref="F116" r:id="rId10" display="https://podminky.urs.cz/item/CS_URS_2025_01/184813511"/>
    <hyperlink ref="F118" r:id="rId11" display="https://podminky.urs.cz/item/CS_URS_2025_01/184813521"/>
    <hyperlink ref="F122" r:id="rId12" display="https://podminky.urs.cz/item/CS_URS_2025_01/185802113"/>
    <hyperlink ref="F127" r:id="rId13" display="https://podminky.urs.cz/item/CS_URS_2025_01/185803111"/>
    <hyperlink ref="F131" r:id="rId14" display="https://podminky.urs.cz/item/CS_URS_2025_01/185811211"/>
    <hyperlink ref="F136" r:id="rId15" display="https://podminky.urs.cz/item/CS_URS_2025_01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Úpravy parku na náměstí Českých bratří - Opatření podporující lepší vsakování srážkové vody v ploše parku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580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ROUND((SUM(BE88:BE172)),  2)</f>
        <v>0</v>
      </c>
      <c r="G33" s="40"/>
      <c r="H33" s="40"/>
      <c r="I33" s="150">
        <v>0.20999999999999999</v>
      </c>
      <c r="J33" s="149">
        <f>ROUND(((SUM(BE88:BE172))*I33),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ROUND((SUM(BF88:BF172)),  2)</f>
        <v>0</v>
      </c>
      <c r="G34" s="40"/>
      <c r="H34" s="40"/>
      <c r="I34" s="150">
        <v>0.12</v>
      </c>
      <c r="J34" s="149">
        <f>ROUND(((SUM(BF88:BF172))*I34),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ROUND((SUM(BG88:BG172)),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ROUND((SUM(BH88:BH172)),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ROUND((SUM(BI88:BI172)),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Úpravy parku na náměstí Českých bratří - Opatření podporující lepší vsakování srážkové vody v ploše parku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05 - Mobiliář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Českých bratří Liberec</v>
      </c>
      <c r="G52" s="42"/>
      <c r="H52" s="42"/>
      <c r="I52" s="34" t="s">
        <v>23</v>
      </c>
      <c r="J52" s="74" t="str">
        <f>IF(J12="","",J12)</f>
        <v>4. 6. 2025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Liberec</v>
      </c>
      <c r="G54" s="42"/>
      <c r="H54" s="42"/>
      <c r="I54" s="34" t="s">
        <v>31</v>
      </c>
      <c r="J54" s="38" t="str">
        <f>E21</f>
        <v>Ing. Ivan Marek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158</v>
      </c>
      <c r="E62" s="176"/>
      <c r="F62" s="176"/>
      <c r="G62" s="176"/>
      <c r="H62" s="176"/>
      <c r="I62" s="176"/>
      <c r="J62" s="177">
        <f>J107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581</v>
      </c>
      <c r="E63" s="176"/>
      <c r="F63" s="176"/>
      <c r="G63" s="176"/>
      <c r="H63" s="176"/>
      <c r="I63" s="176"/>
      <c r="J63" s="177">
        <f>J124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159</v>
      </c>
      <c r="E64" s="176"/>
      <c r="F64" s="176"/>
      <c r="G64" s="176"/>
      <c r="H64" s="176"/>
      <c r="I64" s="176"/>
      <c r="J64" s="177">
        <f>J130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160</v>
      </c>
      <c r="E65" s="176"/>
      <c r="F65" s="176"/>
      <c r="G65" s="176"/>
      <c r="H65" s="176"/>
      <c r="I65" s="176"/>
      <c r="J65" s="177">
        <f>J150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107</v>
      </c>
      <c r="E66" s="176"/>
      <c r="F66" s="176"/>
      <c r="G66" s="176"/>
      <c r="H66" s="176"/>
      <c r="I66" s="176"/>
      <c r="J66" s="177">
        <f>J163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354</v>
      </c>
      <c r="E67" s="170"/>
      <c r="F67" s="170"/>
      <c r="G67" s="170"/>
      <c r="H67" s="170"/>
      <c r="I67" s="170"/>
      <c r="J67" s="171">
        <f>J166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355</v>
      </c>
      <c r="E68" s="176"/>
      <c r="F68" s="176"/>
      <c r="G68" s="176"/>
      <c r="H68" s="176"/>
      <c r="I68" s="176"/>
      <c r="J68" s="177">
        <f>J167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108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Úpravy parku na náměstí Českých bratří - Opatření podporující lepší vsakování srážkové vody v ploše parku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99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05 - Mobiliář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náměstí Českých bratří Liberec</v>
      </c>
      <c r="G82" s="42"/>
      <c r="H82" s="42"/>
      <c r="I82" s="34" t="s">
        <v>23</v>
      </c>
      <c r="J82" s="74" t="str">
        <f>IF(J12="","",J12)</f>
        <v>4. 6. 2025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Město Liberec</v>
      </c>
      <c r="G84" s="42"/>
      <c r="H84" s="42"/>
      <c r="I84" s="34" t="s">
        <v>31</v>
      </c>
      <c r="J84" s="38" t="str">
        <f>E21</f>
        <v>Ing. Ivan Marek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109</v>
      </c>
      <c r="D87" s="182" t="s">
        <v>57</v>
      </c>
      <c r="E87" s="182" t="s">
        <v>53</v>
      </c>
      <c r="F87" s="182" t="s">
        <v>54</v>
      </c>
      <c r="G87" s="182" t="s">
        <v>110</v>
      </c>
      <c r="H87" s="182" t="s">
        <v>111</v>
      </c>
      <c r="I87" s="182" t="s">
        <v>112</v>
      </c>
      <c r="J87" s="182" t="s">
        <v>103</v>
      </c>
      <c r="K87" s="183" t="s">
        <v>113</v>
      </c>
      <c r="L87" s="184"/>
      <c r="M87" s="94" t="s">
        <v>19</v>
      </c>
      <c r="N87" s="95" t="s">
        <v>42</v>
      </c>
      <c r="O87" s="95" t="s">
        <v>114</v>
      </c>
      <c r="P87" s="95" t="s">
        <v>115</v>
      </c>
      <c r="Q87" s="95" t="s">
        <v>116</v>
      </c>
      <c r="R87" s="95" t="s">
        <v>117</v>
      </c>
      <c r="S87" s="95" t="s">
        <v>118</v>
      </c>
      <c r="T87" s="96" t="s">
        <v>119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120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P89+P166</f>
        <v>0</v>
      </c>
      <c r="Q88" s="98"/>
      <c r="R88" s="187">
        <f>R89+R166</f>
        <v>13.955770189999997</v>
      </c>
      <c r="S88" s="98"/>
      <c r="T88" s="188">
        <f>T89+T166</f>
        <v>7.1690000000000005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71</v>
      </c>
      <c r="AU88" s="19" t="s">
        <v>104</v>
      </c>
      <c r="BK88" s="189">
        <f>BK89+BK166</f>
        <v>0</v>
      </c>
    </row>
    <row r="89" s="12" customFormat="1" ht="25.92" customHeight="1">
      <c r="A89" s="12"/>
      <c r="B89" s="190"/>
      <c r="C89" s="191"/>
      <c r="D89" s="192" t="s">
        <v>71</v>
      </c>
      <c r="E89" s="193" t="s">
        <v>121</v>
      </c>
      <c r="F89" s="193" t="s">
        <v>122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P90+P107+P124+P130+P150+P163</f>
        <v>0</v>
      </c>
      <c r="Q89" s="198"/>
      <c r="R89" s="199">
        <f>R90+R107+R124+R130+R150+R163</f>
        <v>13.657418189999998</v>
      </c>
      <c r="S89" s="198"/>
      <c r="T89" s="200">
        <f>T90+T107+T124+T130+T150+T163</f>
        <v>7.1690000000000005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72</v>
      </c>
      <c r="AY89" s="201" t="s">
        <v>123</v>
      </c>
      <c r="BK89" s="203">
        <f>BK90+BK107+BK124+BK130+BK150+BK163</f>
        <v>0</v>
      </c>
    </row>
    <row r="90" s="12" customFormat="1" ht="22.8" customHeight="1">
      <c r="A90" s="12"/>
      <c r="B90" s="190"/>
      <c r="C90" s="191"/>
      <c r="D90" s="192" t="s">
        <v>71</v>
      </c>
      <c r="E90" s="204" t="s">
        <v>80</v>
      </c>
      <c r="F90" s="204" t="s">
        <v>124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SUM(P91:P106)</f>
        <v>0</v>
      </c>
      <c r="Q90" s="198"/>
      <c r="R90" s="199">
        <f>SUM(R91:R106)</f>
        <v>0</v>
      </c>
      <c r="S90" s="198"/>
      <c r="T90" s="200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71</v>
      </c>
      <c r="AU90" s="202" t="s">
        <v>80</v>
      </c>
      <c r="AY90" s="201" t="s">
        <v>123</v>
      </c>
      <c r="BK90" s="203">
        <f>SUM(BK91:BK106)</f>
        <v>0</v>
      </c>
    </row>
    <row r="91" s="2" customFormat="1" ht="24.15" customHeight="1">
      <c r="A91" s="40"/>
      <c r="B91" s="41"/>
      <c r="C91" s="206" t="s">
        <v>258</v>
      </c>
      <c r="D91" s="206" t="s">
        <v>125</v>
      </c>
      <c r="E91" s="207" t="s">
        <v>582</v>
      </c>
      <c r="F91" s="208" t="s">
        <v>583</v>
      </c>
      <c r="G91" s="209" t="s">
        <v>210</v>
      </c>
      <c r="H91" s="210">
        <v>4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130</v>
      </c>
      <c r="AT91" s="217" t="s">
        <v>125</v>
      </c>
      <c r="AU91" s="217" t="s">
        <v>82</v>
      </c>
      <c r="AY91" s="19" t="s">
        <v>123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130</v>
      </c>
      <c r="BM91" s="217" t="s">
        <v>584</v>
      </c>
    </row>
    <row r="92" s="2" customFormat="1">
      <c r="A92" s="40"/>
      <c r="B92" s="41"/>
      <c r="C92" s="42"/>
      <c r="D92" s="219" t="s">
        <v>132</v>
      </c>
      <c r="E92" s="42"/>
      <c r="F92" s="220" t="s">
        <v>585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82</v>
      </c>
    </row>
    <row r="93" s="14" customFormat="1">
      <c r="A93" s="14"/>
      <c r="B93" s="249"/>
      <c r="C93" s="250"/>
      <c r="D93" s="236" t="s">
        <v>140</v>
      </c>
      <c r="E93" s="251" t="s">
        <v>19</v>
      </c>
      <c r="F93" s="252" t="s">
        <v>586</v>
      </c>
      <c r="G93" s="250"/>
      <c r="H93" s="251" t="s">
        <v>19</v>
      </c>
      <c r="I93" s="253"/>
      <c r="J93" s="250"/>
      <c r="K93" s="250"/>
      <c r="L93" s="254"/>
      <c r="M93" s="255"/>
      <c r="N93" s="256"/>
      <c r="O93" s="256"/>
      <c r="P93" s="256"/>
      <c r="Q93" s="256"/>
      <c r="R93" s="256"/>
      <c r="S93" s="256"/>
      <c r="T93" s="25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8" t="s">
        <v>140</v>
      </c>
      <c r="AU93" s="258" t="s">
        <v>82</v>
      </c>
      <c r="AV93" s="14" t="s">
        <v>80</v>
      </c>
      <c r="AW93" s="14" t="s">
        <v>33</v>
      </c>
      <c r="AX93" s="14" t="s">
        <v>72</v>
      </c>
      <c r="AY93" s="258" t="s">
        <v>123</v>
      </c>
    </row>
    <row r="94" s="13" customFormat="1">
      <c r="A94" s="13"/>
      <c r="B94" s="234"/>
      <c r="C94" s="235"/>
      <c r="D94" s="236" t="s">
        <v>140</v>
      </c>
      <c r="E94" s="259" t="s">
        <v>19</v>
      </c>
      <c r="F94" s="237" t="s">
        <v>587</v>
      </c>
      <c r="G94" s="235"/>
      <c r="H94" s="238">
        <v>0.59999999999999998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4" t="s">
        <v>140</v>
      </c>
      <c r="AU94" s="244" t="s">
        <v>82</v>
      </c>
      <c r="AV94" s="13" t="s">
        <v>82</v>
      </c>
      <c r="AW94" s="13" t="s">
        <v>33</v>
      </c>
      <c r="AX94" s="13" t="s">
        <v>72</v>
      </c>
      <c r="AY94" s="244" t="s">
        <v>123</v>
      </c>
    </row>
    <row r="95" s="14" customFormat="1">
      <c r="A95" s="14"/>
      <c r="B95" s="249"/>
      <c r="C95" s="250"/>
      <c r="D95" s="236" t="s">
        <v>140</v>
      </c>
      <c r="E95" s="251" t="s">
        <v>19</v>
      </c>
      <c r="F95" s="252" t="s">
        <v>588</v>
      </c>
      <c r="G95" s="250"/>
      <c r="H95" s="251" t="s">
        <v>19</v>
      </c>
      <c r="I95" s="253"/>
      <c r="J95" s="250"/>
      <c r="K95" s="250"/>
      <c r="L95" s="254"/>
      <c r="M95" s="255"/>
      <c r="N95" s="256"/>
      <c r="O95" s="256"/>
      <c r="P95" s="256"/>
      <c r="Q95" s="256"/>
      <c r="R95" s="256"/>
      <c r="S95" s="256"/>
      <c r="T95" s="25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8" t="s">
        <v>140</v>
      </c>
      <c r="AU95" s="258" t="s">
        <v>82</v>
      </c>
      <c r="AV95" s="14" t="s">
        <v>80</v>
      </c>
      <c r="AW95" s="14" t="s">
        <v>33</v>
      </c>
      <c r="AX95" s="14" t="s">
        <v>72</v>
      </c>
      <c r="AY95" s="258" t="s">
        <v>123</v>
      </c>
    </row>
    <row r="96" s="13" customFormat="1">
      <c r="A96" s="13"/>
      <c r="B96" s="234"/>
      <c r="C96" s="235"/>
      <c r="D96" s="236" t="s">
        <v>140</v>
      </c>
      <c r="E96" s="259" t="s">
        <v>19</v>
      </c>
      <c r="F96" s="237" t="s">
        <v>589</v>
      </c>
      <c r="G96" s="235"/>
      <c r="H96" s="238">
        <v>3.3999999999999999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140</v>
      </c>
      <c r="AU96" s="244" t="s">
        <v>82</v>
      </c>
      <c r="AV96" s="13" t="s">
        <v>82</v>
      </c>
      <c r="AW96" s="13" t="s">
        <v>33</v>
      </c>
      <c r="AX96" s="13" t="s">
        <v>72</v>
      </c>
      <c r="AY96" s="244" t="s">
        <v>123</v>
      </c>
    </row>
    <row r="97" s="15" customFormat="1">
      <c r="A97" s="15"/>
      <c r="B97" s="260"/>
      <c r="C97" s="261"/>
      <c r="D97" s="236" t="s">
        <v>140</v>
      </c>
      <c r="E97" s="262" t="s">
        <v>19</v>
      </c>
      <c r="F97" s="263" t="s">
        <v>200</v>
      </c>
      <c r="G97" s="261"/>
      <c r="H97" s="264">
        <v>4</v>
      </c>
      <c r="I97" s="265"/>
      <c r="J97" s="261"/>
      <c r="K97" s="261"/>
      <c r="L97" s="266"/>
      <c r="M97" s="267"/>
      <c r="N97" s="268"/>
      <c r="O97" s="268"/>
      <c r="P97" s="268"/>
      <c r="Q97" s="268"/>
      <c r="R97" s="268"/>
      <c r="S97" s="268"/>
      <c r="T97" s="269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70" t="s">
        <v>140</v>
      </c>
      <c r="AU97" s="270" t="s">
        <v>82</v>
      </c>
      <c r="AV97" s="15" t="s">
        <v>130</v>
      </c>
      <c r="AW97" s="15" t="s">
        <v>33</v>
      </c>
      <c r="AX97" s="15" t="s">
        <v>80</v>
      </c>
      <c r="AY97" s="270" t="s">
        <v>123</v>
      </c>
    </row>
    <row r="98" s="2" customFormat="1" ht="62.7" customHeight="1">
      <c r="A98" s="40"/>
      <c r="B98" s="41"/>
      <c r="C98" s="206" t="s">
        <v>264</v>
      </c>
      <c r="D98" s="206" t="s">
        <v>125</v>
      </c>
      <c r="E98" s="207" t="s">
        <v>229</v>
      </c>
      <c r="F98" s="208" t="s">
        <v>230</v>
      </c>
      <c r="G98" s="209" t="s">
        <v>210</v>
      </c>
      <c r="H98" s="210">
        <v>4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130</v>
      </c>
      <c r="AT98" s="217" t="s">
        <v>125</v>
      </c>
      <c r="AU98" s="217" t="s">
        <v>82</v>
      </c>
      <c r="AY98" s="19" t="s">
        <v>123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130</v>
      </c>
      <c r="BM98" s="217" t="s">
        <v>590</v>
      </c>
    </row>
    <row r="99" s="2" customFormat="1">
      <c r="A99" s="40"/>
      <c r="B99" s="41"/>
      <c r="C99" s="42"/>
      <c r="D99" s="219" t="s">
        <v>132</v>
      </c>
      <c r="E99" s="42"/>
      <c r="F99" s="220" t="s">
        <v>232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2" customFormat="1" ht="44.25" customHeight="1">
      <c r="A100" s="40"/>
      <c r="B100" s="41"/>
      <c r="C100" s="206" t="s">
        <v>269</v>
      </c>
      <c r="D100" s="206" t="s">
        <v>125</v>
      </c>
      <c r="E100" s="207" t="s">
        <v>591</v>
      </c>
      <c r="F100" s="208" t="s">
        <v>592</v>
      </c>
      <c r="G100" s="209" t="s">
        <v>210</v>
      </c>
      <c r="H100" s="210">
        <v>4</v>
      </c>
      <c r="I100" s="211"/>
      <c r="J100" s="212">
        <f>ROUND(I100*H100,2)</f>
        <v>0</v>
      </c>
      <c r="K100" s="208" t="s">
        <v>129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130</v>
      </c>
      <c r="AT100" s="217" t="s">
        <v>125</v>
      </c>
      <c r="AU100" s="217" t="s">
        <v>82</v>
      </c>
      <c r="AY100" s="19" t="s">
        <v>123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130</v>
      </c>
      <c r="BM100" s="217" t="s">
        <v>593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594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82</v>
      </c>
    </row>
    <row r="102" s="14" customFormat="1">
      <c r="A102" s="14"/>
      <c r="B102" s="249"/>
      <c r="C102" s="250"/>
      <c r="D102" s="236" t="s">
        <v>140</v>
      </c>
      <c r="E102" s="251" t="s">
        <v>19</v>
      </c>
      <c r="F102" s="252" t="s">
        <v>595</v>
      </c>
      <c r="G102" s="250"/>
      <c r="H102" s="251" t="s">
        <v>19</v>
      </c>
      <c r="I102" s="253"/>
      <c r="J102" s="250"/>
      <c r="K102" s="250"/>
      <c r="L102" s="254"/>
      <c r="M102" s="255"/>
      <c r="N102" s="256"/>
      <c r="O102" s="256"/>
      <c r="P102" s="256"/>
      <c r="Q102" s="256"/>
      <c r="R102" s="256"/>
      <c r="S102" s="256"/>
      <c r="T102" s="25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8" t="s">
        <v>140</v>
      </c>
      <c r="AU102" s="258" t="s">
        <v>82</v>
      </c>
      <c r="AV102" s="14" t="s">
        <v>80</v>
      </c>
      <c r="AW102" s="14" t="s">
        <v>33</v>
      </c>
      <c r="AX102" s="14" t="s">
        <v>72</v>
      </c>
      <c r="AY102" s="258" t="s">
        <v>123</v>
      </c>
    </row>
    <row r="103" s="13" customFormat="1">
      <c r="A103" s="13"/>
      <c r="B103" s="234"/>
      <c r="C103" s="235"/>
      <c r="D103" s="236" t="s">
        <v>140</v>
      </c>
      <c r="E103" s="259" t="s">
        <v>19</v>
      </c>
      <c r="F103" s="237" t="s">
        <v>130</v>
      </c>
      <c r="G103" s="235"/>
      <c r="H103" s="238">
        <v>4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140</v>
      </c>
      <c r="AU103" s="244" t="s">
        <v>82</v>
      </c>
      <c r="AV103" s="13" t="s">
        <v>82</v>
      </c>
      <c r="AW103" s="13" t="s">
        <v>33</v>
      </c>
      <c r="AX103" s="13" t="s">
        <v>80</v>
      </c>
      <c r="AY103" s="244" t="s">
        <v>123</v>
      </c>
    </row>
    <row r="104" s="2" customFormat="1" ht="44.25" customHeight="1">
      <c r="A104" s="40"/>
      <c r="B104" s="41"/>
      <c r="C104" s="206" t="s">
        <v>274</v>
      </c>
      <c r="D104" s="206" t="s">
        <v>125</v>
      </c>
      <c r="E104" s="207" t="s">
        <v>246</v>
      </c>
      <c r="F104" s="208" t="s">
        <v>247</v>
      </c>
      <c r="G104" s="209" t="s">
        <v>154</v>
      </c>
      <c r="H104" s="210">
        <v>7.4000000000000004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125</v>
      </c>
      <c r="AU104" s="217" t="s">
        <v>82</v>
      </c>
      <c r="AY104" s="19" t="s">
        <v>123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130</v>
      </c>
      <c r="BM104" s="217" t="s">
        <v>596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249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82</v>
      </c>
    </row>
    <row r="106" s="13" customFormat="1">
      <c r="A106" s="13"/>
      <c r="B106" s="234"/>
      <c r="C106" s="235"/>
      <c r="D106" s="236" t="s">
        <v>140</v>
      </c>
      <c r="E106" s="259" t="s">
        <v>19</v>
      </c>
      <c r="F106" s="237" t="s">
        <v>597</v>
      </c>
      <c r="G106" s="235"/>
      <c r="H106" s="238">
        <v>7.4000000000000004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140</v>
      </c>
      <c r="AU106" s="244" t="s">
        <v>82</v>
      </c>
      <c r="AV106" s="13" t="s">
        <v>82</v>
      </c>
      <c r="AW106" s="13" t="s">
        <v>33</v>
      </c>
      <c r="AX106" s="13" t="s">
        <v>80</v>
      </c>
      <c r="AY106" s="244" t="s">
        <v>123</v>
      </c>
    </row>
    <row r="107" s="12" customFormat="1" ht="22.8" customHeight="1">
      <c r="A107" s="12"/>
      <c r="B107" s="190"/>
      <c r="C107" s="191"/>
      <c r="D107" s="192" t="s">
        <v>71</v>
      </c>
      <c r="E107" s="204" t="s">
        <v>82</v>
      </c>
      <c r="F107" s="204" t="s">
        <v>263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SUM(P108:P123)</f>
        <v>0</v>
      </c>
      <c r="Q107" s="198"/>
      <c r="R107" s="199">
        <f>SUM(R108:R123)</f>
        <v>9.7871581899999978</v>
      </c>
      <c r="S107" s="198"/>
      <c r="T107" s="200">
        <f>SUM(T108:T123)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80</v>
      </c>
      <c r="AT107" s="202" t="s">
        <v>71</v>
      </c>
      <c r="AU107" s="202" t="s">
        <v>80</v>
      </c>
      <c r="AY107" s="201" t="s">
        <v>123</v>
      </c>
      <c r="BK107" s="203">
        <f>SUM(BK108:BK123)</f>
        <v>0</v>
      </c>
    </row>
    <row r="108" s="2" customFormat="1" ht="24.15" customHeight="1">
      <c r="A108" s="40"/>
      <c r="B108" s="41"/>
      <c r="C108" s="206" t="s">
        <v>287</v>
      </c>
      <c r="D108" s="206" t="s">
        <v>125</v>
      </c>
      <c r="E108" s="207" t="s">
        <v>598</v>
      </c>
      <c r="F108" s="208" t="s">
        <v>599</v>
      </c>
      <c r="G108" s="209" t="s">
        <v>210</v>
      </c>
      <c r="H108" s="210">
        <v>0.10000000000000001</v>
      </c>
      <c r="I108" s="211"/>
      <c r="J108" s="212">
        <f>ROUND(I108*H108,2)</f>
        <v>0</v>
      </c>
      <c r="K108" s="208" t="s">
        <v>129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2.3010199999999998</v>
      </c>
      <c r="R108" s="215">
        <f>Q108*H108</f>
        <v>0.230102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130</v>
      </c>
      <c r="AT108" s="217" t="s">
        <v>125</v>
      </c>
      <c r="AU108" s="217" t="s">
        <v>82</v>
      </c>
      <c r="AY108" s="19" t="s">
        <v>123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130</v>
      </c>
      <c r="BM108" s="217" t="s">
        <v>600</v>
      </c>
    </row>
    <row r="109" s="2" customFormat="1">
      <c r="A109" s="40"/>
      <c r="B109" s="41"/>
      <c r="C109" s="42"/>
      <c r="D109" s="219" t="s">
        <v>132</v>
      </c>
      <c r="E109" s="42"/>
      <c r="F109" s="220" t="s">
        <v>601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82</v>
      </c>
    </row>
    <row r="110" s="14" customFormat="1">
      <c r="A110" s="14"/>
      <c r="B110" s="249"/>
      <c r="C110" s="250"/>
      <c r="D110" s="236" t="s">
        <v>140</v>
      </c>
      <c r="E110" s="251" t="s">
        <v>19</v>
      </c>
      <c r="F110" s="252" t="s">
        <v>602</v>
      </c>
      <c r="G110" s="250"/>
      <c r="H110" s="251" t="s">
        <v>19</v>
      </c>
      <c r="I110" s="253"/>
      <c r="J110" s="250"/>
      <c r="K110" s="250"/>
      <c r="L110" s="254"/>
      <c r="M110" s="255"/>
      <c r="N110" s="256"/>
      <c r="O110" s="256"/>
      <c r="P110" s="256"/>
      <c r="Q110" s="256"/>
      <c r="R110" s="256"/>
      <c r="S110" s="256"/>
      <c r="T110" s="25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8" t="s">
        <v>140</v>
      </c>
      <c r="AU110" s="258" t="s">
        <v>82</v>
      </c>
      <c r="AV110" s="14" t="s">
        <v>80</v>
      </c>
      <c r="AW110" s="14" t="s">
        <v>33</v>
      </c>
      <c r="AX110" s="14" t="s">
        <v>72</v>
      </c>
      <c r="AY110" s="258" t="s">
        <v>123</v>
      </c>
    </row>
    <row r="111" s="13" customFormat="1">
      <c r="A111" s="13"/>
      <c r="B111" s="234"/>
      <c r="C111" s="235"/>
      <c r="D111" s="236" t="s">
        <v>140</v>
      </c>
      <c r="E111" s="259" t="s">
        <v>19</v>
      </c>
      <c r="F111" s="237" t="s">
        <v>603</v>
      </c>
      <c r="G111" s="235"/>
      <c r="H111" s="238">
        <v>0.10000000000000001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140</v>
      </c>
      <c r="AU111" s="244" t="s">
        <v>82</v>
      </c>
      <c r="AV111" s="13" t="s">
        <v>82</v>
      </c>
      <c r="AW111" s="13" t="s">
        <v>33</v>
      </c>
      <c r="AX111" s="13" t="s">
        <v>80</v>
      </c>
      <c r="AY111" s="244" t="s">
        <v>123</v>
      </c>
    </row>
    <row r="112" s="2" customFormat="1" ht="24.15" customHeight="1">
      <c r="A112" s="40"/>
      <c r="B112" s="41"/>
      <c r="C112" s="206" t="s">
        <v>7</v>
      </c>
      <c r="D112" s="206" t="s">
        <v>125</v>
      </c>
      <c r="E112" s="207" t="s">
        <v>604</v>
      </c>
      <c r="F112" s="208" t="s">
        <v>605</v>
      </c>
      <c r="G112" s="209" t="s">
        <v>210</v>
      </c>
      <c r="H112" s="210">
        <v>3.2999999999999998</v>
      </c>
      <c r="I112" s="211"/>
      <c r="J112" s="212">
        <f>ROUND(I112*H112,2)</f>
        <v>0</v>
      </c>
      <c r="K112" s="208" t="s">
        <v>129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2.5018699999999998</v>
      </c>
      <c r="R112" s="215">
        <f>Q112*H112</f>
        <v>8.2561709999999984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130</v>
      </c>
      <c r="AT112" s="217" t="s">
        <v>125</v>
      </c>
      <c r="AU112" s="217" t="s">
        <v>82</v>
      </c>
      <c r="AY112" s="19" t="s">
        <v>123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130</v>
      </c>
      <c r="BM112" s="217" t="s">
        <v>606</v>
      </c>
    </row>
    <row r="113" s="2" customFormat="1">
      <c r="A113" s="40"/>
      <c r="B113" s="41"/>
      <c r="C113" s="42"/>
      <c r="D113" s="219" t="s">
        <v>132</v>
      </c>
      <c r="E113" s="42"/>
      <c r="F113" s="220" t="s">
        <v>607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82</v>
      </c>
    </row>
    <row r="114" s="14" customFormat="1">
      <c r="A114" s="14"/>
      <c r="B114" s="249"/>
      <c r="C114" s="250"/>
      <c r="D114" s="236" t="s">
        <v>140</v>
      </c>
      <c r="E114" s="251" t="s">
        <v>19</v>
      </c>
      <c r="F114" s="252" t="s">
        <v>608</v>
      </c>
      <c r="G114" s="250"/>
      <c r="H114" s="251" t="s">
        <v>19</v>
      </c>
      <c r="I114" s="253"/>
      <c r="J114" s="250"/>
      <c r="K114" s="250"/>
      <c r="L114" s="254"/>
      <c r="M114" s="255"/>
      <c r="N114" s="256"/>
      <c r="O114" s="256"/>
      <c r="P114" s="256"/>
      <c r="Q114" s="256"/>
      <c r="R114" s="256"/>
      <c r="S114" s="256"/>
      <c r="T114" s="25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8" t="s">
        <v>140</v>
      </c>
      <c r="AU114" s="258" t="s">
        <v>82</v>
      </c>
      <c r="AV114" s="14" t="s">
        <v>80</v>
      </c>
      <c r="AW114" s="14" t="s">
        <v>33</v>
      </c>
      <c r="AX114" s="14" t="s">
        <v>72</v>
      </c>
      <c r="AY114" s="258" t="s">
        <v>123</v>
      </c>
    </row>
    <row r="115" s="13" customFormat="1">
      <c r="A115" s="13"/>
      <c r="B115" s="234"/>
      <c r="C115" s="235"/>
      <c r="D115" s="236" t="s">
        <v>140</v>
      </c>
      <c r="E115" s="259" t="s">
        <v>19</v>
      </c>
      <c r="F115" s="237" t="s">
        <v>609</v>
      </c>
      <c r="G115" s="235"/>
      <c r="H115" s="238">
        <v>3.2999999999999998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140</v>
      </c>
      <c r="AU115" s="244" t="s">
        <v>82</v>
      </c>
      <c r="AV115" s="13" t="s">
        <v>82</v>
      </c>
      <c r="AW115" s="13" t="s">
        <v>33</v>
      </c>
      <c r="AX115" s="13" t="s">
        <v>80</v>
      </c>
      <c r="AY115" s="244" t="s">
        <v>123</v>
      </c>
    </row>
    <row r="116" s="2" customFormat="1" ht="24.15" customHeight="1">
      <c r="A116" s="40"/>
      <c r="B116" s="41"/>
      <c r="C116" s="206" t="s">
        <v>317</v>
      </c>
      <c r="D116" s="206" t="s">
        <v>125</v>
      </c>
      <c r="E116" s="207" t="s">
        <v>610</v>
      </c>
      <c r="F116" s="208" t="s">
        <v>611</v>
      </c>
      <c r="G116" s="209" t="s">
        <v>210</v>
      </c>
      <c r="H116" s="210">
        <v>0.5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2.5018699999999998</v>
      </c>
      <c r="R116" s="215">
        <f>Q116*H116</f>
        <v>1.2509349999999999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130</v>
      </c>
      <c r="AT116" s="217" t="s">
        <v>125</v>
      </c>
      <c r="AU116" s="217" t="s">
        <v>82</v>
      </c>
      <c r="AY116" s="19" t="s">
        <v>123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130</v>
      </c>
      <c r="BM116" s="217" t="s">
        <v>612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613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82</v>
      </c>
    </row>
    <row r="118" s="14" customFormat="1">
      <c r="A118" s="14"/>
      <c r="B118" s="249"/>
      <c r="C118" s="250"/>
      <c r="D118" s="236" t="s">
        <v>140</v>
      </c>
      <c r="E118" s="251" t="s">
        <v>19</v>
      </c>
      <c r="F118" s="252" t="s">
        <v>614</v>
      </c>
      <c r="G118" s="250"/>
      <c r="H118" s="251" t="s">
        <v>19</v>
      </c>
      <c r="I118" s="253"/>
      <c r="J118" s="250"/>
      <c r="K118" s="250"/>
      <c r="L118" s="254"/>
      <c r="M118" s="255"/>
      <c r="N118" s="256"/>
      <c r="O118" s="256"/>
      <c r="P118" s="256"/>
      <c r="Q118" s="256"/>
      <c r="R118" s="256"/>
      <c r="S118" s="256"/>
      <c r="T118" s="25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8" t="s">
        <v>140</v>
      </c>
      <c r="AU118" s="258" t="s">
        <v>82</v>
      </c>
      <c r="AV118" s="14" t="s">
        <v>80</v>
      </c>
      <c r="AW118" s="14" t="s">
        <v>33</v>
      </c>
      <c r="AX118" s="14" t="s">
        <v>72</v>
      </c>
      <c r="AY118" s="258" t="s">
        <v>123</v>
      </c>
    </row>
    <row r="119" s="13" customFormat="1">
      <c r="A119" s="13"/>
      <c r="B119" s="234"/>
      <c r="C119" s="235"/>
      <c r="D119" s="236" t="s">
        <v>140</v>
      </c>
      <c r="E119" s="259" t="s">
        <v>19</v>
      </c>
      <c r="F119" s="237" t="s">
        <v>615</v>
      </c>
      <c r="G119" s="235"/>
      <c r="H119" s="238">
        <v>0.5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140</v>
      </c>
      <c r="AU119" s="244" t="s">
        <v>82</v>
      </c>
      <c r="AV119" s="13" t="s">
        <v>82</v>
      </c>
      <c r="AW119" s="13" t="s">
        <v>33</v>
      </c>
      <c r="AX119" s="13" t="s">
        <v>80</v>
      </c>
      <c r="AY119" s="244" t="s">
        <v>123</v>
      </c>
    </row>
    <row r="120" s="2" customFormat="1" ht="24.15" customHeight="1">
      <c r="A120" s="40"/>
      <c r="B120" s="41"/>
      <c r="C120" s="206" t="s">
        <v>293</v>
      </c>
      <c r="D120" s="206" t="s">
        <v>125</v>
      </c>
      <c r="E120" s="207" t="s">
        <v>616</v>
      </c>
      <c r="F120" s="208" t="s">
        <v>617</v>
      </c>
      <c r="G120" s="209" t="s">
        <v>154</v>
      </c>
      <c r="H120" s="210">
        <v>0.047</v>
      </c>
      <c r="I120" s="211"/>
      <c r="J120" s="212">
        <f>ROUND(I120*H120,2)</f>
        <v>0</v>
      </c>
      <c r="K120" s="208" t="s">
        <v>129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1.06277</v>
      </c>
      <c r="R120" s="215">
        <f>Q120*H120</f>
        <v>0.049950189999999998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130</v>
      </c>
      <c r="AT120" s="217" t="s">
        <v>125</v>
      </c>
      <c r="AU120" s="217" t="s">
        <v>82</v>
      </c>
      <c r="AY120" s="19" t="s">
        <v>123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130</v>
      </c>
      <c r="BM120" s="217" t="s">
        <v>618</v>
      </c>
    </row>
    <row r="121" s="2" customFormat="1">
      <c r="A121" s="40"/>
      <c r="B121" s="41"/>
      <c r="C121" s="42"/>
      <c r="D121" s="219" t="s">
        <v>132</v>
      </c>
      <c r="E121" s="42"/>
      <c r="F121" s="220" t="s">
        <v>619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132</v>
      </c>
      <c r="AU121" s="19" t="s">
        <v>82</v>
      </c>
    </row>
    <row r="122" s="14" customFormat="1">
      <c r="A122" s="14"/>
      <c r="B122" s="249"/>
      <c r="C122" s="250"/>
      <c r="D122" s="236" t="s">
        <v>140</v>
      </c>
      <c r="E122" s="251" t="s">
        <v>19</v>
      </c>
      <c r="F122" s="252" t="s">
        <v>620</v>
      </c>
      <c r="G122" s="250"/>
      <c r="H122" s="251" t="s">
        <v>19</v>
      </c>
      <c r="I122" s="253"/>
      <c r="J122" s="250"/>
      <c r="K122" s="250"/>
      <c r="L122" s="254"/>
      <c r="M122" s="255"/>
      <c r="N122" s="256"/>
      <c r="O122" s="256"/>
      <c r="P122" s="256"/>
      <c r="Q122" s="256"/>
      <c r="R122" s="256"/>
      <c r="S122" s="256"/>
      <c r="T122" s="25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8" t="s">
        <v>140</v>
      </c>
      <c r="AU122" s="258" t="s">
        <v>82</v>
      </c>
      <c r="AV122" s="14" t="s">
        <v>80</v>
      </c>
      <c r="AW122" s="14" t="s">
        <v>33</v>
      </c>
      <c r="AX122" s="14" t="s">
        <v>72</v>
      </c>
      <c r="AY122" s="258" t="s">
        <v>123</v>
      </c>
    </row>
    <row r="123" s="13" customFormat="1">
      <c r="A123" s="13"/>
      <c r="B123" s="234"/>
      <c r="C123" s="235"/>
      <c r="D123" s="236" t="s">
        <v>140</v>
      </c>
      <c r="E123" s="259" t="s">
        <v>19</v>
      </c>
      <c r="F123" s="237" t="s">
        <v>621</v>
      </c>
      <c r="G123" s="235"/>
      <c r="H123" s="238">
        <v>0.047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140</v>
      </c>
      <c r="AU123" s="244" t="s">
        <v>82</v>
      </c>
      <c r="AV123" s="13" t="s">
        <v>82</v>
      </c>
      <c r="AW123" s="13" t="s">
        <v>33</v>
      </c>
      <c r="AX123" s="13" t="s">
        <v>80</v>
      </c>
      <c r="AY123" s="244" t="s">
        <v>123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138</v>
      </c>
      <c r="F124" s="204" t="s">
        <v>622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SUM(P125:P129)</f>
        <v>0</v>
      </c>
      <c r="Q124" s="198"/>
      <c r="R124" s="199">
        <f>SUM(R125:R129)</f>
        <v>2.6347800000000001</v>
      </c>
      <c r="S124" s="198"/>
      <c r="T124" s="200">
        <f>SUM(T125:T129)</f>
        <v>0.89999999999999991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80</v>
      </c>
      <c r="AT124" s="202" t="s">
        <v>71</v>
      </c>
      <c r="AU124" s="202" t="s">
        <v>80</v>
      </c>
      <c r="AY124" s="201" t="s">
        <v>123</v>
      </c>
      <c r="BK124" s="203">
        <f>SUM(BK125:BK129)</f>
        <v>0</v>
      </c>
    </row>
    <row r="125" s="2" customFormat="1" ht="37.8" customHeight="1">
      <c r="A125" s="40"/>
      <c r="B125" s="41"/>
      <c r="C125" s="206" t="s">
        <v>299</v>
      </c>
      <c r="D125" s="206" t="s">
        <v>125</v>
      </c>
      <c r="E125" s="207" t="s">
        <v>623</v>
      </c>
      <c r="F125" s="208" t="s">
        <v>624</v>
      </c>
      <c r="G125" s="209" t="s">
        <v>128</v>
      </c>
      <c r="H125" s="210">
        <v>3</v>
      </c>
      <c r="I125" s="211"/>
      <c r="J125" s="212">
        <f>ROUND(I125*H125,2)</f>
        <v>0</v>
      </c>
      <c r="K125" s="208" t="s">
        <v>129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0.53325999999999996</v>
      </c>
      <c r="R125" s="215">
        <f>Q125*H125</f>
        <v>1.59978</v>
      </c>
      <c r="S125" s="215">
        <v>0.29999999999999999</v>
      </c>
      <c r="T125" s="216">
        <f>S125*H125</f>
        <v>0.89999999999999991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130</v>
      </c>
      <c r="AT125" s="217" t="s">
        <v>125</v>
      </c>
      <c r="AU125" s="217" t="s">
        <v>82</v>
      </c>
      <c r="AY125" s="19" t="s">
        <v>123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130</v>
      </c>
      <c r="BM125" s="217" t="s">
        <v>625</v>
      </c>
    </row>
    <row r="126" s="2" customFormat="1">
      <c r="A126" s="40"/>
      <c r="B126" s="41"/>
      <c r="C126" s="42"/>
      <c r="D126" s="219" t="s">
        <v>132</v>
      </c>
      <c r="E126" s="42"/>
      <c r="F126" s="220" t="s">
        <v>626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82</v>
      </c>
    </row>
    <row r="127" s="14" customFormat="1">
      <c r="A127" s="14"/>
      <c r="B127" s="249"/>
      <c r="C127" s="250"/>
      <c r="D127" s="236" t="s">
        <v>140</v>
      </c>
      <c r="E127" s="251" t="s">
        <v>19</v>
      </c>
      <c r="F127" s="252" t="s">
        <v>627</v>
      </c>
      <c r="G127" s="250"/>
      <c r="H127" s="251" t="s">
        <v>19</v>
      </c>
      <c r="I127" s="253"/>
      <c r="J127" s="250"/>
      <c r="K127" s="250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140</v>
      </c>
      <c r="AU127" s="258" t="s">
        <v>82</v>
      </c>
      <c r="AV127" s="14" t="s">
        <v>80</v>
      </c>
      <c r="AW127" s="14" t="s">
        <v>33</v>
      </c>
      <c r="AX127" s="14" t="s">
        <v>72</v>
      </c>
      <c r="AY127" s="258" t="s">
        <v>123</v>
      </c>
    </row>
    <row r="128" s="13" customFormat="1">
      <c r="A128" s="13"/>
      <c r="B128" s="234"/>
      <c r="C128" s="235"/>
      <c r="D128" s="236" t="s">
        <v>140</v>
      </c>
      <c r="E128" s="259" t="s">
        <v>19</v>
      </c>
      <c r="F128" s="237" t="s">
        <v>142</v>
      </c>
      <c r="G128" s="235"/>
      <c r="H128" s="238">
        <v>3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140</v>
      </c>
      <c r="AU128" s="244" t="s">
        <v>82</v>
      </c>
      <c r="AV128" s="13" t="s">
        <v>82</v>
      </c>
      <c r="AW128" s="13" t="s">
        <v>33</v>
      </c>
      <c r="AX128" s="13" t="s">
        <v>80</v>
      </c>
      <c r="AY128" s="244" t="s">
        <v>123</v>
      </c>
    </row>
    <row r="129" s="2" customFormat="1" ht="24.15" customHeight="1">
      <c r="A129" s="40"/>
      <c r="B129" s="41"/>
      <c r="C129" s="224" t="s">
        <v>304</v>
      </c>
      <c r="D129" s="224" t="s">
        <v>134</v>
      </c>
      <c r="E129" s="225" t="s">
        <v>628</v>
      </c>
      <c r="F129" s="226" t="s">
        <v>629</v>
      </c>
      <c r="G129" s="227" t="s">
        <v>128</v>
      </c>
      <c r="H129" s="228">
        <v>3</v>
      </c>
      <c r="I129" s="229"/>
      <c r="J129" s="230">
        <f>ROUND(I129*H129,2)</f>
        <v>0</v>
      </c>
      <c r="K129" s="226" t="s">
        <v>129</v>
      </c>
      <c r="L129" s="231"/>
      <c r="M129" s="232" t="s">
        <v>19</v>
      </c>
      <c r="N129" s="233" t="s">
        <v>43</v>
      </c>
      <c r="O129" s="86"/>
      <c r="P129" s="215">
        <f>O129*H129</f>
        <v>0</v>
      </c>
      <c r="Q129" s="215">
        <v>0.34499999999999997</v>
      </c>
      <c r="R129" s="215">
        <f>Q129*H129</f>
        <v>1.0349999999999999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138</v>
      </c>
      <c r="AT129" s="217" t="s">
        <v>134</v>
      </c>
      <c r="AU129" s="217" t="s">
        <v>82</v>
      </c>
      <c r="AY129" s="19" t="s">
        <v>123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130</v>
      </c>
      <c r="BM129" s="217" t="s">
        <v>630</v>
      </c>
    </row>
    <row r="130" s="12" customFormat="1" ht="22.8" customHeight="1">
      <c r="A130" s="12"/>
      <c r="B130" s="190"/>
      <c r="C130" s="191"/>
      <c r="D130" s="192" t="s">
        <v>71</v>
      </c>
      <c r="E130" s="204" t="s">
        <v>207</v>
      </c>
      <c r="F130" s="204" t="s">
        <v>279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SUM(P131:P149)</f>
        <v>0</v>
      </c>
      <c r="Q130" s="198"/>
      <c r="R130" s="199">
        <f>SUM(R131:R149)</f>
        <v>1.2354799999999999</v>
      </c>
      <c r="S130" s="198"/>
      <c r="T130" s="200">
        <f>SUM(T131:T149)</f>
        <v>6.269000000000001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80</v>
      </c>
      <c r="AT130" s="202" t="s">
        <v>71</v>
      </c>
      <c r="AU130" s="202" t="s">
        <v>80</v>
      </c>
      <c r="AY130" s="201" t="s">
        <v>123</v>
      </c>
      <c r="BK130" s="203">
        <f>SUM(BK131:BK149)</f>
        <v>0</v>
      </c>
    </row>
    <row r="131" s="2" customFormat="1" ht="16.5" customHeight="1">
      <c r="A131" s="40"/>
      <c r="B131" s="41"/>
      <c r="C131" s="206" t="s">
        <v>80</v>
      </c>
      <c r="D131" s="206" t="s">
        <v>125</v>
      </c>
      <c r="E131" s="207" t="s">
        <v>631</v>
      </c>
      <c r="F131" s="208" t="s">
        <v>632</v>
      </c>
      <c r="G131" s="209" t="s">
        <v>128</v>
      </c>
      <c r="H131" s="210">
        <v>4</v>
      </c>
      <c r="I131" s="211"/>
      <c r="J131" s="212">
        <f>ROUND(I131*H131,2)</f>
        <v>0</v>
      </c>
      <c r="K131" s="208" t="s">
        <v>129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0.072870000000000004</v>
      </c>
      <c r="R131" s="215">
        <f>Q131*H131</f>
        <v>0.29148000000000002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130</v>
      </c>
      <c r="AT131" s="217" t="s">
        <v>125</v>
      </c>
      <c r="AU131" s="217" t="s">
        <v>82</v>
      </c>
      <c r="AY131" s="19" t="s">
        <v>123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130</v>
      </c>
      <c r="BM131" s="217" t="s">
        <v>633</v>
      </c>
    </row>
    <row r="132" s="2" customFormat="1">
      <c r="A132" s="40"/>
      <c r="B132" s="41"/>
      <c r="C132" s="42"/>
      <c r="D132" s="219" t="s">
        <v>132</v>
      </c>
      <c r="E132" s="42"/>
      <c r="F132" s="220" t="s">
        <v>634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132</v>
      </c>
      <c r="AU132" s="19" t="s">
        <v>82</v>
      </c>
    </row>
    <row r="133" s="2" customFormat="1" ht="21.75" customHeight="1">
      <c r="A133" s="40"/>
      <c r="B133" s="41"/>
      <c r="C133" s="224" t="s">
        <v>82</v>
      </c>
      <c r="D133" s="224" t="s">
        <v>134</v>
      </c>
      <c r="E133" s="225" t="s">
        <v>635</v>
      </c>
      <c r="F133" s="226" t="s">
        <v>636</v>
      </c>
      <c r="G133" s="227" t="s">
        <v>128</v>
      </c>
      <c r="H133" s="228">
        <v>4</v>
      </c>
      <c r="I133" s="229"/>
      <c r="J133" s="230">
        <f>ROUND(I133*H133,2)</f>
        <v>0</v>
      </c>
      <c r="K133" s="226" t="s">
        <v>19</v>
      </c>
      <c r="L133" s="231"/>
      <c r="M133" s="232" t="s">
        <v>19</v>
      </c>
      <c r="N133" s="233" t="s">
        <v>43</v>
      </c>
      <c r="O133" s="86"/>
      <c r="P133" s="215">
        <f>O133*H133</f>
        <v>0</v>
      </c>
      <c r="Q133" s="215">
        <v>0.02</v>
      </c>
      <c r="R133" s="215">
        <f>Q133*H133</f>
        <v>0.080000000000000002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138</v>
      </c>
      <c r="AT133" s="217" t="s">
        <v>134</v>
      </c>
      <c r="AU133" s="217" t="s">
        <v>82</v>
      </c>
      <c r="AY133" s="19" t="s">
        <v>123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130</v>
      </c>
      <c r="BM133" s="217" t="s">
        <v>637</v>
      </c>
    </row>
    <row r="134" s="2" customFormat="1" ht="24.15" customHeight="1">
      <c r="A134" s="40"/>
      <c r="B134" s="41"/>
      <c r="C134" s="206" t="s">
        <v>142</v>
      </c>
      <c r="D134" s="206" t="s">
        <v>125</v>
      </c>
      <c r="E134" s="207" t="s">
        <v>638</v>
      </c>
      <c r="F134" s="208" t="s">
        <v>639</v>
      </c>
      <c r="G134" s="209" t="s">
        <v>128</v>
      </c>
      <c r="H134" s="210">
        <v>15</v>
      </c>
      <c r="I134" s="211"/>
      <c r="J134" s="212">
        <f>ROUND(I134*H134,2)</f>
        <v>0</v>
      </c>
      <c r="K134" s="208" t="s">
        <v>640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0.001</v>
      </c>
      <c r="R134" s="215">
        <f>Q134*H134</f>
        <v>0.014999999999999999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130</v>
      </c>
      <c r="AT134" s="217" t="s">
        <v>125</v>
      </c>
      <c r="AU134" s="217" t="s">
        <v>82</v>
      </c>
      <c r="AY134" s="19" t="s">
        <v>123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130</v>
      </c>
      <c r="BM134" s="217" t="s">
        <v>641</v>
      </c>
    </row>
    <row r="135" s="2" customFormat="1">
      <c r="A135" s="40"/>
      <c r="B135" s="41"/>
      <c r="C135" s="42"/>
      <c r="D135" s="219" t="s">
        <v>132</v>
      </c>
      <c r="E135" s="42"/>
      <c r="F135" s="220" t="s">
        <v>642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132</v>
      </c>
      <c r="AU135" s="19" t="s">
        <v>82</v>
      </c>
    </row>
    <row r="136" s="2" customFormat="1" ht="24.15" customHeight="1">
      <c r="A136" s="40"/>
      <c r="B136" s="41"/>
      <c r="C136" s="224" t="s">
        <v>130</v>
      </c>
      <c r="D136" s="224" t="s">
        <v>134</v>
      </c>
      <c r="E136" s="225" t="s">
        <v>643</v>
      </c>
      <c r="F136" s="226" t="s">
        <v>644</v>
      </c>
      <c r="G136" s="227" t="s">
        <v>128</v>
      </c>
      <c r="H136" s="228">
        <v>15</v>
      </c>
      <c r="I136" s="229"/>
      <c r="J136" s="230">
        <f>ROUND(I136*H136,2)</f>
        <v>0</v>
      </c>
      <c r="K136" s="226" t="s">
        <v>19</v>
      </c>
      <c r="L136" s="231"/>
      <c r="M136" s="232" t="s">
        <v>19</v>
      </c>
      <c r="N136" s="233" t="s">
        <v>43</v>
      </c>
      <c r="O136" s="86"/>
      <c r="P136" s="215">
        <f>O136*H136</f>
        <v>0</v>
      </c>
      <c r="Q136" s="215">
        <v>0.056599999999999998</v>
      </c>
      <c r="R136" s="215">
        <f>Q136*H136</f>
        <v>0.84899999999999998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138</v>
      </c>
      <c r="AT136" s="217" t="s">
        <v>134</v>
      </c>
      <c r="AU136" s="217" t="s">
        <v>82</v>
      </c>
      <c r="AY136" s="19" t="s">
        <v>123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130</v>
      </c>
      <c r="BM136" s="217" t="s">
        <v>645</v>
      </c>
    </row>
    <row r="137" s="2" customFormat="1" ht="24.15" customHeight="1">
      <c r="A137" s="40"/>
      <c r="B137" s="41"/>
      <c r="C137" s="206" t="s">
        <v>312</v>
      </c>
      <c r="D137" s="206" t="s">
        <v>125</v>
      </c>
      <c r="E137" s="207" t="s">
        <v>646</v>
      </c>
      <c r="F137" s="208" t="s">
        <v>647</v>
      </c>
      <c r="G137" s="209" t="s">
        <v>648</v>
      </c>
      <c r="H137" s="210">
        <v>1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130</v>
      </c>
      <c r="AT137" s="217" t="s">
        <v>125</v>
      </c>
      <c r="AU137" s="217" t="s">
        <v>82</v>
      </c>
      <c r="AY137" s="19" t="s">
        <v>123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130</v>
      </c>
      <c r="BM137" s="217" t="s">
        <v>649</v>
      </c>
    </row>
    <row r="138" s="2" customFormat="1" ht="16.5" customHeight="1">
      <c r="A138" s="40"/>
      <c r="B138" s="41"/>
      <c r="C138" s="206" t="s">
        <v>215</v>
      </c>
      <c r="D138" s="206" t="s">
        <v>125</v>
      </c>
      <c r="E138" s="207" t="s">
        <v>650</v>
      </c>
      <c r="F138" s="208" t="s">
        <v>651</v>
      </c>
      <c r="G138" s="209" t="s">
        <v>128</v>
      </c>
      <c r="H138" s="210">
        <v>10</v>
      </c>
      <c r="I138" s="211"/>
      <c r="J138" s="212">
        <f>ROUND(I138*H138,2)</f>
        <v>0</v>
      </c>
      <c r="K138" s="208" t="s">
        <v>129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0.48199999999999998</v>
      </c>
      <c r="T138" s="216">
        <f>S138*H138</f>
        <v>4.8200000000000003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130</v>
      </c>
      <c r="AT138" s="217" t="s">
        <v>125</v>
      </c>
      <c r="AU138" s="217" t="s">
        <v>82</v>
      </c>
      <c r="AY138" s="19" t="s">
        <v>123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130</v>
      </c>
      <c r="BM138" s="217" t="s">
        <v>652</v>
      </c>
    </row>
    <row r="139" s="2" customFormat="1">
      <c r="A139" s="40"/>
      <c r="B139" s="41"/>
      <c r="C139" s="42"/>
      <c r="D139" s="219" t="s">
        <v>132</v>
      </c>
      <c r="E139" s="42"/>
      <c r="F139" s="220" t="s">
        <v>653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132</v>
      </c>
      <c r="AU139" s="19" t="s">
        <v>82</v>
      </c>
    </row>
    <row r="140" s="14" customFormat="1">
      <c r="A140" s="14"/>
      <c r="B140" s="249"/>
      <c r="C140" s="250"/>
      <c r="D140" s="236" t="s">
        <v>140</v>
      </c>
      <c r="E140" s="251" t="s">
        <v>19</v>
      </c>
      <c r="F140" s="252" t="s">
        <v>654</v>
      </c>
      <c r="G140" s="250"/>
      <c r="H140" s="251" t="s">
        <v>19</v>
      </c>
      <c r="I140" s="253"/>
      <c r="J140" s="250"/>
      <c r="K140" s="250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140</v>
      </c>
      <c r="AU140" s="258" t="s">
        <v>82</v>
      </c>
      <c r="AV140" s="14" t="s">
        <v>80</v>
      </c>
      <c r="AW140" s="14" t="s">
        <v>33</v>
      </c>
      <c r="AX140" s="14" t="s">
        <v>72</v>
      </c>
      <c r="AY140" s="258" t="s">
        <v>123</v>
      </c>
    </row>
    <row r="141" s="13" customFormat="1">
      <c r="A141" s="13"/>
      <c r="B141" s="234"/>
      <c r="C141" s="235"/>
      <c r="D141" s="236" t="s">
        <v>140</v>
      </c>
      <c r="E141" s="259" t="s">
        <v>19</v>
      </c>
      <c r="F141" s="237" t="s">
        <v>215</v>
      </c>
      <c r="G141" s="235"/>
      <c r="H141" s="238">
        <v>10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140</v>
      </c>
      <c r="AU141" s="244" t="s">
        <v>82</v>
      </c>
      <c r="AV141" s="13" t="s">
        <v>82</v>
      </c>
      <c r="AW141" s="13" t="s">
        <v>33</v>
      </c>
      <c r="AX141" s="13" t="s">
        <v>80</v>
      </c>
      <c r="AY141" s="244" t="s">
        <v>123</v>
      </c>
    </row>
    <row r="142" s="2" customFormat="1" ht="24.15" customHeight="1">
      <c r="A142" s="40"/>
      <c r="B142" s="41"/>
      <c r="C142" s="206" t="s">
        <v>323</v>
      </c>
      <c r="D142" s="206" t="s">
        <v>125</v>
      </c>
      <c r="E142" s="207" t="s">
        <v>655</v>
      </c>
      <c r="F142" s="208" t="s">
        <v>656</v>
      </c>
      <c r="G142" s="209" t="s">
        <v>128</v>
      </c>
      <c r="H142" s="210">
        <v>17</v>
      </c>
      <c r="I142" s="211"/>
      <c r="J142" s="212">
        <f>ROUND(I142*H142,2)</f>
        <v>0</v>
      </c>
      <c r="K142" s="208" t="s">
        <v>129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0.074999999999999997</v>
      </c>
      <c r="T142" s="216">
        <f>S142*H142</f>
        <v>1.2749999999999999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130</v>
      </c>
      <c r="AT142" s="217" t="s">
        <v>125</v>
      </c>
      <c r="AU142" s="217" t="s">
        <v>82</v>
      </c>
      <c r="AY142" s="19" t="s">
        <v>123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130</v>
      </c>
      <c r="BM142" s="217" t="s">
        <v>657</v>
      </c>
    </row>
    <row r="143" s="2" customFormat="1">
      <c r="A143" s="40"/>
      <c r="B143" s="41"/>
      <c r="C143" s="42"/>
      <c r="D143" s="219" t="s">
        <v>132</v>
      </c>
      <c r="E143" s="42"/>
      <c r="F143" s="220" t="s">
        <v>658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132</v>
      </c>
      <c r="AU143" s="19" t="s">
        <v>82</v>
      </c>
    </row>
    <row r="144" s="14" customFormat="1">
      <c r="A144" s="14"/>
      <c r="B144" s="249"/>
      <c r="C144" s="250"/>
      <c r="D144" s="236" t="s">
        <v>140</v>
      </c>
      <c r="E144" s="251" t="s">
        <v>19</v>
      </c>
      <c r="F144" s="252" t="s">
        <v>659</v>
      </c>
      <c r="G144" s="250"/>
      <c r="H144" s="251" t="s">
        <v>19</v>
      </c>
      <c r="I144" s="253"/>
      <c r="J144" s="250"/>
      <c r="K144" s="250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140</v>
      </c>
      <c r="AU144" s="258" t="s">
        <v>82</v>
      </c>
      <c r="AV144" s="14" t="s">
        <v>80</v>
      </c>
      <c r="AW144" s="14" t="s">
        <v>33</v>
      </c>
      <c r="AX144" s="14" t="s">
        <v>72</v>
      </c>
      <c r="AY144" s="258" t="s">
        <v>123</v>
      </c>
    </row>
    <row r="145" s="13" customFormat="1">
      <c r="A145" s="13"/>
      <c r="B145" s="234"/>
      <c r="C145" s="235"/>
      <c r="D145" s="236" t="s">
        <v>140</v>
      </c>
      <c r="E145" s="259" t="s">
        <v>19</v>
      </c>
      <c r="F145" s="237" t="s">
        <v>258</v>
      </c>
      <c r="G145" s="235"/>
      <c r="H145" s="238">
        <v>17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140</v>
      </c>
      <c r="AU145" s="244" t="s">
        <v>82</v>
      </c>
      <c r="AV145" s="13" t="s">
        <v>82</v>
      </c>
      <c r="AW145" s="13" t="s">
        <v>33</v>
      </c>
      <c r="AX145" s="13" t="s">
        <v>80</v>
      </c>
      <c r="AY145" s="244" t="s">
        <v>123</v>
      </c>
    </row>
    <row r="146" s="2" customFormat="1" ht="21.75" customHeight="1">
      <c r="A146" s="40"/>
      <c r="B146" s="41"/>
      <c r="C146" s="206" t="s">
        <v>207</v>
      </c>
      <c r="D146" s="206" t="s">
        <v>125</v>
      </c>
      <c r="E146" s="207" t="s">
        <v>660</v>
      </c>
      <c r="F146" s="208" t="s">
        <v>661</v>
      </c>
      <c r="G146" s="209" t="s">
        <v>128</v>
      </c>
      <c r="H146" s="210">
        <v>2</v>
      </c>
      <c r="I146" s="211"/>
      <c r="J146" s="212">
        <f>ROUND(I146*H146,2)</f>
        <v>0</v>
      </c>
      <c r="K146" s="208" t="s">
        <v>129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0.086999999999999994</v>
      </c>
      <c r="T146" s="216">
        <f>S146*H146</f>
        <v>0.17399999999999999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130</v>
      </c>
      <c r="AT146" s="217" t="s">
        <v>125</v>
      </c>
      <c r="AU146" s="217" t="s">
        <v>82</v>
      </c>
      <c r="AY146" s="19" t="s">
        <v>123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130</v>
      </c>
      <c r="BM146" s="217" t="s">
        <v>662</v>
      </c>
    </row>
    <row r="147" s="2" customFormat="1">
      <c r="A147" s="40"/>
      <c r="B147" s="41"/>
      <c r="C147" s="42"/>
      <c r="D147" s="219" t="s">
        <v>132</v>
      </c>
      <c r="E147" s="42"/>
      <c r="F147" s="220" t="s">
        <v>663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132</v>
      </c>
      <c r="AU147" s="19" t="s">
        <v>82</v>
      </c>
    </row>
    <row r="148" s="14" customFormat="1">
      <c r="A148" s="14"/>
      <c r="B148" s="249"/>
      <c r="C148" s="250"/>
      <c r="D148" s="236" t="s">
        <v>140</v>
      </c>
      <c r="E148" s="251" t="s">
        <v>19</v>
      </c>
      <c r="F148" s="252" t="s">
        <v>664</v>
      </c>
      <c r="G148" s="250"/>
      <c r="H148" s="251" t="s">
        <v>19</v>
      </c>
      <c r="I148" s="253"/>
      <c r="J148" s="250"/>
      <c r="K148" s="250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140</v>
      </c>
      <c r="AU148" s="258" t="s">
        <v>82</v>
      </c>
      <c r="AV148" s="14" t="s">
        <v>80</v>
      </c>
      <c r="AW148" s="14" t="s">
        <v>33</v>
      </c>
      <c r="AX148" s="14" t="s">
        <v>72</v>
      </c>
      <c r="AY148" s="258" t="s">
        <v>123</v>
      </c>
    </row>
    <row r="149" s="13" customFormat="1">
      <c r="A149" s="13"/>
      <c r="B149" s="234"/>
      <c r="C149" s="235"/>
      <c r="D149" s="236" t="s">
        <v>140</v>
      </c>
      <c r="E149" s="259" t="s">
        <v>19</v>
      </c>
      <c r="F149" s="237" t="s">
        <v>82</v>
      </c>
      <c r="G149" s="235"/>
      <c r="H149" s="238">
        <v>2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140</v>
      </c>
      <c r="AU149" s="244" t="s">
        <v>82</v>
      </c>
      <c r="AV149" s="13" t="s">
        <v>82</v>
      </c>
      <c r="AW149" s="13" t="s">
        <v>33</v>
      </c>
      <c r="AX149" s="13" t="s">
        <v>80</v>
      </c>
      <c r="AY149" s="244" t="s">
        <v>123</v>
      </c>
    </row>
    <row r="150" s="12" customFormat="1" ht="22.8" customHeight="1">
      <c r="A150" s="12"/>
      <c r="B150" s="190"/>
      <c r="C150" s="191"/>
      <c r="D150" s="192" t="s">
        <v>71</v>
      </c>
      <c r="E150" s="204" t="s">
        <v>310</v>
      </c>
      <c r="F150" s="204" t="s">
        <v>311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SUM(P151:P162)</f>
        <v>0</v>
      </c>
      <c r="Q150" s="198"/>
      <c r="R150" s="199">
        <f>SUM(R151:R162)</f>
        <v>0</v>
      </c>
      <c r="S150" s="198"/>
      <c r="T150" s="200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80</v>
      </c>
      <c r="AT150" s="202" t="s">
        <v>71</v>
      </c>
      <c r="AU150" s="202" t="s">
        <v>80</v>
      </c>
      <c r="AY150" s="201" t="s">
        <v>123</v>
      </c>
      <c r="BK150" s="203">
        <f>SUM(BK151:BK162)</f>
        <v>0</v>
      </c>
    </row>
    <row r="151" s="2" customFormat="1" ht="37.8" customHeight="1">
      <c r="A151" s="40"/>
      <c r="B151" s="41"/>
      <c r="C151" s="206" t="s">
        <v>8</v>
      </c>
      <c r="D151" s="206" t="s">
        <v>125</v>
      </c>
      <c r="E151" s="207" t="s">
        <v>665</v>
      </c>
      <c r="F151" s="208" t="s">
        <v>666</v>
      </c>
      <c r="G151" s="209" t="s">
        <v>154</v>
      </c>
      <c r="H151" s="210">
        <v>7.1689999999999996</v>
      </c>
      <c r="I151" s="211"/>
      <c r="J151" s="212">
        <f>ROUND(I151*H151,2)</f>
        <v>0</v>
      </c>
      <c r="K151" s="208" t="s">
        <v>129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130</v>
      </c>
      <c r="AT151" s="217" t="s">
        <v>125</v>
      </c>
      <c r="AU151" s="217" t="s">
        <v>82</v>
      </c>
      <c r="AY151" s="19" t="s">
        <v>123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130</v>
      </c>
      <c r="BM151" s="217" t="s">
        <v>667</v>
      </c>
    </row>
    <row r="152" s="2" customFormat="1">
      <c r="A152" s="40"/>
      <c r="B152" s="41"/>
      <c r="C152" s="42"/>
      <c r="D152" s="219" t="s">
        <v>132</v>
      </c>
      <c r="E152" s="42"/>
      <c r="F152" s="220" t="s">
        <v>668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132</v>
      </c>
      <c r="AU152" s="19" t="s">
        <v>82</v>
      </c>
    </row>
    <row r="153" s="2" customFormat="1" ht="33" customHeight="1">
      <c r="A153" s="40"/>
      <c r="B153" s="41"/>
      <c r="C153" s="206" t="s">
        <v>235</v>
      </c>
      <c r="D153" s="206" t="s">
        <v>125</v>
      </c>
      <c r="E153" s="207" t="s">
        <v>669</v>
      </c>
      <c r="F153" s="208" t="s">
        <v>670</v>
      </c>
      <c r="G153" s="209" t="s">
        <v>154</v>
      </c>
      <c r="H153" s="210">
        <v>7.1689999999999996</v>
      </c>
      <c r="I153" s="211"/>
      <c r="J153" s="212">
        <f>ROUND(I153*H153,2)</f>
        <v>0</v>
      </c>
      <c r="K153" s="208" t="s">
        <v>129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130</v>
      </c>
      <c r="AT153" s="217" t="s">
        <v>125</v>
      </c>
      <c r="AU153" s="217" t="s">
        <v>82</v>
      </c>
      <c r="AY153" s="19" t="s">
        <v>123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130</v>
      </c>
      <c r="BM153" s="217" t="s">
        <v>671</v>
      </c>
    </row>
    <row r="154" s="2" customFormat="1">
      <c r="A154" s="40"/>
      <c r="B154" s="41"/>
      <c r="C154" s="42"/>
      <c r="D154" s="219" t="s">
        <v>132</v>
      </c>
      <c r="E154" s="42"/>
      <c r="F154" s="220" t="s">
        <v>672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82</v>
      </c>
    </row>
    <row r="155" s="2" customFormat="1" ht="44.25" customHeight="1">
      <c r="A155" s="40"/>
      <c r="B155" s="41"/>
      <c r="C155" s="206" t="s">
        <v>171</v>
      </c>
      <c r="D155" s="206" t="s">
        <v>125</v>
      </c>
      <c r="E155" s="207" t="s">
        <v>673</v>
      </c>
      <c r="F155" s="208" t="s">
        <v>674</v>
      </c>
      <c r="G155" s="209" t="s">
        <v>154</v>
      </c>
      <c r="H155" s="210">
        <v>64.521000000000001</v>
      </c>
      <c r="I155" s="211"/>
      <c r="J155" s="212">
        <f>ROUND(I155*H155,2)</f>
        <v>0</v>
      </c>
      <c r="K155" s="208" t="s">
        <v>129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130</v>
      </c>
      <c r="AT155" s="217" t="s">
        <v>125</v>
      </c>
      <c r="AU155" s="217" t="s">
        <v>82</v>
      </c>
      <c r="AY155" s="19" t="s">
        <v>123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130</v>
      </c>
      <c r="BM155" s="217" t="s">
        <v>675</v>
      </c>
    </row>
    <row r="156" s="2" customFormat="1">
      <c r="A156" s="40"/>
      <c r="B156" s="41"/>
      <c r="C156" s="42"/>
      <c r="D156" s="219" t="s">
        <v>132</v>
      </c>
      <c r="E156" s="42"/>
      <c r="F156" s="220" t="s">
        <v>676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82</v>
      </c>
    </row>
    <row r="157" s="13" customFormat="1">
      <c r="A157" s="13"/>
      <c r="B157" s="234"/>
      <c r="C157" s="235"/>
      <c r="D157" s="236" t="s">
        <v>140</v>
      </c>
      <c r="E157" s="235"/>
      <c r="F157" s="237" t="s">
        <v>677</v>
      </c>
      <c r="G157" s="235"/>
      <c r="H157" s="238">
        <v>64.521000000000001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140</v>
      </c>
      <c r="AU157" s="244" t="s">
        <v>82</v>
      </c>
      <c r="AV157" s="13" t="s">
        <v>82</v>
      </c>
      <c r="AW157" s="13" t="s">
        <v>4</v>
      </c>
      <c r="AX157" s="13" t="s">
        <v>80</v>
      </c>
      <c r="AY157" s="244" t="s">
        <v>123</v>
      </c>
    </row>
    <row r="158" s="2" customFormat="1" ht="44.25" customHeight="1">
      <c r="A158" s="40"/>
      <c r="B158" s="41"/>
      <c r="C158" s="206" t="s">
        <v>214</v>
      </c>
      <c r="D158" s="206" t="s">
        <v>125</v>
      </c>
      <c r="E158" s="207" t="s">
        <v>678</v>
      </c>
      <c r="F158" s="208" t="s">
        <v>679</v>
      </c>
      <c r="G158" s="209" t="s">
        <v>154</v>
      </c>
      <c r="H158" s="210">
        <v>5.0179999999999998</v>
      </c>
      <c r="I158" s="211"/>
      <c r="J158" s="212">
        <f>ROUND(I158*H158,2)</f>
        <v>0</v>
      </c>
      <c r="K158" s="208" t="s">
        <v>129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130</v>
      </c>
      <c r="AT158" s="217" t="s">
        <v>125</v>
      </c>
      <c r="AU158" s="217" t="s">
        <v>82</v>
      </c>
      <c r="AY158" s="19" t="s">
        <v>123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130</v>
      </c>
      <c r="BM158" s="217" t="s">
        <v>680</v>
      </c>
    </row>
    <row r="159" s="2" customFormat="1">
      <c r="A159" s="40"/>
      <c r="B159" s="41"/>
      <c r="C159" s="42"/>
      <c r="D159" s="219" t="s">
        <v>132</v>
      </c>
      <c r="E159" s="42"/>
      <c r="F159" s="220" t="s">
        <v>681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132</v>
      </c>
      <c r="AU159" s="19" t="s">
        <v>82</v>
      </c>
    </row>
    <row r="160" s="13" customFormat="1">
      <c r="A160" s="13"/>
      <c r="B160" s="234"/>
      <c r="C160" s="235"/>
      <c r="D160" s="236" t="s">
        <v>140</v>
      </c>
      <c r="E160" s="235"/>
      <c r="F160" s="237" t="s">
        <v>682</v>
      </c>
      <c r="G160" s="235"/>
      <c r="H160" s="238">
        <v>5.0179999999999998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140</v>
      </c>
      <c r="AU160" s="244" t="s">
        <v>82</v>
      </c>
      <c r="AV160" s="13" t="s">
        <v>82</v>
      </c>
      <c r="AW160" s="13" t="s">
        <v>4</v>
      </c>
      <c r="AX160" s="13" t="s">
        <v>80</v>
      </c>
      <c r="AY160" s="244" t="s">
        <v>123</v>
      </c>
    </row>
    <row r="161" s="2" customFormat="1" ht="33" customHeight="1">
      <c r="A161" s="40"/>
      <c r="B161" s="41"/>
      <c r="C161" s="206" t="s">
        <v>251</v>
      </c>
      <c r="D161" s="206" t="s">
        <v>125</v>
      </c>
      <c r="E161" s="207" t="s">
        <v>683</v>
      </c>
      <c r="F161" s="208" t="s">
        <v>684</v>
      </c>
      <c r="G161" s="209" t="s">
        <v>154</v>
      </c>
      <c r="H161" s="210">
        <v>2.1509999999999998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130</v>
      </c>
      <c r="AT161" s="217" t="s">
        <v>125</v>
      </c>
      <c r="AU161" s="217" t="s">
        <v>82</v>
      </c>
      <c r="AY161" s="19" t="s">
        <v>123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130</v>
      </c>
      <c r="BM161" s="217" t="s">
        <v>685</v>
      </c>
    </row>
    <row r="162" s="13" customFormat="1">
      <c r="A162" s="13"/>
      <c r="B162" s="234"/>
      <c r="C162" s="235"/>
      <c r="D162" s="236" t="s">
        <v>140</v>
      </c>
      <c r="E162" s="235"/>
      <c r="F162" s="237" t="s">
        <v>686</v>
      </c>
      <c r="G162" s="235"/>
      <c r="H162" s="238">
        <v>2.1509999999999998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140</v>
      </c>
      <c r="AU162" s="244" t="s">
        <v>82</v>
      </c>
      <c r="AV162" s="13" t="s">
        <v>82</v>
      </c>
      <c r="AW162" s="13" t="s">
        <v>4</v>
      </c>
      <c r="AX162" s="13" t="s">
        <v>80</v>
      </c>
      <c r="AY162" s="244" t="s">
        <v>123</v>
      </c>
    </row>
    <row r="163" s="12" customFormat="1" ht="22.8" customHeight="1">
      <c r="A163" s="12"/>
      <c r="B163" s="190"/>
      <c r="C163" s="191"/>
      <c r="D163" s="192" t="s">
        <v>71</v>
      </c>
      <c r="E163" s="204" t="s">
        <v>149</v>
      </c>
      <c r="F163" s="204" t="s">
        <v>150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SUM(P164:P165)</f>
        <v>0</v>
      </c>
      <c r="Q163" s="198"/>
      <c r="R163" s="199">
        <f>SUM(R164:R165)</f>
        <v>0</v>
      </c>
      <c r="S163" s="198"/>
      <c r="T163" s="200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80</v>
      </c>
      <c r="AT163" s="202" t="s">
        <v>71</v>
      </c>
      <c r="AU163" s="202" t="s">
        <v>80</v>
      </c>
      <c r="AY163" s="201" t="s">
        <v>123</v>
      </c>
      <c r="BK163" s="203">
        <f>SUM(BK164:BK165)</f>
        <v>0</v>
      </c>
    </row>
    <row r="164" s="2" customFormat="1" ht="24.15" customHeight="1">
      <c r="A164" s="40"/>
      <c r="B164" s="41"/>
      <c r="C164" s="206" t="s">
        <v>222</v>
      </c>
      <c r="D164" s="206" t="s">
        <v>125</v>
      </c>
      <c r="E164" s="207" t="s">
        <v>152</v>
      </c>
      <c r="F164" s="208" t="s">
        <v>153</v>
      </c>
      <c r="G164" s="209" t="s">
        <v>154</v>
      </c>
      <c r="H164" s="210">
        <v>13.657</v>
      </c>
      <c r="I164" s="211"/>
      <c r="J164" s="212">
        <f>ROUND(I164*H164,2)</f>
        <v>0</v>
      </c>
      <c r="K164" s="208" t="s">
        <v>129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130</v>
      </c>
      <c r="AT164" s="217" t="s">
        <v>125</v>
      </c>
      <c r="AU164" s="217" t="s">
        <v>82</v>
      </c>
      <c r="AY164" s="19" t="s">
        <v>123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130</v>
      </c>
      <c r="BM164" s="217" t="s">
        <v>687</v>
      </c>
    </row>
    <row r="165" s="2" customFormat="1">
      <c r="A165" s="40"/>
      <c r="B165" s="41"/>
      <c r="C165" s="42"/>
      <c r="D165" s="219" t="s">
        <v>132</v>
      </c>
      <c r="E165" s="42"/>
      <c r="F165" s="220" t="s">
        <v>156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132</v>
      </c>
      <c r="AU165" s="19" t="s">
        <v>82</v>
      </c>
    </row>
    <row r="166" s="12" customFormat="1" ht="25.92" customHeight="1">
      <c r="A166" s="12"/>
      <c r="B166" s="190"/>
      <c r="C166" s="191"/>
      <c r="D166" s="192" t="s">
        <v>71</v>
      </c>
      <c r="E166" s="193" t="s">
        <v>462</v>
      </c>
      <c r="F166" s="193" t="s">
        <v>463</v>
      </c>
      <c r="G166" s="191"/>
      <c r="H166" s="191"/>
      <c r="I166" s="194"/>
      <c r="J166" s="195">
        <f>BK166</f>
        <v>0</v>
      </c>
      <c r="K166" s="191"/>
      <c r="L166" s="196"/>
      <c r="M166" s="197"/>
      <c r="N166" s="198"/>
      <c r="O166" s="198"/>
      <c r="P166" s="199">
        <f>P167</f>
        <v>0</v>
      </c>
      <c r="Q166" s="198"/>
      <c r="R166" s="199">
        <f>R167</f>
        <v>0.29835200000000001</v>
      </c>
      <c r="S166" s="198"/>
      <c r="T166" s="200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82</v>
      </c>
      <c r="AT166" s="202" t="s">
        <v>71</v>
      </c>
      <c r="AU166" s="202" t="s">
        <v>72</v>
      </c>
      <c r="AY166" s="201" t="s">
        <v>123</v>
      </c>
      <c r="BK166" s="203">
        <f>BK167</f>
        <v>0</v>
      </c>
    </row>
    <row r="167" s="12" customFormat="1" ht="22.8" customHeight="1">
      <c r="A167" s="12"/>
      <c r="B167" s="190"/>
      <c r="C167" s="191"/>
      <c r="D167" s="192" t="s">
        <v>71</v>
      </c>
      <c r="E167" s="204" t="s">
        <v>464</v>
      </c>
      <c r="F167" s="204" t="s">
        <v>465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SUM(P168:P172)</f>
        <v>0</v>
      </c>
      <c r="Q167" s="198"/>
      <c r="R167" s="199">
        <f>SUM(R168:R172)</f>
        <v>0.29835200000000001</v>
      </c>
      <c r="S167" s="198"/>
      <c r="T167" s="200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82</v>
      </c>
      <c r="AT167" s="202" t="s">
        <v>71</v>
      </c>
      <c r="AU167" s="202" t="s">
        <v>80</v>
      </c>
      <c r="AY167" s="201" t="s">
        <v>123</v>
      </c>
      <c r="BK167" s="203">
        <f>SUM(BK168:BK172)</f>
        <v>0</v>
      </c>
    </row>
    <row r="168" s="2" customFormat="1" ht="24.15" customHeight="1">
      <c r="A168" s="40"/>
      <c r="B168" s="41"/>
      <c r="C168" s="206" t="s">
        <v>184</v>
      </c>
      <c r="D168" s="206" t="s">
        <v>125</v>
      </c>
      <c r="E168" s="207" t="s">
        <v>688</v>
      </c>
      <c r="F168" s="208" t="s">
        <v>689</v>
      </c>
      <c r="G168" s="209" t="s">
        <v>193</v>
      </c>
      <c r="H168" s="210">
        <v>11.6</v>
      </c>
      <c r="I168" s="211"/>
      <c r="J168" s="212">
        <f>ROUND(I168*H168,2)</f>
        <v>0</v>
      </c>
      <c r="K168" s="208" t="s">
        <v>640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0.00072000000000000005</v>
      </c>
      <c r="R168" s="215">
        <f>Q168*H168</f>
        <v>0.008352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251</v>
      </c>
      <c r="AT168" s="217" t="s">
        <v>125</v>
      </c>
      <c r="AU168" s="217" t="s">
        <v>82</v>
      </c>
      <c r="AY168" s="19" t="s">
        <v>123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251</v>
      </c>
      <c r="BM168" s="217" t="s">
        <v>690</v>
      </c>
    </row>
    <row r="169" s="2" customFormat="1">
      <c r="A169" s="40"/>
      <c r="B169" s="41"/>
      <c r="C169" s="42"/>
      <c r="D169" s="219" t="s">
        <v>132</v>
      </c>
      <c r="E169" s="42"/>
      <c r="F169" s="220" t="s">
        <v>691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132</v>
      </c>
      <c r="AU169" s="19" t="s">
        <v>82</v>
      </c>
    </row>
    <row r="170" s="2" customFormat="1" ht="49.05" customHeight="1">
      <c r="A170" s="40"/>
      <c r="B170" s="41"/>
      <c r="C170" s="224" t="s">
        <v>190</v>
      </c>
      <c r="D170" s="224" t="s">
        <v>134</v>
      </c>
      <c r="E170" s="225" t="s">
        <v>692</v>
      </c>
      <c r="F170" s="226" t="s">
        <v>693</v>
      </c>
      <c r="G170" s="227" t="s">
        <v>193</v>
      </c>
      <c r="H170" s="228">
        <v>11.6</v>
      </c>
      <c r="I170" s="229"/>
      <c r="J170" s="230">
        <f>ROUND(I170*H170,2)</f>
        <v>0</v>
      </c>
      <c r="K170" s="226" t="s">
        <v>19</v>
      </c>
      <c r="L170" s="231"/>
      <c r="M170" s="232" t="s">
        <v>19</v>
      </c>
      <c r="N170" s="233" t="s">
        <v>43</v>
      </c>
      <c r="O170" s="86"/>
      <c r="P170" s="215">
        <f>O170*H170</f>
        <v>0</v>
      </c>
      <c r="Q170" s="215">
        <v>0.025000000000000001</v>
      </c>
      <c r="R170" s="215">
        <f>Q170*H170</f>
        <v>0.28999999999999998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478</v>
      </c>
      <c r="AT170" s="217" t="s">
        <v>134</v>
      </c>
      <c r="AU170" s="217" t="s">
        <v>82</v>
      </c>
      <c r="AY170" s="19" t="s">
        <v>123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251</v>
      </c>
      <c r="BM170" s="217" t="s">
        <v>694</v>
      </c>
    </row>
    <row r="171" s="2" customFormat="1" ht="49.05" customHeight="1">
      <c r="A171" s="40"/>
      <c r="B171" s="41"/>
      <c r="C171" s="206" t="s">
        <v>138</v>
      </c>
      <c r="D171" s="206" t="s">
        <v>125</v>
      </c>
      <c r="E171" s="207" t="s">
        <v>489</v>
      </c>
      <c r="F171" s="208" t="s">
        <v>490</v>
      </c>
      <c r="G171" s="209" t="s">
        <v>154</v>
      </c>
      <c r="H171" s="210">
        <v>0.29799999999999999</v>
      </c>
      <c r="I171" s="211"/>
      <c r="J171" s="212">
        <f>ROUND(I171*H171,2)</f>
        <v>0</v>
      </c>
      <c r="K171" s="208" t="s">
        <v>129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251</v>
      </c>
      <c r="AT171" s="217" t="s">
        <v>125</v>
      </c>
      <c r="AU171" s="217" t="s">
        <v>82</v>
      </c>
      <c r="AY171" s="19" t="s">
        <v>123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251</v>
      </c>
      <c r="BM171" s="217" t="s">
        <v>695</v>
      </c>
    </row>
    <row r="172" s="2" customFormat="1">
      <c r="A172" s="40"/>
      <c r="B172" s="41"/>
      <c r="C172" s="42"/>
      <c r="D172" s="219" t="s">
        <v>132</v>
      </c>
      <c r="E172" s="42"/>
      <c r="F172" s="220" t="s">
        <v>492</v>
      </c>
      <c r="G172" s="42"/>
      <c r="H172" s="42"/>
      <c r="I172" s="221"/>
      <c r="J172" s="42"/>
      <c r="K172" s="42"/>
      <c r="L172" s="46"/>
      <c r="M172" s="245"/>
      <c r="N172" s="246"/>
      <c r="O172" s="247"/>
      <c r="P172" s="247"/>
      <c r="Q172" s="247"/>
      <c r="R172" s="247"/>
      <c r="S172" s="247"/>
      <c r="T172" s="248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132</v>
      </c>
      <c r="AU172" s="19" t="s">
        <v>82</v>
      </c>
    </row>
    <row r="173" s="2" customFormat="1" ht="6.96" customHeight="1">
      <c r="A173" s="40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46"/>
      <c r="M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</sheetData>
  <sheetProtection sheet="1" autoFilter="0" formatColumns="0" formatRows="0" objects="1" scenarios="1" spinCount="100000" saltValue="VziDs5MEqNifmHPcEKLPOkHFRaC+InTFqNmzRCgYZGuL/NhEBB7q6quqgtMZ/0YKF3WpAZqrFKiQWjBRb+TOFQ==" hashValue="pOHwRIusmrTDOn5T7TxAQse07ALtcfBADYEQGHIQxSUxkXkLMIcP/RIo6ufeU0tHImAUuByh4I9bpoHjcH4LkA==" algorithmName="SHA-512" password="CC35"/>
  <autoFilter ref="C87:K17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22251101"/>
    <hyperlink ref="F99" r:id="rId2" display="https://podminky.urs.cz/item/CS_URS_2025_01/162751117"/>
    <hyperlink ref="F101" r:id="rId3" display="https://podminky.urs.cz/item/CS_URS_2025_01/167151101"/>
    <hyperlink ref="F105" r:id="rId4" display="https://podminky.urs.cz/item/CS_URS_2025_01/171201231"/>
    <hyperlink ref="F109" r:id="rId5" display="https://podminky.urs.cz/item/CS_URS_2025_01/273313511"/>
    <hyperlink ref="F113" r:id="rId6" display="https://podminky.urs.cz/item/CS_URS_2025_01/275313711"/>
    <hyperlink ref="F117" r:id="rId7" display="https://podminky.urs.cz/item/CS_URS_2025_01/275313811"/>
    <hyperlink ref="F121" r:id="rId8" display="https://podminky.urs.cz/item/CS_URS_2025_01/275362021"/>
    <hyperlink ref="F126" r:id="rId9" display="https://podminky.urs.cz/item/CS_URS_2025_01/899133211"/>
    <hyperlink ref="F132" r:id="rId10" display="https://podminky.urs.cz/item/CS_URS_2025_01/936104211"/>
    <hyperlink ref="F135" r:id="rId11" display="https://podminky.urs.cz/item/CS_URS_2024_02/936124113"/>
    <hyperlink ref="F139" r:id="rId12" display="https://podminky.urs.cz/item/CS_URS_2025_01/966001211"/>
    <hyperlink ref="F143" r:id="rId13" display="https://podminky.urs.cz/item/CS_URS_2025_01/966001212"/>
    <hyperlink ref="F147" r:id="rId14" display="https://podminky.urs.cz/item/CS_URS_2025_01/966001311"/>
    <hyperlink ref="F152" r:id="rId15" display="https://podminky.urs.cz/item/CS_URS_2025_01/997013111"/>
    <hyperlink ref="F154" r:id="rId16" display="https://podminky.urs.cz/item/CS_URS_2025_01/997013501"/>
    <hyperlink ref="F156" r:id="rId17" display="https://podminky.urs.cz/item/CS_URS_2025_01/997013509"/>
    <hyperlink ref="F159" r:id="rId18" display="https://podminky.urs.cz/item/CS_URS_2025_01/997013631"/>
    <hyperlink ref="F165" r:id="rId19" display="https://podminky.urs.cz/item/CS_URS_2025_01/998231311"/>
    <hyperlink ref="F169" r:id="rId20" display="https://podminky.urs.cz/item/CS_URS_2024_02/767223222"/>
    <hyperlink ref="F172" r:id="rId21" display="https://podminky.urs.cz/item/CS_URS_2025_01/99876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Úpravy parku na náměstí Českých bratří - Opatření podporující lepší vsakování srážkové vody v ploše parku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696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4. 6. 2025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ROUND((SUM(BE85:BE141)),  2)</f>
        <v>0</v>
      </c>
      <c r="G33" s="40"/>
      <c r="H33" s="40"/>
      <c r="I33" s="150">
        <v>0.20999999999999999</v>
      </c>
      <c r="J33" s="149">
        <f>ROUND(((SUM(BE85:BE141))*I33),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ROUND((SUM(BF85:BF141)),  2)</f>
        <v>0</v>
      </c>
      <c r="G34" s="40"/>
      <c r="H34" s="40"/>
      <c r="I34" s="150">
        <v>0.12</v>
      </c>
      <c r="J34" s="149">
        <f>ROUND(((SUM(BF85:BF141))*I34),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ROUND((SUM(BG85:BG141)),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ROUND((SUM(BH85:BH141)),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ROUND((SUM(BI85:BI141)),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Úpravy parku na náměstí Českých bratří - Opatření podporující lepší vsakování srážkové vody v ploše parku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VRN - Vedlejší rozpočtové náklady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Českých bratří Liberec</v>
      </c>
      <c r="G52" s="42"/>
      <c r="H52" s="42"/>
      <c r="I52" s="34" t="s">
        <v>23</v>
      </c>
      <c r="J52" s="74" t="str">
        <f>IF(J12="","",J12)</f>
        <v>4. 6. 2025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Liberec</v>
      </c>
      <c r="G54" s="42"/>
      <c r="H54" s="42"/>
      <c r="I54" s="34" t="s">
        <v>31</v>
      </c>
      <c r="J54" s="38" t="str">
        <f>E21</f>
        <v>Ing. Ivan Marek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102</v>
      </c>
      <c r="D57" s="164"/>
      <c r="E57" s="164"/>
      <c r="F57" s="164"/>
      <c r="G57" s="164"/>
      <c r="H57" s="164"/>
      <c r="I57" s="164"/>
      <c r="J57" s="165" t="s">
        <v>103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104</v>
      </c>
    </row>
    <row r="60" s="9" customFormat="1" ht="24.96" customHeight="1">
      <c r="A60" s="9"/>
      <c r="B60" s="167"/>
      <c r="C60" s="168"/>
      <c r="D60" s="169" t="s">
        <v>697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698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699</v>
      </c>
      <c r="E62" s="176"/>
      <c r="F62" s="176"/>
      <c r="G62" s="176"/>
      <c r="H62" s="176"/>
      <c r="I62" s="176"/>
      <c r="J62" s="177">
        <f>J107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700</v>
      </c>
      <c r="E63" s="176"/>
      <c r="F63" s="176"/>
      <c r="G63" s="176"/>
      <c r="H63" s="176"/>
      <c r="I63" s="176"/>
      <c r="J63" s="177">
        <f>J123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701</v>
      </c>
      <c r="E64" s="176"/>
      <c r="F64" s="176"/>
      <c r="G64" s="176"/>
      <c r="H64" s="176"/>
      <c r="I64" s="176"/>
      <c r="J64" s="177">
        <f>J128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702</v>
      </c>
      <c r="E65" s="176"/>
      <c r="F65" s="176"/>
      <c r="G65" s="176"/>
      <c r="H65" s="176"/>
      <c r="I65" s="176"/>
      <c r="J65" s="177">
        <f>J131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108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Úpravy parku na náměstí Českých bratří - Opatření podporující lepší vsakování srážkové vody v ploše parku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99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 xml:space="preserve">VRN - Vedlejší rozpočtové náklady 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náměstí Českých bratří Liberec</v>
      </c>
      <c r="G79" s="42"/>
      <c r="H79" s="42"/>
      <c r="I79" s="34" t="s">
        <v>23</v>
      </c>
      <c r="J79" s="74" t="str">
        <f>IF(J12="","",J12)</f>
        <v>4. 6. 2025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Město Liberec</v>
      </c>
      <c r="G81" s="42"/>
      <c r="H81" s="42"/>
      <c r="I81" s="34" t="s">
        <v>31</v>
      </c>
      <c r="J81" s="38" t="str">
        <f>E21</f>
        <v>Ing. Ivan Marek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109</v>
      </c>
      <c r="D84" s="182" t="s">
        <v>57</v>
      </c>
      <c r="E84" s="182" t="s">
        <v>53</v>
      </c>
      <c r="F84" s="182" t="s">
        <v>54</v>
      </c>
      <c r="G84" s="182" t="s">
        <v>110</v>
      </c>
      <c r="H84" s="182" t="s">
        <v>111</v>
      </c>
      <c r="I84" s="182" t="s">
        <v>112</v>
      </c>
      <c r="J84" s="182" t="s">
        <v>103</v>
      </c>
      <c r="K84" s="183" t="s">
        <v>113</v>
      </c>
      <c r="L84" s="184"/>
      <c r="M84" s="94" t="s">
        <v>19</v>
      </c>
      <c r="N84" s="95" t="s">
        <v>42</v>
      </c>
      <c r="O84" s="95" t="s">
        <v>114</v>
      </c>
      <c r="P84" s="95" t="s">
        <v>115</v>
      </c>
      <c r="Q84" s="95" t="s">
        <v>116</v>
      </c>
      <c r="R84" s="95" t="s">
        <v>117</v>
      </c>
      <c r="S84" s="95" t="s">
        <v>118</v>
      </c>
      <c r="T84" s="96" t="s">
        <v>119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120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104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95</v>
      </c>
      <c r="F86" s="193" t="s">
        <v>703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P87+P107+P123+P128+P131</f>
        <v>0</v>
      </c>
      <c r="Q86" s="198"/>
      <c r="R86" s="199">
        <f>R87+R107+R123+R128+R131</f>
        <v>0</v>
      </c>
      <c r="S86" s="198"/>
      <c r="T86" s="200">
        <f>T87+T107+T123+T128+T131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151</v>
      </c>
      <c r="AT86" s="202" t="s">
        <v>71</v>
      </c>
      <c r="AU86" s="202" t="s">
        <v>72</v>
      </c>
      <c r="AY86" s="201" t="s">
        <v>123</v>
      </c>
      <c r="BK86" s="203">
        <f>BK87+BK107+BK123+BK128+BK131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704</v>
      </c>
      <c r="F87" s="204" t="s">
        <v>705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SUM(P88:P106)</f>
        <v>0</v>
      </c>
      <c r="Q87" s="198"/>
      <c r="R87" s="199">
        <f>SUM(R88:R106)</f>
        <v>0</v>
      </c>
      <c r="S87" s="198"/>
      <c r="T87" s="200">
        <f>SUM(T88:T106)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151</v>
      </c>
      <c r="AT87" s="202" t="s">
        <v>71</v>
      </c>
      <c r="AU87" s="202" t="s">
        <v>80</v>
      </c>
      <c r="AY87" s="201" t="s">
        <v>123</v>
      </c>
      <c r="BK87" s="203">
        <f>SUM(BK88:BK106)</f>
        <v>0</v>
      </c>
    </row>
    <row r="88" s="2" customFormat="1" ht="16.5" customHeight="1">
      <c r="A88" s="40"/>
      <c r="B88" s="41"/>
      <c r="C88" s="206" t="s">
        <v>80</v>
      </c>
      <c r="D88" s="206" t="s">
        <v>125</v>
      </c>
      <c r="E88" s="207" t="s">
        <v>706</v>
      </c>
      <c r="F88" s="208" t="s">
        <v>707</v>
      </c>
      <c r="G88" s="209" t="s">
        <v>648</v>
      </c>
      <c r="H88" s="210">
        <v>1</v>
      </c>
      <c r="I88" s="211"/>
      <c r="J88" s="212">
        <f>ROUND(I88*H88,2)</f>
        <v>0</v>
      </c>
      <c r="K88" s="208" t="s">
        <v>129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708</v>
      </c>
      <c r="AT88" s="217" t="s">
        <v>125</v>
      </c>
      <c r="AU88" s="217" t="s">
        <v>82</v>
      </c>
      <c r="AY88" s="19" t="s">
        <v>123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708</v>
      </c>
      <c r="BM88" s="217" t="s">
        <v>709</v>
      </c>
    </row>
    <row r="89" s="2" customFormat="1">
      <c r="A89" s="40"/>
      <c r="B89" s="41"/>
      <c r="C89" s="42"/>
      <c r="D89" s="219" t="s">
        <v>132</v>
      </c>
      <c r="E89" s="42"/>
      <c r="F89" s="220" t="s">
        <v>710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82</v>
      </c>
    </row>
    <row r="90" s="14" customFormat="1">
      <c r="A90" s="14"/>
      <c r="B90" s="249"/>
      <c r="C90" s="250"/>
      <c r="D90" s="236" t="s">
        <v>140</v>
      </c>
      <c r="E90" s="251" t="s">
        <v>19</v>
      </c>
      <c r="F90" s="252" t="s">
        <v>711</v>
      </c>
      <c r="G90" s="250"/>
      <c r="H90" s="251" t="s">
        <v>19</v>
      </c>
      <c r="I90" s="253"/>
      <c r="J90" s="250"/>
      <c r="K90" s="250"/>
      <c r="L90" s="254"/>
      <c r="M90" s="255"/>
      <c r="N90" s="256"/>
      <c r="O90" s="256"/>
      <c r="P90" s="256"/>
      <c r="Q90" s="256"/>
      <c r="R90" s="256"/>
      <c r="S90" s="256"/>
      <c r="T90" s="257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8" t="s">
        <v>140</v>
      </c>
      <c r="AU90" s="258" t="s">
        <v>82</v>
      </c>
      <c r="AV90" s="14" t="s">
        <v>80</v>
      </c>
      <c r="AW90" s="14" t="s">
        <v>33</v>
      </c>
      <c r="AX90" s="14" t="s">
        <v>72</v>
      </c>
      <c r="AY90" s="258" t="s">
        <v>123</v>
      </c>
    </row>
    <row r="91" s="13" customFormat="1">
      <c r="A91" s="13"/>
      <c r="B91" s="234"/>
      <c r="C91" s="235"/>
      <c r="D91" s="236" t="s">
        <v>140</v>
      </c>
      <c r="E91" s="259" t="s">
        <v>19</v>
      </c>
      <c r="F91" s="237" t="s">
        <v>80</v>
      </c>
      <c r="G91" s="235"/>
      <c r="H91" s="238">
        <v>1</v>
      </c>
      <c r="I91" s="239"/>
      <c r="J91" s="235"/>
      <c r="K91" s="235"/>
      <c r="L91" s="240"/>
      <c r="M91" s="241"/>
      <c r="N91" s="242"/>
      <c r="O91" s="242"/>
      <c r="P91" s="242"/>
      <c r="Q91" s="242"/>
      <c r="R91" s="242"/>
      <c r="S91" s="242"/>
      <c r="T91" s="24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4" t="s">
        <v>140</v>
      </c>
      <c r="AU91" s="244" t="s">
        <v>82</v>
      </c>
      <c r="AV91" s="13" t="s">
        <v>82</v>
      </c>
      <c r="AW91" s="13" t="s">
        <v>33</v>
      </c>
      <c r="AX91" s="13" t="s">
        <v>80</v>
      </c>
      <c r="AY91" s="244" t="s">
        <v>123</v>
      </c>
    </row>
    <row r="92" s="2" customFormat="1" ht="16.5" customHeight="1">
      <c r="A92" s="40"/>
      <c r="B92" s="41"/>
      <c r="C92" s="206" t="s">
        <v>82</v>
      </c>
      <c r="D92" s="206" t="s">
        <v>125</v>
      </c>
      <c r="E92" s="207" t="s">
        <v>712</v>
      </c>
      <c r="F92" s="208" t="s">
        <v>713</v>
      </c>
      <c r="G92" s="209" t="s">
        <v>648</v>
      </c>
      <c r="H92" s="210">
        <v>1</v>
      </c>
      <c r="I92" s="211"/>
      <c r="J92" s="212">
        <f>ROUND(I92*H92,2)</f>
        <v>0</v>
      </c>
      <c r="K92" s="208" t="s">
        <v>129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708</v>
      </c>
      <c r="AT92" s="217" t="s">
        <v>125</v>
      </c>
      <c r="AU92" s="217" t="s">
        <v>82</v>
      </c>
      <c r="AY92" s="19" t="s">
        <v>123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708</v>
      </c>
      <c r="BM92" s="217" t="s">
        <v>714</v>
      </c>
    </row>
    <row r="93" s="2" customFormat="1">
      <c r="A93" s="40"/>
      <c r="B93" s="41"/>
      <c r="C93" s="42"/>
      <c r="D93" s="219" t="s">
        <v>132</v>
      </c>
      <c r="E93" s="42"/>
      <c r="F93" s="220" t="s">
        <v>715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82</v>
      </c>
    </row>
    <row r="94" s="2" customFormat="1" ht="16.5" customHeight="1">
      <c r="A94" s="40"/>
      <c r="B94" s="41"/>
      <c r="C94" s="206" t="s">
        <v>142</v>
      </c>
      <c r="D94" s="206" t="s">
        <v>125</v>
      </c>
      <c r="E94" s="207" t="s">
        <v>716</v>
      </c>
      <c r="F94" s="208" t="s">
        <v>717</v>
      </c>
      <c r="G94" s="209" t="s">
        <v>648</v>
      </c>
      <c r="H94" s="210">
        <v>1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708</v>
      </c>
      <c r="AT94" s="217" t="s">
        <v>125</v>
      </c>
      <c r="AU94" s="217" t="s">
        <v>82</v>
      </c>
      <c r="AY94" s="19" t="s">
        <v>123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708</v>
      </c>
      <c r="BM94" s="217" t="s">
        <v>718</v>
      </c>
    </row>
    <row r="95" s="2" customFormat="1">
      <c r="A95" s="40"/>
      <c r="B95" s="41"/>
      <c r="C95" s="42"/>
      <c r="D95" s="219" t="s">
        <v>132</v>
      </c>
      <c r="E95" s="42"/>
      <c r="F95" s="220" t="s">
        <v>719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82</v>
      </c>
    </row>
    <row r="96" s="14" customFormat="1">
      <c r="A96" s="14"/>
      <c r="B96" s="249"/>
      <c r="C96" s="250"/>
      <c r="D96" s="236" t="s">
        <v>140</v>
      </c>
      <c r="E96" s="251" t="s">
        <v>19</v>
      </c>
      <c r="F96" s="252" t="s">
        <v>720</v>
      </c>
      <c r="G96" s="250"/>
      <c r="H96" s="251" t="s">
        <v>19</v>
      </c>
      <c r="I96" s="253"/>
      <c r="J96" s="250"/>
      <c r="K96" s="250"/>
      <c r="L96" s="254"/>
      <c r="M96" s="255"/>
      <c r="N96" s="256"/>
      <c r="O96" s="256"/>
      <c r="P96" s="256"/>
      <c r="Q96" s="256"/>
      <c r="R96" s="256"/>
      <c r="S96" s="256"/>
      <c r="T96" s="25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8" t="s">
        <v>140</v>
      </c>
      <c r="AU96" s="258" t="s">
        <v>82</v>
      </c>
      <c r="AV96" s="14" t="s">
        <v>80</v>
      </c>
      <c r="AW96" s="14" t="s">
        <v>33</v>
      </c>
      <c r="AX96" s="14" t="s">
        <v>72</v>
      </c>
      <c r="AY96" s="258" t="s">
        <v>123</v>
      </c>
    </row>
    <row r="97" s="13" customFormat="1">
      <c r="A97" s="13"/>
      <c r="B97" s="234"/>
      <c r="C97" s="235"/>
      <c r="D97" s="236" t="s">
        <v>140</v>
      </c>
      <c r="E97" s="259" t="s">
        <v>19</v>
      </c>
      <c r="F97" s="237" t="s">
        <v>80</v>
      </c>
      <c r="G97" s="235"/>
      <c r="H97" s="238">
        <v>1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140</v>
      </c>
      <c r="AU97" s="244" t="s">
        <v>82</v>
      </c>
      <c r="AV97" s="13" t="s">
        <v>82</v>
      </c>
      <c r="AW97" s="13" t="s">
        <v>33</v>
      </c>
      <c r="AX97" s="13" t="s">
        <v>80</v>
      </c>
      <c r="AY97" s="244" t="s">
        <v>123</v>
      </c>
    </row>
    <row r="98" s="2" customFormat="1" ht="16.5" customHeight="1">
      <c r="A98" s="40"/>
      <c r="B98" s="41"/>
      <c r="C98" s="206" t="s">
        <v>130</v>
      </c>
      <c r="D98" s="206" t="s">
        <v>125</v>
      </c>
      <c r="E98" s="207" t="s">
        <v>721</v>
      </c>
      <c r="F98" s="208" t="s">
        <v>722</v>
      </c>
      <c r="G98" s="209" t="s">
        <v>648</v>
      </c>
      <c r="H98" s="210">
        <v>1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708</v>
      </c>
      <c r="AT98" s="217" t="s">
        <v>125</v>
      </c>
      <c r="AU98" s="217" t="s">
        <v>82</v>
      </c>
      <c r="AY98" s="19" t="s">
        <v>123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708</v>
      </c>
      <c r="BM98" s="217" t="s">
        <v>723</v>
      </c>
    </row>
    <row r="99" s="2" customFormat="1">
      <c r="A99" s="40"/>
      <c r="B99" s="41"/>
      <c r="C99" s="42"/>
      <c r="D99" s="219" t="s">
        <v>132</v>
      </c>
      <c r="E99" s="42"/>
      <c r="F99" s="220" t="s">
        <v>724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14" customFormat="1">
      <c r="A100" s="14"/>
      <c r="B100" s="249"/>
      <c r="C100" s="250"/>
      <c r="D100" s="236" t="s">
        <v>140</v>
      </c>
      <c r="E100" s="251" t="s">
        <v>19</v>
      </c>
      <c r="F100" s="252" t="s">
        <v>725</v>
      </c>
      <c r="G100" s="250"/>
      <c r="H100" s="251" t="s">
        <v>19</v>
      </c>
      <c r="I100" s="253"/>
      <c r="J100" s="250"/>
      <c r="K100" s="250"/>
      <c r="L100" s="254"/>
      <c r="M100" s="255"/>
      <c r="N100" s="256"/>
      <c r="O100" s="256"/>
      <c r="P100" s="256"/>
      <c r="Q100" s="256"/>
      <c r="R100" s="256"/>
      <c r="S100" s="256"/>
      <c r="T100" s="25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8" t="s">
        <v>140</v>
      </c>
      <c r="AU100" s="258" t="s">
        <v>82</v>
      </c>
      <c r="AV100" s="14" t="s">
        <v>80</v>
      </c>
      <c r="AW100" s="14" t="s">
        <v>33</v>
      </c>
      <c r="AX100" s="14" t="s">
        <v>72</v>
      </c>
      <c r="AY100" s="258" t="s">
        <v>123</v>
      </c>
    </row>
    <row r="101" s="14" customFormat="1">
      <c r="A101" s="14"/>
      <c r="B101" s="249"/>
      <c r="C101" s="250"/>
      <c r="D101" s="236" t="s">
        <v>140</v>
      </c>
      <c r="E101" s="251" t="s">
        <v>19</v>
      </c>
      <c r="F101" s="252" t="s">
        <v>726</v>
      </c>
      <c r="G101" s="250"/>
      <c r="H101" s="251" t="s">
        <v>19</v>
      </c>
      <c r="I101" s="253"/>
      <c r="J101" s="250"/>
      <c r="K101" s="250"/>
      <c r="L101" s="254"/>
      <c r="M101" s="255"/>
      <c r="N101" s="256"/>
      <c r="O101" s="256"/>
      <c r="P101" s="256"/>
      <c r="Q101" s="256"/>
      <c r="R101" s="256"/>
      <c r="S101" s="256"/>
      <c r="T101" s="25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8" t="s">
        <v>140</v>
      </c>
      <c r="AU101" s="258" t="s">
        <v>82</v>
      </c>
      <c r="AV101" s="14" t="s">
        <v>80</v>
      </c>
      <c r="AW101" s="14" t="s">
        <v>33</v>
      </c>
      <c r="AX101" s="14" t="s">
        <v>72</v>
      </c>
      <c r="AY101" s="258" t="s">
        <v>123</v>
      </c>
    </row>
    <row r="102" s="13" customFormat="1">
      <c r="A102" s="13"/>
      <c r="B102" s="234"/>
      <c r="C102" s="235"/>
      <c r="D102" s="236" t="s">
        <v>140</v>
      </c>
      <c r="E102" s="259" t="s">
        <v>19</v>
      </c>
      <c r="F102" s="237" t="s">
        <v>80</v>
      </c>
      <c r="G102" s="235"/>
      <c r="H102" s="238">
        <v>1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140</v>
      </c>
      <c r="AU102" s="244" t="s">
        <v>82</v>
      </c>
      <c r="AV102" s="13" t="s">
        <v>82</v>
      </c>
      <c r="AW102" s="13" t="s">
        <v>33</v>
      </c>
      <c r="AX102" s="13" t="s">
        <v>80</v>
      </c>
      <c r="AY102" s="244" t="s">
        <v>123</v>
      </c>
    </row>
    <row r="103" s="2" customFormat="1" ht="16.5" customHeight="1">
      <c r="A103" s="40"/>
      <c r="B103" s="41"/>
      <c r="C103" s="206" t="s">
        <v>151</v>
      </c>
      <c r="D103" s="206" t="s">
        <v>125</v>
      </c>
      <c r="E103" s="207" t="s">
        <v>727</v>
      </c>
      <c r="F103" s="208" t="s">
        <v>728</v>
      </c>
      <c r="G103" s="209" t="s">
        <v>648</v>
      </c>
      <c r="H103" s="210">
        <v>1</v>
      </c>
      <c r="I103" s="211"/>
      <c r="J103" s="212">
        <f>ROUND(I103*H103,2)</f>
        <v>0</v>
      </c>
      <c r="K103" s="208" t="s">
        <v>129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708</v>
      </c>
      <c r="AT103" s="217" t="s">
        <v>125</v>
      </c>
      <c r="AU103" s="217" t="s">
        <v>82</v>
      </c>
      <c r="AY103" s="19" t="s">
        <v>123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708</v>
      </c>
      <c r="BM103" s="217" t="s">
        <v>729</v>
      </c>
    </row>
    <row r="104" s="2" customFormat="1">
      <c r="A104" s="40"/>
      <c r="B104" s="41"/>
      <c r="C104" s="42"/>
      <c r="D104" s="219" t="s">
        <v>132</v>
      </c>
      <c r="E104" s="42"/>
      <c r="F104" s="220" t="s">
        <v>730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132</v>
      </c>
      <c r="AU104" s="19" t="s">
        <v>82</v>
      </c>
    </row>
    <row r="105" s="14" customFormat="1">
      <c r="A105" s="14"/>
      <c r="B105" s="249"/>
      <c r="C105" s="250"/>
      <c r="D105" s="236" t="s">
        <v>140</v>
      </c>
      <c r="E105" s="251" t="s">
        <v>19</v>
      </c>
      <c r="F105" s="252" t="s">
        <v>731</v>
      </c>
      <c r="G105" s="250"/>
      <c r="H105" s="251" t="s">
        <v>19</v>
      </c>
      <c r="I105" s="253"/>
      <c r="J105" s="250"/>
      <c r="K105" s="250"/>
      <c r="L105" s="254"/>
      <c r="M105" s="255"/>
      <c r="N105" s="256"/>
      <c r="O105" s="256"/>
      <c r="P105" s="256"/>
      <c r="Q105" s="256"/>
      <c r="R105" s="256"/>
      <c r="S105" s="256"/>
      <c r="T105" s="25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8" t="s">
        <v>140</v>
      </c>
      <c r="AU105" s="258" t="s">
        <v>82</v>
      </c>
      <c r="AV105" s="14" t="s">
        <v>80</v>
      </c>
      <c r="AW105" s="14" t="s">
        <v>33</v>
      </c>
      <c r="AX105" s="14" t="s">
        <v>72</v>
      </c>
      <c r="AY105" s="258" t="s">
        <v>123</v>
      </c>
    </row>
    <row r="106" s="13" customFormat="1">
      <c r="A106" s="13"/>
      <c r="B106" s="234"/>
      <c r="C106" s="235"/>
      <c r="D106" s="236" t="s">
        <v>140</v>
      </c>
      <c r="E106" s="259" t="s">
        <v>19</v>
      </c>
      <c r="F106" s="237" t="s">
        <v>80</v>
      </c>
      <c r="G106" s="235"/>
      <c r="H106" s="238">
        <v>1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140</v>
      </c>
      <c r="AU106" s="244" t="s">
        <v>82</v>
      </c>
      <c r="AV106" s="13" t="s">
        <v>82</v>
      </c>
      <c r="AW106" s="13" t="s">
        <v>33</v>
      </c>
      <c r="AX106" s="13" t="s">
        <v>80</v>
      </c>
      <c r="AY106" s="244" t="s">
        <v>123</v>
      </c>
    </row>
    <row r="107" s="12" customFormat="1" ht="22.8" customHeight="1">
      <c r="A107" s="12"/>
      <c r="B107" s="190"/>
      <c r="C107" s="191"/>
      <c r="D107" s="192" t="s">
        <v>71</v>
      </c>
      <c r="E107" s="204" t="s">
        <v>732</v>
      </c>
      <c r="F107" s="204" t="s">
        <v>733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SUM(P108:P122)</f>
        <v>0</v>
      </c>
      <c r="Q107" s="198"/>
      <c r="R107" s="199">
        <f>SUM(R108:R122)</f>
        <v>0</v>
      </c>
      <c r="S107" s="198"/>
      <c r="T107" s="200">
        <f>SUM(T108:T122)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151</v>
      </c>
      <c r="AT107" s="202" t="s">
        <v>71</v>
      </c>
      <c r="AU107" s="202" t="s">
        <v>80</v>
      </c>
      <c r="AY107" s="201" t="s">
        <v>123</v>
      </c>
      <c r="BK107" s="203">
        <f>SUM(BK108:BK122)</f>
        <v>0</v>
      </c>
    </row>
    <row r="108" s="2" customFormat="1" ht="16.5" customHeight="1">
      <c r="A108" s="40"/>
      <c r="B108" s="41"/>
      <c r="C108" s="206" t="s">
        <v>184</v>
      </c>
      <c r="D108" s="206" t="s">
        <v>125</v>
      </c>
      <c r="E108" s="207" t="s">
        <v>734</v>
      </c>
      <c r="F108" s="208" t="s">
        <v>733</v>
      </c>
      <c r="G108" s="209" t="s">
        <v>648</v>
      </c>
      <c r="H108" s="210">
        <v>1</v>
      </c>
      <c r="I108" s="211"/>
      <c r="J108" s="212">
        <f>ROUND(I108*H108,2)</f>
        <v>0</v>
      </c>
      <c r="K108" s="208" t="s">
        <v>129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708</v>
      </c>
      <c r="AT108" s="217" t="s">
        <v>125</v>
      </c>
      <c r="AU108" s="217" t="s">
        <v>82</v>
      </c>
      <c r="AY108" s="19" t="s">
        <v>123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708</v>
      </c>
      <c r="BM108" s="217" t="s">
        <v>735</v>
      </c>
    </row>
    <row r="109" s="2" customFormat="1">
      <c r="A109" s="40"/>
      <c r="B109" s="41"/>
      <c r="C109" s="42"/>
      <c r="D109" s="219" t="s">
        <v>132</v>
      </c>
      <c r="E109" s="42"/>
      <c r="F109" s="220" t="s">
        <v>736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82</v>
      </c>
    </row>
    <row r="110" s="14" customFormat="1">
      <c r="A110" s="14"/>
      <c r="B110" s="249"/>
      <c r="C110" s="250"/>
      <c r="D110" s="236" t="s">
        <v>140</v>
      </c>
      <c r="E110" s="251" t="s">
        <v>19</v>
      </c>
      <c r="F110" s="252" t="s">
        <v>737</v>
      </c>
      <c r="G110" s="250"/>
      <c r="H110" s="251" t="s">
        <v>19</v>
      </c>
      <c r="I110" s="253"/>
      <c r="J110" s="250"/>
      <c r="K110" s="250"/>
      <c r="L110" s="254"/>
      <c r="M110" s="255"/>
      <c r="N110" s="256"/>
      <c r="O110" s="256"/>
      <c r="P110" s="256"/>
      <c r="Q110" s="256"/>
      <c r="R110" s="256"/>
      <c r="S110" s="256"/>
      <c r="T110" s="25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8" t="s">
        <v>140</v>
      </c>
      <c r="AU110" s="258" t="s">
        <v>82</v>
      </c>
      <c r="AV110" s="14" t="s">
        <v>80</v>
      </c>
      <c r="AW110" s="14" t="s">
        <v>33</v>
      </c>
      <c r="AX110" s="14" t="s">
        <v>72</v>
      </c>
      <c r="AY110" s="258" t="s">
        <v>123</v>
      </c>
    </row>
    <row r="111" s="14" customFormat="1">
      <c r="A111" s="14"/>
      <c r="B111" s="249"/>
      <c r="C111" s="250"/>
      <c r="D111" s="236" t="s">
        <v>140</v>
      </c>
      <c r="E111" s="251" t="s">
        <v>19</v>
      </c>
      <c r="F111" s="252" t="s">
        <v>738</v>
      </c>
      <c r="G111" s="250"/>
      <c r="H111" s="251" t="s">
        <v>19</v>
      </c>
      <c r="I111" s="253"/>
      <c r="J111" s="250"/>
      <c r="K111" s="250"/>
      <c r="L111" s="254"/>
      <c r="M111" s="255"/>
      <c r="N111" s="256"/>
      <c r="O111" s="256"/>
      <c r="P111" s="256"/>
      <c r="Q111" s="256"/>
      <c r="R111" s="256"/>
      <c r="S111" s="256"/>
      <c r="T111" s="25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8" t="s">
        <v>140</v>
      </c>
      <c r="AU111" s="258" t="s">
        <v>82</v>
      </c>
      <c r="AV111" s="14" t="s">
        <v>80</v>
      </c>
      <c r="AW111" s="14" t="s">
        <v>33</v>
      </c>
      <c r="AX111" s="14" t="s">
        <v>72</v>
      </c>
      <c r="AY111" s="258" t="s">
        <v>123</v>
      </c>
    </row>
    <row r="112" s="14" customFormat="1">
      <c r="A112" s="14"/>
      <c r="B112" s="249"/>
      <c r="C112" s="250"/>
      <c r="D112" s="236" t="s">
        <v>140</v>
      </c>
      <c r="E112" s="251" t="s">
        <v>19</v>
      </c>
      <c r="F112" s="252" t="s">
        <v>739</v>
      </c>
      <c r="G112" s="250"/>
      <c r="H112" s="251" t="s">
        <v>19</v>
      </c>
      <c r="I112" s="253"/>
      <c r="J112" s="250"/>
      <c r="K112" s="250"/>
      <c r="L112" s="254"/>
      <c r="M112" s="255"/>
      <c r="N112" s="256"/>
      <c r="O112" s="256"/>
      <c r="P112" s="256"/>
      <c r="Q112" s="256"/>
      <c r="R112" s="256"/>
      <c r="S112" s="256"/>
      <c r="T112" s="25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8" t="s">
        <v>140</v>
      </c>
      <c r="AU112" s="258" t="s">
        <v>82</v>
      </c>
      <c r="AV112" s="14" t="s">
        <v>80</v>
      </c>
      <c r="AW112" s="14" t="s">
        <v>33</v>
      </c>
      <c r="AX112" s="14" t="s">
        <v>72</v>
      </c>
      <c r="AY112" s="258" t="s">
        <v>123</v>
      </c>
    </row>
    <row r="113" s="14" customFormat="1">
      <c r="A113" s="14"/>
      <c r="B113" s="249"/>
      <c r="C113" s="250"/>
      <c r="D113" s="236" t="s">
        <v>140</v>
      </c>
      <c r="E113" s="251" t="s">
        <v>19</v>
      </c>
      <c r="F113" s="252" t="s">
        <v>740</v>
      </c>
      <c r="G113" s="250"/>
      <c r="H113" s="251" t="s">
        <v>19</v>
      </c>
      <c r="I113" s="253"/>
      <c r="J113" s="250"/>
      <c r="K113" s="250"/>
      <c r="L113" s="254"/>
      <c r="M113" s="255"/>
      <c r="N113" s="256"/>
      <c r="O113" s="256"/>
      <c r="P113" s="256"/>
      <c r="Q113" s="256"/>
      <c r="R113" s="256"/>
      <c r="S113" s="256"/>
      <c r="T113" s="25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8" t="s">
        <v>140</v>
      </c>
      <c r="AU113" s="258" t="s">
        <v>82</v>
      </c>
      <c r="AV113" s="14" t="s">
        <v>80</v>
      </c>
      <c r="AW113" s="14" t="s">
        <v>33</v>
      </c>
      <c r="AX113" s="14" t="s">
        <v>72</v>
      </c>
      <c r="AY113" s="258" t="s">
        <v>123</v>
      </c>
    </row>
    <row r="114" s="13" customFormat="1">
      <c r="A114" s="13"/>
      <c r="B114" s="234"/>
      <c r="C114" s="235"/>
      <c r="D114" s="236" t="s">
        <v>140</v>
      </c>
      <c r="E114" s="259" t="s">
        <v>19</v>
      </c>
      <c r="F114" s="237" t="s">
        <v>80</v>
      </c>
      <c r="G114" s="235"/>
      <c r="H114" s="238">
        <v>1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140</v>
      </c>
      <c r="AU114" s="244" t="s">
        <v>82</v>
      </c>
      <c r="AV114" s="13" t="s">
        <v>82</v>
      </c>
      <c r="AW114" s="13" t="s">
        <v>33</v>
      </c>
      <c r="AX114" s="13" t="s">
        <v>80</v>
      </c>
      <c r="AY114" s="244" t="s">
        <v>123</v>
      </c>
    </row>
    <row r="115" s="2" customFormat="1" ht="16.5" customHeight="1">
      <c r="A115" s="40"/>
      <c r="B115" s="41"/>
      <c r="C115" s="206" t="s">
        <v>190</v>
      </c>
      <c r="D115" s="206" t="s">
        <v>125</v>
      </c>
      <c r="E115" s="207" t="s">
        <v>741</v>
      </c>
      <c r="F115" s="208" t="s">
        <v>742</v>
      </c>
      <c r="G115" s="209" t="s">
        <v>648</v>
      </c>
      <c r="H115" s="210">
        <v>1</v>
      </c>
      <c r="I115" s="211"/>
      <c r="J115" s="212">
        <f>ROUND(I115*H115,2)</f>
        <v>0</v>
      </c>
      <c r="K115" s="208" t="s">
        <v>129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708</v>
      </c>
      <c r="AT115" s="217" t="s">
        <v>125</v>
      </c>
      <c r="AU115" s="217" t="s">
        <v>82</v>
      </c>
      <c r="AY115" s="19" t="s">
        <v>123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708</v>
      </c>
      <c r="BM115" s="217" t="s">
        <v>743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744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82</v>
      </c>
    </row>
    <row r="117" s="14" customFormat="1">
      <c r="A117" s="14"/>
      <c r="B117" s="249"/>
      <c r="C117" s="250"/>
      <c r="D117" s="236" t="s">
        <v>140</v>
      </c>
      <c r="E117" s="251" t="s">
        <v>19</v>
      </c>
      <c r="F117" s="252" t="s">
        <v>745</v>
      </c>
      <c r="G117" s="250"/>
      <c r="H117" s="251" t="s">
        <v>19</v>
      </c>
      <c r="I117" s="253"/>
      <c r="J117" s="250"/>
      <c r="K117" s="250"/>
      <c r="L117" s="254"/>
      <c r="M117" s="255"/>
      <c r="N117" s="256"/>
      <c r="O117" s="256"/>
      <c r="P117" s="256"/>
      <c r="Q117" s="256"/>
      <c r="R117" s="256"/>
      <c r="S117" s="256"/>
      <c r="T117" s="25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8" t="s">
        <v>140</v>
      </c>
      <c r="AU117" s="258" t="s">
        <v>82</v>
      </c>
      <c r="AV117" s="14" t="s">
        <v>80</v>
      </c>
      <c r="AW117" s="14" t="s">
        <v>33</v>
      </c>
      <c r="AX117" s="14" t="s">
        <v>72</v>
      </c>
      <c r="AY117" s="258" t="s">
        <v>123</v>
      </c>
    </row>
    <row r="118" s="13" customFormat="1">
      <c r="A118" s="13"/>
      <c r="B118" s="234"/>
      <c r="C118" s="235"/>
      <c r="D118" s="236" t="s">
        <v>140</v>
      </c>
      <c r="E118" s="259" t="s">
        <v>19</v>
      </c>
      <c r="F118" s="237" t="s">
        <v>80</v>
      </c>
      <c r="G118" s="235"/>
      <c r="H118" s="238">
        <v>1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140</v>
      </c>
      <c r="AU118" s="244" t="s">
        <v>82</v>
      </c>
      <c r="AV118" s="13" t="s">
        <v>82</v>
      </c>
      <c r="AW118" s="13" t="s">
        <v>33</v>
      </c>
      <c r="AX118" s="13" t="s">
        <v>80</v>
      </c>
      <c r="AY118" s="244" t="s">
        <v>123</v>
      </c>
    </row>
    <row r="119" s="2" customFormat="1" ht="21.75" customHeight="1">
      <c r="A119" s="40"/>
      <c r="B119" s="41"/>
      <c r="C119" s="206" t="s">
        <v>138</v>
      </c>
      <c r="D119" s="206" t="s">
        <v>125</v>
      </c>
      <c r="E119" s="207" t="s">
        <v>746</v>
      </c>
      <c r="F119" s="208" t="s">
        <v>747</v>
      </c>
      <c r="G119" s="209" t="s">
        <v>648</v>
      </c>
      <c r="H119" s="210">
        <v>1</v>
      </c>
      <c r="I119" s="211"/>
      <c r="J119" s="212">
        <f>ROUND(I119*H119,2)</f>
        <v>0</v>
      </c>
      <c r="K119" s="208" t="s">
        <v>129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708</v>
      </c>
      <c r="AT119" s="217" t="s">
        <v>125</v>
      </c>
      <c r="AU119" s="217" t="s">
        <v>82</v>
      </c>
      <c r="AY119" s="19" t="s">
        <v>123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708</v>
      </c>
      <c r="BM119" s="217" t="s">
        <v>748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749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82</v>
      </c>
    </row>
    <row r="121" s="14" customFormat="1">
      <c r="A121" s="14"/>
      <c r="B121" s="249"/>
      <c r="C121" s="250"/>
      <c r="D121" s="236" t="s">
        <v>140</v>
      </c>
      <c r="E121" s="251" t="s">
        <v>19</v>
      </c>
      <c r="F121" s="252" t="s">
        <v>750</v>
      </c>
      <c r="G121" s="250"/>
      <c r="H121" s="251" t="s">
        <v>19</v>
      </c>
      <c r="I121" s="253"/>
      <c r="J121" s="250"/>
      <c r="K121" s="250"/>
      <c r="L121" s="254"/>
      <c r="M121" s="255"/>
      <c r="N121" s="256"/>
      <c r="O121" s="256"/>
      <c r="P121" s="256"/>
      <c r="Q121" s="256"/>
      <c r="R121" s="256"/>
      <c r="S121" s="256"/>
      <c r="T121" s="25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8" t="s">
        <v>140</v>
      </c>
      <c r="AU121" s="258" t="s">
        <v>82</v>
      </c>
      <c r="AV121" s="14" t="s">
        <v>80</v>
      </c>
      <c r="AW121" s="14" t="s">
        <v>33</v>
      </c>
      <c r="AX121" s="14" t="s">
        <v>72</v>
      </c>
      <c r="AY121" s="258" t="s">
        <v>123</v>
      </c>
    </row>
    <row r="122" s="13" customFormat="1">
      <c r="A122" s="13"/>
      <c r="B122" s="234"/>
      <c r="C122" s="235"/>
      <c r="D122" s="236" t="s">
        <v>140</v>
      </c>
      <c r="E122" s="259" t="s">
        <v>19</v>
      </c>
      <c r="F122" s="237" t="s">
        <v>80</v>
      </c>
      <c r="G122" s="235"/>
      <c r="H122" s="238">
        <v>1</v>
      </c>
      <c r="I122" s="239"/>
      <c r="J122" s="235"/>
      <c r="K122" s="235"/>
      <c r="L122" s="240"/>
      <c r="M122" s="241"/>
      <c r="N122" s="242"/>
      <c r="O122" s="242"/>
      <c r="P122" s="242"/>
      <c r="Q122" s="242"/>
      <c r="R122" s="242"/>
      <c r="S122" s="242"/>
      <c r="T122" s="24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4" t="s">
        <v>140</v>
      </c>
      <c r="AU122" s="244" t="s">
        <v>82</v>
      </c>
      <c r="AV122" s="13" t="s">
        <v>82</v>
      </c>
      <c r="AW122" s="13" t="s">
        <v>33</v>
      </c>
      <c r="AX122" s="13" t="s">
        <v>80</v>
      </c>
      <c r="AY122" s="244" t="s">
        <v>123</v>
      </c>
    </row>
    <row r="123" s="12" customFormat="1" ht="22.8" customHeight="1">
      <c r="A123" s="12"/>
      <c r="B123" s="190"/>
      <c r="C123" s="191"/>
      <c r="D123" s="192" t="s">
        <v>71</v>
      </c>
      <c r="E123" s="204" t="s">
        <v>751</v>
      </c>
      <c r="F123" s="204" t="s">
        <v>752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SUM(P124:P127)</f>
        <v>0</v>
      </c>
      <c r="Q123" s="198"/>
      <c r="R123" s="199">
        <f>SUM(R124:R127)</f>
        <v>0</v>
      </c>
      <c r="S123" s="198"/>
      <c r="T123" s="200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151</v>
      </c>
      <c r="AT123" s="202" t="s">
        <v>71</v>
      </c>
      <c r="AU123" s="202" t="s">
        <v>80</v>
      </c>
      <c r="AY123" s="201" t="s">
        <v>123</v>
      </c>
      <c r="BK123" s="203">
        <f>SUM(BK124:BK127)</f>
        <v>0</v>
      </c>
    </row>
    <row r="124" s="2" customFormat="1" ht="16.5" customHeight="1">
      <c r="A124" s="40"/>
      <c r="B124" s="41"/>
      <c r="C124" s="206" t="s">
        <v>207</v>
      </c>
      <c r="D124" s="206" t="s">
        <v>125</v>
      </c>
      <c r="E124" s="207" t="s">
        <v>753</v>
      </c>
      <c r="F124" s="208" t="s">
        <v>754</v>
      </c>
      <c r="G124" s="209" t="s">
        <v>648</v>
      </c>
      <c r="H124" s="210">
        <v>1</v>
      </c>
      <c r="I124" s="211"/>
      <c r="J124" s="212">
        <f>ROUND(I124*H124,2)</f>
        <v>0</v>
      </c>
      <c r="K124" s="208" t="s">
        <v>129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708</v>
      </c>
      <c r="AT124" s="217" t="s">
        <v>125</v>
      </c>
      <c r="AU124" s="217" t="s">
        <v>82</v>
      </c>
      <c r="AY124" s="19" t="s">
        <v>123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708</v>
      </c>
      <c r="BM124" s="217" t="s">
        <v>755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756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82</v>
      </c>
    </row>
    <row r="126" s="14" customFormat="1">
      <c r="A126" s="14"/>
      <c r="B126" s="249"/>
      <c r="C126" s="250"/>
      <c r="D126" s="236" t="s">
        <v>140</v>
      </c>
      <c r="E126" s="251" t="s">
        <v>19</v>
      </c>
      <c r="F126" s="252" t="s">
        <v>757</v>
      </c>
      <c r="G126" s="250"/>
      <c r="H126" s="251" t="s">
        <v>19</v>
      </c>
      <c r="I126" s="253"/>
      <c r="J126" s="250"/>
      <c r="K126" s="250"/>
      <c r="L126" s="254"/>
      <c r="M126" s="255"/>
      <c r="N126" s="256"/>
      <c r="O126" s="256"/>
      <c r="P126" s="256"/>
      <c r="Q126" s="256"/>
      <c r="R126" s="256"/>
      <c r="S126" s="256"/>
      <c r="T126" s="25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8" t="s">
        <v>140</v>
      </c>
      <c r="AU126" s="258" t="s">
        <v>82</v>
      </c>
      <c r="AV126" s="14" t="s">
        <v>80</v>
      </c>
      <c r="AW126" s="14" t="s">
        <v>33</v>
      </c>
      <c r="AX126" s="14" t="s">
        <v>72</v>
      </c>
      <c r="AY126" s="258" t="s">
        <v>123</v>
      </c>
    </row>
    <row r="127" s="13" customFormat="1">
      <c r="A127" s="13"/>
      <c r="B127" s="234"/>
      <c r="C127" s="235"/>
      <c r="D127" s="236" t="s">
        <v>140</v>
      </c>
      <c r="E127" s="259" t="s">
        <v>19</v>
      </c>
      <c r="F127" s="237" t="s">
        <v>80</v>
      </c>
      <c r="G127" s="235"/>
      <c r="H127" s="238">
        <v>1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140</v>
      </c>
      <c r="AU127" s="244" t="s">
        <v>82</v>
      </c>
      <c r="AV127" s="13" t="s">
        <v>82</v>
      </c>
      <c r="AW127" s="13" t="s">
        <v>33</v>
      </c>
      <c r="AX127" s="13" t="s">
        <v>80</v>
      </c>
      <c r="AY127" s="244" t="s">
        <v>123</v>
      </c>
    </row>
    <row r="128" s="12" customFormat="1" ht="22.8" customHeight="1">
      <c r="A128" s="12"/>
      <c r="B128" s="190"/>
      <c r="C128" s="191"/>
      <c r="D128" s="192" t="s">
        <v>71</v>
      </c>
      <c r="E128" s="204" t="s">
        <v>758</v>
      </c>
      <c r="F128" s="204" t="s">
        <v>759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SUM(P129:P130)</f>
        <v>0</v>
      </c>
      <c r="Q128" s="198"/>
      <c r="R128" s="199">
        <f>SUM(R129:R130)</f>
        <v>0</v>
      </c>
      <c r="S128" s="198"/>
      <c r="T128" s="20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151</v>
      </c>
      <c r="AT128" s="202" t="s">
        <v>71</v>
      </c>
      <c r="AU128" s="202" t="s">
        <v>80</v>
      </c>
      <c r="AY128" s="201" t="s">
        <v>123</v>
      </c>
      <c r="BK128" s="203">
        <f>SUM(BK129:BK130)</f>
        <v>0</v>
      </c>
    </row>
    <row r="129" s="2" customFormat="1" ht="16.5" customHeight="1">
      <c r="A129" s="40"/>
      <c r="B129" s="41"/>
      <c r="C129" s="206" t="s">
        <v>215</v>
      </c>
      <c r="D129" s="206" t="s">
        <v>125</v>
      </c>
      <c r="E129" s="207" t="s">
        <v>760</v>
      </c>
      <c r="F129" s="208" t="s">
        <v>761</v>
      </c>
      <c r="G129" s="209" t="s">
        <v>648</v>
      </c>
      <c r="H129" s="210">
        <v>1</v>
      </c>
      <c r="I129" s="211"/>
      <c r="J129" s="212">
        <f>ROUND(I129*H129,2)</f>
        <v>0</v>
      </c>
      <c r="K129" s="208" t="s">
        <v>129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708</v>
      </c>
      <c r="AT129" s="217" t="s">
        <v>125</v>
      </c>
      <c r="AU129" s="217" t="s">
        <v>82</v>
      </c>
      <c r="AY129" s="19" t="s">
        <v>123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708</v>
      </c>
      <c r="BM129" s="217" t="s">
        <v>762</v>
      </c>
    </row>
    <row r="130" s="2" customFormat="1">
      <c r="A130" s="40"/>
      <c r="B130" s="41"/>
      <c r="C130" s="42"/>
      <c r="D130" s="219" t="s">
        <v>132</v>
      </c>
      <c r="E130" s="42"/>
      <c r="F130" s="220" t="s">
        <v>763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82</v>
      </c>
    </row>
    <row r="131" s="12" customFormat="1" ht="22.8" customHeight="1">
      <c r="A131" s="12"/>
      <c r="B131" s="190"/>
      <c r="C131" s="191"/>
      <c r="D131" s="192" t="s">
        <v>71</v>
      </c>
      <c r="E131" s="204" t="s">
        <v>764</v>
      </c>
      <c r="F131" s="204" t="s">
        <v>765</v>
      </c>
      <c r="G131" s="191"/>
      <c r="H131" s="191"/>
      <c r="I131" s="194"/>
      <c r="J131" s="205">
        <f>BK131</f>
        <v>0</v>
      </c>
      <c r="K131" s="191"/>
      <c r="L131" s="196"/>
      <c r="M131" s="197"/>
      <c r="N131" s="198"/>
      <c r="O131" s="198"/>
      <c r="P131" s="199">
        <f>SUM(P132:P141)</f>
        <v>0</v>
      </c>
      <c r="Q131" s="198"/>
      <c r="R131" s="199">
        <f>SUM(R132:R141)</f>
        <v>0</v>
      </c>
      <c r="S131" s="198"/>
      <c r="T131" s="200">
        <f>SUM(T132:T141)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151</v>
      </c>
      <c r="AT131" s="202" t="s">
        <v>71</v>
      </c>
      <c r="AU131" s="202" t="s">
        <v>80</v>
      </c>
      <c r="AY131" s="201" t="s">
        <v>123</v>
      </c>
      <c r="BK131" s="203">
        <f>SUM(BK132:BK141)</f>
        <v>0</v>
      </c>
    </row>
    <row r="132" s="2" customFormat="1" ht="16.5" customHeight="1">
      <c r="A132" s="40"/>
      <c r="B132" s="41"/>
      <c r="C132" s="206" t="s">
        <v>222</v>
      </c>
      <c r="D132" s="206" t="s">
        <v>125</v>
      </c>
      <c r="E132" s="207" t="s">
        <v>766</v>
      </c>
      <c r="F132" s="208" t="s">
        <v>765</v>
      </c>
      <c r="G132" s="209" t="s">
        <v>648</v>
      </c>
      <c r="H132" s="210">
        <v>1</v>
      </c>
      <c r="I132" s="211"/>
      <c r="J132" s="212">
        <f>ROUND(I132*H132,2)</f>
        <v>0</v>
      </c>
      <c r="K132" s="208" t="s">
        <v>129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708</v>
      </c>
      <c r="AT132" s="217" t="s">
        <v>125</v>
      </c>
      <c r="AU132" s="217" t="s">
        <v>82</v>
      </c>
      <c r="AY132" s="19" t="s">
        <v>123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708</v>
      </c>
      <c r="BM132" s="217" t="s">
        <v>767</v>
      </c>
    </row>
    <row r="133" s="2" customFormat="1">
      <c r="A133" s="40"/>
      <c r="B133" s="41"/>
      <c r="C133" s="42"/>
      <c r="D133" s="219" t="s">
        <v>132</v>
      </c>
      <c r="E133" s="42"/>
      <c r="F133" s="220" t="s">
        <v>768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82</v>
      </c>
    </row>
    <row r="134" s="14" customFormat="1">
      <c r="A134" s="14"/>
      <c r="B134" s="249"/>
      <c r="C134" s="250"/>
      <c r="D134" s="236" t="s">
        <v>140</v>
      </c>
      <c r="E134" s="251" t="s">
        <v>19</v>
      </c>
      <c r="F134" s="252" t="s">
        <v>769</v>
      </c>
      <c r="G134" s="250"/>
      <c r="H134" s="251" t="s">
        <v>19</v>
      </c>
      <c r="I134" s="253"/>
      <c r="J134" s="250"/>
      <c r="K134" s="250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140</v>
      </c>
      <c r="AU134" s="258" t="s">
        <v>82</v>
      </c>
      <c r="AV134" s="14" t="s">
        <v>80</v>
      </c>
      <c r="AW134" s="14" t="s">
        <v>33</v>
      </c>
      <c r="AX134" s="14" t="s">
        <v>72</v>
      </c>
      <c r="AY134" s="258" t="s">
        <v>123</v>
      </c>
    </row>
    <row r="135" s="14" customFormat="1">
      <c r="A135" s="14"/>
      <c r="B135" s="249"/>
      <c r="C135" s="250"/>
      <c r="D135" s="236" t="s">
        <v>140</v>
      </c>
      <c r="E135" s="251" t="s">
        <v>19</v>
      </c>
      <c r="F135" s="252" t="s">
        <v>770</v>
      </c>
      <c r="G135" s="250"/>
      <c r="H135" s="251" t="s">
        <v>19</v>
      </c>
      <c r="I135" s="253"/>
      <c r="J135" s="250"/>
      <c r="K135" s="250"/>
      <c r="L135" s="254"/>
      <c r="M135" s="255"/>
      <c r="N135" s="256"/>
      <c r="O135" s="256"/>
      <c r="P135" s="256"/>
      <c r="Q135" s="256"/>
      <c r="R135" s="256"/>
      <c r="S135" s="256"/>
      <c r="T135" s="25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8" t="s">
        <v>140</v>
      </c>
      <c r="AU135" s="258" t="s">
        <v>82</v>
      </c>
      <c r="AV135" s="14" t="s">
        <v>80</v>
      </c>
      <c r="AW135" s="14" t="s">
        <v>33</v>
      </c>
      <c r="AX135" s="14" t="s">
        <v>72</v>
      </c>
      <c r="AY135" s="258" t="s">
        <v>123</v>
      </c>
    </row>
    <row r="136" s="13" customFormat="1">
      <c r="A136" s="13"/>
      <c r="B136" s="234"/>
      <c r="C136" s="235"/>
      <c r="D136" s="236" t="s">
        <v>140</v>
      </c>
      <c r="E136" s="259" t="s">
        <v>19</v>
      </c>
      <c r="F136" s="237" t="s">
        <v>80</v>
      </c>
      <c r="G136" s="235"/>
      <c r="H136" s="238">
        <v>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140</v>
      </c>
      <c r="AU136" s="244" t="s">
        <v>82</v>
      </c>
      <c r="AV136" s="13" t="s">
        <v>82</v>
      </c>
      <c r="AW136" s="13" t="s">
        <v>33</v>
      </c>
      <c r="AX136" s="13" t="s">
        <v>80</v>
      </c>
      <c r="AY136" s="244" t="s">
        <v>123</v>
      </c>
    </row>
    <row r="137" s="2" customFormat="1" ht="16.5" customHeight="1">
      <c r="A137" s="40"/>
      <c r="B137" s="41"/>
      <c r="C137" s="206" t="s">
        <v>8</v>
      </c>
      <c r="D137" s="206" t="s">
        <v>125</v>
      </c>
      <c r="E137" s="207" t="s">
        <v>771</v>
      </c>
      <c r="F137" s="208" t="s">
        <v>772</v>
      </c>
      <c r="G137" s="209" t="s">
        <v>648</v>
      </c>
      <c r="H137" s="210">
        <v>1</v>
      </c>
      <c r="I137" s="211"/>
      <c r="J137" s="212">
        <f>ROUND(I137*H137,2)</f>
        <v>0</v>
      </c>
      <c r="K137" s="208" t="s">
        <v>129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708</v>
      </c>
      <c r="AT137" s="217" t="s">
        <v>125</v>
      </c>
      <c r="AU137" s="217" t="s">
        <v>82</v>
      </c>
      <c r="AY137" s="19" t="s">
        <v>123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708</v>
      </c>
      <c r="BM137" s="217" t="s">
        <v>773</v>
      </c>
    </row>
    <row r="138" s="2" customFormat="1">
      <c r="A138" s="40"/>
      <c r="B138" s="41"/>
      <c r="C138" s="42"/>
      <c r="D138" s="219" t="s">
        <v>132</v>
      </c>
      <c r="E138" s="42"/>
      <c r="F138" s="220" t="s">
        <v>774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132</v>
      </c>
      <c r="AU138" s="19" t="s">
        <v>82</v>
      </c>
    </row>
    <row r="139" s="14" customFormat="1">
      <c r="A139" s="14"/>
      <c r="B139" s="249"/>
      <c r="C139" s="250"/>
      <c r="D139" s="236" t="s">
        <v>140</v>
      </c>
      <c r="E139" s="251" t="s">
        <v>19</v>
      </c>
      <c r="F139" s="252" t="s">
        <v>775</v>
      </c>
      <c r="G139" s="250"/>
      <c r="H139" s="251" t="s">
        <v>19</v>
      </c>
      <c r="I139" s="253"/>
      <c r="J139" s="250"/>
      <c r="K139" s="250"/>
      <c r="L139" s="254"/>
      <c r="M139" s="255"/>
      <c r="N139" s="256"/>
      <c r="O139" s="256"/>
      <c r="P139" s="256"/>
      <c r="Q139" s="256"/>
      <c r="R139" s="256"/>
      <c r="S139" s="256"/>
      <c r="T139" s="25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8" t="s">
        <v>140</v>
      </c>
      <c r="AU139" s="258" t="s">
        <v>82</v>
      </c>
      <c r="AV139" s="14" t="s">
        <v>80</v>
      </c>
      <c r="AW139" s="14" t="s">
        <v>33</v>
      </c>
      <c r="AX139" s="14" t="s">
        <v>72</v>
      </c>
      <c r="AY139" s="258" t="s">
        <v>123</v>
      </c>
    </row>
    <row r="140" s="14" customFormat="1">
      <c r="A140" s="14"/>
      <c r="B140" s="249"/>
      <c r="C140" s="250"/>
      <c r="D140" s="236" t="s">
        <v>140</v>
      </c>
      <c r="E140" s="251" t="s">
        <v>19</v>
      </c>
      <c r="F140" s="252" t="s">
        <v>776</v>
      </c>
      <c r="G140" s="250"/>
      <c r="H140" s="251" t="s">
        <v>19</v>
      </c>
      <c r="I140" s="253"/>
      <c r="J140" s="250"/>
      <c r="K140" s="250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140</v>
      </c>
      <c r="AU140" s="258" t="s">
        <v>82</v>
      </c>
      <c r="AV140" s="14" t="s">
        <v>80</v>
      </c>
      <c r="AW140" s="14" t="s">
        <v>33</v>
      </c>
      <c r="AX140" s="14" t="s">
        <v>72</v>
      </c>
      <c r="AY140" s="258" t="s">
        <v>123</v>
      </c>
    </row>
    <row r="141" s="13" customFormat="1">
      <c r="A141" s="13"/>
      <c r="B141" s="234"/>
      <c r="C141" s="235"/>
      <c r="D141" s="236" t="s">
        <v>140</v>
      </c>
      <c r="E141" s="259" t="s">
        <v>19</v>
      </c>
      <c r="F141" s="237" t="s">
        <v>80</v>
      </c>
      <c r="G141" s="235"/>
      <c r="H141" s="238">
        <v>1</v>
      </c>
      <c r="I141" s="239"/>
      <c r="J141" s="235"/>
      <c r="K141" s="235"/>
      <c r="L141" s="240"/>
      <c r="M141" s="274"/>
      <c r="N141" s="275"/>
      <c r="O141" s="275"/>
      <c r="P141" s="275"/>
      <c r="Q141" s="275"/>
      <c r="R141" s="275"/>
      <c r="S141" s="275"/>
      <c r="T141" s="27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140</v>
      </c>
      <c r="AU141" s="244" t="s">
        <v>82</v>
      </c>
      <c r="AV141" s="13" t="s">
        <v>82</v>
      </c>
      <c r="AW141" s="13" t="s">
        <v>33</v>
      </c>
      <c r="AX141" s="13" t="s">
        <v>80</v>
      </c>
      <c r="AY141" s="244" t="s">
        <v>123</v>
      </c>
    </row>
    <row r="142" s="2" customFormat="1" ht="6.96" customHeight="1">
      <c r="A142" s="40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46"/>
      <c r="M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</sheetData>
  <sheetProtection sheet="1" autoFilter="0" formatColumns="0" formatRows="0" objects="1" scenarios="1" spinCount="100000" saltValue="NCT6ZDmA0CkIj2v0LWYtKmxZNh4a7YIFIWX51CQsRgPd8BmbDyNJd6kylfAgg7rW9B3MhK5FZiHS7VZzmdR8Zw==" hashValue="t61V1dZQv0MNHFKgTYWebl1Sjt5HmQR9q9VbRK+LPqDGyx1Va0FjupeuwBFB2B7210XvcO4MoDI437jnQUf9BA==" algorithmName="SHA-512" password="CC35"/>
  <autoFilter ref="C84:K14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012164000"/>
    <hyperlink ref="F93" r:id="rId2" display="https://podminky.urs.cz/item/CS_URS_2025_01/012234000"/>
    <hyperlink ref="F95" r:id="rId3" display="https://podminky.urs.cz/item/CS_URS_2025_01/013244000"/>
    <hyperlink ref="F99" r:id="rId4" display="https://podminky.urs.cz/item/CS_URS_2025_01/013254000"/>
    <hyperlink ref="F104" r:id="rId5" display="https://podminky.urs.cz/item/CS_URS_2025_01/013294000"/>
    <hyperlink ref="F109" r:id="rId6" display="https://podminky.urs.cz/item/CS_URS_2025_01/030001000"/>
    <hyperlink ref="F116" r:id="rId7" display="https://podminky.urs.cz/item/CS_URS_2025_01/031303000"/>
    <hyperlink ref="F120" r:id="rId8" display="https://podminky.urs.cz/item/CS_URS_2025_01/033002000"/>
    <hyperlink ref="F125" r:id="rId9" display="https://podminky.urs.cz/item/CS_URS_2025_01/043154000"/>
    <hyperlink ref="F130" r:id="rId10" display="https://podminky.urs.cz/item/CS_URS_2025_01/072203000"/>
    <hyperlink ref="F133" r:id="rId11" display="https://podminky.urs.cz/item/CS_URS_2025_01/090001000"/>
    <hyperlink ref="F138" r:id="rId12" display="https://podminky.urs.cz/item/CS_URS_2025_01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777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778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779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780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781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782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783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784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785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786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787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79</v>
      </c>
      <c r="F18" s="288" t="s">
        <v>788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789</v>
      </c>
      <c r="F19" s="288" t="s">
        <v>790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791</v>
      </c>
      <c r="F20" s="288" t="s">
        <v>792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793</v>
      </c>
      <c r="F21" s="288" t="s">
        <v>794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795</v>
      </c>
      <c r="F22" s="288" t="s">
        <v>796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797</v>
      </c>
      <c r="F23" s="288" t="s">
        <v>798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799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800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801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802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803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804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805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806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807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109</v>
      </c>
      <c r="F36" s="288"/>
      <c r="G36" s="288" t="s">
        <v>808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809</v>
      </c>
      <c r="F37" s="288"/>
      <c r="G37" s="288" t="s">
        <v>810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53</v>
      </c>
      <c r="F38" s="288"/>
      <c r="G38" s="288" t="s">
        <v>811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54</v>
      </c>
      <c r="F39" s="288"/>
      <c r="G39" s="288" t="s">
        <v>812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110</v>
      </c>
      <c r="F40" s="288"/>
      <c r="G40" s="288" t="s">
        <v>813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111</v>
      </c>
      <c r="F41" s="288"/>
      <c r="G41" s="288" t="s">
        <v>814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815</v>
      </c>
      <c r="F42" s="288"/>
      <c r="G42" s="288" t="s">
        <v>816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817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818</v>
      </c>
      <c r="F44" s="288"/>
      <c r="G44" s="288" t="s">
        <v>819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113</v>
      </c>
      <c r="F45" s="288"/>
      <c r="G45" s="288" t="s">
        <v>820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821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822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823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824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825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826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827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828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829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830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831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832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833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834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835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836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837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838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839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840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841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842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843</v>
      </c>
      <c r="D76" s="306"/>
      <c r="E76" s="306"/>
      <c r="F76" s="306" t="s">
        <v>844</v>
      </c>
      <c r="G76" s="307"/>
      <c r="H76" s="306" t="s">
        <v>54</v>
      </c>
      <c r="I76" s="306" t="s">
        <v>57</v>
      </c>
      <c r="J76" s="306" t="s">
        <v>845</v>
      </c>
      <c r="K76" s="305"/>
    </row>
    <row r="77" s="1" customFormat="1" ht="17.25" customHeight="1">
      <c r="B77" s="303"/>
      <c r="C77" s="308" t="s">
        <v>846</v>
      </c>
      <c r="D77" s="308"/>
      <c r="E77" s="308"/>
      <c r="F77" s="309" t="s">
        <v>847</v>
      </c>
      <c r="G77" s="310"/>
      <c r="H77" s="308"/>
      <c r="I77" s="308"/>
      <c r="J77" s="308" t="s">
        <v>848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53</v>
      </c>
      <c r="D79" s="313"/>
      <c r="E79" s="313"/>
      <c r="F79" s="314" t="s">
        <v>849</v>
      </c>
      <c r="G79" s="315"/>
      <c r="H79" s="291" t="s">
        <v>850</v>
      </c>
      <c r="I79" s="291" t="s">
        <v>851</v>
      </c>
      <c r="J79" s="291">
        <v>20</v>
      </c>
      <c r="K79" s="305"/>
    </row>
    <row r="80" s="1" customFormat="1" ht="15" customHeight="1">
      <c r="B80" s="303"/>
      <c r="C80" s="291" t="s">
        <v>852</v>
      </c>
      <c r="D80" s="291"/>
      <c r="E80" s="291"/>
      <c r="F80" s="314" t="s">
        <v>849</v>
      </c>
      <c r="G80" s="315"/>
      <c r="H80" s="291" t="s">
        <v>853</v>
      </c>
      <c r="I80" s="291" t="s">
        <v>851</v>
      </c>
      <c r="J80" s="291">
        <v>120</v>
      </c>
      <c r="K80" s="305"/>
    </row>
    <row r="81" s="1" customFormat="1" ht="15" customHeight="1">
      <c r="B81" s="316"/>
      <c r="C81" s="291" t="s">
        <v>854</v>
      </c>
      <c r="D81" s="291"/>
      <c r="E81" s="291"/>
      <c r="F81" s="314" t="s">
        <v>855</v>
      </c>
      <c r="G81" s="315"/>
      <c r="H81" s="291" t="s">
        <v>856</v>
      </c>
      <c r="I81" s="291" t="s">
        <v>851</v>
      </c>
      <c r="J81" s="291">
        <v>50</v>
      </c>
      <c r="K81" s="305"/>
    </row>
    <row r="82" s="1" customFormat="1" ht="15" customHeight="1">
      <c r="B82" s="316"/>
      <c r="C82" s="291" t="s">
        <v>857</v>
      </c>
      <c r="D82" s="291"/>
      <c r="E82" s="291"/>
      <c r="F82" s="314" t="s">
        <v>849</v>
      </c>
      <c r="G82" s="315"/>
      <c r="H82" s="291" t="s">
        <v>858</v>
      </c>
      <c r="I82" s="291" t="s">
        <v>859</v>
      </c>
      <c r="J82" s="291"/>
      <c r="K82" s="305"/>
    </row>
    <row r="83" s="1" customFormat="1" ht="15" customHeight="1">
      <c r="B83" s="316"/>
      <c r="C83" s="317" t="s">
        <v>860</v>
      </c>
      <c r="D83" s="317"/>
      <c r="E83" s="317"/>
      <c r="F83" s="318" t="s">
        <v>855</v>
      </c>
      <c r="G83" s="317"/>
      <c r="H83" s="317" t="s">
        <v>861</v>
      </c>
      <c r="I83" s="317" t="s">
        <v>851</v>
      </c>
      <c r="J83" s="317">
        <v>15</v>
      </c>
      <c r="K83" s="305"/>
    </row>
    <row r="84" s="1" customFormat="1" ht="15" customHeight="1">
      <c r="B84" s="316"/>
      <c r="C84" s="317" t="s">
        <v>862</v>
      </c>
      <c r="D84" s="317"/>
      <c r="E84" s="317"/>
      <c r="F84" s="318" t="s">
        <v>855</v>
      </c>
      <c r="G84" s="317"/>
      <c r="H84" s="317" t="s">
        <v>863</v>
      </c>
      <c r="I84" s="317" t="s">
        <v>851</v>
      </c>
      <c r="J84" s="317">
        <v>15</v>
      </c>
      <c r="K84" s="305"/>
    </row>
    <row r="85" s="1" customFormat="1" ht="15" customHeight="1">
      <c r="B85" s="316"/>
      <c r="C85" s="317" t="s">
        <v>864</v>
      </c>
      <c r="D85" s="317"/>
      <c r="E85" s="317"/>
      <c r="F85" s="318" t="s">
        <v>855</v>
      </c>
      <c r="G85" s="317"/>
      <c r="H85" s="317" t="s">
        <v>865</v>
      </c>
      <c r="I85" s="317" t="s">
        <v>851</v>
      </c>
      <c r="J85" s="317">
        <v>20</v>
      </c>
      <c r="K85" s="305"/>
    </row>
    <row r="86" s="1" customFormat="1" ht="15" customHeight="1">
      <c r="B86" s="316"/>
      <c r="C86" s="317" t="s">
        <v>866</v>
      </c>
      <c r="D86" s="317"/>
      <c r="E86" s="317"/>
      <c r="F86" s="318" t="s">
        <v>855</v>
      </c>
      <c r="G86" s="317"/>
      <c r="H86" s="317" t="s">
        <v>867</v>
      </c>
      <c r="I86" s="317" t="s">
        <v>851</v>
      </c>
      <c r="J86" s="317">
        <v>20</v>
      </c>
      <c r="K86" s="305"/>
    </row>
    <row r="87" s="1" customFormat="1" ht="15" customHeight="1">
      <c r="B87" s="316"/>
      <c r="C87" s="291" t="s">
        <v>868</v>
      </c>
      <c r="D87" s="291"/>
      <c r="E87" s="291"/>
      <c r="F87" s="314" t="s">
        <v>855</v>
      </c>
      <c r="G87" s="315"/>
      <c r="H87" s="291" t="s">
        <v>869</v>
      </c>
      <c r="I87" s="291" t="s">
        <v>851</v>
      </c>
      <c r="J87" s="291">
        <v>50</v>
      </c>
      <c r="K87" s="305"/>
    </row>
    <row r="88" s="1" customFormat="1" ht="15" customHeight="1">
      <c r="B88" s="316"/>
      <c r="C88" s="291" t="s">
        <v>870</v>
      </c>
      <c r="D88" s="291"/>
      <c r="E88" s="291"/>
      <c r="F88" s="314" t="s">
        <v>855</v>
      </c>
      <c r="G88" s="315"/>
      <c r="H88" s="291" t="s">
        <v>871</v>
      </c>
      <c r="I88" s="291" t="s">
        <v>851</v>
      </c>
      <c r="J88" s="291">
        <v>20</v>
      </c>
      <c r="K88" s="305"/>
    </row>
    <row r="89" s="1" customFormat="1" ht="15" customHeight="1">
      <c r="B89" s="316"/>
      <c r="C89" s="291" t="s">
        <v>872</v>
      </c>
      <c r="D89" s="291"/>
      <c r="E89" s="291"/>
      <c r="F89" s="314" t="s">
        <v>855</v>
      </c>
      <c r="G89" s="315"/>
      <c r="H89" s="291" t="s">
        <v>873</v>
      </c>
      <c r="I89" s="291" t="s">
        <v>851</v>
      </c>
      <c r="J89" s="291">
        <v>20</v>
      </c>
      <c r="K89" s="305"/>
    </row>
    <row r="90" s="1" customFormat="1" ht="15" customHeight="1">
      <c r="B90" s="316"/>
      <c r="C90" s="291" t="s">
        <v>874</v>
      </c>
      <c r="D90" s="291"/>
      <c r="E90" s="291"/>
      <c r="F90" s="314" t="s">
        <v>855</v>
      </c>
      <c r="G90" s="315"/>
      <c r="H90" s="291" t="s">
        <v>875</v>
      </c>
      <c r="I90" s="291" t="s">
        <v>851</v>
      </c>
      <c r="J90" s="291">
        <v>50</v>
      </c>
      <c r="K90" s="305"/>
    </row>
    <row r="91" s="1" customFormat="1" ht="15" customHeight="1">
      <c r="B91" s="316"/>
      <c r="C91" s="291" t="s">
        <v>876</v>
      </c>
      <c r="D91" s="291"/>
      <c r="E91" s="291"/>
      <c r="F91" s="314" t="s">
        <v>855</v>
      </c>
      <c r="G91" s="315"/>
      <c r="H91" s="291" t="s">
        <v>876</v>
      </c>
      <c r="I91" s="291" t="s">
        <v>851</v>
      </c>
      <c r="J91" s="291">
        <v>50</v>
      </c>
      <c r="K91" s="305"/>
    </row>
    <row r="92" s="1" customFormat="1" ht="15" customHeight="1">
      <c r="B92" s="316"/>
      <c r="C92" s="291" t="s">
        <v>877</v>
      </c>
      <c r="D92" s="291"/>
      <c r="E92" s="291"/>
      <c r="F92" s="314" t="s">
        <v>855</v>
      </c>
      <c r="G92" s="315"/>
      <c r="H92" s="291" t="s">
        <v>878</v>
      </c>
      <c r="I92" s="291" t="s">
        <v>851</v>
      </c>
      <c r="J92" s="291">
        <v>255</v>
      </c>
      <c r="K92" s="305"/>
    </row>
    <row r="93" s="1" customFormat="1" ht="15" customHeight="1">
      <c r="B93" s="316"/>
      <c r="C93" s="291" t="s">
        <v>879</v>
      </c>
      <c r="D93" s="291"/>
      <c r="E93" s="291"/>
      <c r="F93" s="314" t="s">
        <v>849</v>
      </c>
      <c r="G93" s="315"/>
      <c r="H93" s="291" t="s">
        <v>880</v>
      </c>
      <c r="I93" s="291" t="s">
        <v>881</v>
      </c>
      <c r="J93" s="291"/>
      <c r="K93" s="305"/>
    </row>
    <row r="94" s="1" customFormat="1" ht="15" customHeight="1">
      <c r="B94" s="316"/>
      <c r="C94" s="291" t="s">
        <v>882</v>
      </c>
      <c r="D94" s="291"/>
      <c r="E94" s="291"/>
      <c r="F94" s="314" t="s">
        <v>849</v>
      </c>
      <c r="G94" s="315"/>
      <c r="H94" s="291" t="s">
        <v>883</v>
      </c>
      <c r="I94" s="291" t="s">
        <v>884</v>
      </c>
      <c r="J94" s="291"/>
      <c r="K94" s="305"/>
    </row>
    <row r="95" s="1" customFormat="1" ht="15" customHeight="1">
      <c r="B95" s="316"/>
      <c r="C95" s="291" t="s">
        <v>885</v>
      </c>
      <c r="D95" s="291"/>
      <c r="E95" s="291"/>
      <c r="F95" s="314" t="s">
        <v>849</v>
      </c>
      <c r="G95" s="315"/>
      <c r="H95" s="291" t="s">
        <v>885</v>
      </c>
      <c r="I95" s="291" t="s">
        <v>884</v>
      </c>
      <c r="J95" s="291"/>
      <c r="K95" s="305"/>
    </row>
    <row r="96" s="1" customFormat="1" ht="15" customHeight="1">
      <c r="B96" s="316"/>
      <c r="C96" s="291" t="s">
        <v>38</v>
      </c>
      <c r="D96" s="291"/>
      <c r="E96" s="291"/>
      <c r="F96" s="314" t="s">
        <v>849</v>
      </c>
      <c r="G96" s="315"/>
      <c r="H96" s="291" t="s">
        <v>886</v>
      </c>
      <c r="I96" s="291" t="s">
        <v>884</v>
      </c>
      <c r="J96" s="291"/>
      <c r="K96" s="305"/>
    </row>
    <row r="97" s="1" customFormat="1" ht="15" customHeight="1">
      <c r="B97" s="316"/>
      <c r="C97" s="291" t="s">
        <v>48</v>
      </c>
      <c r="D97" s="291"/>
      <c r="E97" s="291"/>
      <c r="F97" s="314" t="s">
        <v>849</v>
      </c>
      <c r="G97" s="315"/>
      <c r="H97" s="291" t="s">
        <v>887</v>
      </c>
      <c r="I97" s="291" t="s">
        <v>884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888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843</v>
      </c>
      <c r="D103" s="306"/>
      <c r="E103" s="306"/>
      <c r="F103" s="306" t="s">
        <v>844</v>
      </c>
      <c r="G103" s="307"/>
      <c r="H103" s="306" t="s">
        <v>54</v>
      </c>
      <c r="I103" s="306" t="s">
        <v>57</v>
      </c>
      <c r="J103" s="306" t="s">
        <v>845</v>
      </c>
      <c r="K103" s="305"/>
    </row>
    <row r="104" s="1" customFormat="1" ht="17.25" customHeight="1">
      <c r="B104" s="303"/>
      <c r="C104" s="308" t="s">
        <v>846</v>
      </c>
      <c r="D104" s="308"/>
      <c r="E104" s="308"/>
      <c r="F104" s="309" t="s">
        <v>847</v>
      </c>
      <c r="G104" s="310"/>
      <c r="H104" s="308"/>
      <c r="I104" s="308"/>
      <c r="J104" s="308" t="s">
        <v>848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53</v>
      </c>
      <c r="D106" s="313"/>
      <c r="E106" s="313"/>
      <c r="F106" s="314" t="s">
        <v>849</v>
      </c>
      <c r="G106" s="291"/>
      <c r="H106" s="291" t="s">
        <v>889</v>
      </c>
      <c r="I106" s="291" t="s">
        <v>851</v>
      </c>
      <c r="J106" s="291">
        <v>20</v>
      </c>
      <c r="K106" s="305"/>
    </row>
    <row r="107" s="1" customFormat="1" ht="15" customHeight="1">
      <c r="B107" s="303"/>
      <c r="C107" s="291" t="s">
        <v>852</v>
      </c>
      <c r="D107" s="291"/>
      <c r="E107" s="291"/>
      <c r="F107" s="314" t="s">
        <v>849</v>
      </c>
      <c r="G107" s="291"/>
      <c r="H107" s="291" t="s">
        <v>889</v>
      </c>
      <c r="I107" s="291" t="s">
        <v>851</v>
      </c>
      <c r="J107" s="291">
        <v>120</v>
      </c>
      <c r="K107" s="305"/>
    </row>
    <row r="108" s="1" customFormat="1" ht="15" customHeight="1">
      <c r="B108" s="316"/>
      <c r="C108" s="291" t="s">
        <v>854</v>
      </c>
      <c r="D108" s="291"/>
      <c r="E108" s="291"/>
      <c r="F108" s="314" t="s">
        <v>855</v>
      </c>
      <c r="G108" s="291"/>
      <c r="H108" s="291" t="s">
        <v>889</v>
      </c>
      <c r="I108" s="291" t="s">
        <v>851</v>
      </c>
      <c r="J108" s="291">
        <v>50</v>
      </c>
      <c r="K108" s="305"/>
    </row>
    <row r="109" s="1" customFormat="1" ht="15" customHeight="1">
      <c r="B109" s="316"/>
      <c r="C109" s="291" t="s">
        <v>857</v>
      </c>
      <c r="D109" s="291"/>
      <c r="E109" s="291"/>
      <c r="F109" s="314" t="s">
        <v>849</v>
      </c>
      <c r="G109" s="291"/>
      <c r="H109" s="291" t="s">
        <v>889</v>
      </c>
      <c r="I109" s="291" t="s">
        <v>859</v>
      </c>
      <c r="J109" s="291"/>
      <c r="K109" s="305"/>
    </row>
    <row r="110" s="1" customFormat="1" ht="15" customHeight="1">
      <c r="B110" s="316"/>
      <c r="C110" s="291" t="s">
        <v>868</v>
      </c>
      <c r="D110" s="291"/>
      <c r="E110" s="291"/>
      <c r="F110" s="314" t="s">
        <v>855</v>
      </c>
      <c r="G110" s="291"/>
      <c r="H110" s="291" t="s">
        <v>889</v>
      </c>
      <c r="I110" s="291" t="s">
        <v>851</v>
      </c>
      <c r="J110" s="291">
        <v>50</v>
      </c>
      <c r="K110" s="305"/>
    </row>
    <row r="111" s="1" customFormat="1" ht="15" customHeight="1">
      <c r="B111" s="316"/>
      <c r="C111" s="291" t="s">
        <v>876</v>
      </c>
      <c r="D111" s="291"/>
      <c r="E111" s="291"/>
      <c r="F111" s="314" t="s">
        <v>855</v>
      </c>
      <c r="G111" s="291"/>
      <c r="H111" s="291" t="s">
        <v>889</v>
      </c>
      <c r="I111" s="291" t="s">
        <v>851</v>
      </c>
      <c r="J111" s="291">
        <v>50</v>
      </c>
      <c r="K111" s="305"/>
    </row>
    <row r="112" s="1" customFormat="1" ht="15" customHeight="1">
      <c r="B112" s="316"/>
      <c r="C112" s="291" t="s">
        <v>874</v>
      </c>
      <c r="D112" s="291"/>
      <c r="E112" s="291"/>
      <c r="F112" s="314" t="s">
        <v>855</v>
      </c>
      <c r="G112" s="291"/>
      <c r="H112" s="291" t="s">
        <v>889</v>
      </c>
      <c r="I112" s="291" t="s">
        <v>851</v>
      </c>
      <c r="J112" s="291">
        <v>50</v>
      </c>
      <c r="K112" s="305"/>
    </row>
    <row r="113" s="1" customFormat="1" ht="15" customHeight="1">
      <c r="B113" s="316"/>
      <c r="C113" s="291" t="s">
        <v>53</v>
      </c>
      <c r="D113" s="291"/>
      <c r="E113" s="291"/>
      <c r="F113" s="314" t="s">
        <v>849</v>
      </c>
      <c r="G113" s="291"/>
      <c r="H113" s="291" t="s">
        <v>890</v>
      </c>
      <c r="I113" s="291" t="s">
        <v>851</v>
      </c>
      <c r="J113" s="291">
        <v>20</v>
      </c>
      <c r="K113" s="305"/>
    </row>
    <row r="114" s="1" customFormat="1" ht="15" customHeight="1">
      <c r="B114" s="316"/>
      <c r="C114" s="291" t="s">
        <v>891</v>
      </c>
      <c r="D114" s="291"/>
      <c r="E114" s="291"/>
      <c r="F114" s="314" t="s">
        <v>849</v>
      </c>
      <c r="G114" s="291"/>
      <c r="H114" s="291" t="s">
        <v>892</v>
      </c>
      <c r="I114" s="291" t="s">
        <v>851</v>
      </c>
      <c r="J114" s="291">
        <v>120</v>
      </c>
      <c r="K114" s="305"/>
    </row>
    <row r="115" s="1" customFormat="1" ht="15" customHeight="1">
      <c r="B115" s="316"/>
      <c r="C115" s="291" t="s">
        <v>38</v>
      </c>
      <c r="D115" s="291"/>
      <c r="E115" s="291"/>
      <c r="F115" s="314" t="s">
        <v>849</v>
      </c>
      <c r="G115" s="291"/>
      <c r="H115" s="291" t="s">
        <v>893</v>
      </c>
      <c r="I115" s="291" t="s">
        <v>884</v>
      </c>
      <c r="J115" s="291"/>
      <c r="K115" s="305"/>
    </row>
    <row r="116" s="1" customFormat="1" ht="15" customHeight="1">
      <c r="B116" s="316"/>
      <c r="C116" s="291" t="s">
        <v>48</v>
      </c>
      <c r="D116" s="291"/>
      <c r="E116" s="291"/>
      <c r="F116" s="314" t="s">
        <v>849</v>
      </c>
      <c r="G116" s="291"/>
      <c r="H116" s="291" t="s">
        <v>894</v>
      </c>
      <c r="I116" s="291" t="s">
        <v>884</v>
      </c>
      <c r="J116" s="291"/>
      <c r="K116" s="305"/>
    </row>
    <row r="117" s="1" customFormat="1" ht="15" customHeight="1">
      <c r="B117" s="316"/>
      <c r="C117" s="291" t="s">
        <v>57</v>
      </c>
      <c r="D117" s="291"/>
      <c r="E117" s="291"/>
      <c r="F117" s="314" t="s">
        <v>849</v>
      </c>
      <c r="G117" s="291"/>
      <c r="H117" s="291" t="s">
        <v>895</v>
      </c>
      <c r="I117" s="291" t="s">
        <v>896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897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843</v>
      </c>
      <c r="D123" s="306"/>
      <c r="E123" s="306"/>
      <c r="F123" s="306" t="s">
        <v>844</v>
      </c>
      <c r="G123" s="307"/>
      <c r="H123" s="306" t="s">
        <v>54</v>
      </c>
      <c r="I123" s="306" t="s">
        <v>57</v>
      </c>
      <c r="J123" s="306" t="s">
        <v>845</v>
      </c>
      <c r="K123" s="335"/>
    </row>
    <row r="124" s="1" customFormat="1" ht="17.25" customHeight="1">
      <c r="B124" s="334"/>
      <c r="C124" s="308" t="s">
        <v>846</v>
      </c>
      <c r="D124" s="308"/>
      <c r="E124" s="308"/>
      <c r="F124" s="309" t="s">
        <v>847</v>
      </c>
      <c r="G124" s="310"/>
      <c r="H124" s="308"/>
      <c r="I124" s="308"/>
      <c r="J124" s="308" t="s">
        <v>848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852</v>
      </c>
      <c r="D126" s="313"/>
      <c r="E126" s="313"/>
      <c r="F126" s="314" t="s">
        <v>849</v>
      </c>
      <c r="G126" s="291"/>
      <c r="H126" s="291" t="s">
        <v>889</v>
      </c>
      <c r="I126" s="291" t="s">
        <v>851</v>
      </c>
      <c r="J126" s="291">
        <v>120</v>
      </c>
      <c r="K126" s="339"/>
    </row>
    <row r="127" s="1" customFormat="1" ht="15" customHeight="1">
      <c r="B127" s="336"/>
      <c r="C127" s="291" t="s">
        <v>898</v>
      </c>
      <c r="D127" s="291"/>
      <c r="E127" s="291"/>
      <c r="F127" s="314" t="s">
        <v>849</v>
      </c>
      <c r="G127" s="291"/>
      <c r="H127" s="291" t="s">
        <v>899</v>
      </c>
      <c r="I127" s="291" t="s">
        <v>851</v>
      </c>
      <c r="J127" s="291" t="s">
        <v>900</v>
      </c>
      <c r="K127" s="339"/>
    </row>
    <row r="128" s="1" customFormat="1" ht="15" customHeight="1">
      <c r="B128" s="336"/>
      <c r="C128" s="291" t="s">
        <v>797</v>
      </c>
      <c r="D128" s="291"/>
      <c r="E128" s="291"/>
      <c r="F128" s="314" t="s">
        <v>849</v>
      </c>
      <c r="G128" s="291"/>
      <c r="H128" s="291" t="s">
        <v>901</v>
      </c>
      <c r="I128" s="291" t="s">
        <v>851</v>
      </c>
      <c r="J128" s="291" t="s">
        <v>900</v>
      </c>
      <c r="K128" s="339"/>
    </row>
    <row r="129" s="1" customFormat="1" ht="15" customHeight="1">
      <c r="B129" s="336"/>
      <c r="C129" s="291" t="s">
        <v>860</v>
      </c>
      <c r="D129" s="291"/>
      <c r="E129" s="291"/>
      <c r="F129" s="314" t="s">
        <v>855</v>
      </c>
      <c r="G129" s="291"/>
      <c r="H129" s="291" t="s">
        <v>861</v>
      </c>
      <c r="I129" s="291" t="s">
        <v>851</v>
      </c>
      <c r="J129" s="291">
        <v>15</v>
      </c>
      <c r="K129" s="339"/>
    </row>
    <row r="130" s="1" customFormat="1" ht="15" customHeight="1">
      <c r="B130" s="336"/>
      <c r="C130" s="317" t="s">
        <v>862</v>
      </c>
      <c r="D130" s="317"/>
      <c r="E130" s="317"/>
      <c r="F130" s="318" t="s">
        <v>855</v>
      </c>
      <c r="G130" s="317"/>
      <c r="H130" s="317" t="s">
        <v>863</v>
      </c>
      <c r="I130" s="317" t="s">
        <v>851</v>
      </c>
      <c r="J130" s="317">
        <v>15</v>
      </c>
      <c r="K130" s="339"/>
    </row>
    <row r="131" s="1" customFormat="1" ht="15" customHeight="1">
      <c r="B131" s="336"/>
      <c r="C131" s="317" t="s">
        <v>864</v>
      </c>
      <c r="D131" s="317"/>
      <c r="E131" s="317"/>
      <c r="F131" s="318" t="s">
        <v>855</v>
      </c>
      <c r="G131" s="317"/>
      <c r="H131" s="317" t="s">
        <v>865</v>
      </c>
      <c r="I131" s="317" t="s">
        <v>851</v>
      </c>
      <c r="J131" s="317">
        <v>20</v>
      </c>
      <c r="K131" s="339"/>
    </row>
    <row r="132" s="1" customFormat="1" ht="15" customHeight="1">
      <c r="B132" s="336"/>
      <c r="C132" s="317" t="s">
        <v>866</v>
      </c>
      <c r="D132" s="317"/>
      <c r="E132" s="317"/>
      <c r="F132" s="318" t="s">
        <v>855</v>
      </c>
      <c r="G132" s="317"/>
      <c r="H132" s="317" t="s">
        <v>867</v>
      </c>
      <c r="I132" s="317" t="s">
        <v>851</v>
      </c>
      <c r="J132" s="317">
        <v>20</v>
      </c>
      <c r="K132" s="339"/>
    </row>
    <row r="133" s="1" customFormat="1" ht="15" customHeight="1">
      <c r="B133" s="336"/>
      <c r="C133" s="291" t="s">
        <v>854</v>
      </c>
      <c r="D133" s="291"/>
      <c r="E133" s="291"/>
      <c r="F133" s="314" t="s">
        <v>855</v>
      </c>
      <c r="G133" s="291"/>
      <c r="H133" s="291" t="s">
        <v>889</v>
      </c>
      <c r="I133" s="291" t="s">
        <v>851</v>
      </c>
      <c r="J133" s="291">
        <v>50</v>
      </c>
      <c r="K133" s="339"/>
    </row>
    <row r="134" s="1" customFormat="1" ht="15" customHeight="1">
      <c r="B134" s="336"/>
      <c r="C134" s="291" t="s">
        <v>868</v>
      </c>
      <c r="D134" s="291"/>
      <c r="E134" s="291"/>
      <c r="F134" s="314" t="s">
        <v>855</v>
      </c>
      <c r="G134" s="291"/>
      <c r="H134" s="291" t="s">
        <v>889</v>
      </c>
      <c r="I134" s="291" t="s">
        <v>851</v>
      </c>
      <c r="J134" s="291">
        <v>50</v>
      </c>
      <c r="K134" s="339"/>
    </row>
    <row r="135" s="1" customFormat="1" ht="15" customHeight="1">
      <c r="B135" s="336"/>
      <c r="C135" s="291" t="s">
        <v>874</v>
      </c>
      <c r="D135" s="291"/>
      <c r="E135" s="291"/>
      <c r="F135" s="314" t="s">
        <v>855</v>
      </c>
      <c r="G135" s="291"/>
      <c r="H135" s="291" t="s">
        <v>889</v>
      </c>
      <c r="I135" s="291" t="s">
        <v>851</v>
      </c>
      <c r="J135" s="291">
        <v>50</v>
      </c>
      <c r="K135" s="339"/>
    </row>
    <row r="136" s="1" customFormat="1" ht="15" customHeight="1">
      <c r="B136" s="336"/>
      <c r="C136" s="291" t="s">
        <v>876</v>
      </c>
      <c r="D136" s="291"/>
      <c r="E136" s="291"/>
      <c r="F136" s="314" t="s">
        <v>855</v>
      </c>
      <c r="G136" s="291"/>
      <c r="H136" s="291" t="s">
        <v>889</v>
      </c>
      <c r="I136" s="291" t="s">
        <v>851</v>
      </c>
      <c r="J136" s="291">
        <v>50</v>
      </c>
      <c r="K136" s="339"/>
    </row>
    <row r="137" s="1" customFormat="1" ht="15" customHeight="1">
      <c r="B137" s="336"/>
      <c r="C137" s="291" t="s">
        <v>877</v>
      </c>
      <c r="D137" s="291"/>
      <c r="E137" s="291"/>
      <c r="F137" s="314" t="s">
        <v>855</v>
      </c>
      <c r="G137" s="291"/>
      <c r="H137" s="291" t="s">
        <v>902</v>
      </c>
      <c r="I137" s="291" t="s">
        <v>851</v>
      </c>
      <c r="J137" s="291">
        <v>255</v>
      </c>
      <c r="K137" s="339"/>
    </row>
    <row r="138" s="1" customFormat="1" ht="15" customHeight="1">
      <c r="B138" s="336"/>
      <c r="C138" s="291" t="s">
        <v>879</v>
      </c>
      <c r="D138" s="291"/>
      <c r="E138" s="291"/>
      <c r="F138" s="314" t="s">
        <v>849</v>
      </c>
      <c r="G138" s="291"/>
      <c r="H138" s="291" t="s">
        <v>903</v>
      </c>
      <c r="I138" s="291" t="s">
        <v>881</v>
      </c>
      <c r="J138" s="291"/>
      <c r="K138" s="339"/>
    </row>
    <row r="139" s="1" customFormat="1" ht="15" customHeight="1">
      <c r="B139" s="336"/>
      <c r="C139" s="291" t="s">
        <v>882</v>
      </c>
      <c r="D139" s="291"/>
      <c r="E139" s="291"/>
      <c r="F139" s="314" t="s">
        <v>849</v>
      </c>
      <c r="G139" s="291"/>
      <c r="H139" s="291" t="s">
        <v>904</v>
      </c>
      <c r="I139" s="291" t="s">
        <v>884</v>
      </c>
      <c r="J139" s="291"/>
      <c r="K139" s="339"/>
    </row>
    <row r="140" s="1" customFormat="1" ht="15" customHeight="1">
      <c r="B140" s="336"/>
      <c r="C140" s="291" t="s">
        <v>885</v>
      </c>
      <c r="D140" s="291"/>
      <c r="E140" s="291"/>
      <c r="F140" s="314" t="s">
        <v>849</v>
      </c>
      <c r="G140" s="291"/>
      <c r="H140" s="291" t="s">
        <v>885</v>
      </c>
      <c r="I140" s="291" t="s">
        <v>884</v>
      </c>
      <c r="J140" s="291"/>
      <c r="K140" s="339"/>
    </row>
    <row r="141" s="1" customFormat="1" ht="15" customHeight="1">
      <c r="B141" s="336"/>
      <c r="C141" s="291" t="s">
        <v>38</v>
      </c>
      <c r="D141" s="291"/>
      <c r="E141" s="291"/>
      <c r="F141" s="314" t="s">
        <v>849</v>
      </c>
      <c r="G141" s="291"/>
      <c r="H141" s="291" t="s">
        <v>905</v>
      </c>
      <c r="I141" s="291" t="s">
        <v>884</v>
      </c>
      <c r="J141" s="291"/>
      <c r="K141" s="339"/>
    </row>
    <row r="142" s="1" customFormat="1" ht="15" customHeight="1">
      <c r="B142" s="336"/>
      <c r="C142" s="291" t="s">
        <v>906</v>
      </c>
      <c r="D142" s="291"/>
      <c r="E142" s="291"/>
      <c r="F142" s="314" t="s">
        <v>849</v>
      </c>
      <c r="G142" s="291"/>
      <c r="H142" s="291" t="s">
        <v>907</v>
      </c>
      <c r="I142" s="291" t="s">
        <v>884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908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843</v>
      </c>
      <c r="D148" s="306"/>
      <c r="E148" s="306"/>
      <c r="F148" s="306" t="s">
        <v>844</v>
      </c>
      <c r="G148" s="307"/>
      <c r="H148" s="306" t="s">
        <v>54</v>
      </c>
      <c r="I148" s="306" t="s">
        <v>57</v>
      </c>
      <c r="J148" s="306" t="s">
        <v>845</v>
      </c>
      <c r="K148" s="305"/>
    </row>
    <row r="149" s="1" customFormat="1" ht="17.25" customHeight="1">
      <c r="B149" s="303"/>
      <c r="C149" s="308" t="s">
        <v>846</v>
      </c>
      <c r="D149" s="308"/>
      <c r="E149" s="308"/>
      <c r="F149" s="309" t="s">
        <v>847</v>
      </c>
      <c r="G149" s="310"/>
      <c r="H149" s="308"/>
      <c r="I149" s="308"/>
      <c r="J149" s="308" t="s">
        <v>848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852</v>
      </c>
      <c r="D151" s="291"/>
      <c r="E151" s="291"/>
      <c r="F151" s="344" t="s">
        <v>849</v>
      </c>
      <c r="G151" s="291"/>
      <c r="H151" s="343" t="s">
        <v>889</v>
      </c>
      <c r="I151" s="343" t="s">
        <v>851</v>
      </c>
      <c r="J151" s="343">
        <v>120</v>
      </c>
      <c r="K151" s="339"/>
    </row>
    <row r="152" s="1" customFormat="1" ht="15" customHeight="1">
      <c r="B152" s="316"/>
      <c r="C152" s="343" t="s">
        <v>898</v>
      </c>
      <c r="D152" s="291"/>
      <c r="E152" s="291"/>
      <c r="F152" s="344" t="s">
        <v>849</v>
      </c>
      <c r="G152" s="291"/>
      <c r="H152" s="343" t="s">
        <v>909</v>
      </c>
      <c r="I152" s="343" t="s">
        <v>851</v>
      </c>
      <c r="J152" s="343" t="s">
        <v>900</v>
      </c>
      <c r="K152" s="339"/>
    </row>
    <row r="153" s="1" customFormat="1" ht="15" customHeight="1">
      <c r="B153" s="316"/>
      <c r="C153" s="343" t="s">
        <v>797</v>
      </c>
      <c r="D153" s="291"/>
      <c r="E153" s="291"/>
      <c r="F153" s="344" t="s">
        <v>849</v>
      </c>
      <c r="G153" s="291"/>
      <c r="H153" s="343" t="s">
        <v>910</v>
      </c>
      <c r="I153" s="343" t="s">
        <v>851</v>
      </c>
      <c r="J153" s="343" t="s">
        <v>900</v>
      </c>
      <c r="K153" s="339"/>
    </row>
    <row r="154" s="1" customFormat="1" ht="15" customHeight="1">
      <c r="B154" s="316"/>
      <c r="C154" s="343" t="s">
        <v>854</v>
      </c>
      <c r="D154" s="291"/>
      <c r="E154" s="291"/>
      <c r="F154" s="344" t="s">
        <v>855</v>
      </c>
      <c r="G154" s="291"/>
      <c r="H154" s="343" t="s">
        <v>889</v>
      </c>
      <c r="I154" s="343" t="s">
        <v>851</v>
      </c>
      <c r="J154" s="343">
        <v>50</v>
      </c>
      <c r="K154" s="339"/>
    </row>
    <row r="155" s="1" customFormat="1" ht="15" customHeight="1">
      <c r="B155" s="316"/>
      <c r="C155" s="343" t="s">
        <v>857</v>
      </c>
      <c r="D155" s="291"/>
      <c r="E155" s="291"/>
      <c r="F155" s="344" t="s">
        <v>849</v>
      </c>
      <c r="G155" s="291"/>
      <c r="H155" s="343" t="s">
        <v>889</v>
      </c>
      <c r="I155" s="343" t="s">
        <v>859</v>
      </c>
      <c r="J155" s="343"/>
      <c r="K155" s="339"/>
    </row>
    <row r="156" s="1" customFormat="1" ht="15" customHeight="1">
      <c r="B156" s="316"/>
      <c r="C156" s="343" t="s">
        <v>868</v>
      </c>
      <c r="D156" s="291"/>
      <c r="E156" s="291"/>
      <c r="F156" s="344" t="s">
        <v>855</v>
      </c>
      <c r="G156" s="291"/>
      <c r="H156" s="343" t="s">
        <v>889</v>
      </c>
      <c r="I156" s="343" t="s">
        <v>851</v>
      </c>
      <c r="J156" s="343">
        <v>50</v>
      </c>
      <c r="K156" s="339"/>
    </row>
    <row r="157" s="1" customFormat="1" ht="15" customHeight="1">
      <c r="B157" s="316"/>
      <c r="C157" s="343" t="s">
        <v>876</v>
      </c>
      <c r="D157" s="291"/>
      <c r="E157" s="291"/>
      <c r="F157" s="344" t="s">
        <v>855</v>
      </c>
      <c r="G157" s="291"/>
      <c r="H157" s="343" t="s">
        <v>889</v>
      </c>
      <c r="I157" s="343" t="s">
        <v>851</v>
      </c>
      <c r="J157" s="343">
        <v>50</v>
      </c>
      <c r="K157" s="339"/>
    </row>
    <row r="158" s="1" customFormat="1" ht="15" customHeight="1">
      <c r="B158" s="316"/>
      <c r="C158" s="343" t="s">
        <v>874</v>
      </c>
      <c r="D158" s="291"/>
      <c r="E158" s="291"/>
      <c r="F158" s="344" t="s">
        <v>855</v>
      </c>
      <c r="G158" s="291"/>
      <c r="H158" s="343" t="s">
        <v>889</v>
      </c>
      <c r="I158" s="343" t="s">
        <v>851</v>
      </c>
      <c r="J158" s="343">
        <v>50</v>
      </c>
      <c r="K158" s="339"/>
    </row>
    <row r="159" s="1" customFormat="1" ht="15" customHeight="1">
      <c r="B159" s="316"/>
      <c r="C159" s="343" t="s">
        <v>102</v>
      </c>
      <c r="D159" s="291"/>
      <c r="E159" s="291"/>
      <c r="F159" s="344" t="s">
        <v>849</v>
      </c>
      <c r="G159" s="291"/>
      <c r="H159" s="343" t="s">
        <v>911</v>
      </c>
      <c r="I159" s="343" t="s">
        <v>851</v>
      </c>
      <c r="J159" s="343" t="s">
        <v>912</v>
      </c>
      <c r="K159" s="339"/>
    </row>
    <row r="160" s="1" customFormat="1" ht="15" customHeight="1">
      <c r="B160" s="316"/>
      <c r="C160" s="343" t="s">
        <v>913</v>
      </c>
      <c r="D160" s="291"/>
      <c r="E160" s="291"/>
      <c r="F160" s="344" t="s">
        <v>849</v>
      </c>
      <c r="G160" s="291"/>
      <c r="H160" s="343" t="s">
        <v>914</v>
      </c>
      <c r="I160" s="343" t="s">
        <v>884</v>
      </c>
      <c r="J160" s="343"/>
      <c r="K160" s="339"/>
    </row>
    <row r="161" s="1" customFormat="1" ht="15" customHeight="1">
      <c r="B161" s="345"/>
      <c r="C161" s="325"/>
      <c r="D161" s="325"/>
      <c r="E161" s="325"/>
      <c r="F161" s="325"/>
      <c r="G161" s="325"/>
      <c r="H161" s="325"/>
      <c r="I161" s="325"/>
      <c r="J161" s="325"/>
      <c r="K161" s="346"/>
    </row>
    <row r="162" s="1" customFormat="1" ht="18.75" customHeight="1">
      <c r="B162" s="327"/>
      <c r="C162" s="337"/>
      <c r="D162" s="337"/>
      <c r="E162" s="337"/>
      <c r="F162" s="347"/>
      <c r="G162" s="337"/>
      <c r="H162" s="337"/>
      <c r="I162" s="337"/>
      <c r="J162" s="337"/>
      <c r="K162" s="327"/>
    </row>
    <row r="163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="1" customFormat="1" ht="45" customHeight="1">
      <c r="B165" s="281"/>
      <c r="C165" s="282" t="s">
        <v>915</v>
      </c>
      <c r="D165" s="282"/>
      <c r="E165" s="282"/>
      <c r="F165" s="282"/>
      <c r="G165" s="282"/>
      <c r="H165" s="282"/>
      <c r="I165" s="282"/>
      <c r="J165" s="282"/>
      <c r="K165" s="283"/>
    </row>
    <row r="166" s="1" customFormat="1" ht="17.25" customHeight="1">
      <c r="B166" s="281"/>
      <c r="C166" s="306" t="s">
        <v>843</v>
      </c>
      <c r="D166" s="306"/>
      <c r="E166" s="306"/>
      <c r="F166" s="306" t="s">
        <v>844</v>
      </c>
      <c r="G166" s="348"/>
      <c r="H166" s="349" t="s">
        <v>54</v>
      </c>
      <c r="I166" s="349" t="s">
        <v>57</v>
      </c>
      <c r="J166" s="306" t="s">
        <v>845</v>
      </c>
      <c r="K166" s="283"/>
    </row>
    <row r="167" s="1" customFormat="1" ht="17.25" customHeight="1">
      <c r="B167" s="284"/>
      <c r="C167" s="308" t="s">
        <v>846</v>
      </c>
      <c r="D167" s="308"/>
      <c r="E167" s="308"/>
      <c r="F167" s="309" t="s">
        <v>847</v>
      </c>
      <c r="G167" s="350"/>
      <c r="H167" s="351"/>
      <c r="I167" s="351"/>
      <c r="J167" s="308" t="s">
        <v>848</v>
      </c>
      <c r="K167" s="286"/>
    </row>
    <row r="168" s="1" customFormat="1" ht="5.25" customHeight="1">
      <c r="B168" s="316"/>
      <c r="C168" s="311"/>
      <c r="D168" s="311"/>
      <c r="E168" s="311"/>
      <c r="F168" s="311"/>
      <c r="G168" s="312"/>
      <c r="H168" s="311"/>
      <c r="I168" s="311"/>
      <c r="J168" s="311"/>
      <c r="K168" s="339"/>
    </row>
    <row r="169" s="1" customFormat="1" ht="15" customHeight="1">
      <c r="B169" s="316"/>
      <c r="C169" s="291" t="s">
        <v>852</v>
      </c>
      <c r="D169" s="291"/>
      <c r="E169" s="291"/>
      <c r="F169" s="314" t="s">
        <v>849</v>
      </c>
      <c r="G169" s="291"/>
      <c r="H169" s="291" t="s">
        <v>889</v>
      </c>
      <c r="I169" s="291" t="s">
        <v>851</v>
      </c>
      <c r="J169" s="291">
        <v>120</v>
      </c>
      <c r="K169" s="339"/>
    </row>
    <row r="170" s="1" customFormat="1" ht="15" customHeight="1">
      <c r="B170" s="316"/>
      <c r="C170" s="291" t="s">
        <v>898</v>
      </c>
      <c r="D170" s="291"/>
      <c r="E170" s="291"/>
      <c r="F170" s="314" t="s">
        <v>849</v>
      </c>
      <c r="G170" s="291"/>
      <c r="H170" s="291" t="s">
        <v>899</v>
      </c>
      <c r="I170" s="291" t="s">
        <v>851</v>
      </c>
      <c r="J170" s="291" t="s">
        <v>900</v>
      </c>
      <c r="K170" s="339"/>
    </row>
    <row r="171" s="1" customFormat="1" ht="15" customHeight="1">
      <c r="B171" s="316"/>
      <c r="C171" s="291" t="s">
        <v>797</v>
      </c>
      <c r="D171" s="291"/>
      <c r="E171" s="291"/>
      <c r="F171" s="314" t="s">
        <v>849</v>
      </c>
      <c r="G171" s="291"/>
      <c r="H171" s="291" t="s">
        <v>916</v>
      </c>
      <c r="I171" s="291" t="s">
        <v>851</v>
      </c>
      <c r="J171" s="291" t="s">
        <v>900</v>
      </c>
      <c r="K171" s="339"/>
    </row>
    <row r="172" s="1" customFormat="1" ht="15" customHeight="1">
      <c r="B172" s="316"/>
      <c r="C172" s="291" t="s">
        <v>854</v>
      </c>
      <c r="D172" s="291"/>
      <c r="E172" s="291"/>
      <c r="F172" s="314" t="s">
        <v>855</v>
      </c>
      <c r="G172" s="291"/>
      <c r="H172" s="291" t="s">
        <v>916</v>
      </c>
      <c r="I172" s="291" t="s">
        <v>851</v>
      </c>
      <c r="J172" s="291">
        <v>50</v>
      </c>
      <c r="K172" s="339"/>
    </row>
    <row r="173" s="1" customFormat="1" ht="15" customHeight="1">
      <c r="B173" s="316"/>
      <c r="C173" s="291" t="s">
        <v>857</v>
      </c>
      <c r="D173" s="291"/>
      <c r="E173" s="291"/>
      <c r="F173" s="314" t="s">
        <v>849</v>
      </c>
      <c r="G173" s="291"/>
      <c r="H173" s="291" t="s">
        <v>916</v>
      </c>
      <c r="I173" s="291" t="s">
        <v>859</v>
      </c>
      <c r="J173" s="291"/>
      <c r="K173" s="339"/>
    </row>
    <row r="174" s="1" customFormat="1" ht="15" customHeight="1">
      <c r="B174" s="316"/>
      <c r="C174" s="291" t="s">
        <v>868</v>
      </c>
      <c r="D174" s="291"/>
      <c r="E174" s="291"/>
      <c r="F174" s="314" t="s">
        <v>855</v>
      </c>
      <c r="G174" s="291"/>
      <c r="H174" s="291" t="s">
        <v>916</v>
      </c>
      <c r="I174" s="291" t="s">
        <v>851</v>
      </c>
      <c r="J174" s="291">
        <v>50</v>
      </c>
      <c r="K174" s="339"/>
    </row>
    <row r="175" s="1" customFormat="1" ht="15" customHeight="1">
      <c r="B175" s="316"/>
      <c r="C175" s="291" t="s">
        <v>876</v>
      </c>
      <c r="D175" s="291"/>
      <c r="E175" s="291"/>
      <c r="F175" s="314" t="s">
        <v>855</v>
      </c>
      <c r="G175" s="291"/>
      <c r="H175" s="291" t="s">
        <v>916</v>
      </c>
      <c r="I175" s="291" t="s">
        <v>851</v>
      </c>
      <c r="J175" s="291">
        <v>50</v>
      </c>
      <c r="K175" s="339"/>
    </row>
    <row r="176" s="1" customFormat="1" ht="15" customHeight="1">
      <c r="B176" s="316"/>
      <c r="C176" s="291" t="s">
        <v>874</v>
      </c>
      <c r="D176" s="291"/>
      <c r="E176" s="291"/>
      <c r="F176" s="314" t="s">
        <v>855</v>
      </c>
      <c r="G176" s="291"/>
      <c r="H176" s="291" t="s">
        <v>916</v>
      </c>
      <c r="I176" s="291" t="s">
        <v>851</v>
      </c>
      <c r="J176" s="291">
        <v>50</v>
      </c>
      <c r="K176" s="339"/>
    </row>
    <row r="177" s="1" customFormat="1" ht="15" customHeight="1">
      <c r="B177" s="316"/>
      <c r="C177" s="291" t="s">
        <v>109</v>
      </c>
      <c r="D177" s="291"/>
      <c r="E177" s="291"/>
      <c r="F177" s="314" t="s">
        <v>849</v>
      </c>
      <c r="G177" s="291"/>
      <c r="H177" s="291" t="s">
        <v>917</v>
      </c>
      <c r="I177" s="291" t="s">
        <v>918</v>
      </c>
      <c r="J177" s="291"/>
      <c r="K177" s="339"/>
    </row>
    <row r="178" s="1" customFormat="1" ht="15" customHeight="1">
      <c r="B178" s="316"/>
      <c r="C178" s="291" t="s">
        <v>57</v>
      </c>
      <c r="D178" s="291"/>
      <c r="E178" s="291"/>
      <c r="F178" s="314" t="s">
        <v>849</v>
      </c>
      <c r="G178" s="291"/>
      <c r="H178" s="291" t="s">
        <v>919</v>
      </c>
      <c r="I178" s="291" t="s">
        <v>920</v>
      </c>
      <c r="J178" s="291">
        <v>1</v>
      </c>
      <c r="K178" s="339"/>
    </row>
    <row r="179" s="1" customFormat="1" ht="15" customHeight="1">
      <c r="B179" s="316"/>
      <c r="C179" s="291" t="s">
        <v>53</v>
      </c>
      <c r="D179" s="291"/>
      <c r="E179" s="291"/>
      <c r="F179" s="314" t="s">
        <v>849</v>
      </c>
      <c r="G179" s="291"/>
      <c r="H179" s="291" t="s">
        <v>921</v>
      </c>
      <c r="I179" s="291" t="s">
        <v>851</v>
      </c>
      <c r="J179" s="291">
        <v>20</v>
      </c>
      <c r="K179" s="339"/>
    </row>
    <row r="180" s="1" customFormat="1" ht="15" customHeight="1">
      <c r="B180" s="316"/>
      <c r="C180" s="291" t="s">
        <v>54</v>
      </c>
      <c r="D180" s="291"/>
      <c r="E180" s="291"/>
      <c r="F180" s="314" t="s">
        <v>849</v>
      </c>
      <c r="G180" s="291"/>
      <c r="H180" s="291" t="s">
        <v>922</v>
      </c>
      <c r="I180" s="291" t="s">
        <v>851</v>
      </c>
      <c r="J180" s="291">
        <v>255</v>
      </c>
      <c r="K180" s="339"/>
    </row>
    <row r="181" s="1" customFormat="1" ht="15" customHeight="1">
      <c r="B181" s="316"/>
      <c r="C181" s="291" t="s">
        <v>110</v>
      </c>
      <c r="D181" s="291"/>
      <c r="E181" s="291"/>
      <c r="F181" s="314" t="s">
        <v>849</v>
      </c>
      <c r="G181" s="291"/>
      <c r="H181" s="291" t="s">
        <v>813</v>
      </c>
      <c r="I181" s="291" t="s">
        <v>851</v>
      </c>
      <c r="J181" s="291">
        <v>10</v>
      </c>
      <c r="K181" s="339"/>
    </row>
    <row r="182" s="1" customFormat="1" ht="15" customHeight="1">
      <c r="B182" s="316"/>
      <c r="C182" s="291" t="s">
        <v>111</v>
      </c>
      <c r="D182" s="291"/>
      <c r="E182" s="291"/>
      <c r="F182" s="314" t="s">
        <v>849</v>
      </c>
      <c r="G182" s="291"/>
      <c r="H182" s="291" t="s">
        <v>923</v>
      </c>
      <c r="I182" s="291" t="s">
        <v>884</v>
      </c>
      <c r="J182" s="291"/>
      <c r="K182" s="339"/>
    </row>
    <row r="183" s="1" customFormat="1" ht="15" customHeight="1">
      <c r="B183" s="316"/>
      <c r="C183" s="291" t="s">
        <v>924</v>
      </c>
      <c r="D183" s="291"/>
      <c r="E183" s="291"/>
      <c r="F183" s="314" t="s">
        <v>849</v>
      </c>
      <c r="G183" s="291"/>
      <c r="H183" s="291" t="s">
        <v>925</v>
      </c>
      <c r="I183" s="291" t="s">
        <v>884</v>
      </c>
      <c r="J183" s="291"/>
      <c r="K183" s="339"/>
    </row>
    <row r="184" s="1" customFormat="1" ht="15" customHeight="1">
      <c r="B184" s="316"/>
      <c r="C184" s="291" t="s">
        <v>913</v>
      </c>
      <c r="D184" s="291"/>
      <c r="E184" s="291"/>
      <c r="F184" s="314" t="s">
        <v>849</v>
      </c>
      <c r="G184" s="291"/>
      <c r="H184" s="291" t="s">
        <v>926</v>
      </c>
      <c r="I184" s="291" t="s">
        <v>884</v>
      </c>
      <c r="J184" s="291"/>
      <c r="K184" s="339"/>
    </row>
    <row r="185" s="1" customFormat="1" ht="15" customHeight="1">
      <c r="B185" s="316"/>
      <c r="C185" s="291" t="s">
        <v>113</v>
      </c>
      <c r="D185" s="291"/>
      <c r="E185" s="291"/>
      <c r="F185" s="314" t="s">
        <v>855</v>
      </c>
      <c r="G185" s="291"/>
      <c r="H185" s="291" t="s">
        <v>927</v>
      </c>
      <c r="I185" s="291" t="s">
        <v>851</v>
      </c>
      <c r="J185" s="291">
        <v>50</v>
      </c>
      <c r="K185" s="339"/>
    </row>
    <row r="186" s="1" customFormat="1" ht="15" customHeight="1">
      <c r="B186" s="316"/>
      <c r="C186" s="291" t="s">
        <v>928</v>
      </c>
      <c r="D186" s="291"/>
      <c r="E186" s="291"/>
      <c r="F186" s="314" t="s">
        <v>855</v>
      </c>
      <c r="G186" s="291"/>
      <c r="H186" s="291" t="s">
        <v>929</v>
      </c>
      <c r="I186" s="291" t="s">
        <v>930</v>
      </c>
      <c r="J186" s="291"/>
      <c r="K186" s="339"/>
    </row>
    <row r="187" s="1" customFormat="1" ht="15" customHeight="1">
      <c r="B187" s="316"/>
      <c r="C187" s="291" t="s">
        <v>931</v>
      </c>
      <c r="D187" s="291"/>
      <c r="E187" s="291"/>
      <c r="F187" s="314" t="s">
        <v>855</v>
      </c>
      <c r="G187" s="291"/>
      <c r="H187" s="291" t="s">
        <v>932</v>
      </c>
      <c r="I187" s="291" t="s">
        <v>930</v>
      </c>
      <c r="J187" s="291"/>
      <c r="K187" s="339"/>
    </row>
    <row r="188" s="1" customFormat="1" ht="15" customHeight="1">
      <c r="B188" s="316"/>
      <c r="C188" s="291" t="s">
        <v>933</v>
      </c>
      <c r="D188" s="291"/>
      <c r="E188" s="291"/>
      <c r="F188" s="314" t="s">
        <v>855</v>
      </c>
      <c r="G188" s="291"/>
      <c r="H188" s="291" t="s">
        <v>934</v>
      </c>
      <c r="I188" s="291" t="s">
        <v>930</v>
      </c>
      <c r="J188" s="291"/>
      <c r="K188" s="339"/>
    </row>
    <row r="189" s="1" customFormat="1" ht="15" customHeight="1">
      <c r="B189" s="316"/>
      <c r="C189" s="352" t="s">
        <v>935</v>
      </c>
      <c r="D189" s="291"/>
      <c r="E189" s="291"/>
      <c r="F189" s="314" t="s">
        <v>855</v>
      </c>
      <c r="G189" s="291"/>
      <c r="H189" s="291" t="s">
        <v>936</v>
      </c>
      <c r="I189" s="291" t="s">
        <v>937</v>
      </c>
      <c r="J189" s="353" t="s">
        <v>938</v>
      </c>
      <c r="K189" s="339"/>
    </row>
    <row r="190" s="17" customFormat="1" ht="15" customHeight="1">
      <c r="B190" s="354"/>
      <c r="C190" s="355" t="s">
        <v>939</v>
      </c>
      <c r="D190" s="356"/>
      <c r="E190" s="356"/>
      <c r="F190" s="357" t="s">
        <v>855</v>
      </c>
      <c r="G190" s="356"/>
      <c r="H190" s="356" t="s">
        <v>940</v>
      </c>
      <c r="I190" s="356" t="s">
        <v>937</v>
      </c>
      <c r="J190" s="358" t="s">
        <v>938</v>
      </c>
      <c r="K190" s="359"/>
    </row>
    <row r="191" s="1" customFormat="1" ht="15" customHeight="1">
      <c r="B191" s="316"/>
      <c r="C191" s="352" t="s">
        <v>42</v>
      </c>
      <c r="D191" s="291"/>
      <c r="E191" s="291"/>
      <c r="F191" s="314" t="s">
        <v>849</v>
      </c>
      <c r="G191" s="291"/>
      <c r="H191" s="288" t="s">
        <v>941</v>
      </c>
      <c r="I191" s="291" t="s">
        <v>942</v>
      </c>
      <c r="J191" s="291"/>
      <c r="K191" s="339"/>
    </row>
    <row r="192" s="1" customFormat="1" ht="15" customHeight="1">
      <c r="B192" s="316"/>
      <c r="C192" s="352" t="s">
        <v>943</v>
      </c>
      <c r="D192" s="291"/>
      <c r="E192" s="291"/>
      <c r="F192" s="314" t="s">
        <v>849</v>
      </c>
      <c r="G192" s="291"/>
      <c r="H192" s="291" t="s">
        <v>944</v>
      </c>
      <c r="I192" s="291" t="s">
        <v>884</v>
      </c>
      <c r="J192" s="291"/>
      <c r="K192" s="339"/>
    </row>
    <row r="193" s="1" customFormat="1" ht="15" customHeight="1">
      <c r="B193" s="316"/>
      <c r="C193" s="352" t="s">
        <v>945</v>
      </c>
      <c r="D193" s="291"/>
      <c r="E193" s="291"/>
      <c r="F193" s="314" t="s">
        <v>849</v>
      </c>
      <c r="G193" s="291"/>
      <c r="H193" s="291" t="s">
        <v>946</v>
      </c>
      <c r="I193" s="291" t="s">
        <v>884</v>
      </c>
      <c r="J193" s="291"/>
      <c r="K193" s="339"/>
    </row>
    <row r="194" s="1" customFormat="1" ht="15" customHeight="1">
      <c r="B194" s="316"/>
      <c r="C194" s="352" t="s">
        <v>947</v>
      </c>
      <c r="D194" s="291"/>
      <c r="E194" s="291"/>
      <c r="F194" s="314" t="s">
        <v>855</v>
      </c>
      <c r="G194" s="291"/>
      <c r="H194" s="291" t="s">
        <v>948</v>
      </c>
      <c r="I194" s="291" t="s">
        <v>884</v>
      </c>
      <c r="J194" s="291"/>
      <c r="K194" s="339"/>
    </row>
    <row r="195" s="1" customFormat="1" ht="15" customHeight="1">
      <c r="B195" s="345"/>
      <c r="C195" s="360"/>
      <c r="D195" s="325"/>
      <c r="E195" s="325"/>
      <c r="F195" s="325"/>
      <c r="G195" s="325"/>
      <c r="H195" s="325"/>
      <c r="I195" s="325"/>
      <c r="J195" s="325"/>
      <c r="K195" s="346"/>
    </row>
    <row r="196" s="1" customFormat="1" ht="18.75" customHeight="1">
      <c r="B196" s="327"/>
      <c r="C196" s="337"/>
      <c r="D196" s="337"/>
      <c r="E196" s="337"/>
      <c r="F196" s="347"/>
      <c r="G196" s="337"/>
      <c r="H196" s="337"/>
      <c r="I196" s="337"/>
      <c r="J196" s="337"/>
      <c r="K196" s="327"/>
    </row>
    <row r="197" s="1" customFormat="1" ht="18.75" customHeight="1">
      <c r="B197" s="327"/>
      <c r="C197" s="337"/>
      <c r="D197" s="337"/>
      <c r="E197" s="337"/>
      <c r="F197" s="347"/>
      <c r="G197" s="337"/>
      <c r="H197" s="337"/>
      <c r="I197" s="337"/>
      <c r="J197" s="337"/>
      <c r="K197" s="327"/>
    </row>
    <row r="198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1">
      <c r="B200" s="281"/>
      <c r="C200" s="282" t="s">
        <v>949</v>
      </c>
      <c r="D200" s="282"/>
      <c r="E200" s="282"/>
      <c r="F200" s="282"/>
      <c r="G200" s="282"/>
      <c r="H200" s="282"/>
      <c r="I200" s="282"/>
      <c r="J200" s="282"/>
      <c r="K200" s="283"/>
    </row>
    <row r="201" s="1" customFormat="1" ht="25.5" customHeight="1">
      <c r="B201" s="281"/>
      <c r="C201" s="361" t="s">
        <v>950</v>
      </c>
      <c r="D201" s="361"/>
      <c r="E201" s="361"/>
      <c r="F201" s="361" t="s">
        <v>951</v>
      </c>
      <c r="G201" s="362"/>
      <c r="H201" s="361" t="s">
        <v>952</v>
      </c>
      <c r="I201" s="361"/>
      <c r="J201" s="361"/>
      <c r="K201" s="283"/>
    </row>
    <row r="202" s="1" customFormat="1" ht="5.25" customHeight="1">
      <c r="B202" s="316"/>
      <c r="C202" s="311"/>
      <c r="D202" s="311"/>
      <c r="E202" s="311"/>
      <c r="F202" s="311"/>
      <c r="G202" s="337"/>
      <c r="H202" s="311"/>
      <c r="I202" s="311"/>
      <c r="J202" s="311"/>
      <c r="K202" s="339"/>
    </row>
    <row r="203" s="1" customFormat="1" ht="15" customHeight="1">
      <c r="B203" s="316"/>
      <c r="C203" s="291" t="s">
        <v>942</v>
      </c>
      <c r="D203" s="291"/>
      <c r="E203" s="291"/>
      <c r="F203" s="314" t="s">
        <v>43</v>
      </c>
      <c r="G203" s="291"/>
      <c r="H203" s="291" t="s">
        <v>953</v>
      </c>
      <c r="I203" s="291"/>
      <c r="J203" s="291"/>
      <c r="K203" s="339"/>
    </row>
    <row r="204" s="1" customFormat="1" ht="15" customHeight="1">
      <c r="B204" s="316"/>
      <c r="C204" s="291"/>
      <c r="D204" s="291"/>
      <c r="E204" s="291"/>
      <c r="F204" s="314" t="s">
        <v>44</v>
      </c>
      <c r="G204" s="291"/>
      <c r="H204" s="291" t="s">
        <v>954</v>
      </c>
      <c r="I204" s="291"/>
      <c r="J204" s="291"/>
      <c r="K204" s="339"/>
    </row>
    <row r="205" s="1" customFormat="1" ht="15" customHeight="1">
      <c r="B205" s="316"/>
      <c r="C205" s="291"/>
      <c r="D205" s="291"/>
      <c r="E205" s="291"/>
      <c r="F205" s="314" t="s">
        <v>47</v>
      </c>
      <c r="G205" s="291"/>
      <c r="H205" s="291" t="s">
        <v>955</v>
      </c>
      <c r="I205" s="291"/>
      <c r="J205" s="291"/>
      <c r="K205" s="339"/>
    </row>
    <row r="206" s="1" customFormat="1" ht="15" customHeight="1">
      <c r="B206" s="316"/>
      <c r="C206" s="291"/>
      <c r="D206" s="291"/>
      <c r="E206" s="291"/>
      <c r="F206" s="314" t="s">
        <v>45</v>
      </c>
      <c r="G206" s="291"/>
      <c r="H206" s="291" t="s">
        <v>956</v>
      </c>
      <c r="I206" s="291"/>
      <c r="J206" s="291"/>
      <c r="K206" s="339"/>
    </row>
    <row r="207" s="1" customFormat="1" ht="15" customHeight="1">
      <c r="B207" s="316"/>
      <c r="C207" s="291"/>
      <c r="D207" s="291"/>
      <c r="E207" s="291"/>
      <c r="F207" s="314" t="s">
        <v>46</v>
      </c>
      <c r="G207" s="291"/>
      <c r="H207" s="291" t="s">
        <v>957</v>
      </c>
      <c r="I207" s="291"/>
      <c r="J207" s="291"/>
      <c r="K207" s="339"/>
    </row>
    <row r="208" s="1" customFormat="1" ht="15" customHeight="1">
      <c r="B208" s="316"/>
      <c r="C208" s="291"/>
      <c r="D208" s="291"/>
      <c r="E208" s="291"/>
      <c r="F208" s="314"/>
      <c r="G208" s="291"/>
      <c r="H208" s="291"/>
      <c r="I208" s="291"/>
      <c r="J208" s="291"/>
      <c r="K208" s="339"/>
    </row>
    <row r="209" s="1" customFormat="1" ht="15" customHeight="1">
      <c r="B209" s="316"/>
      <c r="C209" s="291" t="s">
        <v>896</v>
      </c>
      <c r="D209" s="291"/>
      <c r="E209" s="291"/>
      <c r="F209" s="314" t="s">
        <v>79</v>
      </c>
      <c r="G209" s="291"/>
      <c r="H209" s="291" t="s">
        <v>958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791</v>
      </c>
      <c r="G210" s="291"/>
      <c r="H210" s="291" t="s">
        <v>792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789</v>
      </c>
      <c r="G211" s="291"/>
      <c r="H211" s="291" t="s">
        <v>959</v>
      </c>
      <c r="I211" s="291"/>
      <c r="J211" s="291"/>
      <c r="K211" s="339"/>
    </row>
    <row r="212" s="1" customFormat="1" ht="15" customHeight="1">
      <c r="B212" s="363"/>
      <c r="C212" s="291"/>
      <c r="D212" s="291"/>
      <c r="E212" s="291"/>
      <c r="F212" s="314" t="s">
        <v>793</v>
      </c>
      <c r="G212" s="352"/>
      <c r="H212" s="343" t="s">
        <v>794</v>
      </c>
      <c r="I212" s="343"/>
      <c r="J212" s="343"/>
      <c r="K212" s="364"/>
    </row>
    <row r="213" s="1" customFormat="1" ht="15" customHeight="1">
      <c r="B213" s="363"/>
      <c r="C213" s="291"/>
      <c r="D213" s="291"/>
      <c r="E213" s="291"/>
      <c r="F213" s="314" t="s">
        <v>795</v>
      </c>
      <c r="G213" s="352"/>
      <c r="H213" s="343" t="s">
        <v>765</v>
      </c>
      <c r="I213" s="343"/>
      <c r="J213" s="343"/>
      <c r="K213" s="364"/>
    </row>
    <row r="214" s="1" customFormat="1" ht="15" customHeight="1">
      <c r="B214" s="363"/>
      <c r="C214" s="291"/>
      <c r="D214" s="291"/>
      <c r="E214" s="291"/>
      <c r="F214" s="314"/>
      <c r="G214" s="352"/>
      <c r="H214" s="343"/>
      <c r="I214" s="343"/>
      <c r="J214" s="343"/>
      <c r="K214" s="364"/>
    </row>
    <row r="215" s="1" customFormat="1" ht="15" customHeight="1">
      <c r="B215" s="363"/>
      <c r="C215" s="291" t="s">
        <v>920</v>
      </c>
      <c r="D215" s="291"/>
      <c r="E215" s="291"/>
      <c r="F215" s="314">
        <v>1</v>
      </c>
      <c r="G215" s="352"/>
      <c r="H215" s="343" t="s">
        <v>960</v>
      </c>
      <c r="I215" s="343"/>
      <c r="J215" s="343"/>
      <c r="K215" s="364"/>
    </row>
    <row r="216" s="1" customFormat="1" ht="15" customHeight="1">
      <c r="B216" s="363"/>
      <c r="C216" s="291"/>
      <c r="D216" s="291"/>
      <c r="E216" s="291"/>
      <c r="F216" s="314">
        <v>2</v>
      </c>
      <c r="G216" s="352"/>
      <c r="H216" s="343" t="s">
        <v>961</v>
      </c>
      <c r="I216" s="343"/>
      <c r="J216" s="343"/>
      <c r="K216" s="364"/>
    </row>
    <row r="217" s="1" customFormat="1" ht="15" customHeight="1">
      <c r="B217" s="363"/>
      <c r="C217" s="291"/>
      <c r="D217" s="291"/>
      <c r="E217" s="291"/>
      <c r="F217" s="314">
        <v>3</v>
      </c>
      <c r="G217" s="352"/>
      <c r="H217" s="343" t="s">
        <v>962</v>
      </c>
      <c r="I217" s="343"/>
      <c r="J217" s="343"/>
      <c r="K217" s="364"/>
    </row>
    <row r="218" s="1" customFormat="1" ht="15" customHeight="1">
      <c r="B218" s="363"/>
      <c r="C218" s="291"/>
      <c r="D218" s="291"/>
      <c r="E218" s="291"/>
      <c r="F218" s="314">
        <v>4</v>
      </c>
      <c r="G218" s="352"/>
      <c r="H218" s="343" t="s">
        <v>963</v>
      </c>
      <c r="I218" s="343"/>
      <c r="J218" s="343"/>
      <c r="K218" s="364"/>
    </row>
    <row r="219" s="1" customFormat="1" ht="12.75" customHeight="1">
      <c r="B219" s="365"/>
      <c r="C219" s="366"/>
      <c r="D219" s="366"/>
      <c r="E219" s="366"/>
      <c r="F219" s="366"/>
      <c r="G219" s="366"/>
      <c r="H219" s="366"/>
      <c r="I219" s="366"/>
      <c r="J219" s="366"/>
      <c r="K219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LAPTOP-F311AD80\Jiří Lábus</dc:creator>
  <cp:lastModifiedBy>LAPTOP-F311AD80\Jiří Lábus</cp:lastModifiedBy>
  <dcterms:created xsi:type="dcterms:W3CDTF">2025-06-06T06:14:11Z</dcterms:created>
  <dcterms:modified xsi:type="dcterms:W3CDTF">2025-06-06T06:14:14Z</dcterms:modified>
</cp:coreProperties>
</file>