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Temp\Zakazky\2019\20190302 Rekonstrukce WC a sprch u tělocvičny, Machnín\"/>
    </mc:Choice>
  </mc:AlternateContent>
  <bookViews>
    <workbookView xWindow="0" yWindow="0" windowWidth="0" windowHeight="0"/>
  </bookViews>
  <sheets>
    <sheet name="Rekapitulace stavby" sheetId="1" r:id="rId1"/>
    <sheet name="01 - Sociální zázemí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Sociální zázemí'!$C$107:$K$1096</definedName>
    <definedName name="_xlnm.Print_Area" localSheetId="1">'01 - Sociální zázemí'!$C$4:$J$39,'01 - Sociální zázemí'!$C$45:$J$89,'01 - Sociální zázemí'!$C$95:$K$1096</definedName>
    <definedName name="_xlnm.Print_Titles" localSheetId="1">'01 - Sociální zázemí'!$107:$107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095"/>
  <c r="BH1095"/>
  <c r="BG1095"/>
  <c r="BF1095"/>
  <c r="T1095"/>
  <c r="T1094"/>
  <c r="R1095"/>
  <c r="R1094"/>
  <c r="P1095"/>
  <c r="P1094"/>
  <c r="BI1092"/>
  <c r="BH1092"/>
  <c r="BG1092"/>
  <c r="BF1092"/>
  <c r="T1092"/>
  <c r="R1092"/>
  <c r="P1092"/>
  <c r="BI1090"/>
  <c r="BH1090"/>
  <c r="BG1090"/>
  <c r="BF1090"/>
  <c r="T1090"/>
  <c r="R1090"/>
  <c r="P1090"/>
  <c r="BI1088"/>
  <c r="BH1088"/>
  <c r="BG1088"/>
  <c r="BF1088"/>
  <c r="T1088"/>
  <c r="R1088"/>
  <c r="P1088"/>
  <c r="BI1085"/>
  <c r="BH1085"/>
  <c r="BG1085"/>
  <c r="BF1085"/>
  <c r="T1085"/>
  <c r="R1085"/>
  <c r="P1085"/>
  <c r="BI1083"/>
  <c r="BH1083"/>
  <c r="BG1083"/>
  <c r="BF1083"/>
  <c r="T1083"/>
  <c r="R1083"/>
  <c r="P1083"/>
  <c r="BI1080"/>
  <c r="BH1080"/>
  <c r="BG1080"/>
  <c r="BF1080"/>
  <c r="T1080"/>
  <c r="T1079"/>
  <c r="R1080"/>
  <c r="R1079"/>
  <c r="P1080"/>
  <c r="P1079"/>
  <c r="BI1077"/>
  <c r="BH1077"/>
  <c r="BG1077"/>
  <c r="BF1077"/>
  <c r="T1077"/>
  <c r="R1077"/>
  <c r="P1077"/>
  <c r="BI1075"/>
  <c r="BH1075"/>
  <c r="BG1075"/>
  <c r="BF1075"/>
  <c r="T1075"/>
  <c r="R1075"/>
  <c r="P1075"/>
  <c r="BI1065"/>
  <c r="BH1065"/>
  <c r="BG1065"/>
  <c r="BF1065"/>
  <c r="T1065"/>
  <c r="R1065"/>
  <c r="P1065"/>
  <c r="BI1057"/>
  <c r="BH1057"/>
  <c r="BG1057"/>
  <c r="BF1057"/>
  <c r="T1057"/>
  <c r="R1057"/>
  <c r="P1057"/>
  <c r="BI1053"/>
  <c r="BH1053"/>
  <c r="BG1053"/>
  <c r="BF1053"/>
  <c r="T1053"/>
  <c r="R1053"/>
  <c r="P1053"/>
  <c r="BI1049"/>
  <c r="BH1049"/>
  <c r="BG1049"/>
  <c r="BF1049"/>
  <c r="T1049"/>
  <c r="R1049"/>
  <c r="P1049"/>
  <c r="BI1041"/>
  <c r="BH1041"/>
  <c r="BG1041"/>
  <c r="BF1041"/>
  <c r="T1041"/>
  <c r="R1041"/>
  <c r="P1041"/>
  <c r="BI1034"/>
  <c r="BH1034"/>
  <c r="BG1034"/>
  <c r="BF1034"/>
  <c r="T1034"/>
  <c r="R1034"/>
  <c r="P1034"/>
  <c r="BI1027"/>
  <c r="BH1027"/>
  <c r="BG1027"/>
  <c r="BF1027"/>
  <c r="T1027"/>
  <c r="R1027"/>
  <c r="P1027"/>
  <c r="BI1019"/>
  <c r="BH1019"/>
  <c r="BG1019"/>
  <c r="BF1019"/>
  <c r="T1019"/>
  <c r="R1019"/>
  <c r="P1019"/>
  <c r="BI1010"/>
  <c r="BH1010"/>
  <c r="BG1010"/>
  <c r="BF1010"/>
  <c r="T1010"/>
  <c r="T1001"/>
  <c r="R1010"/>
  <c r="R1001"/>
  <c r="P1010"/>
  <c r="P1001"/>
  <c r="BI1002"/>
  <c r="BH1002"/>
  <c r="BG1002"/>
  <c r="BF1002"/>
  <c r="T1002"/>
  <c r="R1002"/>
  <c r="P1002"/>
  <c r="BI999"/>
  <c r="BH999"/>
  <c r="BG999"/>
  <c r="BF999"/>
  <c r="T999"/>
  <c r="R999"/>
  <c r="P999"/>
  <c r="BI990"/>
  <c r="BH990"/>
  <c r="BG990"/>
  <c r="BF990"/>
  <c r="T990"/>
  <c r="R990"/>
  <c r="P990"/>
  <c r="BI981"/>
  <c r="BH981"/>
  <c r="BG981"/>
  <c r="BF981"/>
  <c r="T981"/>
  <c r="R981"/>
  <c r="P981"/>
  <c r="BI972"/>
  <c r="BH972"/>
  <c r="BG972"/>
  <c r="BF972"/>
  <c r="T972"/>
  <c r="R972"/>
  <c r="P972"/>
  <c r="BI963"/>
  <c r="BH963"/>
  <c r="BG963"/>
  <c r="BF963"/>
  <c r="T963"/>
  <c r="R963"/>
  <c r="P963"/>
  <c r="BI953"/>
  <c r="BH953"/>
  <c r="BG953"/>
  <c r="BF953"/>
  <c r="T953"/>
  <c r="R953"/>
  <c r="P953"/>
  <c r="BI943"/>
  <c r="BH943"/>
  <c r="BG943"/>
  <c r="BF943"/>
  <c r="T943"/>
  <c r="R943"/>
  <c r="P943"/>
  <c r="BI940"/>
  <c r="BH940"/>
  <c r="BG940"/>
  <c r="BF940"/>
  <c r="T940"/>
  <c r="R940"/>
  <c r="P940"/>
  <c r="BI930"/>
  <c r="BH930"/>
  <c r="BG930"/>
  <c r="BF930"/>
  <c r="T930"/>
  <c r="R930"/>
  <c r="P930"/>
  <c r="BI920"/>
  <c r="BH920"/>
  <c r="BG920"/>
  <c r="BF920"/>
  <c r="T920"/>
  <c r="R920"/>
  <c r="P920"/>
  <c r="BI912"/>
  <c r="BH912"/>
  <c r="BG912"/>
  <c r="BF912"/>
  <c r="T912"/>
  <c r="R912"/>
  <c r="P912"/>
  <c r="BI904"/>
  <c r="BH904"/>
  <c r="BG904"/>
  <c r="BF904"/>
  <c r="T904"/>
  <c r="R904"/>
  <c r="P904"/>
  <c r="BI894"/>
  <c r="BH894"/>
  <c r="BG894"/>
  <c r="BF894"/>
  <c r="T894"/>
  <c r="R894"/>
  <c r="P894"/>
  <c r="BI883"/>
  <c r="BH883"/>
  <c r="BG883"/>
  <c r="BF883"/>
  <c r="T883"/>
  <c r="R883"/>
  <c r="P883"/>
  <c r="BI880"/>
  <c r="BH880"/>
  <c r="BG880"/>
  <c r="BF880"/>
  <c r="T880"/>
  <c r="R880"/>
  <c r="P880"/>
  <c r="BI879"/>
  <c r="BH879"/>
  <c r="BG879"/>
  <c r="BF879"/>
  <c r="T879"/>
  <c r="R879"/>
  <c r="P879"/>
  <c r="BI877"/>
  <c r="BH877"/>
  <c r="BG877"/>
  <c r="BF877"/>
  <c r="T877"/>
  <c r="R877"/>
  <c r="P877"/>
  <c r="BI874"/>
  <c r="BH874"/>
  <c r="BG874"/>
  <c r="BF874"/>
  <c r="T874"/>
  <c r="R874"/>
  <c r="P874"/>
  <c r="BI871"/>
  <c r="BH871"/>
  <c r="BG871"/>
  <c r="BF871"/>
  <c r="T871"/>
  <c r="R871"/>
  <c r="P871"/>
  <c r="BI867"/>
  <c r="BH867"/>
  <c r="BG867"/>
  <c r="BF867"/>
  <c r="T867"/>
  <c r="R867"/>
  <c r="P867"/>
  <c r="BI864"/>
  <c r="BH864"/>
  <c r="BG864"/>
  <c r="BF864"/>
  <c r="T864"/>
  <c r="R864"/>
  <c r="P864"/>
  <c r="BI860"/>
  <c r="BH860"/>
  <c r="BG860"/>
  <c r="BF860"/>
  <c r="T860"/>
  <c r="R860"/>
  <c r="P860"/>
  <c r="BI857"/>
  <c r="BH857"/>
  <c r="BG857"/>
  <c r="BF857"/>
  <c r="T857"/>
  <c r="R857"/>
  <c r="P857"/>
  <c r="BI853"/>
  <c r="BH853"/>
  <c r="BG853"/>
  <c r="BF853"/>
  <c r="T853"/>
  <c r="R853"/>
  <c r="P853"/>
  <c r="BI850"/>
  <c r="BH850"/>
  <c r="BG850"/>
  <c r="BF850"/>
  <c r="T850"/>
  <c r="R850"/>
  <c r="P850"/>
  <c r="BI847"/>
  <c r="BH847"/>
  <c r="BG847"/>
  <c r="BF847"/>
  <c r="T847"/>
  <c r="R847"/>
  <c r="P847"/>
  <c r="BI844"/>
  <c r="BH844"/>
  <c r="BG844"/>
  <c r="BF844"/>
  <c r="T844"/>
  <c r="R844"/>
  <c r="P844"/>
  <c r="BI840"/>
  <c r="BH840"/>
  <c r="BG840"/>
  <c r="BF840"/>
  <c r="T840"/>
  <c r="R840"/>
  <c r="P840"/>
  <c r="BI837"/>
  <c r="BH837"/>
  <c r="BG837"/>
  <c r="BF837"/>
  <c r="T837"/>
  <c r="R837"/>
  <c r="P837"/>
  <c r="BI834"/>
  <c r="BH834"/>
  <c r="BG834"/>
  <c r="BF834"/>
  <c r="T834"/>
  <c r="R834"/>
  <c r="P834"/>
  <c r="BI830"/>
  <c r="BH830"/>
  <c r="BG830"/>
  <c r="BF830"/>
  <c r="T830"/>
  <c r="R830"/>
  <c r="P830"/>
  <c r="BI824"/>
  <c r="BH824"/>
  <c r="BG824"/>
  <c r="BF824"/>
  <c r="T824"/>
  <c r="R824"/>
  <c r="P824"/>
  <c r="BI815"/>
  <c r="BH815"/>
  <c r="BG815"/>
  <c r="BF815"/>
  <c r="T815"/>
  <c r="R815"/>
  <c r="P815"/>
  <c r="BI812"/>
  <c r="BH812"/>
  <c r="BG812"/>
  <c r="BF812"/>
  <c r="T812"/>
  <c r="R812"/>
  <c r="P812"/>
  <c r="BI810"/>
  <c r="BH810"/>
  <c r="BG810"/>
  <c r="BF810"/>
  <c r="T810"/>
  <c r="R810"/>
  <c r="P810"/>
  <c r="BI809"/>
  <c r="BH809"/>
  <c r="BG809"/>
  <c r="BF809"/>
  <c r="T809"/>
  <c r="R809"/>
  <c r="P809"/>
  <c r="BI808"/>
  <c r="BH808"/>
  <c r="BG808"/>
  <c r="BF808"/>
  <c r="T808"/>
  <c r="R808"/>
  <c r="P808"/>
  <c r="BI807"/>
  <c r="BH807"/>
  <c r="BG807"/>
  <c r="BF807"/>
  <c r="T807"/>
  <c r="R807"/>
  <c r="P807"/>
  <c r="BI804"/>
  <c r="BH804"/>
  <c r="BG804"/>
  <c r="BF804"/>
  <c r="T804"/>
  <c r="R804"/>
  <c r="P804"/>
  <c r="BI800"/>
  <c r="BH800"/>
  <c r="BG800"/>
  <c r="BF800"/>
  <c r="T800"/>
  <c r="R800"/>
  <c r="P800"/>
  <c r="BI796"/>
  <c r="BH796"/>
  <c r="BG796"/>
  <c r="BF796"/>
  <c r="T796"/>
  <c r="R796"/>
  <c r="P796"/>
  <c r="BI792"/>
  <c r="BH792"/>
  <c r="BG792"/>
  <c r="BF792"/>
  <c r="T792"/>
  <c r="R792"/>
  <c r="P792"/>
  <c r="BI788"/>
  <c r="BH788"/>
  <c r="BG788"/>
  <c r="BF788"/>
  <c r="T788"/>
  <c r="R788"/>
  <c r="P788"/>
  <c r="BI784"/>
  <c r="BH784"/>
  <c r="BG784"/>
  <c r="BF784"/>
  <c r="T784"/>
  <c r="R784"/>
  <c r="P784"/>
  <c r="BI781"/>
  <c r="BH781"/>
  <c r="BG781"/>
  <c r="BF781"/>
  <c r="T781"/>
  <c r="R781"/>
  <c r="P781"/>
  <c r="BI776"/>
  <c r="BH776"/>
  <c r="BG776"/>
  <c r="BF776"/>
  <c r="T776"/>
  <c r="R776"/>
  <c r="P776"/>
  <c r="BI771"/>
  <c r="BH771"/>
  <c r="BG771"/>
  <c r="BF771"/>
  <c r="T771"/>
  <c r="R771"/>
  <c r="P771"/>
  <c r="BI770"/>
  <c r="BH770"/>
  <c r="BG770"/>
  <c r="BF770"/>
  <c r="T770"/>
  <c r="R770"/>
  <c r="P770"/>
  <c r="BI767"/>
  <c r="BH767"/>
  <c r="BG767"/>
  <c r="BF767"/>
  <c r="T767"/>
  <c r="R767"/>
  <c r="P767"/>
  <c r="BI765"/>
  <c r="BH765"/>
  <c r="BG765"/>
  <c r="BF765"/>
  <c r="T765"/>
  <c r="R765"/>
  <c r="P765"/>
  <c r="BI760"/>
  <c r="BH760"/>
  <c r="BG760"/>
  <c r="BF760"/>
  <c r="T760"/>
  <c r="R760"/>
  <c r="P760"/>
  <c r="BI755"/>
  <c r="BH755"/>
  <c r="BG755"/>
  <c r="BF755"/>
  <c r="T755"/>
  <c r="R755"/>
  <c r="P755"/>
  <c r="BI753"/>
  <c r="BH753"/>
  <c r="BG753"/>
  <c r="BF753"/>
  <c r="T753"/>
  <c r="R753"/>
  <c r="P753"/>
  <c r="BI749"/>
  <c r="BH749"/>
  <c r="BG749"/>
  <c r="BF749"/>
  <c r="T749"/>
  <c r="R749"/>
  <c r="P749"/>
  <c r="BI745"/>
  <c r="BH745"/>
  <c r="BG745"/>
  <c r="BF745"/>
  <c r="T745"/>
  <c r="R745"/>
  <c r="P745"/>
  <c r="BI742"/>
  <c r="BH742"/>
  <c r="BG742"/>
  <c r="BF742"/>
  <c r="T742"/>
  <c r="R742"/>
  <c r="P742"/>
  <c r="BI738"/>
  <c r="BH738"/>
  <c r="BG738"/>
  <c r="BF738"/>
  <c r="T738"/>
  <c r="R738"/>
  <c r="P738"/>
  <c r="BI737"/>
  <c r="BH737"/>
  <c r="BG737"/>
  <c r="BF737"/>
  <c r="T737"/>
  <c r="R737"/>
  <c r="P737"/>
  <c r="BI735"/>
  <c r="BH735"/>
  <c r="BG735"/>
  <c r="BF735"/>
  <c r="T735"/>
  <c r="R735"/>
  <c r="P735"/>
  <c r="BI734"/>
  <c r="BH734"/>
  <c r="BG734"/>
  <c r="BF734"/>
  <c r="T734"/>
  <c r="R734"/>
  <c r="P734"/>
  <c r="BI732"/>
  <c r="BH732"/>
  <c r="BG732"/>
  <c r="BF732"/>
  <c r="T732"/>
  <c r="R732"/>
  <c r="P732"/>
  <c r="BI731"/>
  <c r="BH731"/>
  <c r="BG731"/>
  <c r="BF731"/>
  <c r="T731"/>
  <c r="R731"/>
  <c r="P731"/>
  <c r="BI729"/>
  <c r="BH729"/>
  <c r="BG729"/>
  <c r="BF729"/>
  <c r="T729"/>
  <c r="R729"/>
  <c r="P729"/>
  <c r="BI728"/>
  <c r="BH728"/>
  <c r="BG728"/>
  <c r="BF728"/>
  <c r="T728"/>
  <c r="R728"/>
  <c r="P728"/>
  <c r="BI726"/>
  <c r="BH726"/>
  <c r="BG726"/>
  <c r="BF726"/>
  <c r="T726"/>
  <c r="R726"/>
  <c r="P726"/>
  <c r="BI722"/>
  <c r="BH722"/>
  <c r="BG722"/>
  <c r="BF722"/>
  <c r="T722"/>
  <c r="R722"/>
  <c r="P722"/>
  <c r="BI718"/>
  <c r="BH718"/>
  <c r="BG718"/>
  <c r="BF718"/>
  <c r="T718"/>
  <c r="R718"/>
  <c r="P718"/>
  <c r="BI714"/>
  <c r="BH714"/>
  <c r="BG714"/>
  <c r="BF714"/>
  <c r="T714"/>
  <c r="R714"/>
  <c r="P714"/>
  <c r="BI710"/>
  <c r="BH710"/>
  <c r="BG710"/>
  <c r="BF710"/>
  <c r="T710"/>
  <c r="R710"/>
  <c r="P710"/>
  <c r="BI706"/>
  <c r="BH706"/>
  <c r="BG706"/>
  <c r="BF706"/>
  <c r="T706"/>
  <c r="R706"/>
  <c r="P706"/>
  <c r="BI702"/>
  <c r="BH702"/>
  <c r="BG702"/>
  <c r="BF702"/>
  <c r="T702"/>
  <c r="R702"/>
  <c r="P702"/>
  <c r="BI698"/>
  <c r="BH698"/>
  <c r="BG698"/>
  <c r="BF698"/>
  <c r="T698"/>
  <c r="R698"/>
  <c r="P698"/>
  <c r="BI697"/>
  <c r="BH697"/>
  <c r="BG697"/>
  <c r="BF697"/>
  <c r="T697"/>
  <c r="R697"/>
  <c r="P697"/>
  <c r="BI696"/>
  <c r="BH696"/>
  <c r="BG696"/>
  <c r="BF696"/>
  <c r="T696"/>
  <c r="R696"/>
  <c r="P696"/>
  <c r="BI695"/>
  <c r="BH695"/>
  <c r="BG695"/>
  <c r="BF695"/>
  <c r="T695"/>
  <c r="R695"/>
  <c r="P695"/>
  <c r="BI692"/>
  <c r="BH692"/>
  <c r="BG692"/>
  <c r="BF692"/>
  <c r="T692"/>
  <c r="R692"/>
  <c r="P692"/>
  <c r="BI687"/>
  <c r="BH687"/>
  <c r="BG687"/>
  <c r="BF687"/>
  <c r="T687"/>
  <c r="R687"/>
  <c r="P687"/>
  <c r="BI683"/>
  <c r="BH683"/>
  <c r="BG683"/>
  <c r="BF683"/>
  <c r="T683"/>
  <c r="R683"/>
  <c r="P683"/>
  <c r="BI679"/>
  <c r="BH679"/>
  <c r="BG679"/>
  <c r="BF679"/>
  <c r="T679"/>
  <c r="R679"/>
  <c r="P679"/>
  <c r="BI675"/>
  <c r="BH675"/>
  <c r="BG675"/>
  <c r="BF675"/>
  <c r="T675"/>
  <c r="R675"/>
  <c r="P675"/>
  <c r="BI671"/>
  <c r="BH671"/>
  <c r="BG671"/>
  <c r="BF671"/>
  <c r="T671"/>
  <c r="R671"/>
  <c r="P671"/>
  <c r="BI667"/>
  <c r="BH667"/>
  <c r="BG667"/>
  <c r="BF667"/>
  <c r="T667"/>
  <c r="R667"/>
  <c r="P667"/>
  <c r="BI663"/>
  <c r="BH663"/>
  <c r="BG663"/>
  <c r="BF663"/>
  <c r="T663"/>
  <c r="R663"/>
  <c r="P663"/>
  <c r="BI659"/>
  <c r="BH659"/>
  <c r="BG659"/>
  <c r="BF659"/>
  <c r="T659"/>
  <c r="R659"/>
  <c r="P659"/>
  <c r="BI654"/>
  <c r="BH654"/>
  <c r="BG654"/>
  <c r="BF654"/>
  <c r="T654"/>
  <c r="R654"/>
  <c r="P654"/>
  <c r="BI649"/>
  <c r="BH649"/>
  <c r="BG649"/>
  <c r="BF649"/>
  <c r="T649"/>
  <c r="R649"/>
  <c r="P649"/>
  <c r="BI644"/>
  <c r="BH644"/>
  <c r="BG644"/>
  <c r="BF644"/>
  <c r="T644"/>
  <c r="R644"/>
  <c r="P644"/>
  <c r="BI639"/>
  <c r="BH639"/>
  <c r="BG639"/>
  <c r="BF639"/>
  <c r="T639"/>
  <c r="R639"/>
  <c r="P639"/>
  <c r="BI638"/>
  <c r="BH638"/>
  <c r="BG638"/>
  <c r="BF638"/>
  <c r="T638"/>
  <c r="R638"/>
  <c r="P638"/>
  <c r="BI635"/>
  <c r="BH635"/>
  <c r="BG635"/>
  <c r="BF635"/>
  <c r="T635"/>
  <c r="R635"/>
  <c r="P635"/>
  <c r="BI630"/>
  <c r="BH630"/>
  <c r="BG630"/>
  <c r="BF630"/>
  <c r="T630"/>
  <c r="R630"/>
  <c r="P630"/>
  <c r="BI625"/>
  <c r="BH625"/>
  <c r="BG625"/>
  <c r="BF625"/>
  <c r="T625"/>
  <c r="R625"/>
  <c r="P625"/>
  <c r="BI620"/>
  <c r="BH620"/>
  <c r="BG620"/>
  <c r="BF620"/>
  <c r="T620"/>
  <c r="R620"/>
  <c r="P620"/>
  <c r="BI615"/>
  <c r="BH615"/>
  <c r="BG615"/>
  <c r="BF615"/>
  <c r="T615"/>
  <c r="R615"/>
  <c r="P615"/>
  <c r="BI609"/>
  <c r="BH609"/>
  <c r="BG609"/>
  <c r="BF609"/>
  <c r="T609"/>
  <c r="R609"/>
  <c r="P609"/>
  <c r="BI603"/>
  <c r="BH603"/>
  <c r="BG603"/>
  <c r="BF603"/>
  <c r="T603"/>
  <c r="R603"/>
  <c r="P603"/>
  <c r="BI598"/>
  <c r="BH598"/>
  <c r="BG598"/>
  <c r="BF598"/>
  <c r="T598"/>
  <c r="R598"/>
  <c r="P598"/>
  <c r="BI592"/>
  <c r="BH592"/>
  <c r="BG592"/>
  <c r="BF592"/>
  <c r="T592"/>
  <c r="R592"/>
  <c r="P592"/>
  <c r="BI586"/>
  <c r="BH586"/>
  <c r="BG586"/>
  <c r="BF586"/>
  <c r="T586"/>
  <c r="R586"/>
  <c r="P586"/>
  <c r="BI580"/>
  <c r="BH580"/>
  <c r="BG580"/>
  <c r="BF580"/>
  <c r="T580"/>
  <c r="R580"/>
  <c r="P580"/>
  <c r="BI574"/>
  <c r="BH574"/>
  <c r="BG574"/>
  <c r="BF574"/>
  <c r="T574"/>
  <c r="R574"/>
  <c r="P574"/>
  <c r="BI573"/>
  <c r="BH573"/>
  <c r="BG573"/>
  <c r="BF573"/>
  <c r="T573"/>
  <c r="R573"/>
  <c r="P573"/>
  <c r="BI570"/>
  <c r="BH570"/>
  <c r="BG570"/>
  <c r="BF570"/>
  <c r="T570"/>
  <c r="R570"/>
  <c r="P570"/>
  <c r="BI566"/>
  <c r="BH566"/>
  <c r="BG566"/>
  <c r="BF566"/>
  <c r="T566"/>
  <c r="R566"/>
  <c r="P566"/>
  <c r="BI562"/>
  <c r="BH562"/>
  <c r="BG562"/>
  <c r="BF562"/>
  <c r="T562"/>
  <c r="R562"/>
  <c r="P562"/>
  <c r="BI559"/>
  <c r="BH559"/>
  <c r="BG559"/>
  <c r="BF559"/>
  <c r="T559"/>
  <c r="R559"/>
  <c r="P559"/>
  <c r="BI554"/>
  <c r="BH554"/>
  <c r="BG554"/>
  <c r="BF554"/>
  <c r="T554"/>
  <c r="R554"/>
  <c r="P554"/>
  <c r="BI549"/>
  <c r="BH549"/>
  <c r="BG549"/>
  <c r="BF549"/>
  <c r="T549"/>
  <c r="R549"/>
  <c r="P549"/>
  <c r="BI545"/>
  <c r="BH545"/>
  <c r="BG545"/>
  <c r="BF545"/>
  <c r="T545"/>
  <c r="R545"/>
  <c r="P545"/>
  <c r="BI541"/>
  <c r="BH541"/>
  <c r="BG541"/>
  <c r="BF541"/>
  <c r="T541"/>
  <c r="R541"/>
  <c r="P541"/>
  <c r="BI530"/>
  <c r="BH530"/>
  <c r="BG530"/>
  <c r="BF530"/>
  <c r="T530"/>
  <c r="R530"/>
  <c r="P530"/>
  <c r="BI520"/>
  <c r="BH520"/>
  <c r="BG520"/>
  <c r="BF520"/>
  <c r="T520"/>
  <c r="R520"/>
  <c r="P520"/>
  <c r="BI509"/>
  <c r="BH509"/>
  <c r="BG509"/>
  <c r="BF509"/>
  <c r="T509"/>
  <c r="R509"/>
  <c r="P509"/>
  <c r="BI494"/>
  <c r="BH494"/>
  <c r="BG494"/>
  <c r="BF494"/>
  <c r="T494"/>
  <c r="R494"/>
  <c r="P494"/>
  <c r="BI483"/>
  <c r="BH483"/>
  <c r="BG483"/>
  <c r="BF483"/>
  <c r="T483"/>
  <c r="R483"/>
  <c r="P483"/>
  <c r="BI473"/>
  <c r="BH473"/>
  <c r="BG473"/>
  <c r="BF473"/>
  <c r="T473"/>
  <c r="R473"/>
  <c r="P473"/>
  <c r="BI469"/>
  <c r="BH469"/>
  <c r="BG469"/>
  <c r="BF469"/>
  <c r="T469"/>
  <c r="T468"/>
  <c r="R469"/>
  <c r="R468"/>
  <c r="P469"/>
  <c r="P468"/>
  <c r="BI464"/>
  <c r="BH464"/>
  <c r="BG464"/>
  <c r="BF464"/>
  <c r="T464"/>
  <c r="R464"/>
  <c r="P464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42"/>
  <c r="BH442"/>
  <c r="BG442"/>
  <c r="BF442"/>
  <c r="T442"/>
  <c r="R442"/>
  <c r="P442"/>
  <c r="BI433"/>
  <c r="BH433"/>
  <c r="BG433"/>
  <c r="BF433"/>
  <c r="T433"/>
  <c r="R433"/>
  <c r="P433"/>
  <c r="BI427"/>
  <c r="BH427"/>
  <c r="BG427"/>
  <c r="BF427"/>
  <c r="T427"/>
  <c r="R427"/>
  <c r="P427"/>
  <c r="BI422"/>
  <c r="BH422"/>
  <c r="BG422"/>
  <c r="BF422"/>
  <c r="T422"/>
  <c r="R422"/>
  <c r="P422"/>
  <c r="BI417"/>
  <c r="BH417"/>
  <c r="BG417"/>
  <c r="BF417"/>
  <c r="T417"/>
  <c r="R417"/>
  <c r="P417"/>
  <c r="BI408"/>
  <c r="BH408"/>
  <c r="BG408"/>
  <c r="BF408"/>
  <c r="T408"/>
  <c r="R408"/>
  <c r="P408"/>
  <c r="BI399"/>
  <c r="BH399"/>
  <c r="BG399"/>
  <c r="BF399"/>
  <c r="T399"/>
  <c r="R399"/>
  <c r="P399"/>
  <c r="BI393"/>
  <c r="BH393"/>
  <c r="BG393"/>
  <c r="BF393"/>
  <c r="T393"/>
  <c r="R393"/>
  <c r="P393"/>
  <c r="BI382"/>
  <c r="BH382"/>
  <c r="BG382"/>
  <c r="BF382"/>
  <c r="T382"/>
  <c r="R382"/>
  <c r="P382"/>
  <c r="BI371"/>
  <c r="BH371"/>
  <c r="BG371"/>
  <c r="BF371"/>
  <c r="T371"/>
  <c r="R371"/>
  <c r="P371"/>
  <c r="BI363"/>
  <c r="BH363"/>
  <c r="BG363"/>
  <c r="BF363"/>
  <c r="T363"/>
  <c r="R363"/>
  <c r="P363"/>
  <c r="BI359"/>
  <c r="BH359"/>
  <c r="BG359"/>
  <c r="BF359"/>
  <c r="T359"/>
  <c r="R359"/>
  <c r="P359"/>
  <c r="BI348"/>
  <c r="BH348"/>
  <c r="BG348"/>
  <c r="BF348"/>
  <c r="T348"/>
  <c r="R348"/>
  <c r="P348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20"/>
  <c r="BH320"/>
  <c r="BG320"/>
  <c r="BF320"/>
  <c r="T320"/>
  <c r="R320"/>
  <c r="P320"/>
  <c r="BI309"/>
  <c r="BH309"/>
  <c r="BG309"/>
  <c r="BF309"/>
  <c r="T309"/>
  <c r="R309"/>
  <c r="P309"/>
  <c r="BI304"/>
  <c r="BH304"/>
  <c r="BG304"/>
  <c r="BF304"/>
  <c r="T304"/>
  <c r="R304"/>
  <c r="P304"/>
  <c r="BI298"/>
  <c r="BH298"/>
  <c r="BG298"/>
  <c r="BF298"/>
  <c r="T298"/>
  <c r="R298"/>
  <c r="P298"/>
  <c r="BI287"/>
  <c r="BH287"/>
  <c r="BG287"/>
  <c r="BF287"/>
  <c r="T287"/>
  <c r="R287"/>
  <c r="P287"/>
  <c r="BI277"/>
  <c r="BH277"/>
  <c r="BG277"/>
  <c r="BF277"/>
  <c r="T277"/>
  <c r="R277"/>
  <c r="P277"/>
  <c r="BI271"/>
  <c r="BH271"/>
  <c r="BG271"/>
  <c r="BF271"/>
  <c r="T271"/>
  <c r="R271"/>
  <c r="P271"/>
  <c r="BI256"/>
  <c r="BH256"/>
  <c r="BG256"/>
  <c r="BF256"/>
  <c r="T256"/>
  <c r="R256"/>
  <c r="P256"/>
  <c r="BI245"/>
  <c r="BH245"/>
  <c r="BG245"/>
  <c r="BF245"/>
  <c r="T245"/>
  <c r="R245"/>
  <c r="P245"/>
  <c r="BI234"/>
  <c r="BH234"/>
  <c r="BG234"/>
  <c r="BF234"/>
  <c r="T234"/>
  <c r="R234"/>
  <c r="P234"/>
  <c r="BI225"/>
  <c r="BH225"/>
  <c r="BG225"/>
  <c r="BF225"/>
  <c r="T225"/>
  <c r="R225"/>
  <c r="P225"/>
  <c r="BI214"/>
  <c r="BH214"/>
  <c r="BG214"/>
  <c r="BF214"/>
  <c r="T214"/>
  <c r="T203"/>
  <c r="R214"/>
  <c r="R203"/>
  <c r="P214"/>
  <c r="P203"/>
  <c r="BI208"/>
  <c r="BH208"/>
  <c r="BG208"/>
  <c r="BF208"/>
  <c r="T208"/>
  <c r="R208"/>
  <c r="P208"/>
  <c r="BI204"/>
  <c r="BH204"/>
  <c r="BG204"/>
  <c r="BF204"/>
  <c r="T204"/>
  <c r="R204"/>
  <c r="P204"/>
  <c r="BI192"/>
  <c r="BH192"/>
  <c r="BG192"/>
  <c r="BF192"/>
  <c r="T192"/>
  <c r="R192"/>
  <c r="P192"/>
  <c r="BI182"/>
  <c r="BH182"/>
  <c r="BG182"/>
  <c r="BF182"/>
  <c r="T182"/>
  <c r="R182"/>
  <c r="P182"/>
  <c r="BI172"/>
  <c r="BH172"/>
  <c r="BG172"/>
  <c r="BF172"/>
  <c r="T172"/>
  <c r="R172"/>
  <c r="P172"/>
  <c r="BI162"/>
  <c r="BH162"/>
  <c r="BG162"/>
  <c r="BF162"/>
  <c r="T162"/>
  <c r="R162"/>
  <c r="P162"/>
  <c r="BI152"/>
  <c r="BH152"/>
  <c r="BG152"/>
  <c r="BF152"/>
  <c r="T152"/>
  <c r="R152"/>
  <c r="P152"/>
  <c r="BI142"/>
  <c r="BH142"/>
  <c r="BG142"/>
  <c r="BF142"/>
  <c r="T142"/>
  <c r="R142"/>
  <c r="P142"/>
  <c r="BI131"/>
  <c r="BH131"/>
  <c r="BG131"/>
  <c r="BF131"/>
  <c r="T131"/>
  <c r="R131"/>
  <c r="P131"/>
  <c r="BI121"/>
  <c r="BH121"/>
  <c r="BG121"/>
  <c r="BF121"/>
  <c r="T121"/>
  <c r="R121"/>
  <c r="P121"/>
  <c r="BI111"/>
  <c r="BH111"/>
  <c r="BG111"/>
  <c r="BF111"/>
  <c r="T111"/>
  <c r="R111"/>
  <c r="P111"/>
  <c r="J105"/>
  <c r="J104"/>
  <c r="F104"/>
  <c r="F102"/>
  <c r="E100"/>
  <c r="J55"/>
  <c r="J54"/>
  <c r="F54"/>
  <c r="F52"/>
  <c r="E50"/>
  <c r="J18"/>
  <c r="E18"/>
  <c r="F105"/>
  <c r="J17"/>
  <c r="J12"/>
  <c r="J102"/>
  <c r="E7"/>
  <c r="E98"/>
  <c i="1" r="L50"/>
  <c r="AM50"/>
  <c r="AM49"/>
  <c r="L49"/>
  <c r="AM47"/>
  <c r="L47"/>
  <c r="L45"/>
  <c r="L44"/>
  <c i="2" r="BK172"/>
  <c r="J706"/>
  <c r="BK574"/>
  <c r="J457"/>
  <c r="J320"/>
  <c r="F36"/>
  <c r="J277"/>
  <c r="J718"/>
  <c r="J659"/>
  <c r="BK559"/>
  <c r="BK399"/>
  <c r="BK111"/>
  <c r="J675"/>
  <c r="BK570"/>
  <c r="J461"/>
  <c r="BK338"/>
  <c r="J192"/>
  <c r="BK718"/>
  <c r="J667"/>
  <c r="BK562"/>
  <c r="BK461"/>
  <c r="BK320"/>
  <c r="J34"/>
  <c r="J142"/>
  <c r="J692"/>
  <c r="J635"/>
  <c r="BK494"/>
  <c r="BK277"/>
  <c r="BK696"/>
  <c r="BK603"/>
  <c r="J473"/>
  <c r="BK245"/>
  <c r="J729"/>
  <c r="J679"/>
  <c r="BK609"/>
  <c r="J541"/>
  <c r="BK427"/>
  <c r="J334"/>
  <c r="J214"/>
  <c r="J732"/>
  <c r="J687"/>
  <c r="J630"/>
  <c r="J580"/>
  <c r="BK483"/>
  <c r="BK422"/>
  <c r="BK359"/>
  <c r="BK225"/>
  <c r="BK1095"/>
  <c r="BK1090"/>
  <c r="J1088"/>
  <c r="J1085"/>
  <c r="J1080"/>
  <c r="BK1075"/>
  <c r="J1065"/>
  <c r="BK1049"/>
  <c r="BK1027"/>
  <c r="BK999"/>
  <c r="BK972"/>
  <c r="BK940"/>
  <c r="BK904"/>
  <c r="BK880"/>
  <c r="BK871"/>
  <c r="J857"/>
  <c r="BK850"/>
  <c r="J824"/>
  <c r="J809"/>
  <c r="J800"/>
  <c r="J784"/>
  <c r="BK767"/>
  <c r="BK755"/>
  <c r="BK742"/>
  <c r="BK731"/>
  <c r="J710"/>
  <c r="BK654"/>
  <c r="J609"/>
  <c r="BK554"/>
  <c r="J520"/>
  <c r="J433"/>
  <c r="BK348"/>
  <c r="J304"/>
  <c r="J172"/>
  <c r="J111"/>
  <c r="J1019"/>
  <c r="J990"/>
  <c r="J953"/>
  <c r="J930"/>
  <c r="J894"/>
  <c r="J874"/>
  <c r="BK857"/>
  <c r="BK844"/>
  <c r="BK830"/>
  <c r="J812"/>
  <c r="BK807"/>
  <c r="BK788"/>
  <c r="BK771"/>
  <c r="J767"/>
  <c r="BK753"/>
  <c r="J742"/>
  <c r="J731"/>
  <c r="BK710"/>
  <c r="BK695"/>
  <c r="J649"/>
  <c r="BK598"/>
  <c r="J554"/>
  <c r="J469"/>
  <c r="J422"/>
  <c r="J336"/>
  <c r="BK298"/>
  <c r="J204"/>
  <c r="BK234"/>
  <c r="BK679"/>
  <c r="J620"/>
  <c r="J427"/>
  <c r="J256"/>
  <c r="BK726"/>
  <c r="J639"/>
  <c r="J562"/>
  <c r="BK433"/>
  <c r="BK333"/>
  <c r="BK734"/>
  <c r="BK692"/>
  <c r="BK630"/>
  <c r="BK549"/>
  <c r="BK457"/>
  <c r="J338"/>
  <c r="J271"/>
  <c r="J121"/>
  <c r="BK714"/>
  <c r="J695"/>
  <c r="BK649"/>
  <c r="J598"/>
  <c r="J530"/>
  <c r="J408"/>
  <c r="BK331"/>
  <c r="J245"/>
  <c r="BK121"/>
  <c r="J1092"/>
  <c r="J1090"/>
  <c r="J1083"/>
  <c r="J1077"/>
  <c r="BK1057"/>
  <c r="J1053"/>
  <c r="BK1034"/>
  <c r="BK1010"/>
  <c r="BK981"/>
  <c r="BK943"/>
  <c r="BK912"/>
  <c r="BK883"/>
  <c r="BK874"/>
  <c r="J864"/>
  <c r="J847"/>
  <c r="J834"/>
  <c r="BK810"/>
  <c r="J804"/>
  <c r="BK792"/>
  <c r="J776"/>
  <c r="J753"/>
  <c r="J745"/>
  <c r="J735"/>
  <c r="J702"/>
  <c r="J671"/>
  <c r="BK620"/>
  <c r="BK566"/>
  <c r="BK469"/>
  <c r="J371"/>
  <c r="BK271"/>
  <c r="BK131"/>
  <c r="J1027"/>
  <c r="J999"/>
  <c r="BK953"/>
  <c r="J940"/>
  <c r="J904"/>
  <c r="J879"/>
  <c r="BK864"/>
  <c r="BK847"/>
  <c r="BK834"/>
  <c r="BK809"/>
  <c r="BK800"/>
  <c r="BK784"/>
  <c r="J760"/>
  <c r="J749"/>
  <c r="BK735"/>
  <c r="BK722"/>
  <c r="BK659"/>
  <c r="J615"/>
  <c r="BK573"/>
  <c r="BK509"/>
  <c r="J399"/>
  <c r="J333"/>
  <c r="J225"/>
  <c i="1" r="AS54"/>
  <c i="2" r="J726"/>
  <c r="BK644"/>
  <c r="J382"/>
  <c r="BK208"/>
  <c r="J663"/>
  <c r="BK545"/>
  <c r="BK363"/>
  <c r="BK214"/>
  <c r="J698"/>
  <c r="J644"/>
  <c r="J573"/>
  <c r="BK473"/>
  <c r="J363"/>
  <c r="BK192"/>
  <c r="J737"/>
  <c r="BK702"/>
  <c r="BK675"/>
  <c r="BK638"/>
  <c r="J570"/>
  <c r="J549"/>
  <c r="J442"/>
  <c r="BK334"/>
  <c r="BK287"/>
  <c r="BK152"/>
  <c r="BK1092"/>
  <c r="BK1085"/>
  <c r="BK1080"/>
  <c r="J1075"/>
  <c r="J1057"/>
  <c r="J1049"/>
  <c r="BK1019"/>
  <c r="BK990"/>
  <c r="J963"/>
  <c r="BK920"/>
  <c r="BK879"/>
  <c r="BK860"/>
  <c r="J844"/>
  <c r="BK837"/>
  <c r="BK815"/>
  <c r="J808"/>
  <c r="J796"/>
  <c r="J781"/>
  <c r="J770"/>
  <c r="BK760"/>
  <c r="BK749"/>
  <c r="BK737"/>
  <c r="J722"/>
  <c r="J696"/>
  <c r="BK639"/>
  <c r="BK586"/>
  <c r="J545"/>
  <c r="J459"/>
  <c r="J393"/>
  <c r="BK335"/>
  <c r="J234"/>
  <c r="BK1041"/>
  <c r="J1010"/>
  <c r="J981"/>
  <c r="J943"/>
  <c r="J912"/>
  <c r="J880"/>
  <c r="J871"/>
  <c r="J860"/>
  <c r="J850"/>
  <c r="J840"/>
  <c r="BK824"/>
  <c r="J810"/>
  <c r="BK804"/>
  <c r="J792"/>
  <c r="BK781"/>
  <c r="BK770"/>
  <c r="J755"/>
  <c r="J738"/>
  <c r="BK728"/>
  <c r="BK683"/>
  <c r="J638"/>
  <c r="BK580"/>
  <c r="BK530"/>
  <c r="BK459"/>
  <c r="BK371"/>
  <c r="J309"/>
  <c r="BK162"/>
  <c r="F37"/>
  <c r="BK732"/>
  <c r="BK697"/>
  <c r="BK592"/>
  <c r="BK541"/>
  <c r="J359"/>
  <c r="J182"/>
  <c r="J714"/>
  <c r="J625"/>
  <c r="BK520"/>
  <c r="BK393"/>
  <c r="J287"/>
  <c r="F34"/>
  <c r="J208"/>
  <c r="BK667"/>
  <c r="J603"/>
  <c r="BK464"/>
  <c r="J335"/>
  <c r="BK142"/>
  <c r="BK687"/>
  <c r="J592"/>
  <c r="BK417"/>
  <c r="BK309"/>
  <c r="J152"/>
  <c r="BK706"/>
  <c r="J654"/>
  <c r="J586"/>
  <c r="J509"/>
  <c r="BK408"/>
  <c r="J298"/>
  <c r="J162"/>
  <c r="J728"/>
  <c r="J697"/>
  <c r="BK663"/>
  <c r="BK615"/>
  <c r="J559"/>
  <c r="J464"/>
  <c r="BK382"/>
  <c r="BK336"/>
  <c r="BK304"/>
  <c r="BK182"/>
  <c r="J1095"/>
  <c r="BK1088"/>
  <c r="BK1083"/>
  <c r="BK1077"/>
  <c r="BK1065"/>
  <c r="BK1053"/>
  <c r="J1041"/>
  <c r="BK1002"/>
  <c r="BK963"/>
  <c r="BK930"/>
  <c r="BK894"/>
  <c r="BK877"/>
  <c r="BK867"/>
  <c r="J853"/>
  <c r="BK840"/>
  <c r="J830"/>
  <c r="BK812"/>
  <c r="J807"/>
  <c r="J788"/>
  <c r="J771"/>
  <c r="J765"/>
  <c r="BK738"/>
  <c r="BK729"/>
  <c r="J683"/>
  <c r="BK635"/>
  <c r="J574"/>
  <c r="J494"/>
  <c r="J417"/>
  <c r="J331"/>
  <c r="BK204"/>
  <c r="J1034"/>
  <c r="J1002"/>
  <c r="J972"/>
  <c r="J920"/>
  <c r="J883"/>
  <c r="J877"/>
  <c r="J867"/>
  <c r="BK853"/>
  <c r="J837"/>
  <c r="J815"/>
  <c r="BK808"/>
  <c r="BK796"/>
  <c r="BK776"/>
  <c r="BK765"/>
  <c r="BK745"/>
  <c r="J734"/>
  <c r="BK698"/>
  <c r="BK671"/>
  <c r="BK625"/>
  <c r="J566"/>
  <c r="J483"/>
  <c r="BK442"/>
  <c r="J348"/>
  <c r="BK256"/>
  <c r="J131"/>
  <c r="F35"/>
  <c l="1" r="P110"/>
  <c r="P224"/>
  <c r="P472"/>
  <c r="R561"/>
  <c r="BK337"/>
  <c r="J337"/>
  <c r="J64"/>
  <c r="BK456"/>
  <c r="J456"/>
  <c r="J65"/>
  <c r="R572"/>
  <c r="R637"/>
  <c r="P769"/>
  <c r="BK814"/>
  <c r="J814"/>
  <c r="J76"/>
  <c r="T814"/>
  <c r="BK942"/>
  <c r="J942"/>
  <c r="J80"/>
  <c r="P337"/>
  <c r="P456"/>
  <c r="BK572"/>
  <c r="J572"/>
  <c r="J70"/>
  <c r="T694"/>
  <c r="T783"/>
  <c r="P814"/>
  <c r="BK882"/>
  <c r="J882"/>
  <c r="J79"/>
  <c r="T942"/>
  <c r="R337"/>
  <c r="R456"/>
  <c r="T572"/>
  <c r="P637"/>
  <c r="BK769"/>
  <c r="J769"/>
  <c r="J73"/>
  <c r="R769"/>
  <c r="R814"/>
  <c r="BK876"/>
  <c r="J876"/>
  <c r="J78"/>
  <c r="R882"/>
  <c r="BK110"/>
  <c r="J110"/>
  <c r="J61"/>
  <c r="R224"/>
  <c r="T472"/>
  <c r="T561"/>
  <c r="R694"/>
  <c r="R783"/>
  <c r="R806"/>
  <c r="R839"/>
  <c r="R876"/>
  <c r="R942"/>
  <c r="BK1018"/>
  <c r="J1018"/>
  <c r="J82"/>
  <c r="T110"/>
  <c r="T224"/>
  <c r="R472"/>
  <c r="BK637"/>
  <c r="J637"/>
  <c r="J71"/>
  <c r="T637"/>
  <c r="BK783"/>
  <c r="J783"/>
  <c r="J74"/>
  <c r="T806"/>
  <c r="T839"/>
  <c r="P882"/>
  <c r="P1018"/>
  <c r="P1074"/>
  <c r="BK1082"/>
  <c r="J1082"/>
  <c r="J86"/>
  <c r="BK1087"/>
  <c r="J1087"/>
  <c r="J87"/>
  <c r="R110"/>
  <c r="R109"/>
  <c r="T337"/>
  <c r="T456"/>
  <c r="P572"/>
  <c r="BK694"/>
  <c r="J694"/>
  <c r="J72"/>
  <c r="P783"/>
  <c r="BK806"/>
  <c r="J806"/>
  <c r="J75"/>
  <c r="BK839"/>
  <c r="J839"/>
  <c r="J77"/>
  <c r="P876"/>
  <c r="T882"/>
  <c r="R1018"/>
  <c r="R1074"/>
  <c r="T1082"/>
  <c r="T1087"/>
  <c r="BK224"/>
  <c r="J224"/>
  <c r="J63"/>
  <c r="BK472"/>
  <c r="J472"/>
  <c r="J68"/>
  <c r="BK561"/>
  <c r="J561"/>
  <c r="J69"/>
  <c r="P561"/>
  <c r="P694"/>
  <c r="T769"/>
  <c r="P806"/>
  <c r="P839"/>
  <c r="T876"/>
  <c r="P942"/>
  <c r="T1018"/>
  <c r="BK1074"/>
  <c r="J1074"/>
  <c r="J84"/>
  <c r="T1074"/>
  <c r="T1073"/>
  <c r="P1082"/>
  <c r="R1082"/>
  <c r="P1087"/>
  <c r="R1087"/>
  <c r="BK203"/>
  <c r="J203"/>
  <c r="J62"/>
  <c r="BK468"/>
  <c r="J468"/>
  <c r="J66"/>
  <c r="BK1079"/>
  <c r="J1079"/>
  <c r="J85"/>
  <c r="BK1001"/>
  <c r="J1001"/>
  <c r="J81"/>
  <c r="BK1094"/>
  <c r="J1094"/>
  <c r="J88"/>
  <c r="E48"/>
  <c r="J52"/>
  <c r="F55"/>
  <c r="BE111"/>
  <c r="BE121"/>
  <c r="BE131"/>
  <c r="BE142"/>
  <c r="BE152"/>
  <c r="BE162"/>
  <c r="BE172"/>
  <c r="BE182"/>
  <c r="BE192"/>
  <c r="BE204"/>
  <c r="BE208"/>
  <c r="BE214"/>
  <c r="BE225"/>
  <c r="BE234"/>
  <c r="BE245"/>
  <c r="BE256"/>
  <c r="BE271"/>
  <c r="BE277"/>
  <c r="BE287"/>
  <c r="BE298"/>
  <c r="BE304"/>
  <c r="BE309"/>
  <c r="BE320"/>
  <c r="BE331"/>
  <c r="BE333"/>
  <c r="BE334"/>
  <c r="BE335"/>
  <c r="BE336"/>
  <c r="BE338"/>
  <c r="BE348"/>
  <c r="BE359"/>
  <c r="BE363"/>
  <c r="BE371"/>
  <c r="BE382"/>
  <c r="BE393"/>
  <c r="BE399"/>
  <c r="BE408"/>
  <c r="BE417"/>
  <c r="BE422"/>
  <c r="BE427"/>
  <c r="BE433"/>
  <c r="BE442"/>
  <c r="BE457"/>
  <c r="BE459"/>
  <c r="BE461"/>
  <c r="BE464"/>
  <c r="BE469"/>
  <c r="BE473"/>
  <c r="BE483"/>
  <c r="BE494"/>
  <c r="BE509"/>
  <c r="BE520"/>
  <c r="BE530"/>
  <c r="BE541"/>
  <c r="BE545"/>
  <c r="BE549"/>
  <c r="BE554"/>
  <c r="BE559"/>
  <c r="BE562"/>
  <c r="BE566"/>
  <c r="BE570"/>
  <c r="BE573"/>
  <c r="BE574"/>
  <c r="BE580"/>
  <c r="BE586"/>
  <c r="BE592"/>
  <c r="BE598"/>
  <c r="BE603"/>
  <c r="BE609"/>
  <c r="BE615"/>
  <c r="BE620"/>
  <c r="BE625"/>
  <c r="BE630"/>
  <c r="BE635"/>
  <c r="BE638"/>
  <c r="BE639"/>
  <c r="BE644"/>
  <c r="BE649"/>
  <c r="BE654"/>
  <c r="BE659"/>
  <c r="BE663"/>
  <c r="BE667"/>
  <c r="BE671"/>
  <c r="BE675"/>
  <c r="BE679"/>
  <c r="BE683"/>
  <c r="BE687"/>
  <c r="BE692"/>
  <c r="BE695"/>
  <c r="BE696"/>
  <c r="BE697"/>
  <c r="BE698"/>
  <c r="BE702"/>
  <c r="BE706"/>
  <c r="BE710"/>
  <c r="BE714"/>
  <c r="BE718"/>
  <c r="BE722"/>
  <c r="BE726"/>
  <c r="BE728"/>
  <c r="BE729"/>
  <c r="BE731"/>
  <c r="BE732"/>
  <c r="BE734"/>
  <c r="BE735"/>
  <c r="BE737"/>
  <c r="BE738"/>
  <c r="BE742"/>
  <c r="BE745"/>
  <c r="BE749"/>
  <c r="BE753"/>
  <c r="BE755"/>
  <c r="BE760"/>
  <c r="BE765"/>
  <c r="BE767"/>
  <c r="BE770"/>
  <c r="BE771"/>
  <c r="BE776"/>
  <c r="BE781"/>
  <c r="BE784"/>
  <c r="BE788"/>
  <c r="BE792"/>
  <c r="BE796"/>
  <c r="BE800"/>
  <c r="BE804"/>
  <c r="BE807"/>
  <c r="BE808"/>
  <c r="BE809"/>
  <c r="BE810"/>
  <c r="BE812"/>
  <c r="BE815"/>
  <c r="BE824"/>
  <c r="BE830"/>
  <c r="BE834"/>
  <c r="BE837"/>
  <c r="BE840"/>
  <c r="BE844"/>
  <c r="BE847"/>
  <c r="BE850"/>
  <c r="BE853"/>
  <c r="BE857"/>
  <c r="BE860"/>
  <c r="BE864"/>
  <c r="BE867"/>
  <c r="BE871"/>
  <c r="BE874"/>
  <c r="BE877"/>
  <c r="BE879"/>
  <c r="BE880"/>
  <c r="BE883"/>
  <c r="BE894"/>
  <c r="BE904"/>
  <c r="BE912"/>
  <c r="BE920"/>
  <c r="BE930"/>
  <c r="BE940"/>
  <c r="BE943"/>
  <c r="BE953"/>
  <c r="BE963"/>
  <c r="BE972"/>
  <c r="BE981"/>
  <c r="BE990"/>
  <c r="BE999"/>
  <c r="BE1002"/>
  <c r="BE1010"/>
  <c r="BE1019"/>
  <c r="BE1027"/>
  <c r="BE1034"/>
  <c r="BE1041"/>
  <c r="BE1049"/>
  <c r="BE1053"/>
  <c r="BE1057"/>
  <c r="BE1065"/>
  <c r="BE1075"/>
  <c r="BE1077"/>
  <c r="BE1080"/>
  <c r="BE1083"/>
  <c r="BE1085"/>
  <c r="BE1088"/>
  <c r="BE1090"/>
  <c r="BE1092"/>
  <c r="BE1095"/>
  <c i="1" r="BA55"/>
  <c r="BB55"/>
  <c r="BD55"/>
  <c r="AW55"/>
  <c r="BC55"/>
  <c r="BB54"/>
  <c r="W31"/>
  <c r="BA54"/>
  <c r="W30"/>
  <c r="BC54"/>
  <c r="W32"/>
  <c r="BD54"/>
  <c r="W33"/>
  <c i="2" l="1" r="P109"/>
  <c r="R1073"/>
  <c r="T471"/>
  <c r="P1073"/>
  <c r="T109"/>
  <c r="T108"/>
  <c r="P471"/>
  <c r="P108"/>
  <c i="1" r="AU55"/>
  <c i="2" r="R471"/>
  <c r="R108"/>
  <c r="BK109"/>
  <c r="BK1073"/>
  <c r="J1073"/>
  <c r="J83"/>
  <c r="BK471"/>
  <c r="J471"/>
  <c r="J67"/>
  <c i="1" r="AW54"/>
  <c r="AK30"/>
  <c i="2" r="J33"/>
  <c i="1" r="AV55"/>
  <c r="AT55"/>
  <c r="AY54"/>
  <c r="AX54"/>
  <c i="2" r="F33"/>
  <c i="1" r="AZ55"/>
  <c r="AZ54"/>
  <c r="W29"/>
  <c r="AU54"/>
  <c i="2" l="1" r="BK108"/>
  <c r="J108"/>
  <c r="J59"/>
  <c r="J109"/>
  <c r="J60"/>
  <c i="1" r="AV54"/>
  <c r="AK29"/>
  <c i="2" l="1" r="J30"/>
  <c i="1" r="AG55"/>
  <c r="AG54"/>
  <c r="AK26"/>
  <c r="AT54"/>
  <c r="AN54"/>
  <c i="2" l="1" r="J39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<sst xmlns="http://schemas.openxmlformats.org/spreadsheetml/2006/main">
  <si>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</si>
  <si>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</si>
  <si>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</si>
  <si>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</si>
  <si>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</si>
  <si>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{4945ec4d-5874-4164-9ec2-ba7630814e76}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</si>
  <si>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</si>
  <si>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</si>
  <si>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</si>
  <si>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</si>
  <si>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</si>
  <si>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</si>
  <si>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</si>
  <si>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</si>
  <si>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0018_1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</si>
  <si>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</si>
  <si>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</si>
  <si>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Liberec, Liberec – Machnín, č.p. 95, Heřmánková - Rekonstrukce sociálního zázemí v přízemí budovy ZŠ</t>
  </si>
  <si>
    <t>KSO:</t>
  </si>
  <si>
    <t/>
  </si>
  <si>
    <t>CC-CZ:</t>
  </si>
  <si>
    <t>Místo:</t>
  </si>
  <si>
    <t>Heřmánková 95, Machnín</t>
  </si>
  <si>
    <t>Datum:</t>
  </si>
  <si>
    <t>21. 5. 2025</t>
  </si>
  <si>
    <t>Zadavatel:</t>
  </si>
  <si>
    <t>IČ:</t>
  </si>
  <si>
    <t>00262978</t>
  </si>
  <si>
    <t>Statutární město Liberec</t>
  </si>
  <si>
    <t>DIČ:</t>
  </si>
  <si>
    <t>CZ00262978</t>
  </si>
  <si>
    <t>Účastník:</t>
  </si>
  <si>
    <t>Vyplň údaj</t>
  </si>
  <si>
    <t>Projektant:</t>
  </si>
  <si>
    <t>06103065</t>
  </si>
  <si>
    <t>Michael Štěpán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</si>
  <si>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</si>
  <si>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</si>
  <si>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</si>
  <si>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</si>
  <si>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</si>
  <si>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</si>
  <si>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</si>
  <si>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</si>
  <si>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</si>
  <si>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</si>
  <si>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</si>
  <si>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</si>
  <si>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</si>
  <si>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</si>
  <si>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</si>
  <si>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</si>
  <si>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</si>
  <si>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</si>
  <si>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</si>
  <si>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</si>
  <si>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</si>
  <si>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</si>
  <si>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</si>
  <si>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</si>
  <si>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</si>
  <si>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</si>
  <si>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</si>
  <si>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</si>
  <si>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</si>
  <si>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</si>
  <si>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</si>
  <si>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</si>
  <si>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</si>
  <si>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</si>
  <si>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</si>
  <si>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</si>
  <si>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</si>
  <si>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</si>
  <si>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</si>
  <si>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</si>
  <si>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</si>
  <si>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</si>
  <si>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</si>
  <si>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</si>
  <si>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Sociální zázemí</t>
  </si>
  <si>
    <t>STA</t>
  </si>
  <si>
    <t>1</t>
  </si>
  <si>
    <t>{d073f666-7e8f-426a-ae9c-90b2ba574a4d}</t>
  </si>
  <si>
    <t>2</t>
  </si>
  <si>
    <t>KRYCÍ LIST SOUPISU PRACÍ</t>
  </si>
  <si>
    <t>Objekt:</t>
  </si>
  <si>
    <t>01 - Sociální zázemí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</si>
  <si>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</si>
  <si>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</si>
  <si>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</si>
  <si>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</si>
  <si>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</si>
  <si>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</si>
  <si>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</si>
  <si>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</si>
  <si>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</si>
  <si>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</si>
  <si>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</si>
  <si>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</si>
  <si>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</si>
  <si>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</si>
  <si>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</si>
  <si>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</si>
  <si>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</si>
  <si>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</si>
  <si>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</si>
  <si>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</si>
  <si>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</si>
  <si>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</si>
  <si>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</si>
  <si>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</si>
  <si>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</si>
  <si>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</si>
  <si>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</si>
  <si>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</si>
  <si>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</si>
  <si>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</si>
  <si>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</si>
  <si>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</si>
  <si>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</si>
  <si>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</si>
  <si>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</si>
  <si>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</si>
  <si>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</si>
  <si>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</si>
  <si>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</si>
  <si>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</si>
  <si>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</si>
  <si>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</si>
  <si>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</si>
  <si>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</si>
  <si>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</si>
  <si>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</si>
  <si>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</si>
  <si>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</si>
  <si>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</si>
  <si>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</si>
  <si>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</si>
  <si>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</si>
  <si>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Vykopávka v uzavřených prostorech ručně v hornině třídy těžitelnosti I skupiny 1 až 3</t>
  </si>
  <si>
    <t>m3</t>
  </si>
  <si>
    <t>CS ÚRS 2025 01</t>
  </si>
  <si>
    <t>4</t>
  </si>
  <si>
    <t>1025377670</t>
  </si>
  <si>
    <t>Online PSC</t>
  </si>
  <si>
    <t>https://podminky.urs.cz/item/CS_URS_2025_01/139711111</t>
  </si>
  <si>
    <t>VV</t>
  </si>
  <si>
    <t>dívčí toalety</t>
  </si>
  <si>
    <t>3,35*2,8*0,1</t>
  </si>
  <si>
    <t>chlapecké toalety</t>
  </si>
  <si>
    <t>1,25*1,7*0,1</t>
  </si>
  <si>
    <t>(1,7*2,8+0,9*1,35)*0,1</t>
  </si>
  <si>
    <t>učitelé</t>
  </si>
  <si>
    <t>2,7*2,8*0,1</t>
  </si>
  <si>
    <t>Součet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</si>
  <si>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</si>
  <si>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</si>
  <si>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-1810052407</t>
  </si>
  <si>
    <t>https://podminky.urs.cz/item/CS_URS_2025_01/162211311</t>
  </si>
  <si>
    <t>3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</si>
  <si>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</si>
  <si>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</si>
  <si>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-412936785</t>
  </si>
  <si>
    <t>https://podminky.urs.cz/item/CS_URS_2025_01/162211319</t>
  </si>
  <si>
    <t>2,505*2 'Přepočtené koeficientem množství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</si>
  <si>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</si>
  <si>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</si>
  <si>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-1372855009</t>
  </si>
  <si>
    <t>https://podminky.urs.cz/item/CS_URS_2025_01/162751117</t>
  </si>
  <si>
    <t>5</t>
  </si>
  <si>
    <t>167111101</t>
  </si>
  <si>
    <t>Nakládání, skládání a překládání neulehlého výkopku nebo sypaniny ručně nakládání, z hornin třídy těžitelnosti I, skupiny 1 až 3</t>
  </si>
  <si>
    <t>211626494</t>
  </si>
  <si>
    <t>https://podminky.urs.cz/item/CS_URS_2025_01/167111101</t>
  </si>
  <si>
    <t>6</t>
  </si>
  <si>
    <t>171111104</t>
  </si>
  <si>
    <t>Uložení sypanin do násypů ručně s rozprostřením sypaniny ve vrstvách a s hrubým urovnáním zhutněných z hornin nesoudržných sypkých</t>
  </si>
  <si>
    <t>945674190</t>
  </si>
  <si>
    <t>https://podminky.urs.cz/item/CS_URS_2025_01/171111104</t>
  </si>
  <si>
    <t>3,35*2,8*0,07</t>
  </si>
  <si>
    <t>1,25*1,7*0,07</t>
  </si>
  <si>
    <t>(1,7*2,8+0,9*1,35)*0,07</t>
  </si>
  <si>
    <t>2,7*2,8*0,07</t>
  </si>
  <si>
    <t>7</t>
  </si>
  <si>
    <t>M</t>
  </si>
  <si>
    <t>58344155</t>
  </si>
  <si>
    <t>štěrkodrť frakce 0/22</t>
  </si>
  <si>
    <t>t</t>
  </si>
  <si>
    <t>8</t>
  </si>
  <si>
    <t>1531604286</t>
  </si>
  <si>
    <t>1,753*1,8 'Přepočtené koeficientem množství</t>
  </si>
  <si>
    <t>171251201</t>
  </si>
  <si>
    <t>Uložení sypaniny na skládky nebo meziskládky bez hutnění s upravením uložené sypaniny do předepsaného tvaru</t>
  </si>
  <si>
    <t>1122846355</t>
  </si>
  <si>
    <t>https://podminky.urs.cz/item/CS_URS_2025_01/171251201</t>
  </si>
  <si>
    <t>9</t>
  </si>
  <si>
    <t>171201231</t>
  </si>
  <si>
    <t>Poplatek za uložení stavebního odpadu na recyklační skládce (skládkovné) zeminy a kamení zatříděného do Katalogu odpadů pod kódem 17 05 04</t>
  </si>
  <si>
    <t>-787335054</t>
  </si>
  <si>
    <t>https://podminky.urs.cz/item/CS_URS_2025_01/171201231</t>
  </si>
  <si>
    <t>2,505*1,8 'Přepočtené koeficientem množství</t>
  </si>
  <si>
    <t>Svislé a kompletní konstrukce</t>
  </si>
  <si>
    <t>10</t>
  </si>
  <si>
    <t>317168053</t>
  </si>
  <si>
    <t>Překlady keramické vysoké osazené do maltového lože, šířky překladu 70 mm výšky 238 mm, délky 1500 mm</t>
  </si>
  <si>
    <t>kus</t>
  </si>
  <si>
    <t>115069017</t>
  </si>
  <si>
    <t>https://podminky.urs.cz/item/CS_URS_2025_01/317168053</t>
  </si>
  <si>
    <t>11</t>
  </si>
  <si>
    <t>340271025</t>
  </si>
  <si>
    <t>Zazdívka otvorů v příčkách nebo stěnách pórobetonovými tvárnicemi plochy přes 1 m2 do 4 m2, objemová hmotnost 500 kg/m3, tloušťka příčky 100 mm</t>
  </si>
  <si>
    <t>m2</t>
  </si>
  <si>
    <t>353598532</t>
  </si>
  <si>
    <t>https://podminky.urs.cz/item/CS_URS_2025_01/340271025</t>
  </si>
  <si>
    <t>učitrelé</t>
  </si>
  <si>
    <t>2,1*0,95</t>
  </si>
  <si>
    <t>1,995*1,1 'Přepočtené koeficientem množství</t>
  </si>
  <si>
    <t>342272225</t>
  </si>
  <si>
    <t>Příčky z pórobetonových tvárnic hladkých na tenké maltové lože objemová hmotnost do 500 kg/m3, tloušťka příčky 100 mm</t>
  </si>
  <si>
    <t>1917049354</t>
  </si>
  <si>
    <t>https://podminky.urs.cz/item/CS_URS_2025_01/342272225</t>
  </si>
  <si>
    <t>3,5*2,8+2*2,5*1,45+3,5*1,6</t>
  </si>
  <si>
    <t>3,5*1,7</t>
  </si>
  <si>
    <t>otvory</t>
  </si>
  <si>
    <t>-(0,7*2*4+0,8*2)</t>
  </si>
  <si>
    <t>21,4*1,1 'Přepočtené koeficientem množství</t>
  </si>
  <si>
    <t>Úpravy povrchů, podlahy a osazování výplní</t>
  </si>
  <si>
    <t>13</t>
  </si>
  <si>
    <t>612135101</t>
  </si>
  <si>
    <t>Hrubá výplň rýh maltou jakékoli šířky rýhy ve stěnách</t>
  </si>
  <si>
    <t>-1930740546</t>
  </si>
  <si>
    <t>https://podminky.urs.cz/item/CS_URS_2025_01/612135101</t>
  </si>
  <si>
    <t>kanalizace</t>
  </si>
  <si>
    <t>25*0,07</t>
  </si>
  <si>
    <t>vodovod</t>
  </si>
  <si>
    <t>35*0,07</t>
  </si>
  <si>
    <t>elektro</t>
  </si>
  <si>
    <t>30*0,07</t>
  </si>
  <si>
    <t>14</t>
  </si>
  <si>
    <t>612142001</t>
  </si>
  <si>
    <t>Pletivo vnitřních ploch v ploše nebo pruzích, na plném podkladu sklovláknité vtlačené do tmelu včetně tmelu stěn</t>
  </si>
  <si>
    <t>-1627416735</t>
  </si>
  <si>
    <t>https://podminky.urs.cz/item/CS_URS_2025_01/612142001</t>
  </si>
  <si>
    <t>(3,5*2,8+2*2,5*1,45+3,5*1,6)*2</t>
  </si>
  <si>
    <t>3,5*1,7*2</t>
  </si>
  <si>
    <t>2,1*2*2</t>
  </si>
  <si>
    <t>-(0,7*2*4+0,8*2)*2</t>
  </si>
  <si>
    <t>51,2*1,1 'Přepočtené koeficientem množství</t>
  </si>
  <si>
    <t>15</t>
  </si>
  <si>
    <t>612311131</t>
  </si>
  <si>
    <t>Vápenný štuk vnitřních ploch tloušťky do 3 mm svislých konstrukcí stěn</t>
  </si>
  <si>
    <t>2076660601</t>
  </si>
  <si>
    <t>https://podminky.urs.cz/item/CS_URS_2025_01/612311131</t>
  </si>
  <si>
    <t>16</t>
  </si>
  <si>
    <t>612321141</t>
  </si>
  <si>
    <t>Omítka vápenocementová vnitřních ploch nanášená ručně dvouvrstvá, tloušťky jádrové omítky do 10 mm a tloušťky štuku do 3 mm štuková svislých konstrukcí stěn</t>
  </si>
  <si>
    <t>1183089588</t>
  </si>
  <si>
    <t>https://podminky.urs.cz/item/CS_URS_2025_01/612321141</t>
  </si>
  <si>
    <t>(2,8+2,35)*2*4,7</t>
  </si>
  <si>
    <t>-(0,55*1,15*3+0,9*2)</t>
  </si>
  <si>
    <t>(1,25+1,7)*2*4,7</t>
  </si>
  <si>
    <t>(2,8+1,7)*2*4,7</t>
  </si>
  <si>
    <t>(1,35+0,9)*2*4,7</t>
  </si>
  <si>
    <t>-(0,9*2*3+0,7*2*2+0,55*1,15*3)</t>
  </si>
  <si>
    <t>(2,7+2,8)*2*4,7</t>
  </si>
  <si>
    <t>-(0,55*1,15)*4</t>
  </si>
  <si>
    <t>174,964*1,1 'Přepočtené koeficientem množství</t>
  </si>
  <si>
    <t>17</t>
  </si>
  <si>
    <t>612325302</t>
  </si>
  <si>
    <t>Vápenocementová omítka ostění nebo nadpraží štuková dvouvrstvá</t>
  </si>
  <si>
    <t>-2059529986</t>
  </si>
  <si>
    <t>https://podminky.urs.cz/item/CS_URS_2025_01/612325302</t>
  </si>
  <si>
    <t>okna</t>
  </si>
  <si>
    <t>0,3*(0,55*2+1,15*2)*10</t>
  </si>
  <si>
    <t>10,2*1,1 'Přepočtené koeficientem množství</t>
  </si>
  <si>
    <t>18</t>
  </si>
  <si>
    <t>631311124</t>
  </si>
  <si>
    <t>Mazanina z betonu prostého bez zvýšených nároků na prostředí tl. přes 80 do 120 mm tř. C 16/20</t>
  </si>
  <si>
    <t>79075347</t>
  </si>
  <si>
    <t>https://podminky.urs.cz/item/CS_URS_2025_01/631311124</t>
  </si>
  <si>
    <t>19</t>
  </si>
  <si>
    <t>631319223</t>
  </si>
  <si>
    <t>Příplatek k cenám betonových mazanin za vyztužení polymerovými makrovlákny objemové vyztužení 4 kg/m3</t>
  </si>
  <si>
    <t>811235327</t>
  </si>
  <si>
    <t>https://podminky.urs.cz/item/CS_URS_2025_01/631319223</t>
  </si>
  <si>
    <t>3,35*2,8*0,05</t>
  </si>
  <si>
    <t>1,25*1,7*0,05</t>
  </si>
  <si>
    <t>(1,7*2,8+0,9*1,35)*0,05</t>
  </si>
  <si>
    <t>2,7*2,8*0,05</t>
  </si>
  <si>
    <t>1,252*1,1 'Přepočtené koeficientem množství</t>
  </si>
  <si>
    <t>20</t>
  </si>
  <si>
    <t>631361821</t>
  </si>
  <si>
    <t>Výztuž mazanin 10 505 (R) nebo BSt 500</t>
  </si>
  <si>
    <t>-216191710</t>
  </si>
  <si>
    <t>https://podminky.urs.cz/item/CS_URS_2025_01/631361821</t>
  </si>
  <si>
    <t>trny</t>
  </si>
  <si>
    <t>40*0,4*0,00062</t>
  </si>
  <si>
    <t>0,01*1,25 'Přepočtené koeficientem množství</t>
  </si>
  <si>
    <t>631362021</t>
  </si>
  <si>
    <t>Výztuž mazanin ze svařovaných sítí z drátů typu KARI</t>
  </si>
  <si>
    <t>87815209</t>
  </si>
  <si>
    <t>https://podminky.urs.cz/item/CS_URS_2025_01/631362021</t>
  </si>
  <si>
    <t>25*0,006</t>
  </si>
  <si>
    <t>0,15*1,3 'Přepočtené koeficientem množství</t>
  </si>
  <si>
    <t>22</t>
  </si>
  <si>
    <t>632450134</t>
  </si>
  <si>
    <t>Potěr cementový vyrovnávací ze suchých směsí v ploše o průměrné (střední) tl. přes 40 do 50 mm</t>
  </si>
  <si>
    <t>-1019324110</t>
  </si>
  <si>
    <t>https://podminky.urs.cz/item/CS_URS_2025_01/632450134</t>
  </si>
  <si>
    <t>23</t>
  </si>
  <si>
    <t>632481213</t>
  </si>
  <si>
    <t>Separační vrstva k oddělení podlahových vrstev z polyetylénové fólie</t>
  </si>
  <si>
    <t>357014428</t>
  </si>
  <si>
    <t>https://podminky.urs.cz/item/CS_URS_2025_01/632481213</t>
  </si>
  <si>
    <t>3,35*2,8</t>
  </si>
  <si>
    <t>1,25*1,7</t>
  </si>
  <si>
    <t>(1,7*2,8+0,9*1,35)</t>
  </si>
  <si>
    <t>2,7*2,8</t>
  </si>
  <si>
    <t>25,04*1,1 'Přepočtené koeficientem množství</t>
  </si>
  <si>
    <t>24</t>
  </si>
  <si>
    <t>642942611</t>
  </si>
  <si>
    <t>Osazování zárubní nebo rámů kovových dveřních lisovaných nebo z úhelníků bez dveřních křídel na montážní pěnu, plochy otvoru do 2,5 m2</t>
  </si>
  <si>
    <t>-1785001743</t>
  </si>
  <si>
    <t>https://podminky.urs.cz/item/CS_URS_2025_01/642942611</t>
  </si>
  <si>
    <t>25</t>
  </si>
  <si>
    <t>55331480</t>
  </si>
  <si>
    <t>zárubeň jednokřídlá ocelová pro zdění tl stěny 75-100mm rozměru 600/1970, 2100mm</t>
  </si>
  <si>
    <t>-19551539</t>
  </si>
  <si>
    <t>26</t>
  </si>
  <si>
    <t>55331481</t>
  </si>
  <si>
    <t>zárubeň jednokřídlá ocelová pro zdění tl stěny 75-100mm rozměru 700/1970, 2100mm</t>
  </si>
  <si>
    <t>386849680</t>
  </si>
  <si>
    <t>27</t>
  </si>
  <si>
    <t>55331482</t>
  </si>
  <si>
    <t>zárubeň jednokřídlá ocelová pro zdění tl stěny 75-100mm rozměru 800/1970, 2100mm</t>
  </si>
  <si>
    <t>684370933</t>
  </si>
  <si>
    <t>28</t>
  </si>
  <si>
    <t>55331492</t>
  </si>
  <si>
    <t>zárubeň jednokřídlá ocelová pro zdění tl stěny 160-200mm rozměru 800/1970, 2100mm</t>
  </si>
  <si>
    <t>1271265196</t>
  </si>
  <si>
    <t>Ostatní konstrukce a práce, bourání</t>
  </si>
  <si>
    <t>29</t>
  </si>
  <si>
    <t>949101111</t>
  </si>
  <si>
    <t>Lešení pomocné pracovní pro objekty pozemních staveb pro zatížení do 150 kg/m2, o výšce lešeňové podlahy do 1,9 m</t>
  </si>
  <si>
    <t>1872994451</t>
  </si>
  <si>
    <t>https://podminky.urs.cz/item/CS_URS_2025_01/949101111</t>
  </si>
  <si>
    <t>1,7*2,8+0,9*1,35</t>
  </si>
  <si>
    <t>30</t>
  </si>
  <si>
    <t>952901111</t>
  </si>
  <si>
    <t>Vyčištění budov nebo objektů před předáním do užívání budov bytové nebo občanské výstavby, světlé výšky podlaží do 4 m</t>
  </si>
  <si>
    <t>1369228794</t>
  </si>
  <si>
    <t>https://podminky.urs.cz/item/CS_URS_2025_01/952901111</t>
  </si>
  <si>
    <t>31</t>
  </si>
  <si>
    <t>953961213</t>
  </si>
  <si>
    <t>Kotva chemická s vyvrtáním otvoru do betonu, železobetonu nebo tvrdého kamene chemická patrona, velikost M 12, hloubka 110 mm</t>
  </si>
  <si>
    <t>440311666</t>
  </si>
  <si>
    <t>https://podminky.urs.cz/item/CS_URS_2025_01/953961213</t>
  </si>
  <si>
    <t>40</t>
  </si>
  <si>
    <t>32</t>
  </si>
  <si>
    <t>962031132</t>
  </si>
  <si>
    <t>Bourání příček nebo přizdívek z cihel pálených plných nebo dutých, tl. do 100 mm</t>
  </si>
  <si>
    <t>1967190965</t>
  </si>
  <si>
    <t>https://podminky.urs.cz/item/CS_URS_2025_01/962031132</t>
  </si>
  <si>
    <t>2,8*4,65</t>
  </si>
  <si>
    <t>1,45*4,65*2</t>
  </si>
  <si>
    <t>-3*(2*0,7)</t>
  </si>
  <si>
    <t>33</t>
  </si>
  <si>
    <t>965042241</t>
  </si>
  <si>
    <t>Bourání mazanin betonových nebo z litého asfaltu tl. přes 100 mm, plochy přes 4 m2</t>
  </si>
  <si>
    <t>-321555799</t>
  </si>
  <si>
    <t>https://podminky.urs.cz/item/CS_URS_2025_01/965042241</t>
  </si>
  <si>
    <t>3,35*2,8*0,25</t>
  </si>
  <si>
    <t>1,25*1,7*0,25</t>
  </si>
  <si>
    <t>(1,7*2,8+0,9*1,35)*0,25</t>
  </si>
  <si>
    <t>2,7*2,8*0,25</t>
  </si>
  <si>
    <t>6,26*1,15 'Přepočtené koeficientem množství</t>
  </si>
  <si>
    <t>34</t>
  </si>
  <si>
    <t>965049112</t>
  </si>
  <si>
    <t>Bourání mazanin Příplatek k cenám za bourání mazanin betonových se svařovanou sítí, tl. přes 100 mm</t>
  </si>
  <si>
    <t>117947099</t>
  </si>
  <si>
    <t>https://podminky.urs.cz/item/CS_URS_2025_01/965049112</t>
  </si>
  <si>
    <t>35</t>
  </si>
  <si>
    <t>968072455</t>
  </si>
  <si>
    <t>Vybourání kovových rámů oken s křídly, dveřních zárubní, vrat, stěn, ostění nebo obkladů dveřních zárubní, plochy do 2 m2</t>
  </si>
  <si>
    <t>-689584526</t>
  </si>
  <si>
    <t>https://podminky.urs.cz/item/CS_URS_2025_01/968072455</t>
  </si>
  <si>
    <t>zárubně</t>
  </si>
  <si>
    <t>2*0,9*4</t>
  </si>
  <si>
    <t>2*0,7*4</t>
  </si>
  <si>
    <t>36</t>
  </si>
  <si>
    <t>969021112</t>
  </si>
  <si>
    <t>Vybourání vnitřního potrubí včetně vysekání drážky litinového do DN 100</t>
  </si>
  <si>
    <t>m</t>
  </si>
  <si>
    <t>-1066665516</t>
  </si>
  <si>
    <t>https://podminky.urs.cz/item/CS_URS_2025_01/969021112</t>
  </si>
  <si>
    <t>odhad</t>
  </si>
  <si>
    <t>30*1,1 'Přepočtené koeficientem množství</t>
  </si>
  <si>
    <t>37</t>
  </si>
  <si>
    <t>969021113</t>
  </si>
  <si>
    <t>Vybourání vnitřního potrubí včetně vysekání drážky litinového přes DN 100 do DN 200</t>
  </si>
  <si>
    <t>1428652736</t>
  </si>
  <si>
    <t>https://podminky.urs.cz/item/CS_URS_2025_01/969021113</t>
  </si>
  <si>
    <t>10+5,5*3</t>
  </si>
  <si>
    <t>12+5,5</t>
  </si>
  <si>
    <t>44*1,1 'Přepočtené koeficientem množství</t>
  </si>
  <si>
    <t>38</t>
  </si>
  <si>
    <t>969041111</t>
  </si>
  <si>
    <t>Vybourání vnitřního potrubí včetně vysekání drážky plastového do DN 50</t>
  </si>
  <si>
    <t>1457001732</t>
  </si>
  <si>
    <t>https://podminky.urs.cz/item/CS_URS_2025_01/969041111</t>
  </si>
  <si>
    <t>39</t>
  </si>
  <si>
    <t>969041113</t>
  </si>
  <si>
    <t>Vybourání vnitřního potrubí včetně vysekání drážky plastového přes DN 100 do DN 200</t>
  </si>
  <si>
    <t>500037548</t>
  </si>
  <si>
    <t>https://podminky.urs.cz/item/CS_URS_2025_01/969041113</t>
  </si>
  <si>
    <t>971035641</t>
  </si>
  <si>
    <t>Vybourání otvorů ve zdivu základovém nebo nadzákladovém z cihel, tvárnic, příčkovek z cihel pálených na maltu cementovou plochy do 4 m2, tl. do 300 mm</t>
  </si>
  <si>
    <t>1182155591</t>
  </si>
  <si>
    <t>https://podminky.urs.cz/item/CS_URS_2025_01/971035641</t>
  </si>
  <si>
    <t>nové dveře učitelé</t>
  </si>
  <si>
    <t>2,05*0,9*0,2+0,25*1,5*0,2</t>
  </si>
  <si>
    <t>0,444*1,1 'Přepočtené koeficientem množství</t>
  </si>
  <si>
    <t>41</t>
  </si>
  <si>
    <t>974031132</t>
  </si>
  <si>
    <t>Vysekání rýh ve zdivu cihelném na maltu vápennou nebo vápenocementovou do hl. 50 mm a šířky do 70 mm</t>
  </si>
  <si>
    <t>1427469688</t>
  </si>
  <si>
    <t>https://podminky.urs.cz/item/CS_URS_2025_01/974031132</t>
  </si>
  <si>
    <t>42</t>
  </si>
  <si>
    <t>978013191</t>
  </si>
  <si>
    <t>Otlučení vápenných nebo vápenocementových omítek vnitřních ploch stěn s vyškrabáním spar, s očištěním zdiva, v rozsahu přes 50 do 100 %</t>
  </si>
  <si>
    <t>2041755503</t>
  </si>
  <si>
    <t>https://podminky.urs.cz/item/CS_URS_2025_01/978013191</t>
  </si>
  <si>
    <t>sprchy</t>
  </si>
  <si>
    <t>-(0,55*1,15)*2</t>
  </si>
  <si>
    <t>997</t>
  </si>
  <si>
    <t>Přesun sutě</t>
  </si>
  <si>
    <t>43</t>
  </si>
  <si>
    <t>997013211</t>
  </si>
  <si>
    <t>Vnitrostaveništní doprava suti a vybouraných hmot vodorovně do 50 m s naložením ručně pro budovy a haly výšky do 6 m</t>
  </si>
  <si>
    <t>1463282359</t>
  </si>
  <si>
    <t>https://podminky.urs.cz/item/CS_URS_2025_01/997013211</t>
  </si>
  <si>
    <t>44</t>
  </si>
  <si>
    <t>997013501</t>
  </si>
  <si>
    <t>Odvoz suti a vybouraných hmot na skládku nebo meziskládku se složením, na vzdálenost do 1 km</t>
  </si>
  <si>
    <t>-205995721</t>
  </si>
  <si>
    <t>https://podminky.urs.cz/item/CS_URS_2025_01/997013501</t>
  </si>
  <si>
    <t>45</t>
  </si>
  <si>
    <t>997013509</t>
  </si>
  <si>
    <t>Odvoz suti a vybouraných hmot na skládku nebo meziskládku se složením, na vzdálenost Příplatek k ceně za každý další započatý 1 km přes 1 km</t>
  </si>
  <si>
    <t>-838143417</t>
  </si>
  <si>
    <t>https://podminky.urs.cz/item/CS_URS_2025_01/997013509</t>
  </si>
  <si>
    <t>42,203*9 'Přepočtené koeficientem množství</t>
  </si>
  <si>
    <t>46</t>
  </si>
  <si>
    <t>997013631</t>
  </si>
  <si>
    <t>Poplatek za uložení stavebního odpadu na skládce (skládkovné) směsného stavebního a demoličního zatříděného do Katalogu odpadů pod kódem 17 09 04</t>
  </si>
  <si>
    <t>-233768369</t>
  </si>
  <si>
    <t>https://podminky.urs.cz/item/CS_URS_2025_01/997013631</t>
  </si>
  <si>
    <t>42,203</t>
  </si>
  <si>
    <t>998</t>
  </si>
  <si>
    <t>Přesun hmot</t>
  </si>
  <si>
    <t>47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</si>
  <si>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</si>
  <si>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</si>
  <si>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-841906613</t>
  </si>
  <si>
    <t>https://podminky.urs.cz/item/CS_URS_2025_01/998018001</t>
  </si>
  <si>
    <t>PSV</t>
  </si>
  <si>
    <t>Práce a dodávky PSV</t>
  </si>
  <si>
    <t>711</t>
  </si>
  <si>
    <t>Izolace proti vodě, vlhkosti a plynům</t>
  </si>
  <si>
    <t>48</t>
  </si>
  <si>
    <t>711111001</t>
  </si>
  <si>
    <t>Provedení izolace proti zemní vlhkosti natěradly a tmely za studena na ploše vodorovné V nátěrem penetračním</t>
  </si>
  <si>
    <t>-238817779</t>
  </si>
  <si>
    <t>https://podminky.urs.cz/item/CS_URS_2025_01/711111001</t>
  </si>
  <si>
    <t>49</t>
  </si>
  <si>
    <t>711112001</t>
  </si>
  <si>
    <t>Provedení izolace proti zemní vlhkosti natěradly a tmely za studena na ploše svislé S nátěrem penetračním</t>
  </si>
  <si>
    <t>1656878549</t>
  </si>
  <si>
    <t>https://podminky.urs.cz/item/CS_URS_2025_01/711112001</t>
  </si>
  <si>
    <t>(2,8+3,35)*2*0,3</t>
  </si>
  <si>
    <t>(1,25+1,7)*2*0,3</t>
  </si>
  <si>
    <t>(2,8+1,7)*2*0,3</t>
  </si>
  <si>
    <t>(1,35+0,9)*2*0,3</t>
  </si>
  <si>
    <t>(2,7+2,8)*2*0,3</t>
  </si>
  <si>
    <t>50</t>
  </si>
  <si>
    <t>11163150</t>
  </si>
  <si>
    <t>lak penetrační asfaltový</t>
  </si>
  <si>
    <t>-938912766</t>
  </si>
  <si>
    <t>37,85*0,00034 'Přepočtené koeficientem množství</t>
  </si>
  <si>
    <t>51</t>
  </si>
  <si>
    <t>711141821</t>
  </si>
  <si>
    <t>Odstranění izolace proti vodě, vlhkosti a plynům z přitavených pásů NAIP z plochy vodorovné V dvouvrstvé</t>
  </si>
  <si>
    <t>-664259317</t>
  </si>
  <si>
    <t>https://podminky.urs.cz/item/CS_URS_2025_01/711141821</t>
  </si>
  <si>
    <t>52</t>
  </si>
  <si>
    <t>711141559</t>
  </si>
  <si>
    <t>Provedení izolace proti zemní vlhkosti pásy přitavením NAIP na ploše vodorovné V</t>
  </si>
  <si>
    <t>582913212</t>
  </si>
  <si>
    <t>https://podminky.urs.cz/item/CS_URS_2025_01/711141559</t>
  </si>
  <si>
    <t>53</t>
  </si>
  <si>
    <t>711142559</t>
  </si>
  <si>
    <t>Provedení izolace proti zemní vlhkosti pásy přitavením NAIP na ploše svislé S</t>
  </si>
  <si>
    <t>2124722646</t>
  </si>
  <si>
    <t>https://podminky.urs.cz/item/CS_URS_2025_01/711142559</t>
  </si>
  <si>
    <t>(2,8+2,35)*2*0,3</t>
  </si>
  <si>
    <t>54</t>
  </si>
  <si>
    <t>62853004</t>
  </si>
  <si>
    <t>pás asfaltový natavitelný modifikovaný SBS s vložkou ze skleněné tkaniny a spalitelnou PE fólií nebo jemnozrnným minerálním posypem na horním povrchu tl 4,0mm</t>
  </si>
  <si>
    <t>2134301392</t>
  </si>
  <si>
    <t>25+12,2</t>
  </si>
  <si>
    <t>37,2*1,2 'Přepočtené koeficientem množství</t>
  </si>
  <si>
    <t>55</t>
  </si>
  <si>
    <t>62855001</t>
  </si>
  <si>
    <t>pás asfaltový natavitelný modifikovaný SBS s vložkou z polyesterové rohože a spalitelnou PE fólií nebo jemnozrnným minerálním posypem na horním povrchu tl 4,0mm</t>
  </si>
  <si>
    <t>1246956147</t>
  </si>
  <si>
    <t>56</t>
  </si>
  <si>
    <t>711191201</t>
  </si>
  <si>
    <t>Provedení izolace proti zemní vlhkosti hydroizolační stěrkou na ploše vodorovné V dvouvrstvá na betonu</t>
  </si>
  <si>
    <t>1898408298</t>
  </si>
  <si>
    <t>https://podminky.urs.cz/item/CS_URS_2025_01/711191201</t>
  </si>
  <si>
    <t>2,8*2,7</t>
  </si>
  <si>
    <t>57</t>
  </si>
  <si>
    <t>24551275</t>
  </si>
  <si>
    <t>stěrka minerální hydroizolační 2-složková cementem pojená</t>
  </si>
  <si>
    <t>kg</t>
  </si>
  <si>
    <t>-860441101</t>
  </si>
  <si>
    <t>sprchy 2,5kg/m2</t>
  </si>
  <si>
    <t>(7,56)*2,5</t>
  </si>
  <si>
    <t>18,9*1,1 'Přepočtené koeficientem množství</t>
  </si>
  <si>
    <t>58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</si>
  <si>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</si>
  <si>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</si>
  <si>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1488251108</t>
  </si>
  <si>
    <t>https://podminky.urs.cz/item/CS_URS_2025_01/998711121</t>
  </si>
  <si>
    <t>713</t>
  </si>
  <si>
    <t>Izolace tepelné</t>
  </si>
  <si>
    <t>59</t>
  </si>
  <si>
    <t>713121111</t>
  </si>
  <si>
    <t>Montáž tepelné izolace podlah rohožemi, pásy, deskami, dílci, bloky (izolační materiál ve specifikaci) kladenými volně jednovrstvá</t>
  </si>
  <si>
    <t>-1442720495</t>
  </si>
  <si>
    <t>https://podminky.urs.cz/item/CS_URS_2025_01/713121111</t>
  </si>
  <si>
    <t>60</t>
  </si>
  <si>
    <t>28376379</t>
  </si>
  <si>
    <t>deska XPS hrana polodrážková a hladký povrch 500kPA λ=0,035 tl 50mm</t>
  </si>
  <si>
    <t>-677306289</t>
  </si>
  <si>
    <t>25*1,102 'Přepočtené koeficientem množství</t>
  </si>
  <si>
    <t>61</t>
  </si>
  <si>
    <t>998713121</t>
  </si>
  <si>
    <t>Přesun hmot pro izolace tepelné stanovený z hmotnosti přesunovaného materiálu vodorovná dopravní vzdálenost do 50 m ruční (bez užití mechanizace) v objektech výšky do 6 m</t>
  </si>
  <si>
    <t>993509453</t>
  </si>
  <si>
    <t>https://podminky.urs.cz/item/CS_URS_2025_01/998713121</t>
  </si>
  <si>
    <t>721</t>
  </si>
  <si>
    <t>Zdravotechnika - vnitřní kanalizace</t>
  </si>
  <si>
    <t>62</t>
  </si>
  <si>
    <t>721001R</t>
  </si>
  <si>
    <t>Stavební přípomoce - rýhy, záhozy, prostupy (obsekání kanal potrubí pro napojení rozvodu nových WC atd)</t>
  </si>
  <si>
    <t>soub</t>
  </si>
  <si>
    <t>423616128</t>
  </si>
  <si>
    <t>63</t>
  </si>
  <si>
    <t>721173401</t>
  </si>
  <si>
    <t>Potrubí z trub PVC SN4 svodné (ležaté) DN 110</t>
  </si>
  <si>
    <t>-1051632508</t>
  </si>
  <si>
    <t>https://podminky.urs.cz/item/CS_URS_2025_01/721173401</t>
  </si>
  <si>
    <t>6*1,1 'Přepočtené koeficientem množství</t>
  </si>
  <si>
    <t>64</t>
  </si>
  <si>
    <t>721173402</t>
  </si>
  <si>
    <t>Potrubí z trub PVC SN4 svodné (ležaté) DN 125</t>
  </si>
  <si>
    <t>162910816</t>
  </si>
  <si>
    <t>https://podminky.urs.cz/item/CS_URS_2025_01/721173402</t>
  </si>
  <si>
    <t>8*1,1 'Přepočtené koeficientem množství</t>
  </si>
  <si>
    <t>65</t>
  </si>
  <si>
    <t>721173403</t>
  </si>
  <si>
    <t>Potrubí z trub PVC SN4 svodné (ležaté) DN 160</t>
  </si>
  <si>
    <t>1789766345</t>
  </si>
  <si>
    <t>https://podminky.urs.cz/item/CS_URS_2025_01/721173403</t>
  </si>
  <si>
    <t>66</t>
  </si>
  <si>
    <t>721173404</t>
  </si>
  <si>
    <t>Potrubí z trub PVC SN4 svodné (ležaté) DN 200</t>
  </si>
  <si>
    <t>1310892594</t>
  </si>
  <si>
    <t>https://podminky.urs.cz/item/CS_URS_2025_01/721173404</t>
  </si>
  <si>
    <t>4*1,1 'Přepočtené koeficientem množství</t>
  </si>
  <si>
    <t>67</t>
  </si>
  <si>
    <t>721174027</t>
  </si>
  <si>
    <t>Potrubí z trub polypropylenových odpadní (svislé) DN 160</t>
  </si>
  <si>
    <t>1624789986</t>
  </si>
  <si>
    <t>https://podminky.urs.cz/item/CS_URS_2025_01/721174027</t>
  </si>
  <si>
    <t>napojení toalet v 1.NP</t>
  </si>
  <si>
    <t>5,5*3+5,5</t>
  </si>
  <si>
    <t>68</t>
  </si>
  <si>
    <t>721174042</t>
  </si>
  <si>
    <t>Potrubí z trub polypropylenových připojovací DN 40</t>
  </si>
  <si>
    <t>-310131764</t>
  </si>
  <si>
    <t>https://podminky.urs.cz/item/CS_URS_2025_01/721174042</t>
  </si>
  <si>
    <t>10*1,1 'Přepočtené koeficientem množství</t>
  </si>
  <si>
    <t>69</t>
  </si>
  <si>
    <t>721174043</t>
  </si>
  <si>
    <t>Potrubí z trub polypropylenových připojovací DN 50</t>
  </si>
  <si>
    <t>817452862</t>
  </si>
  <si>
    <t>https://podminky.urs.cz/item/CS_URS_2025_01/721174043</t>
  </si>
  <si>
    <t>70</t>
  </si>
  <si>
    <t>721194105</t>
  </si>
  <si>
    <t>Vyměření přípojek na potrubí vyvedení a upevnění odpadních výpustek DN 50</t>
  </si>
  <si>
    <t>-1222608984</t>
  </si>
  <si>
    <t>https://podminky.urs.cz/item/CS_URS_2025_01/721194105</t>
  </si>
  <si>
    <t>6*1,15 'Přepočtené koeficientem množství</t>
  </si>
  <si>
    <t>71</t>
  </si>
  <si>
    <t>721194109</t>
  </si>
  <si>
    <t>Vyměření přípojek na potrubí vyvedení a upevnění odpadních výpustek DN 110</t>
  </si>
  <si>
    <t>-297582125</t>
  </si>
  <si>
    <t>https://podminky.urs.cz/item/CS_URS_2025_01/721194109</t>
  </si>
  <si>
    <t>72</t>
  </si>
  <si>
    <t>721290111</t>
  </si>
  <si>
    <t>Zkouška těsnosti kanalizace v objektech vodou do DN 125</t>
  </si>
  <si>
    <t>2138441404</t>
  </si>
  <si>
    <t>https://podminky.urs.cz/item/CS_URS_2025_01/721290111</t>
  </si>
  <si>
    <t>6+8+10+10</t>
  </si>
  <si>
    <t>34*1,1 'Přepočtené koeficientem množství</t>
  </si>
  <si>
    <t>73</t>
  </si>
  <si>
    <t>721290112</t>
  </si>
  <si>
    <t>Zkouška těsnosti kanalizace v objektech vodou DN 150 nebo DN 200</t>
  </si>
  <si>
    <t>-1330419504</t>
  </si>
  <si>
    <t>https://podminky.urs.cz/item/CS_URS_2025_01/721290112</t>
  </si>
  <si>
    <t>8+4</t>
  </si>
  <si>
    <t>12*1,1 'Přepočtené koeficientem množství</t>
  </si>
  <si>
    <t>74</t>
  </si>
  <si>
    <t>998721121</t>
  </si>
  <si>
    <t>Přesun hmot pro vnitřní kanalizaci stanovený z hmotnosti přesunovaného materiálu vodorovná dopravní vzdálenost do 50 m ruční (bez užití mechanizace) v objektech výšky do 6 m</t>
  </si>
  <si>
    <t>1294842531</t>
  </si>
  <si>
    <t>https://podminky.urs.cz/item/CS_URS_2025_01/998721121</t>
  </si>
  <si>
    <t>722</t>
  </si>
  <si>
    <t>Zdravotechnika - vnitřní vodovod</t>
  </si>
  <si>
    <t>75</t>
  </si>
  <si>
    <t>722002R</t>
  </si>
  <si>
    <t xml:space="preserve">Stavební přípomoce, sekání a zához rýh, prostupy </t>
  </si>
  <si>
    <t>703709689</t>
  </si>
  <si>
    <t>76</t>
  </si>
  <si>
    <t>722175002</t>
  </si>
  <si>
    <t>Potrubí z plastových trubek z polypropylenu PP-RCT svařovaných polyfúzně D 20 x 2,8</t>
  </si>
  <si>
    <t>-1111460104</t>
  </si>
  <si>
    <t>https://podminky.urs.cz/item/CS_URS_2025_01/722175002</t>
  </si>
  <si>
    <t>77</t>
  </si>
  <si>
    <t>722175003</t>
  </si>
  <si>
    <t>Potrubí z plastových trubek z polypropylenu PP-RCT svařovaných polyfúzně D 25 x 3,5</t>
  </si>
  <si>
    <t>1616181928</t>
  </si>
  <si>
    <t>https://podminky.urs.cz/item/CS_URS_2025_01/722175003</t>
  </si>
  <si>
    <t>20+20</t>
  </si>
  <si>
    <t>78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</si>
  <si>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</si>
  <si>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</si>
  <si>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-2144416849</t>
  </si>
  <si>
    <t>https://podminky.urs.cz/item/CS_URS_2025_01/722181231</t>
  </si>
  <si>
    <t>79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</si>
  <si>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</si>
  <si>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</si>
  <si>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-449094949</t>
  </si>
  <si>
    <t>https://podminky.urs.cz/item/CS_URS_2025_01/722181232</t>
  </si>
  <si>
    <t>80</t>
  </si>
  <si>
    <t>722190901</t>
  </si>
  <si>
    <t>Opravy ostatní uzavření nebo otevření vodovodního potrubí při opravách včetně vypuštění a napuštění</t>
  </si>
  <si>
    <t>1789472262</t>
  </si>
  <si>
    <t>https://podminky.urs.cz/item/CS_URS_2025_01/722190901</t>
  </si>
  <si>
    <t>81</t>
  </si>
  <si>
    <t>722220211</t>
  </si>
  <si>
    <t>Armatury s jedním závitem přechodové tvarovky PPR, PN 20 (SDR 6) s kovovým závitem vnitřním kolena 90° D 20 x G 1/2"</t>
  </si>
  <si>
    <t>-678714064</t>
  </si>
  <si>
    <t>https://podminky.urs.cz/item/CS_URS_2025_01/722220211</t>
  </si>
  <si>
    <t>82</t>
  </si>
  <si>
    <t>722220212</t>
  </si>
  <si>
    <t>Armatury s jedním závitem přechodové tvarovky PPR, PN 20 (SDR 6) s kovovým závitem vnitřním kolena 90° D 25 x G 3/4"</t>
  </si>
  <si>
    <t>192946549</t>
  </si>
  <si>
    <t>https://podminky.urs.cz/item/CS_URS_2025_01/722220212</t>
  </si>
  <si>
    <t>3+3</t>
  </si>
  <si>
    <t>83</t>
  </si>
  <si>
    <t>722225302</t>
  </si>
  <si>
    <t>Armatury s jedním závitem přechodová šroubení krátká s vnitřním závitem D 20 x R 1/2</t>
  </si>
  <si>
    <t>896480675</t>
  </si>
  <si>
    <t>https://podminky.urs.cz/item/CS_URS_2025_01/722225302</t>
  </si>
  <si>
    <t>84</t>
  </si>
  <si>
    <t>722225303</t>
  </si>
  <si>
    <t>Armatury s jedním závitem přechodová šroubení krátká s vnitřním závitem D 25 x R 3/4</t>
  </si>
  <si>
    <t>246567291</t>
  </si>
  <si>
    <t>https://podminky.urs.cz/item/CS_URS_2025_01/722225303</t>
  </si>
  <si>
    <t>6+6</t>
  </si>
  <si>
    <t>85</t>
  </si>
  <si>
    <t>722240122</t>
  </si>
  <si>
    <t>Armatury z plastických hmot kohouty (PPR) kulové DN 20</t>
  </si>
  <si>
    <t>1017264729</t>
  </si>
  <si>
    <t>https://podminky.urs.cz/item/CS_URS_2025_01/722240122</t>
  </si>
  <si>
    <t>86</t>
  </si>
  <si>
    <t>722240123</t>
  </si>
  <si>
    <t>Armatury z plastických hmot kohouty (PPR) kulové DN 25</t>
  </si>
  <si>
    <t>363486925</t>
  </si>
  <si>
    <t>https://podminky.urs.cz/item/CS_URS_2025_01/722240123</t>
  </si>
  <si>
    <t>87</t>
  </si>
  <si>
    <t>722290226</t>
  </si>
  <si>
    <t>Zkoušky, proplach a desinfekce vodovodního potrubí zkoušky těsnosti vodovodního potrubí závitového do DN 50</t>
  </si>
  <si>
    <t>-1933819294</t>
  </si>
  <si>
    <t>https://podminky.urs.cz/item/CS_URS_2025_01/722290226</t>
  </si>
  <si>
    <t>20+20+20</t>
  </si>
  <si>
    <t>88</t>
  </si>
  <si>
    <t>998722121</t>
  </si>
  <si>
    <t>Přesun hmot pro vnitřní vodovod stanovený z hmotnosti přesunovaného materiálu vodorovná dopravní vzdálenost do 50 m ruční (bez užití mechanizace) v objektech výšky do 6 m</t>
  </si>
  <si>
    <t>-2121927912</t>
  </si>
  <si>
    <t>https://podminky.urs.cz/item/CS_URS_2025_01/998722121</t>
  </si>
  <si>
    <t>725</t>
  </si>
  <si>
    <t>Zdravotechnika - zařizovací předměty</t>
  </si>
  <si>
    <t>89</t>
  </si>
  <si>
    <t>725005R</t>
  </si>
  <si>
    <t>D+M WC štětka závěsná na zeď - nerez</t>
  </si>
  <si>
    <t>-1125145730</t>
  </si>
  <si>
    <t>90</t>
  </si>
  <si>
    <t>725008R</t>
  </si>
  <si>
    <t>D+M odpadkový koš na ručníky 80 l - nerez s víkem</t>
  </si>
  <si>
    <t>-855909286</t>
  </si>
  <si>
    <t>91</t>
  </si>
  <si>
    <t>725009R</t>
  </si>
  <si>
    <t>D+M odpadkový koš na 20 l - nerez s víkem</t>
  </si>
  <si>
    <t>-564950380</t>
  </si>
  <si>
    <t>92</t>
  </si>
  <si>
    <t>725110811</t>
  </si>
  <si>
    <t>Demontáž klozetů splachovacíchch s nádrží nebo tlakovým splachovačem</t>
  </si>
  <si>
    <t>soubor</t>
  </si>
  <si>
    <t>88683111</t>
  </si>
  <si>
    <t>https://podminky.urs.cz/item/CS_URS_2025_01/725110811</t>
  </si>
  <si>
    <t>93</t>
  </si>
  <si>
    <t>725112171</t>
  </si>
  <si>
    <t>Zařízení záchodů kombi klozety s hlubokým splachováním odpad vodorovný</t>
  </si>
  <si>
    <t>-894198727</t>
  </si>
  <si>
    <t>https://podminky.urs.cz/item/CS_URS_2025_01/725112171</t>
  </si>
  <si>
    <t>94</t>
  </si>
  <si>
    <t>725121527</t>
  </si>
  <si>
    <t>Pisoárové záchodky keramické automatické s integrovaným napájecím zdrojem</t>
  </si>
  <si>
    <t>846094612</t>
  </si>
  <si>
    <t>https://podminky.urs.cz/item/CS_URS_2025_01/725121527</t>
  </si>
  <si>
    <t>95</t>
  </si>
  <si>
    <t>725122817</t>
  </si>
  <si>
    <t>Demontáž pisoárů bez nádrže s rohovým ventilem s 1 záchodkem</t>
  </si>
  <si>
    <t>-867255641</t>
  </si>
  <si>
    <t>https://podminky.urs.cz/item/CS_URS_2025_01/725122817</t>
  </si>
  <si>
    <t>96</t>
  </si>
  <si>
    <t>725210821</t>
  </si>
  <si>
    <t>Demontáž umyvadel bez výtokových armatur umyvadel</t>
  </si>
  <si>
    <t>1307941630</t>
  </si>
  <si>
    <t>https://podminky.urs.cz/item/CS_URS_2025_01/725210821</t>
  </si>
  <si>
    <t>97</t>
  </si>
  <si>
    <t>725211602</t>
  </si>
  <si>
    <t>Umyvadla keramická bílá bez výtokových armatur připevněná na stěnu šrouby bez sloupu nebo krytu na sifon, šířka umyvadla 550 mm</t>
  </si>
  <si>
    <t>753965807</t>
  </si>
  <si>
    <t>https://podminky.urs.cz/item/CS_URS_2025_01/725211602</t>
  </si>
  <si>
    <t>98</t>
  </si>
  <si>
    <t>725231201</t>
  </si>
  <si>
    <t>Bidety bez výtokových armatur se zápachovou uzávěrkou keramické klasické</t>
  </si>
  <si>
    <t>-1644984893</t>
  </si>
  <si>
    <t>https://podminky.urs.cz/item/CS_URS_2025_01/725231201</t>
  </si>
  <si>
    <t>99</t>
  </si>
  <si>
    <t>725291652</t>
  </si>
  <si>
    <t>Montáž doplňků zařízení koupelen a záchodů dávkovače tekutého mýdla</t>
  </si>
  <si>
    <t>-244081617</t>
  </si>
  <si>
    <t>https://podminky.urs.cz/item/CS_URS_2025_01/725291652</t>
  </si>
  <si>
    <t>100</t>
  </si>
  <si>
    <t>55431098</t>
  </si>
  <si>
    <t>dávkovač tekutého mýdla bílý 0,8L</t>
  </si>
  <si>
    <t>CS ÚRS 2023 02</t>
  </si>
  <si>
    <t>2124281416</t>
  </si>
  <si>
    <t>101</t>
  </si>
  <si>
    <t>725291653</t>
  </si>
  <si>
    <t>Montáž doplňků zařízení koupelen a záchodů zásobníku toaletních papírů</t>
  </si>
  <si>
    <t>704910991</t>
  </si>
  <si>
    <t>https://podminky.urs.cz/item/CS_URS_2025_01/725291653</t>
  </si>
  <si>
    <t>102</t>
  </si>
  <si>
    <t>55431091</t>
  </si>
  <si>
    <t>zásobník toaletních papírů nerez D 220mm</t>
  </si>
  <si>
    <t>1889229982</t>
  </si>
  <si>
    <t>103</t>
  </si>
  <si>
    <t>725291654</t>
  </si>
  <si>
    <t>Montáž doplňků zařízení koupelen a záchodů zásobníku papírových ručníků</t>
  </si>
  <si>
    <t>1262035641</t>
  </si>
  <si>
    <t>https://podminky.urs.cz/item/CS_URS_2025_01/725291654</t>
  </si>
  <si>
    <t>104</t>
  </si>
  <si>
    <t>55431084</t>
  </si>
  <si>
    <t>zásobník papírových ručníků skládaných nerezové provedení</t>
  </si>
  <si>
    <t>-1326678504</t>
  </si>
  <si>
    <t>105</t>
  </si>
  <si>
    <t>725291680</t>
  </si>
  <si>
    <t>Montáž doplňků zařízení koupelen a záchodů drobného elektrického zařízení osoušeče rukou</t>
  </si>
  <si>
    <t>1715812936</t>
  </si>
  <si>
    <t>https://podminky.urs.cz/item/CS_URS_2025_01/725291680</t>
  </si>
  <si>
    <t>106</t>
  </si>
  <si>
    <t>55431063</t>
  </si>
  <si>
    <t>osušovač rukou elektrický nerezový matný kryt</t>
  </si>
  <si>
    <t>1591439118</t>
  </si>
  <si>
    <t>107</t>
  </si>
  <si>
    <t>725339111</t>
  </si>
  <si>
    <t>Výlevky montáž výlevky</t>
  </si>
  <si>
    <t>-575343642</t>
  </si>
  <si>
    <t>https://podminky.urs.cz/item/CS_URS_2025_01/725339111</t>
  </si>
  <si>
    <t>108</t>
  </si>
  <si>
    <t>55231311</t>
  </si>
  <si>
    <t>výlevka nerezová na podlahu</t>
  </si>
  <si>
    <t>-743772232</t>
  </si>
  <si>
    <t>109</t>
  </si>
  <si>
    <t>725810811</t>
  </si>
  <si>
    <t>Demontáž výtokových ventilů nástěnných</t>
  </si>
  <si>
    <t>600677740</t>
  </si>
  <si>
    <t>https://podminky.urs.cz/item/CS_URS_2025_01/725810811</t>
  </si>
  <si>
    <t>110</t>
  </si>
  <si>
    <t>725820801</t>
  </si>
  <si>
    <t>Demontáž baterií nástěnných do G 3/4</t>
  </si>
  <si>
    <t>-1089762640</t>
  </si>
  <si>
    <t>https://podminky.urs.cz/item/CS_URS_2025_01/725820801</t>
  </si>
  <si>
    <t>111</t>
  </si>
  <si>
    <t>725821312</t>
  </si>
  <si>
    <t>Baterie dřezové nástěnné pákové s otáčivým kulatým ústím a délkou ramínka 300 mm</t>
  </si>
  <si>
    <t>1815115210</t>
  </si>
  <si>
    <t>https://podminky.urs.cz/item/CS_URS_2025_01/725821312</t>
  </si>
  <si>
    <t>112</t>
  </si>
  <si>
    <t>725823112</t>
  </si>
  <si>
    <t>Baterie bidetové stojánkové pákové s výpustí</t>
  </si>
  <si>
    <t>1814058013</t>
  </si>
  <si>
    <t>https://podminky.urs.cz/item/CS_URS_2025_01/725823112</t>
  </si>
  <si>
    <t>bidet</t>
  </si>
  <si>
    <t>113</t>
  </si>
  <si>
    <t>725822613</t>
  </si>
  <si>
    <t>Baterie umyvadlové stojánkové pákové s výpustí</t>
  </si>
  <si>
    <t>-1326115583</t>
  </si>
  <si>
    <t>https://podminky.urs.cz/item/CS_URS_2025_01/725822613</t>
  </si>
  <si>
    <t>toalety</t>
  </si>
  <si>
    <t>114</t>
  </si>
  <si>
    <t>725861101</t>
  </si>
  <si>
    <t>Zápachové uzávěrky zařizovacích předmětů pro umyvadla DN 32</t>
  </si>
  <si>
    <t>-232454840</t>
  </si>
  <si>
    <t>https://podminky.urs.cz/item/CS_URS_2025_01/725861101</t>
  </si>
  <si>
    <t>115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</si>
  <si>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</si>
  <si>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</si>
  <si>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-1622282227</t>
  </si>
  <si>
    <t>https://podminky.urs.cz/item/CS_URS_2025_01/998725121</t>
  </si>
  <si>
    <t>733</t>
  </si>
  <si>
    <t>Ústřední vytápění - rozvodné potrubí</t>
  </si>
  <si>
    <t>116</t>
  </si>
  <si>
    <t>733001R</t>
  </si>
  <si>
    <t>1801218393</t>
  </si>
  <si>
    <t>117</t>
  </si>
  <si>
    <t>733122101</t>
  </si>
  <si>
    <t>Potrubí z trubek ocelových hladkých spojovaných lisováním černých bezešvých PN 16, T= +110°C Ø 21,3/2,6</t>
  </si>
  <si>
    <t>1267998656</t>
  </si>
  <si>
    <t>https://podminky.urs.cz/item/CS_URS_2025_01/733122101</t>
  </si>
  <si>
    <t>118</t>
  </si>
  <si>
    <t>733122103</t>
  </si>
  <si>
    <t>Potrubí z trubek ocelových hladkých spojovaných lisováním černých bezešvých PN 16, T= +110°C Ø 33,7/3,2</t>
  </si>
  <si>
    <t>-1670816340</t>
  </si>
  <si>
    <t>https://podminky.urs.cz/item/CS_URS_2025_01/733122103</t>
  </si>
  <si>
    <t>119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</si>
  <si>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</si>
  <si>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</si>
  <si>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520054119</t>
  </si>
  <si>
    <t>https://podminky.urs.cz/item/CS_URS_2025_01/998733122</t>
  </si>
  <si>
    <t>735</t>
  </si>
  <si>
    <t>Ústřední vytápění - otopná tělesa</t>
  </si>
  <si>
    <t>120</t>
  </si>
  <si>
    <t>735000911</t>
  </si>
  <si>
    <t>Regulace otopného systému při opravách vyregulování dvojregulačních ventilů a kohoutů s ručním ovládáním</t>
  </si>
  <si>
    <t>-2080654453</t>
  </si>
  <si>
    <t>https://podminky.urs.cz/item/CS_URS_2025_01/735000911</t>
  </si>
  <si>
    <t>121</t>
  </si>
  <si>
    <t>735151811</t>
  </si>
  <si>
    <t>Demontáž otopných těles panelových jednořadých stavební délky do 1500 mm</t>
  </si>
  <si>
    <t>-1666484787</t>
  </si>
  <si>
    <t>https://podminky.urs.cz/item/CS_URS_2025_01/735151811</t>
  </si>
  <si>
    <t>122</t>
  </si>
  <si>
    <t>735152393</t>
  </si>
  <si>
    <t>Otopná tělesa panelová VK dvoudesková PN 1,0 MPa, T do 110°C bez přídavné přestupní plochy výšky tělesa 700 mm stavební délky / výkonu 600 mm / 670 W</t>
  </si>
  <si>
    <t>-887393569</t>
  </si>
  <si>
    <t>https://podminky.urs.cz/item/CS_URS_2025_01/735152393</t>
  </si>
  <si>
    <t>123</t>
  </si>
  <si>
    <t>735164261</t>
  </si>
  <si>
    <t>Otopná tělesa trubková přímotopná elektrická na stěnu výšky tělesa 1500 mm, délky 595 mm</t>
  </si>
  <si>
    <t>665999134</t>
  </si>
  <si>
    <t>https://podminky.urs.cz/item/CS_URS_2025_01/735164261</t>
  </si>
  <si>
    <t>124</t>
  </si>
  <si>
    <t>735494811</t>
  </si>
  <si>
    <t>Vypuštění vody z otopných soustav bez kotlů, ohříváků, zásobníků a nádrží</t>
  </si>
  <si>
    <t>50946085</t>
  </si>
  <si>
    <t>https://podminky.urs.cz/item/CS_URS_2025_01/735494811</t>
  </si>
  <si>
    <t>1,5</t>
  </si>
  <si>
    <t>125</t>
  </si>
  <si>
    <t>998735121</t>
  </si>
  <si>
    <t>Přesun hmot pro otopná tělesa stanovený z hmotnosti přesunovaného materiálu vodorovná dopravní vzdálenost do 50 m ruční (bez užití mechanizace) v objektech výšky do 6 m</t>
  </si>
  <si>
    <t>-190695215</t>
  </si>
  <si>
    <t>https://podminky.urs.cz/item/CS_URS_2025_01/998735121</t>
  </si>
  <si>
    <t>741</t>
  </si>
  <si>
    <t>Elektroinstalace - silnoproud</t>
  </si>
  <si>
    <t>126</t>
  </si>
  <si>
    <t>741001R</t>
  </si>
  <si>
    <t xml:space="preserve">Stavební přípomoce, zához krabic po vypínačích, vysekání a zához rýh </t>
  </si>
  <si>
    <t>716002297</t>
  </si>
  <si>
    <t>127</t>
  </si>
  <si>
    <t>741373021</t>
  </si>
  <si>
    <t>Montáž svítidel výbojkových se zapojením vodičů průmyslových nebo venkovních stropních přisazených 1 zdroj s krytem</t>
  </si>
  <si>
    <t>1092027840</t>
  </si>
  <si>
    <t>128</t>
  </si>
  <si>
    <t>34825001R</t>
  </si>
  <si>
    <t>svítidlo LED koupelnové stropní přisazené kruhové 1x36W/230V s čidlem</t>
  </si>
  <si>
    <t>-152772901</t>
  </si>
  <si>
    <t>129</t>
  </si>
  <si>
    <t>R</t>
  </si>
  <si>
    <t>741A1012</t>
  </si>
  <si>
    <t>Elektroinstalace - vedení (kompletní včetně vybavení) místnosti sociální koupelna</t>
  </si>
  <si>
    <t>ÚRS RYRO 2025 01</t>
  </si>
  <si>
    <t>1284494299</t>
  </si>
  <si>
    <t>https://podminky.urs.cz/item/CS_URS_2025_01/741A1012</t>
  </si>
  <si>
    <t>130</t>
  </si>
  <si>
    <t>998741122</t>
  </si>
  <si>
    <t>Přesun hmot pro silnoproud stanovený z hmotnosti přesunovaného materiálu vodorovná dopravní vzdálenost do 50 m ruční (bez užití mechanizace) v objektech výšky přes 6 do 12 m</t>
  </si>
  <si>
    <t>716285842</t>
  </si>
  <si>
    <t>https://podminky.urs.cz/item/CS_URS_2025_01/998741122</t>
  </si>
  <si>
    <t>763</t>
  </si>
  <si>
    <t>Konstrukce suché výstavby</t>
  </si>
  <si>
    <t>131</t>
  </si>
  <si>
    <t>763131411</t>
  </si>
  <si>
    <t>Podhled ze sádrokartonových desek dvouvrstvá zavěšená spodní konstrukce z ocelových profilů CD, UD jednoduše opláštěná deskou standardní A, tl. 12,5 mm, bez izolace</t>
  </si>
  <si>
    <t>116745477</t>
  </si>
  <si>
    <t>https://podminky.urs.cz/item/CS_URS_2025_01/763131411</t>
  </si>
  <si>
    <t>17,48*1,1 'Přepočtené koeficientem množství</t>
  </si>
  <si>
    <t>132</t>
  </si>
  <si>
    <t>763131451</t>
  </si>
  <si>
    <t>Podhled ze sádrokartonových desek dvouvrstvá zavěšená spodní konstrukce z ocelových profilů CD, UD jednoduše opláštěná deskou impregnovanou H2, tl. 12,5 mm, bez izolace</t>
  </si>
  <si>
    <t>-2144232239</t>
  </si>
  <si>
    <t>https://podminky.urs.cz/item/CS_URS_2025_01/763131451</t>
  </si>
  <si>
    <t>7,56*1,1 'Přepočtené koeficientem množství</t>
  </si>
  <si>
    <t>133</t>
  </si>
  <si>
    <t>763172352</t>
  </si>
  <si>
    <t>Montáž dvířek pro konstrukce ze sádrokartonových desek revizních jednoplášťových pro podhledy velikost (šxv) 300 x 300 mm</t>
  </si>
  <si>
    <t>1795804405</t>
  </si>
  <si>
    <t>https://podminky.urs.cz/item/CS_URS_2025_01/763172352</t>
  </si>
  <si>
    <t>134</t>
  </si>
  <si>
    <t>59030711</t>
  </si>
  <si>
    <t>dvířka revizní jednokřídlá s automatickým zámkem 300x300mm</t>
  </si>
  <si>
    <t>1148394137</t>
  </si>
  <si>
    <t>135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</si>
  <si>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</si>
  <si>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</si>
  <si>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-76469541</t>
  </si>
  <si>
    <t>https://podminky.urs.cz/item/CS_URS_2025_01/998763331</t>
  </si>
  <si>
    <t>766</t>
  </si>
  <si>
    <t>Konstrukce truhlářské</t>
  </si>
  <si>
    <t>136</t>
  </si>
  <si>
    <t>766660001</t>
  </si>
  <si>
    <t>Montáž dveřních křídel dřevěných nebo plastových otevíravých do ocelové zárubně povrchově upravených jednokřídlových, šířky do 800 mm</t>
  </si>
  <si>
    <t>-1996110196</t>
  </si>
  <si>
    <t>https://podminky.urs.cz/item/CS_URS_2025_01/766660001</t>
  </si>
  <si>
    <t>137</t>
  </si>
  <si>
    <t>61162084</t>
  </si>
  <si>
    <t>dveře jednokřídlé dřevotřískové povrch laminátový plné 600x1970-2100mm</t>
  </si>
  <si>
    <t>1908489418</t>
  </si>
  <si>
    <t>138</t>
  </si>
  <si>
    <t>61162085</t>
  </si>
  <si>
    <t>dveře jednokřídlé dřevotřískové povrch laminátový plné 700x1970-2100mm</t>
  </si>
  <si>
    <t>-1987239416</t>
  </si>
  <si>
    <t>139</t>
  </si>
  <si>
    <t>61162086</t>
  </si>
  <si>
    <t>dveře jednokřídlé dřevotřískové povrch laminátový plné 800x1970-2100mm</t>
  </si>
  <si>
    <t>-1689978802</t>
  </si>
  <si>
    <t>140</t>
  </si>
  <si>
    <t>766660729</t>
  </si>
  <si>
    <t>Montáž dveřních doplňků dveřního kování interiérového štítku s klikou</t>
  </si>
  <si>
    <t>1932911899</t>
  </si>
  <si>
    <t>https://podminky.urs.cz/item/CS_URS_2025_01/766660729</t>
  </si>
  <si>
    <t>141</t>
  </si>
  <si>
    <t>54914123</t>
  </si>
  <si>
    <t>dveřní kování interiérové rozetové klika/klika</t>
  </si>
  <si>
    <t>-1172207340</t>
  </si>
  <si>
    <t>142</t>
  </si>
  <si>
    <t>766660730</t>
  </si>
  <si>
    <t>Montáž dveřních doplňků dveřního kování interiérového WC kliky se zámkem</t>
  </si>
  <si>
    <t>-21992782</t>
  </si>
  <si>
    <t>https://podminky.urs.cz/item/CS_URS_2025_01/766660730</t>
  </si>
  <si>
    <t>143</t>
  </si>
  <si>
    <t>54914128</t>
  </si>
  <si>
    <t>dveřní kování interiérové rozetové spodní pro WC</t>
  </si>
  <si>
    <t>-512709761</t>
  </si>
  <si>
    <t>144</t>
  </si>
  <si>
    <t>766660752</t>
  </si>
  <si>
    <t>Montáž dveřních doplňků dveřního kování interiérového zámkové vložky</t>
  </si>
  <si>
    <t>-277716667</t>
  </si>
  <si>
    <t>https://podminky.urs.cz/item/CS_URS_2025_01/766660752</t>
  </si>
  <si>
    <t>145</t>
  </si>
  <si>
    <t>54964214</t>
  </si>
  <si>
    <t>vložka cylindrická stavební 40+40</t>
  </si>
  <si>
    <t>2144664760</t>
  </si>
  <si>
    <t>146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</si>
  <si>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</si>
  <si>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</si>
  <si>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329433565</t>
  </si>
  <si>
    <t>https://podminky.urs.cz/item/CS_URS_2025_01/998766121</t>
  </si>
  <si>
    <t>767</t>
  </si>
  <si>
    <t>Konstrukce zámečnické</t>
  </si>
  <si>
    <t>147</t>
  </si>
  <si>
    <t>767620718</t>
  </si>
  <si>
    <t>Ostatní práce a doplňky při montáži oken a stěn montáž kování pákového uzávěru</t>
  </si>
  <si>
    <t>-265008935</t>
  </si>
  <si>
    <t>https://podminky.urs.cz/item/CS_URS_2025_01/767620718</t>
  </si>
  <si>
    <t>148</t>
  </si>
  <si>
    <t>54913110</t>
  </si>
  <si>
    <t>kování uzávěr ventilační okenní pákový</t>
  </si>
  <si>
    <t>1330260480</t>
  </si>
  <si>
    <t>149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</si>
  <si>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</si>
  <si>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</si>
  <si>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1889930557</t>
  </si>
  <si>
    <t>https://podminky.urs.cz/item/CS_URS_2025_01/998767121</t>
  </si>
  <si>
    <t>771</t>
  </si>
  <si>
    <t>Podlahy z dlaždic</t>
  </si>
  <si>
    <t>150</t>
  </si>
  <si>
    <t>771121011</t>
  </si>
  <si>
    <t>Příprava podkladu před provedením dlažby nátěr penetrační na podlahu</t>
  </si>
  <si>
    <t>1667287815</t>
  </si>
  <si>
    <t>https://podminky.urs.cz/item/CS_URS_2025_01/771121011</t>
  </si>
  <si>
    <t>151</t>
  </si>
  <si>
    <t>771151022</t>
  </si>
  <si>
    <t>Příprava podkladu před provedením dlažby samonivelační stěrka min. pevnosti 30 MPa, tloušťky přes 3 do 5 mm</t>
  </si>
  <si>
    <t>-1149663031</t>
  </si>
  <si>
    <t>https://podminky.urs.cz/item/CS_URS_2025_01/771151022</t>
  </si>
  <si>
    <t>152</t>
  </si>
  <si>
    <t>771474112</t>
  </si>
  <si>
    <t>Montáž soklů z dlaždic keramických lepených cementovým flexibilním lepidlem rovných, výšky přes 65 do 90 mm</t>
  </si>
  <si>
    <t>1039250333</t>
  </si>
  <si>
    <t>https://podminky.urs.cz/item/CS_URS_2025_01/771474112</t>
  </si>
  <si>
    <t>7,25+0,9*7+1,45*6+2,8</t>
  </si>
  <si>
    <t>-(0,7*7)</t>
  </si>
  <si>
    <t>1,1*2+1,3+1,6+1+1,32*2+0,9*2</t>
  </si>
  <si>
    <t>-(0,9*2+0,8+0,7*2)</t>
  </si>
  <si>
    <t>1,2</t>
  </si>
  <si>
    <t>153</t>
  </si>
  <si>
    <t>59761184</t>
  </si>
  <si>
    <t>sokl keramický mrazuvzdorný povrch hladký/matný tl do 10mm výšky přes 65 do 90mm</t>
  </si>
  <si>
    <t>1884792857</t>
  </si>
  <si>
    <t>27,89*1,1 'Přepočtené koeficientem množství</t>
  </si>
  <si>
    <t>154</t>
  </si>
  <si>
    <t>771574416</t>
  </si>
  <si>
    <t>Montáž podlah z dlaždic keramických lepených cementovým flexibilním lepidlem hladkých, tloušťky do 10 mm přes 9 do 12 ks/m2</t>
  </si>
  <si>
    <t>-1422441009</t>
  </si>
  <si>
    <t>https://podminky.urs.cz/item/CS_URS_2025_01/771574416</t>
  </si>
  <si>
    <t>155</t>
  </si>
  <si>
    <t>59761166</t>
  </si>
  <si>
    <t>dlažba keramická slinutá mrazuvzdorná R10/A povrch hladký/matný tl do 10mm přes 9 do 12ks/m2</t>
  </si>
  <si>
    <t>1122447258</t>
  </si>
  <si>
    <t>156</t>
  </si>
  <si>
    <t>998771121</t>
  </si>
  <si>
    <t>Přesun hmot pro podlahy z dlaždic stanovený z hmotnosti přesunovaného materiálu vodorovná dopravní vzdálenost do 50 m ruční (bez užití mechanizace) v objektech výšky do 6 m</t>
  </si>
  <si>
    <t>1444462396</t>
  </si>
  <si>
    <t>https://podminky.urs.cz/item/CS_URS_2025_01/998771121</t>
  </si>
  <si>
    <t>781</t>
  </si>
  <si>
    <t>Dokončovací práce - obklady</t>
  </si>
  <si>
    <t>157</t>
  </si>
  <si>
    <t>781473810</t>
  </si>
  <si>
    <t>Demontáž obkladů z dlaždic keramických lepených</t>
  </si>
  <si>
    <t>-734563315</t>
  </si>
  <si>
    <t>https://podminky.urs.cz/item/CS_URS_2025_01/781473810</t>
  </si>
  <si>
    <t>1,6*(2,8+1,8)</t>
  </si>
  <si>
    <t>1,6*(1,1+1,25+1,7+2,8)</t>
  </si>
  <si>
    <t>1,6*(2,8*2+2,7+1)</t>
  </si>
  <si>
    <t>33,2*1,1 'Přepočtené koeficientem množství</t>
  </si>
  <si>
    <t>158</t>
  </si>
  <si>
    <t>781121011</t>
  </si>
  <si>
    <t>Příprava podkladu před provedením obkladu nátěr penetrační na stěnu</t>
  </si>
  <si>
    <t>733543440</t>
  </si>
  <si>
    <t>https://podminky.urs.cz/item/CS_URS_2025_01/781121011</t>
  </si>
  <si>
    <t>2*(1,9+0,6+0,6+0,8+0,7*2)</t>
  </si>
  <si>
    <t>2*(1,1+1,25+1,7+1,6+0,9)</t>
  </si>
  <si>
    <t>2*(2,8*2+2,7*2)-(0,9*2)*2</t>
  </si>
  <si>
    <t>42,1*1,1 'Přepočtené koeficientem množství</t>
  </si>
  <si>
    <t>159</t>
  </si>
  <si>
    <t>781472216</t>
  </si>
  <si>
    <t>Montáž keramických obkladů stěn lepených cementovým flexibilním lepidlem hladkých přes 9 do 12 ks/m2</t>
  </si>
  <si>
    <t>157784046</t>
  </si>
  <si>
    <t>https://podminky.urs.cz/item/CS_URS_2025_01/781472216</t>
  </si>
  <si>
    <t>160</t>
  </si>
  <si>
    <t>59761711</t>
  </si>
  <si>
    <t>obklad keramický nemrazuvzdorný povrch hladký/matný tl do 10mm přes 12 do 19ks/m2</t>
  </si>
  <si>
    <t>14387971</t>
  </si>
  <si>
    <t>161</t>
  </si>
  <si>
    <t>781492251</t>
  </si>
  <si>
    <t>Obklad - dokončující práce montáž profilu lepeného flexibilním cementovým lepidlem ukončovacího</t>
  </si>
  <si>
    <t>-1875435038</t>
  </si>
  <si>
    <t>https://podminky.urs.cz/item/CS_URS_2025_01/781492251</t>
  </si>
  <si>
    <t>1,9+0,6+0,6+0,8+0,7*2</t>
  </si>
  <si>
    <t>1,1+1,25+1,7+1,6+0,9</t>
  </si>
  <si>
    <t>2,8*2+2,7*2</t>
  </si>
  <si>
    <t>162</t>
  </si>
  <si>
    <t>28342003</t>
  </si>
  <si>
    <t>lišta ukončovací z PVC 10mm</t>
  </si>
  <si>
    <t>-901247109</t>
  </si>
  <si>
    <t>22,85*1,05 'Přepočtené koeficientem množství</t>
  </si>
  <si>
    <t>163</t>
  </si>
  <si>
    <t>998781121</t>
  </si>
  <si>
    <t>Přesun hmot pro obklady keramické stanovený z hmotnosti přesunovaného materiálu vodorovná dopravní vzdálenost do 50 m ruční (bez užití mechanizace) v objektech výšky do 6 m</t>
  </si>
  <si>
    <t>354948523</t>
  </si>
  <si>
    <t>https://podminky.urs.cz/item/CS_URS_2025_01/998781121</t>
  </si>
  <si>
    <t>783</t>
  </si>
  <si>
    <t>Dokončovací práce - nátěry</t>
  </si>
  <si>
    <t>164</t>
  </si>
  <si>
    <t>783301311</t>
  </si>
  <si>
    <t>Příprava podkladu zámečnických konstrukcí před provedením nátěru odmaštění odmašťovačem vodou ředitelným</t>
  </si>
  <si>
    <t>1631311209</t>
  </si>
  <si>
    <t>https://podminky.urs.cz/item/CS_URS_2025_01/783301311</t>
  </si>
  <si>
    <t>dveře</t>
  </si>
  <si>
    <t>0,2*(0,7+2*2)*(5)</t>
  </si>
  <si>
    <t>0,2*(0,8+2*2)*(1)</t>
  </si>
  <si>
    <t>0,2*(0,9+2*2)*(3)</t>
  </si>
  <si>
    <t>0,4*(0,9+2*2)*(1)</t>
  </si>
  <si>
    <t>165</t>
  </si>
  <si>
    <t>783317101</t>
  </si>
  <si>
    <t>Krycí nátěr (email) zámečnických konstrukcí jednonásobný syntetický standardní</t>
  </si>
  <si>
    <t>136156570</t>
  </si>
  <si>
    <t>https://podminky.urs.cz/item/CS_URS_2025_01/783317101</t>
  </si>
  <si>
    <t>784</t>
  </si>
  <si>
    <t>Dokončovací práce - malby a tapety</t>
  </si>
  <si>
    <t>166</t>
  </si>
  <si>
    <t>784111001</t>
  </si>
  <si>
    <t>Oprášení (ometení) podkladu v místnostech výšky do 3,80 m</t>
  </si>
  <si>
    <t>506814686</t>
  </si>
  <si>
    <t>https://podminky.urs.cz/item/CS_URS_2025_01/784111001</t>
  </si>
  <si>
    <t>vodorovné plochy</t>
  </si>
  <si>
    <t>25,05</t>
  </si>
  <si>
    <t>svislé plochy</t>
  </si>
  <si>
    <t>32+150</t>
  </si>
  <si>
    <t>207,05*1,1 'Přepočtené koeficientem množství</t>
  </si>
  <si>
    <t>167</t>
  </si>
  <si>
    <t>784171101</t>
  </si>
  <si>
    <t>Zakrytí nemalovaných ploch (materiál ve specifikaci) včetně pozdějšího odkrytí podlah</t>
  </si>
  <si>
    <t>-399072555</t>
  </si>
  <si>
    <t>https://podminky.urs.cz/item/CS_URS_2025_01/784171101</t>
  </si>
  <si>
    <t>podlahy</t>
  </si>
  <si>
    <t>25*2</t>
  </si>
  <si>
    <t>zařizovací předměty</t>
  </si>
  <si>
    <t>15*2</t>
  </si>
  <si>
    <t>168</t>
  </si>
  <si>
    <t>28323157</t>
  </si>
  <si>
    <t>fólie pro malířské potřeby zakrývací tl 14µ 4x5m</t>
  </si>
  <si>
    <t>-2004660506</t>
  </si>
  <si>
    <t>80*1,3 'Přepočtené koeficientem množství</t>
  </si>
  <si>
    <t>169</t>
  </si>
  <si>
    <t>784181101</t>
  </si>
  <si>
    <t>Penetrace podkladu jednonásobná základní akrylátová bezbarvá v místnostech výšky do 3,80 m</t>
  </si>
  <si>
    <t>-1496150158</t>
  </si>
  <si>
    <t>https://podminky.urs.cz/item/CS_URS_2025_01/784181101</t>
  </si>
  <si>
    <t>170</t>
  </si>
  <si>
    <t>784191003</t>
  </si>
  <si>
    <t>Čištění vnitřních ploch hrubý úklid po provedení malířských prací omytím oken dvojitých nebo zdvojených</t>
  </si>
  <si>
    <t>-143855759</t>
  </si>
  <si>
    <t>https://podminky.urs.cz/item/CS_URS_2025_01/784191003</t>
  </si>
  <si>
    <t>0,55*1,15*10</t>
  </si>
  <si>
    <t>171</t>
  </si>
  <si>
    <t>784191007</t>
  </si>
  <si>
    <t>Čištění vnitřních ploch hrubý úklid po provedení malířských prací omytím podlah</t>
  </si>
  <si>
    <t>-1020869045</t>
  </si>
  <si>
    <t>https://podminky.urs.cz/item/CS_URS_2025_01/784191007</t>
  </si>
  <si>
    <t>172</t>
  </si>
  <si>
    <t>784211101</t>
  </si>
  <si>
    <t>Malby z malířských směsí oděruvzdorných za mokra dvojnásobné, bílé za mokra oděruvzdorné výborně v místnostech výšky do 3,80 m</t>
  </si>
  <si>
    <t>-723604562</t>
  </si>
  <si>
    <t>https://podminky.urs.cz/item/CS_URS_2025_01/784211101</t>
  </si>
  <si>
    <t>173</t>
  </si>
  <si>
    <t>784211165</t>
  </si>
  <si>
    <t>Malby z malířských směsí oděruvzdorných za mokra Příplatek k cenám dvojnásobných maleb za provádění barevné malby tónované na tónovacích automatech, v odstínu sytém</t>
  </si>
  <si>
    <t>-1910472596</t>
  </si>
  <si>
    <t>https://podminky.urs.cz/item/CS_URS_2025_01/784211165</t>
  </si>
  <si>
    <t>VRN</t>
  </si>
  <si>
    <t>Vedlejší rozpočtové náklady</t>
  </si>
  <si>
    <t>VRN1</t>
  </si>
  <si>
    <t>Průzkumné, geodetické a projektové práce</t>
  </si>
  <si>
    <t>174</t>
  </si>
  <si>
    <t>011002000</t>
  </si>
  <si>
    <t>Průzkumné práce</t>
  </si>
  <si>
    <t>kpl</t>
  </si>
  <si>
    <t>1024</t>
  </si>
  <si>
    <t>653832034</t>
  </si>
  <si>
    <t>https://podminky.urs.cz/item/CS_URS_2025_01/011002000</t>
  </si>
  <si>
    <t>175</t>
  </si>
  <si>
    <t>013254000</t>
  </si>
  <si>
    <t>Dokumentace skutečného provedení stavby</t>
  </si>
  <si>
    <t>1600345038</t>
  </si>
  <si>
    <t>https://podminky.urs.cz/item/CS_URS_2025_01/013254000</t>
  </si>
  <si>
    <t>VRN2</t>
  </si>
  <si>
    <t>Příprava staveniště</t>
  </si>
  <si>
    <t>176</t>
  </si>
  <si>
    <t>020001000</t>
  </si>
  <si>
    <t>-202980382</t>
  </si>
  <si>
    <t>https://podminky.urs.cz/item/CS_URS_2025_01/020001000</t>
  </si>
  <si>
    <t>VRN3</t>
  </si>
  <si>
    <t>Zařízení staveniště</t>
  </si>
  <si>
    <t>177</t>
  </si>
  <si>
    <t>030001000</t>
  </si>
  <si>
    <t>1352342692</t>
  </si>
  <si>
    <t>https://podminky.urs.cz/item/CS_URS_2025_01/030001000</t>
  </si>
  <si>
    <t>178</t>
  </si>
  <si>
    <t>034002000</t>
  </si>
  <si>
    <t>Zabezpečení staveniště</t>
  </si>
  <si>
    <t>1089865179</t>
  </si>
  <si>
    <t>https://podminky.urs.cz/item/CS_URS_2025_01/034002000</t>
  </si>
  <si>
    <t>VRN4</t>
  </si>
  <si>
    <t>Inženýrská činnost</t>
  </si>
  <si>
    <t>179</t>
  </si>
  <si>
    <t>040001000</t>
  </si>
  <si>
    <t>28510819</t>
  </si>
  <si>
    <t>https://podminky.urs.cz/item/CS_URS_2025_01/040001000</t>
  </si>
  <si>
    <t>180</t>
  </si>
  <si>
    <t>044002000</t>
  </si>
  <si>
    <t>Revize - voda, kanalizace, elektroinstalace</t>
  </si>
  <si>
    <t>-218553571</t>
  </si>
  <si>
    <t>https://podminky.urs.cz/item/CS_URS_2025_01/044002000</t>
  </si>
  <si>
    <t>181</t>
  </si>
  <si>
    <t>045002000</t>
  </si>
  <si>
    <t>Kompletační a koordinační činnost</t>
  </si>
  <si>
    <t>-1537989196</t>
  </si>
  <si>
    <t>https://podminky.urs.cz/item/CS_URS_2025_01/045002000</t>
  </si>
  <si>
    <t>VRN5</t>
  </si>
  <si>
    <t>Finanční náklady</t>
  </si>
  <si>
    <t>182</t>
  </si>
  <si>
    <t>052002000</t>
  </si>
  <si>
    <t>Finanční rezerva investora na nepředpokládané práce (zakryté kce) - každý uchazeč ocení částkou 100.000,-Kč</t>
  </si>
  <si>
    <t>1881317069</t>
  </si>
  <si>
    <t>https://podminky.urs.cz/item/CS_URS_2025_01/052002000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</si>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</sst>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9711111" TargetMode="External" /><Relationship Id="rId2" Type="http://schemas.openxmlformats.org/officeDocument/2006/relationships/hyperlink" Target="https://podminky.urs.cz/item/CS_URS_2025_01/162211311" TargetMode="External" /><Relationship Id="rId3" Type="http://schemas.openxmlformats.org/officeDocument/2006/relationships/hyperlink" Target="https://podminky.urs.cz/item/CS_URS_2025_01/162211319" TargetMode="External" /><Relationship Id="rId4" Type="http://schemas.openxmlformats.org/officeDocument/2006/relationships/hyperlink" Target="https://podminky.urs.cz/item/CS_URS_2025_01/162751117" TargetMode="External" /><Relationship Id="rId5" Type="http://schemas.openxmlformats.org/officeDocument/2006/relationships/hyperlink" Target="https://podminky.urs.cz/item/CS_URS_2025_01/167111101" TargetMode="External" /><Relationship Id="rId6" Type="http://schemas.openxmlformats.org/officeDocument/2006/relationships/hyperlink" Target="https://podminky.urs.cz/item/CS_URS_2025_01/171111104" TargetMode="External" /><Relationship Id="rId7" Type="http://schemas.openxmlformats.org/officeDocument/2006/relationships/hyperlink" Target="https://podminky.urs.cz/item/CS_URS_2025_01/171251201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317168053" TargetMode="External" /><Relationship Id="rId10" Type="http://schemas.openxmlformats.org/officeDocument/2006/relationships/hyperlink" Target="https://podminky.urs.cz/item/CS_URS_2025_01/340271025" TargetMode="External" /><Relationship Id="rId11" Type="http://schemas.openxmlformats.org/officeDocument/2006/relationships/hyperlink" Target="https://podminky.urs.cz/item/CS_URS_2025_01/342272225" TargetMode="External" /><Relationship Id="rId12" Type="http://schemas.openxmlformats.org/officeDocument/2006/relationships/hyperlink" Target="https://podminky.urs.cz/item/CS_URS_2025_01/612135101" TargetMode="External" /><Relationship Id="rId13" Type="http://schemas.openxmlformats.org/officeDocument/2006/relationships/hyperlink" Target="https://podminky.urs.cz/item/CS_URS_2025_01/612142001" TargetMode="External" /><Relationship Id="rId14" Type="http://schemas.openxmlformats.org/officeDocument/2006/relationships/hyperlink" Target="https://podminky.urs.cz/item/CS_URS_2025_01/612311131" TargetMode="External" /><Relationship Id="rId15" Type="http://schemas.openxmlformats.org/officeDocument/2006/relationships/hyperlink" Target="https://podminky.urs.cz/item/CS_URS_2025_01/612321141" TargetMode="External" /><Relationship Id="rId16" Type="http://schemas.openxmlformats.org/officeDocument/2006/relationships/hyperlink" Target="https://podminky.urs.cz/item/CS_URS_2025_01/612325302" TargetMode="External" /><Relationship Id="rId17" Type="http://schemas.openxmlformats.org/officeDocument/2006/relationships/hyperlink" Target="https://podminky.urs.cz/item/CS_URS_2025_01/631311124" TargetMode="External" /><Relationship Id="rId18" Type="http://schemas.openxmlformats.org/officeDocument/2006/relationships/hyperlink" Target="https://podminky.urs.cz/item/CS_URS_2025_01/631319223" TargetMode="External" /><Relationship Id="rId19" Type="http://schemas.openxmlformats.org/officeDocument/2006/relationships/hyperlink" Target="https://podminky.urs.cz/item/CS_URS_2025_01/631361821" TargetMode="External" /><Relationship Id="rId20" Type="http://schemas.openxmlformats.org/officeDocument/2006/relationships/hyperlink" Target="https://podminky.urs.cz/item/CS_URS_2025_01/631362021" TargetMode="External" /><Relationship Id="rId21" Type="http://schemas.openxmlformats.org/officeDocument/2006/relationships/hyperlink" Target="https://podminky.urs.cz/item/CS_URS_2025_01/632450134" TargetMode="External" /><Relationship Id="rId22" Type="http://schemas.openxmlformats.org/officeDocument/2006/relationships/hyperlink" Target="https://podminky.urs.cz/item/CS_URS_2025_01/632481213" TargetMode="External" /><Relationship Id="rId23" Type="http://schemas.openxmlformats.org/officeDocument/2006/relationships/hyperlink" Target="https://podminky.urs.cz/item/CS_URS_2025_01/642942611" TargetMode="External" /><Relationship Id="rId24" Type="http://schemas.openxmlformats.org/officeDocument/2006/relationships/hyperlink" Target="https://podminky.urs.cz/item/CS_URS_2025_01/949101111" TargetMode="External" /><Relationship Id="rId25" Type="http://schemas.openxmlformats.org/officeDocument/2006/relationships/hyperlink" Target="https://podminky.urs.cz/item/CS_URS_2025_01/952901111" TargetMode="External" /><Relationship Id="rId26" Type="http://schemas.openxmlformats.org/officeDocument/2006/relationships/hyperlink" Target="https://podminky.urs.cz/item/CS_URS_2025_01/953961213" TargetMode="External" /><Relationship Id="rId27" Type="http://schemas.openxmlformats.org/officeDocument/2006/relationships/hyperlink" Target="https://podminky.urs.cz/item/CS_URS_2025_01/962031132" TargetMode="External" /><Relationship Id="rId28" Type="http://schemas.openxmlformats.org/officeDocument/2006/relationships/hyperlink" Target="https://podminky.urs.cz/item/CS_URS_2025_01/965042241" TargetMode="External" /><Relationship Id="rId29" Type="http://schemas.openxmlformats.org/officeDocument/2006/relationships/hyperlink" Target="https://podminky.urs.cz/item/CS_URS_2025_01/965049112" TargetMode="External" /><Relationship Id="rId30" Type="http://schemas.openxmlformats.org/officeDocument/2006/relationships/hyperlink" Target="https://podminky.urs.cz/item/CS_URS_2025_01/968072455" TargetMode="External" /><Relationship Id="rId31" Type="http://schemas.openxmlformats.org/officeDocument/2006/relationships/hyperlink" Target="https://podminky.urs.cz/item/CS_URS_2025_01/969021112" TargetMode="External" /><Relationship Id="rId32" Type="http://schemas.openxmlformats.org/officeDocument/2006/relationships/hyperlink" Target="https://podminky.urs.cz/item/CS_URS_2025_01/969021113" TargetMode="External" /><Relationship Id="rId33" Type="http://schemas.openxmlformats.org/officeDocument/2006/relationships/hyperlink" Target="https://podminky.urs.cz/item/CS_URS_2025_01/969041111" TargetMode="External" /><Relationship Id="rId34" Type="http://schemas.openxmlformats.org/officeDocument/2006/relationships/hyperlink" Target="https://podminky.urs.cz/item/CS_URS_2025_01/969041113" TargetMode="External" /><Relationship Id="rId35" Type="http://schemas.openxmlformats.org/officeDocument/2006/relationships/hyperlink" Target="https://podminky.urs.cz/item/CS_URS_2025_01/971035641" TargetMode="External" /><Relationship Id="rId36" Type="http://schemas.openxmlformats.org/officeDocument/2006/relationships/hyperlink" Target="https://podminky.urs.cz/item/CS_URS_2025_01/974031132" TargetMode="External" /><Relationship Id="rId37" Type="http://schemas.openxmlformats.org/officeDocument/2006/relationships/hyperlink" Target="https://podminky.urs.cz/item/CS_URS_2025_01/978013191" TargetMode="External" /><Relationship Id="rId38" Type="http://schemas.openxmlformats.org/officeDocument/2006/relationships/hyperlink" Target="https://podminky.urs.cz/item/CS_URS_2025_01/997013211" TargetMode="External" /><Relationship Id="rId39" Type="http://schemas.openxmlformats.org/officeDocument/2006/relationships/hyperlink" Target="https://podminky.urs.cz/item/CS_URS_2025_01/997013501" TargetMode="External" /><Relationship Id="rId40" Type="http://schemas.openxmlformats.org/officeDocument/2006/relationships/hyperlink" Target="https://podminky.urs.cz/item/CS_URS_2025_01/997013509" TargetMode="External" /><Relationship Id="rId41" Type="http://schemas.openxmlformats.org/officeDocument/2006/relationships/hyperlink" Target="https://podminky.urs.cz/item/CS_URS_2025_01/997013631" TargetMode="External" /><Relationship Id="rId42" Type="http://schemas.openxmlformats.org/officeDocument/2006/relationships/hyperlink" Target="https://podminky.urs.cz/item/CS_URS_2025_01/998018001" TargetMode="External" /><Relationship Id="rId43" Type="http://schemas.openxmlformats.org/officeDocument/2006/relationships/hyperlink" Target="https://podminky.urs.cz/item/CS_URS_2025_01/711111001" TargetMode="External" /><Relationship Id="rId44" Type="http://schemas.openxmlformats.org/officeDocument/2006/relationships/hyperlink" Target="https://podminky.urs.cz/item/CS_URS_2025_01/711112001" TargetMode="External" /><Relationship Id="rId45" Type="http://schemas.openxmlformats.org/officeDocument/2006/relationships/hyperlink" Target="https://podminky.urs.cz/item/CS_URS_2025_01/711141821" TargetMode="External" /><Relationship Id="rId46" Type="http://schemas.openxmlformats.org/officeDocument/2006/relationships/hyperlink" Target="https://podminky.urs.cz/item/CS_URS_2025_01/711141559" TargetMode="External" /><Relationship Id="rId47" Type="http://schemas.openxmlformats.org/officeDocument/2006/relationships/hyperlink" Target="https://podminky.urs.cz/item/CS_URS_2025_01/711142559" TargetMode="External" /><Relationship Id="rId48" Type="http://schemas.openxmlformats.org/officeDocument/2006/relationships/hyperlink" Target="https://podminky.urs.cz/item/CS_URS_2025_01/711191201" TargetMode="External" /><Relationship Id="rId49" Type="http://schemas.openxmlformats.org/officeDocument/2006/relationships/hyperlink" Target="https://podminky.urs.cz/item/CS_URS_2025_01/998711121" TargetMode="External" /><Relationship Id="rId50" Type="http://schemas.openxmlformats.org/officeDocument/2006/relationships/hyperlink" Target="https://podminky.urs.cz/item/CS_URS_2025_01/713121111" TargetMode="External" /><Relationship Id="rId51" Type="http://schemas.openxmlformats.org/officeDocument/2006/relationships/hyperlink" Target="https://podminky.urs.cz/item/CS_URS_2025_01/998713121" TargetMode="External" /><Relationship Id="rId52" Type="http://schemas.openxmlformats.org/officeDocument/2006/relationships/hyperlink" Target="https://podminky.urs.cz/item/CS_URS_2025_01/721173401" TargetMode="External" /><Relationship Id="rId53" Type="http://schemas.openxmlformats.org/officeDocument/2006/relationships/hyperlink" Target="https://podminky.urs.cz/item/CS_URS_2025_01/721173402" TargetMode="External" /><Relationship Id="rId54" Type="http://schemas.openxmlformats.org/officeDocument/2006/relationships/hyperlink" Target="https://podminky.urs.cz/item/CS_URS_2025_01/721173403" TargetMode="External" /><Relationship Id="rId55" Type="http://schemas.openxmlformats.org/officeDocument/2006/relationships/hyperlink" Target="https://podminky.urs.cz/item/CS_URS_2025_01/721173404" TargetMode="External" /><Relationship Id="rId56" Type="http://schemas.openxmlformats.org/officeDocument/2006/relationships/hyperlink" Target="https://podminky.urs.cz/item/CS_URS_2025_01/721174027" TargetMode="External" /><Relationship Id="rId57" Type="http://schemas.openxmlformats.org/officeDocument/2006/relationships/hyperlink" Target="https://podminky.urs.cz/item/CS_URS_2025_01/721174042" TargetMode="External" /><Relationship Id="rId58" Type="http://schemas.openxmlformats.org/officeDocument/2006/relationships/hyperlink" Target="https://podminky.urs.cz/item/CS_URS_2025_01/721174043" TargetMode="External" /><Relationship Id="rId59" Type="http://schemas.openxmlformats.org/officeDocument/2006/relationships/hyperlink" Target="https://podminky.urs.cz/item/CS_URS_2025_01/721194105" TargetMode="External" /><Relationship Id="rId60" Type="http://schemas.openxmlformats.org/officeDocument/2006/relationships/hyperlink" Target="https://podminky.urs.cz/item/CS_URS_2025_01/721194109" TargetMode="External" /><Relationship Id="rId61" Type="http://schemas.openxmlformats.org/officeDocument/2006/relationships/hyperlink" Target="https://podminky.urs.cz/item/CS_URS_2025_01/721290111" TargetMode="External" /><Relationship Id="rId62" Type="http://schemas.openxmlformats.org/officeDocument/2006/relationships/hyperlink" Target="https://podminky.urs.cz/item/CS_URS_2025_01/721290112" TargetMode="External" /><Relationship Id="rId63" Type="http://schemas.openxmlformats.org/officeDocument/2006/relationships/hyperlink" Target="https://podminky.urs.cz/item/CS_URS_2025_01/998721121" TargetMode="External" /><Relationship Id="rId64" Type="http://schemas.openxmlformats.org/officeDocument/2006/relationships/hyperlink" Target="https://podminky.urs.cz/item/CS_URS_2025_01/722175002" TargetMode="External" /><Relationship Id="rId65" Type="http://schemas.openxmlformats.org/officeDocument/2006/relationships/hyperlink" Target="https://podminky.urs.cz/item/CS_URS_2025_01/722175003" TargetMode="External" /><Relationship Id="rId66" Type="http://schemas.openxmlformats.org/officeDocument/2006/relationships/hyperlink" Target="https://podminky.urs.cz/item/CS_URS_2025_01/722181231" TargetMode="External" /><Relationship Id="rId67" Type="http://schemas.openxmlformats.org/officeDocument/2006/relationships/hyperlink" Target="https://podminky.urs.cz/item/CS_URS_2025_01/722181232" TargetMode="External" /><Relationship Id="rId68" Type="http://schemas.openxmlformats.org/officeDocument/2006/relationships/hyperlink" Target="https://podminky.urs.cz/item/CS_URS_2025_01/722190901" TargetMode="External" /><Relationship Id="rId69" Type="http://schemas.openxmlformats.org/officeDocument/2006/relationships/hyperlink" Target="https://podminky.urs.cz/item/CS_URS_2025_01/722220211" TargetMode="External" /><Relationship Id="rId70" Type="http://schemas.openxmlformats.org/officeDocument/2006/relationships/hyperlink" Target="https://podminky.urs.cz/item/CS_URS_2025_01/722220212" TargetMode="External" /><Relationship Id="rId71" Type="http://schemas.openxmlformats.org/officeDocument/2006/relationships/hyperlink" Target="https://podminky.urs.cz/item/CS_URS_2025_01/722225302" TargetMode="External" /><Relationship Id="rId72" Type="http://schemas.openxmlformats.org/officeDocument/2006/relationships/hyperlink" Target="https://podminky.urs.cz/item/CS_URS_2025_01/722225303" TargetMode="External" /><Relationship Id="rId73" Type="http://schemas.openxmlformats.org/officeDocument/2006/relationships/hyperlink" Target="https://podminky.urs.cz/item/CS_URS_2025_01/722240122" TargetMode="External" /><Relationship Id="rId74" Type="http://schemas.openxmlformats.org/officeDocument/2006/relationships/hyperlink" Target="https://podminky.urs.cz/item/CS_URS_2025_01/722240123" TargetMode="External" /><Relationship Id="rId75" Type="http://schemas.openxmlformats.org/officeDocument/2006/relationships/hyperlink" Target="https://podminky.urs.cz/item/CS_URS_2025_01/722290226" TargetMode="External" /><Relationship Id="rId76" Type="http://schemas.openxmlformats.org/officeDocument/2006/relationships/hyperlink" Target="https://podminky.urs.cz/item/CS_URS_2025_01/998722121" TargetMode="External" /><Relationship Id="rId77" Type="http://schemas.openxmlformats.org/officeDocument/2006/relationships/hyperlink" Target="https://podminky.urs.cz/item/CS_URS_2025_01/725110811" TargetMode="External" /><Relationship Id="rId78" Type="http://schemas.openxmlformats.org/officeDocument/2006/relationships/hyperlink" Target="https://podminky.urs.cz/item/CS_URS_2025_01/725112171" TargetMode="External" /><Relationship Id="rId79" Type="http://schemas.openxmlformats.org/officeDocument/2006/relationships/hyperlink" Target="https://podminky.urs.cz/item/CS_URS_2025_01/725121527" TargetMode="External" /><Relationship Id="rId80" Type="http://schemas.openxmlformats.org/officeDocument/2006/relationships/hyperlink" Target="https://podminky.urs.cz/item/CS_URS_2025_01/725122817" TargetMode="External" /><Relationship Id="rId81" Type="http://schemas.openxmlformats.org/officeDocument/2006/relationships/hyperlink" Target="https://podminky.urs.cz/item/CS_URS_2025_01/725210821" TargetMode="External" /><Relationship Id="rId82" Type="http://schemas.openxmlformats.org/officeDocument/2006/relationships/hyperlink" Target="https://podminky.urs.cz/item/CS_URS_2025_01/725211602" TargetMode="External" /><Relationship Id="rId83" Type="http://schemas.openxmlformats.org/officeDocument/2006/relationships/hyperlink" Target="https://podminky.urs.cz/item/CS_URS_2025_01/725231201" TargetMode="External" /><Relationship Id="rId84" Type="http://schemas.openxmlformats.org/officeDocument/2006/relationships/hyperlink" Target="https://podminky.urs.cz/item/CS_URS_2025_01/725291652" TargetMode="External" /><Relationship Id="rId85" Type="http://schemas.openxmlformats.org/officeDocument/2006/relationships/hyperlink" Target="https://podminky.urs.cz/item/CS_URS_2025_01/725291653" TargetMode="External" /><Relationship Id="rId86" Type="http://schemas.openxmlformats.org/officeDocument/2006/relationships/hyperlink" Target="https://podminky.urs.cz/item/CS_URS_2025_01/725291654" TargetMode="External" /><Relationship Id="rId87" Type="http://schemas.openxmlformats.org/officeDocument/2006/relationships/hyperlink" Target="https://podminky.urs.cz/item/CS_URS_2025_01/725291680" TargetMode="External" /><Relationship Id="rId88" Type="http://schemas.openxmlformats.org/officeDocument/2006/relationships/hyperlink" Target="https://podminky.urs.cz/item/CS_URS_2025_01/725339111" TargetMode="External" /><Relationship Id="rId89" Type="http://schemas.openxmlformats.org/officeDocument/2006/relationships/hyperlink" Target="https://podminky.urs.cz/item/CS_URS_2025_01/725810811" TargetMode="External" /><Relationship Id="rId90" Type="http://schemas.openxmlformats.org/officeDocument/2006/relationships/hyperlink" Target="https://podminky.urs.cz/item/CS_URS_2025_01/725820801" TargetMode="External" /><Relationship Id="rId91" Type="http://schemas.openxmlformats.org/officeDocument/2006/relationships/hyperlink" Target="https://podminky.urs.cz/item/CS_URS_2025_01/725821312" TargetMode="External" /><Relationship Id="rId92" Type="http://schemas.openxmlformats.org/officeDocument/2006/relationships/hyperlink" Target="https://podminky.urs.cz/item/CS_URS_2025_01/725823112" TargetMode="External" /><Relationship Id="rId93" Type="http://schemas.openxmlformats.org/officeDocument/2006/relationships/hyperlink" Target="https://podminky.urs.cz/item/CS_URS_2025_01/725822613" TargetMode="External" /><Relationship Id="rId94" Type="http://schemas.openxmlformats.org/officeDocument/2006/relationships/hyperlink" Target="https://podminky.urs.cz/item/CS_URS_2025_01/725861101" TargetMode="External" /><Relationship Id="rId95" Type="http://schemas.openxmlformats.org/officeDocument/2006/relationships/hyperlink" Target="https://podminky.urs.cz/item/CS_URS_2025_01/998725121" TargetMode="External" /><Relationship Id="rId96" Type="http://schemas.openxmlformats.org/officeDocument/2006/relationships/hyperlink" Target="https://podminky.urs.cz/item/CS_URS_2025_01/733122101" TargetMode="External" /><Relationship Id="rId97" Type="http://schemas.openxmlformats.org/officeDocument/2006/relationships/hyperlink" Target="https://podminky.urs.cz/item/CS_URS_2025_01/733122103" TargetMode="External" /><Relationship Id="rId98" Type="http://schemas.openxmlformats.org/officeDocument/2006/relationships/hyperlink" Target="https://podminky.urs.cz/item/CS_URS_2025_01/998733122" TargetMode="External" /><Relationship Id="rId99" Type="http://schemas.openxmlformats.org/officeDocument/2006/relationships/hyperlink" Target="https://podminky.urs.cz/item/CS_URS_2025_01/735000911" TargetMode="External" /><Relationship Id="rId100" Type="http://schemas.openxmlformats.org/officeDocument/2006/relationships/hyperlink" Target="https://podminky.urs.cz/item/CS_URS_2025_01/735151811" TargetMode="External" /><Relationship Id="rId101" Type="http://schemas.openxmlformats.org/officeDocument/2006/relationships/hyperlink" Target="https://podminky.urs.cz/item/CS_URS_2025_01/735152393" TargetMode="External" /><Relationship Id="rId102" Type="http://schemas.openxmlformats.org/officeDocument/2006/relationships/hyperlink" Target="https://podminky.urs.cz/item/CS_URS_2025_01/735164261" TargetMode="External" /><Relationship Id="rId103" Type="http://schemas.openxmlformats.org/officeDocument/2006/relationships/hyperlink" Target="https://podminky.urs.cz/item/CS_URS_2025_01/735494811" TargetMode="External" /><Relationship Id="rId104" Type="http://schemas.openxmlformats.org/officeDocument/2006/relationships/hyperlink" Target="https://podminky.urs.cz/item/CS_URS_2025_01/998735121" TargetMode="External" /><Relationship Id="rId105" Type="http://schemas.openxmlformats.org/officeDocument/2006/relationships/hyperlink" Target="https://podminky.urs.cz/item/CS_URS_2025_01/741A1012" TargetMode="External" /><Relationship Id="rId106" Type="http://schemas.openxmlformats.org/officeDocument/2006/relationships/hyperlink" Target="https://podminky.urs.cz/item/CS_URS_2025_01/998741122" TargetMode="External" /><Relationship Id="rId107" Type="http://schemas.openxmlformats.org/officeDocument/2006/relationships/hyperlink" Target="https://podminky.urs.cz/item/CS_URS_2025_01/763131411" TargetMode="External" /><Relationship Id="rId108" Type="http://schemas.openxmlformats.org/officeDocument/2006/relationships/hyperlink" Target="https://podminky.urs.cz/item/CS_URS_2025_01/763131451" TargetMode="External" /><Relationship Id="rId109" Type="http://schemas.openxmlformats.org/officeDocument/2006/relationships/hyperlink" Target="https://podminky.urs.cz/item/CS_URS_2025_01/763172352" TargetMode="External" /><Relationship Id="rId110" Type="http://schemas.openxmlformats.org/officeDocument/2006/relationships/hyperlink" Target="https://podminky.urs.cz/item/CS_URS_2025_01/998763331" TargetMode="External" /><Relationship Id="rId111" Type="http://schemas.openxmlformats.org/officeDocument/2006/relationships/hyperlink" Target="https://podminky.urs.cz/item/CS_URS_2025_01/766660001" TargetMode="External" /><Relationship Id="rId112" Type="http://schemas.openxmlformats.org/officeDocument/2006/relationships/hyperlink" Target="https://podminky.urs.cz/item/CS_URS_2025_01/766660729" TargetMode="External" /><Relationship Id="rId113" Type="http://schemas.openxmlformats.org/officeDocument/2006/relationships/hyperlink" Target="https://podminky.urs.cz/item/CS_URS_2025_01/766660730" TargetMode="External" /><Relationship Id="rId114" Type="http://schemas.openxmlformats.org/officeDocument/2006/relationships/hyperlink" Target="https://podminky.urs.cz/item/CS_URS_2025_01/766660752" TargetMode="External" /><Relationship Id="rId115" Type="http://schemas.openxmlformats.org/officeDocument/2006/relationships/hyperlink" Target="https://podminky.urs.cz/item/CS_URS_2025_01/998766121" TargetMode="External" /><Relationship Id="rId116" Type="http://schemas.openxmlformats.org/officeDocument/2006/relationships/hyperlink" Target="https://podminky.urs.cz/item/CS_URS_2025_01/767620718" TargetMode="External" /><Relationship Id="rId117" Type="http://schemas.openxmlformats.org/officeDocument/2006/relationships/hyperlink" Target="https://podminky.urs.cz/item/CS_URS_2025_01/998767121" TargetMode="External" /><Relationship Id="rId118" Type="http://schemas.openxmlformats.org/officeDocument/2006/relationships/hyperlink" Target="https://podminky.urs.cz/item/CS_URS_2025_01/771121011" TargetMode="External" /><Relationship Id="rId119" Type="http://schemas.openxmlformats.org/officeDocument/2006/relationships/hyperlink" Target="https://podminky.urs.cz/item/CS_URS_2025_01/771151022" TargetMode="External" /><Relationship Id="rId120" Type="http://schemas.openxmlformats.org/officeDocument/2006/relationships/hyperlink" Target="https://podminky.urs.cz/item/CS_URS_2025_01/771474112" TargetMode="External" /><Relationship Id="rId121" Type="http://schemas.openxmlformats.org/officeDocument/2006/relationships/hyperlink" Target="https://podminky.urs.cz/item/CS_URS_2025_01/771574416" TargetMode="External" /><Relationship Id="rId122" Type="http://schemas.openxmlformats.org/officeDocument/2006/relationships/hyperlink" Target="https://podminky.urs.cz/item/CS_URS_2025_01/998771121" TargetMode="External" /><Relationship Id="rId123" Type="http://schemas.openxmlformats.org/officeDocument/2006/relationships/hyperlink" Target="https://podminky.urs.cz/item/CS_URS_2025_01/781473810" TargetMode="External" /><Relationship Id="rId124" Type="http://schemas.openxmlformats.org/officeDocument/2006/relationships/hyperlink" Target="https://podminky.urs.cz/item/CS_URS_2025_01/781121011" TargetMode="External" /><Relationship Id="rId125" Type="http://schemas.openxmlformats.org/officeDocument/2006/relationships/hyperlink" Target="https://podminky.urs.cz/item/CS_URS_2025_01/781472216" TargetMode="External" /><Relationship Id="rId126" Type="http://schemas.openxmlformats.org/officeDocument/2006/relationships/hyperlink" Target="https://podminky.urs.cz/item/CS_URS_2025_01/781492251" TargetMode="External" /><Relationship Id="rId127" Type="http://schemas.openxmlformats.org/officeDocument/2006/relationships/hyperlink" Target="https://podminky.urs.cz/item/CS_URS_2025_01/998781121" TargetMode="External" /><Relationship Id="rId128" Type="http://schemas.openxmlformats.org/officeDocument/2006/relationships/hyperlink" Target="https://podminky.urs.cz/item/CS_URS_2025_01/783301311" TargetMode="External" /><Relationship Id="rId129" Type="http://schemas.openxmlformats.org/officeDocument/2006/relationships/hyperlink" Target="https://podminky.urs.cz/item/CS_URS_2025_01/783317101" TargetMode="External" /><Relationship Id="rId130" Type="http://schemas.openxmlformats.org/officeDocument/2006/relationships/hyperlink" Target="https://podminky.urs.cz/item/CS_URS_2025_01/784111001" TargetMode="External" /><Relationship Id="rId131" Type="http://schemas.openxmlformats.org/officeDocument/2006/relationships/hyperlink" Target="https://podminky.urs.cz/item/CS_URS_2025_01/784171101" TargetMode="External" /><Relationship Id="rId132" Type="http://schemas.openxmlformats.org/officeDocument/2006/relationships/hyperlink" Target="https://podminky.urs.cz/item/CS_URS_2025_01/784181101" TargetMode="External" /><Relationship Id="rId133" Type="http://schemas.openxmlformats.org/officeDocument/2006/relationships/hyperlink" Target="https://podminky.urs.cz/item/CS_URS_2025_01/784191003" TargetMode="External" /><Relationship Id="rId134" Type="http://schemas.openxmlformats.org/officeDocument/2006/relationships/hyperlink" Target="https://podminky.urs.cz/item/CS_URS_2025_01/784191007" TargetMode="External" /><Relationship Id="rId135" Type="http://schemas.openxmlformats.org/officeDocument/2006/relationships/hyperlink" Target="https://podminky.urs.cz/item/CS_URS_2025_01/784211101" TargetMode="External" /><Relationship Id="rId136" Type="http://schemas.openxmlformats.org/officeDocument/2006/relationships/hyperlink" Target="https://podminky.urs.cz/item/CS_URS_2025_01/784211165" TargetMode="External" /><Relationship Id="rId137" Type="http://schemas.openxmlformats.org/officeDocument/2006/relationships/hyperlink" Target="https://podminky.urs.cz/item/CS_URS_2025_01/011002000" TargetMode="External" /><Relationship Id="rId138" Type="http://schemas.openxmlformats.org/officeDocument/2006/relationships/hyperlink" Target="https://podminky.urs.cz/item/CS_URS_2025_01/013254000" TargetMode="External" /><Relationship Id="rId139" Type="http://schemas.openxmlformats.org/officeDocument/2006/relationships/hyperlink" Target="https://podminky.urs.cz/item/CS_URS_2025_01/020001000" TargetMode="External" /><Relationship Id="rId140" Type="http://schemas.openxmlformats.org/officeDocument/2006/relationships/hyperlink" Target="https://podminky.urs.cz/item/CS_URS_2025_01/030001000" TargetMode="External" /><Relationship Id="rId141" Type="http://schemas.openxmlformats.org/officeDocument/2006/relationships/hyperlink" Target="https://podminky.urs.cz/item/CS_URS_2025_01/034002000" TargetMode="External" /><Relationship Id="rId142" Type="http://schemas.openxmlformats.org/officeDocument/2006/relationships/hyperlink" Target="https://podminky.urs.cz/item/CS_URS_2025_01/040001000" TargetMode="External" /><Relationship Id="rId143" Type="http://schemas.openxmlformats.org/officeDocument/2006/relationships/hyperlink" Target="https://podminky.urs.cz/item/CS_URS_2025_01/044002000" TargetMode="External" /><Relationship Id="rId144" Type="http://schemas.openxmlformats.org/officeDocument/2006/relationships/hyperlink" Target="https://podminky.urs.cz/item/CS_URS_2025_01/045002000" TargetMode="External" /><Relationship Id="rId145" Type="http://schemas.openxmlformats.org/officeDocument/2006/relationships/hyperlink" Target="https://podminky.urs.cz/item/CS_URS_2025_01/052002000" TargetMode="External" /><Relationship Id="rId1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0018_1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ZŠ Liberec, Liberec – Machnín, č.p. 95, Heřmánková - Rekonstrukce sociálního zázemí v přízemí budovy ZŠ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Heřmánková 95, Machnín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21. 5. 2025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Liberec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Michael Štěpán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Michael Štěpán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Sociální zázemí'!J30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'01 - Sociální zázemí'!P108</f>
        <v>0</v>
      </c>
      <c r="AV55" s="122">
        <f>'01 - Sociální zázemí'!J33</f>
        <v>0</v>
      </c>
      <c r="AW55" s="122">
        <f>'01 - Sociální zázemí'!J34</f>
        <v>0</v>
      </c>
      <c r="AX55" s="122">
        <f>'01 - Sociální zázemí'!J35</f>
        <v>0</v>
      </c>
      <c r="AY55" s="122">
        <f>'01 - Sociální zázemí'!J36</f>
        <v>0</v>
      </c>
      <c r="AZ55" s="122">
        <f>'01 - Sociální zázemí'!F33</f>
        <v>0</v>
      </c>
      <c r="BA55" s="122">
        <f>'01 - Sociální zázemí'!F34</f>
        <v>0</v>
      </c>
      <c r="BB55" s="122">
        <f>'01 - Sociální zázemí'!F35</f>
        <v>0</v>
      </c>
      <c r="BC55" s="122">
        <f>'01 - Sociální zázemí'!F36</f>
        <v>0</v>
      </c>
      <c r="BD55" s="124">
        <f>'01 - Sociální zázemí'!F37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NajUnQnau2WI0fBC2jLxAbfXRSIU+35MuuZevmM0ilOMTIwQmHQgCnEWRLg1Npa9/pclLJebut+mT7YYqUGyrg==" hashValue="xZdpT9ZSuTFm0Ctz/50Gz880aSRzEW/GyOnRY3SKDzupL4IpGcvfG6Infj1Y60M6M2FiI7qBgydKgVUyydWRN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Sociální zázem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84</v>
      </c>
    </row>
    <row r="4" s="1" customFormat="1" ht="24.96" customHeight="1">
      <c r="B4" s="22"/>
      <c r="D4" s="128" t="s">
        <v>85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26.25" customHeight="1">
      <c r="B7" s="22"/>
      <c r="E7" s="131" t="str">
        <f>'Rekapitulace stavby'!K6</f>
        <v>ZŠ Liberec, Liberec – Machnín, č.p. 95, Heřmánková - Rekonstrukce sociálního zázemí v přízemí budovy ZŠ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86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87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19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21</v>
      </c>
      <c r="E12" s="40"/>
      <c r="F12" s="134" t="s">
        <v>22</v>
      </c>
      <c r="G12" s="40"/>
      <c r="H12" s="40"/>
      <c r="I12" s="130" t="s">
        <v>23</v>
      </c>
      <c r="J12" s="135" t="str">
        <f>'Rekapitulace stavby'!AN8</f>
        <v>21. 5. 2025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25</v>
      </c>
      <c r="E14" s="40"/>
      <c r="F14" s="40"/>
      <c r="G14" s="40"/>
      <c r="H14" s="40"/>
      <c r="I14" s="130" t="s">
        <v>26</v>
      </c>
      <c r="J14" s="134" t="s">
        <v>27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28</v>
      </c>
      <c r="F15" s="40"/>
      <c r="G15" s="40"/>
      <c r="H15" s="40"/>
      <c r="I15" s="130" t="s">
        <v>29</v>
      </c>
      <c r="J15" s="134" t="s">
        <v>30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31</v>
      </c>
      <c r="E17" s="40"/>
      <c r="F17" s="40"/>
      <c r="G17" s="40"/>
      <c r="H17" s="40"/>
      <c r="I17" s="130" t="s">
        <v>26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29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33</v>
      </c>
      <c r="E20" s="40"/>
      <c r="F20" s="40"/>
      <c r="G20" s="40"/>
      <c r="H20" s="40"/>
      <c r="I20" s="130" t="s">
        <v>26</v>
      </c>
      <c r="J20" s="134" t="s">
        <v>34</v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">
        <v>35</v>
      </c>
      <c r="F21" s="40"/>
      <c r="G21" s="40"/>
      <c r="H21" s="40"/>
      <c r="I21" s="130" t="s">
        <v>29</v>
      </c>
      <c r="J21" s="134" t="s">
        <v>19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37</v>
      </c>
      <c r="E23" s="40"/>
      <c r="F23" s="40"/>
      <c r="G23" s="40"/>
      <c r="H23" s="40"/>
      <c r="I23" s="130" t="s">
        <v>26</v>
      </c>
      <c r="J23" s="134" t="s">
        <v>34</v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">
        <v>35</v>
      </c>
      <c r="F24" s="40"/>
      <c r="G24" s="40"/>
      <c r="H24" s="40"/>
      <c r="I24" s="130" t="s">
        <v>29</v>
      </c>
      <c r="J24" s="134" t="s">
        <v>19</v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38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40</v>
      </c>
      <c r="E30" s="40"/>
      <c r="F30" s="40"/>
      <c r="G30" s="40"/>
      <c r="H30" s="40"/>
      <c r="I30" s="40"/>
      <c r="J30" s="142">
        <f>ROUND(J108,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42</v>
      </c>
      <c r="G32" s="40"/>
      <c r="H32" s="40"/>
      <c r="I32" s="143" t="s">
        <v>41</v>
      </c>
      <c r="J32" s="143" t="s">
        <v>43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44</v>
      </c>
      <c r="E33" s="130" t="s">
        <v>45</v>
      </c>
      <c r="F33" s="145">
        <f>ROUND((SUM(BE108:BE1096)),  2)</f>
        <v>0</v>
      </c>
      <c r="G33" s="40"/>
      <c r="H33" s="40"/>
      <c r="I33" s="146">
        <v>0.20999999999999999</v>
      </c>
      <c r="J33" s="145">
        <f>ROUND(((SUM(BE108:BE1096))*I33),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46</v>
      </c>
      <c r="F34" s="145">
        <f>ROUND((SUM(BF108:BF1096)),  2)</f>
        <v>0</v>
      </c>
      <c r="G34" s="40"/>
      <c r="H34" s="40"/>
      <c r="I34" s="146">
        <v>0.12</v>
      </c>
      <c r="J34" s="145">
        <f>ROUND(((SUM(BF108:BF1096))*I34),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47</v>
      </c>
      <c r="F35" s="145">
        <f>ROUND((SUM(BG108:BG1096)),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48</v>
      </c>
      <c r="F36" s="145">
        <f>ROUND((SUM(BH108:BH1096)),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49</v>
      </c>
      <c r="F37" s="145">
        <f>ROUND((SUM(BI108:BI1096)),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50</v>
      </c>
      <c r="E39" s="149"/>
      <c r="F39" s="149"/>
      <c r="G39" s="150" t="s">
        <v>51</v>
      </c>
      <c r="H39" s="151" t="s">
        <v>52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88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58" t="str">
        <f>E7</f>
        <v>ZŠ Liberec, Liberec – Machnín, č.p. 95, Heřmánková - Rekonstrukce sociálního zázemí v přízemí budovy ZŠ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86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Sociální zázemí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Heřmánková 95, Machnín</v>
      </c>
      <c r="G52" s="42"/>
      <c r="H52" s="42"/>
      <c r="I52" s="34" t="s">
        <v>23</v>
      </c>
      <c r="J52" s="74" t="str">
        <f>IF(J12="","",J12)</f>
        <v>21. 5. 2025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33</v>
      </c>
      <c r="J54" s="38" t="str">
        <f>E21</f>
        <v>Michael Štěpán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Michael Štěpán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89</v>
      </c>
      <c r="D57" s="160"/>
      <c r="E57" s="160"/>
      <c r="F57" s="160"/>
      <c r="G57" s="160"/>
      <c r="H57" s="160"/>
      <c r="I57" s="160"/>
      <c r="J57" s="161" t="s">
        <v>90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72</v>
      </c>
      <c r="D59" s="42"/>
      <c r="E59" s="42"/>
      <c r="F59" s="42"/>
      <c r="G59" s="42"/>
      <c r="H59" s="42"/>
      <c r="I59" s="42"/>
      <c r="J59" s="104">
        <f>J108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91</v>
      </c>
    </row>
    <row r="60" s="9" customFormat="1" ht="24.96" customHeight="1">
      <c r="A60" s="9"/>
      <c r="B60" s="163"/>
      <c r="C60" s="164"/>
      <c r="D60" s="165" t="s">
        <v>92</v>
      </c>
      <c r="E60" s="166"/>
      <c r="F60" s="166"/>
      <c r="G60" s="166"/>
      <c r="H60" s="166"/>
      <c r="I60" s="166"/>
      <c r="J60" s="167">
        <f>J109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93</v>
      </c>
      <c r="E61" s="172"/>
      <c r="F61" s="172"/>
      <c r="G61" s="172"/>
      <c r="H61" s="172"/>
      <c r="I61" s="172"/>
      <c r="J61" s="173">
        <f>J110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94</v>
      </c>
      <c r="E62" s="172"/>
      <c r="F62" s="172"/>
      <c r="G62" s="172"/>
      <c r="H62" s="172"/>
      <c r="I62" s="172"/>
      <c r="J62" s="173">
        <f>J203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95</v>
      </c>
      <c r="E63" s="172"/>
      <c r="F63" s="172"/>
      <c r="G63" s="172"/>
      <c r="H63" s="172"/>
      <c r="I63" s="172"/>
      <c r="J63" s="173">
        <f>J224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96</v>
      </c>
      <c r="E64" s="172"/>
      <c r="F64" s="172"/>
      <c r="G64" s="172"/>
      <c r="H64" s="172"/>
      <c r="I64" s="172"/>
      <c r="J64" s="173">
        <f>J337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97</v>
      </c>
      <c r="E65" s="172"/>
      <c r="F65" s="172"/>
      <c r="G65" s="172"/>
      <c r="H65" s="172"/>
      <c r="I65" s="172"/>
      <c r="J65" s="173">
        <f>J456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9"/>
      <c r="C66" s="170"/>
      <c r="D66" s="171" t="s">
        <v>98</v>
      </c>
      <c r="E66" s="172"/>
      <c r="F66" s="172"/>
      <c r="G66" s="172"/>
      <c r="H66" s="172"/>
      <c r="I66" s="172"/>
      <c r="J66" s="173">
        <f>J468</f>
        <v>0</v>
      </c>
      <c r="K66" s="170"/>
      <c r="L66" s="17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3"/>
      <c r="C67" s="164"/>
      <c r="D67" s="165" t="s">
        <v>99</v>
      </c>
      <c r="E67" s="166"/>
      <c r="F67" s="166"/>
      <c r="G67" s="166"/>
      <c r="H67" s="166"/>
      <c r="I67" s="166"/>
      <c r="J67" s="167">
        <f>J471</f>
        <v>0</v>
      </c>
      <c r="K67" s="164"/>
      <c r="L67" s="168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69"/>
      <c r="C68" s="170"/>
      <c r="D68" s="171" t="s">
        <v>100</v>
      </c>
      <c r="E68" s="172"/>
      <c r="F68" s="172"/>
      <c r="G68" s="172"/>
      <c r="H68" s="172"/>
      <c r="I68" s="172"/>
      <c r="J68" s="173">
        <f>J472</f>
        <v>0</v>
      </c>
      <c r="K68" s="170"/>
      <c r="L68" s="17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9"/>
      <c r="C69" s="170"/>
      <c r="D69" s="171" t="s">
        <v>101</v>
      </c>
      <c r="E69" s="172"/>
      <c r="F69" s="172"/>
      <c r="G69" s="172"/>
      <c r="H69" s="172"/>
      <c r="I69" s="172"/>
      <c r="J69" s="173">
        <f>J561</f>
        <v>0</v>
      </c>
      <c r="K69" s="170"/>
      <c r="L69" s="17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9"/>
      <c r="C70" s="170"/>
      <c r="D70" s="171" t="s">
        <v>102</v>
      </c>
      <c r="E70" s="172"/>
      <c r="F70" s="172"/>
      <c r="G70" s="172"/>
      <c r="H70" s="172"/>
      <c r="I70" s="172"/>
      <c r="J70" s="173">
        <f>J572</f>
        <v>0</v>
      </c>
      <c r="K70" s="170"/>
      <c r="L70" s="17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9"/>
      <c r="C71" s="170"/>
      <c r="D71" s="171" t="s">
        <v>103</v>
      </c>
      <c r="E71" s="172"/>
      <c r="F71" s="172"/>
      <c r="G71" s="172"/>
      <c r="H71" s="172"/>
      <c r="I71" s="172"/>
      <c r="J71" s="173">
        <f>J637</f>
        <v>0</v>
      </c>
      <c r="K71" s="170"/>
      <c r="L71" s="17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9"/>
      <c r="C72" s="170"/>
      <c r="D72" s="171" t="s">
        <v>104</v>
      </c>
      <c r="E72" s="172"/>
      <c r="F72" s="172"/>
      <c r="G72" s="172"/>
      <c r="H72" s="172"/>
      <c r="I72" s="172"/>
      <c r="J72" s="173">
        <f>J694</f>
        <v>0</v>
      </c>
      <c r="K72" s="170"/>
      <c r="L72" s="17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9"/>
      <c r="C73" s="170"/>
      <c r="D73" s="171" t="s">
        <v>105</v>
      </c>
      <c r="E73" s="172"/>
      <c r="F73" s="172"/>
      <c r="G73" s="172"/>
      <c r="H73" s="172"/>
      <c r="I73" s="172"/>
      <c r="J73" s="173">
        <f>J769</f>
        <v>0</v>
      </c>
      <c r="K73" s="170"/>
      <c r="L73" s="17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9"/>
      <c r="C74" s="170"/>
      <c r="D74" s="171" t="s">
        <v>106</v>
      </c>
      <c r="E74" s="172"/>
      <c r="F74" s="172"/>
      <c r="G74" s="172"/>
      <c r="H74" s="172"/>
      <c r="I74" s="172"/>
      <c r="J74" s="173">
        <f>J783</f>
        <v>0</v>
      </c>
      <c r="K74" s="170"/>
      <c r="L74" s="17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9"/>
      <c r="C75" s="170"/>
      <c r="D75" s="171" t="s">
        <v>107</v>
      </c>
      <c r="E75" s="172"/>
      <c r="F75" s="172"/>
      <c r="G75" s="172"/>
      <c r="H75" s="172"/>
      <c r="I75" s="172"/>
      <c r="J75" s="173">
        <f>J806</f>
        <v>0</v>
      </c>
      <c r="K75" s="170"/>
      <c r="L75" s="17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9"/>
      <c r="C76" s="170"/>
      <c r="D76" s="171" t="s">
        <v>108</v>
      </c>
      <c r="E76" s="172"/>
      <c r="F76" s="172"/>
      <c r="G76" s="172"/>
      <c r="H76" s="172"/>
      <c r="I76" s="172"/>
      <c r="J76" s="173">
        <f>J814</f>
        <v>0</v>
      </c>
      <c r="K76" s="170"/>
      <c r="L76" s="17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9"/>
      <c r="C77" s="170"/>
      <c r="D77" s="171" t="s">
        <v>109</v>
      </c>
      <c r="E77" s="172"/>
      <c r="F77" s="172"/>
      <c r="G77" s="172"/>
      <c r="H77" s="172"/>
      <c r="I77" s="172"/>
      <c r="J77" s="173">
        <f>J839</f>
        <v>0</v>
      </c>
      <c r="K77" s="170"/>
      <c r="L77" s="17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9"/>
      <c r="C78" s="170"/>
      <c r="D78" s="171" t="s">
        <v>110</v>
      </c>
      <c r="E78" s="172"/>
      <c r="F78" s="172"/>
      <c r="G78" s="172"/>
      <c r="H78" s="172"/>
      <c r="I78" s="172"/>
      <c r="J78" s="173">
        <f>J876</f>
        <v>0</v>
      </c>
      <c r="K78" s="170"/>
      <c r="L78" s="17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69"/>
      <c r="C79" s="170"/>
      <c r="D79" s="171" t="s">
        <v>111</v>
      </c>
      <c r="E79" s="172"/>
      <c r="F79" s="172"/>
      <c r="G79" s="172"/>
      <c r="H79" s="172"/>
      <c r="I79" s="172"/>
      <c r="J79" s="173">
        <f>J882</f>
        <v>0</v>
      </c>
      <c r="K79" s="170"/>
      <c r="L79" s="17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9"/>
      <c r="C80" s="170"/>
      <c r="D80" s="171" t="s">
        <v>112</v>
      </c>
      <c r="E80" s="172"/>
      <c r="F80" s="172"/>
      <c r="G80" s="172"/>
      <c r="H80" s="172"/>
      <c r="I80" s="172"/>
      <c r="J80" s="173">
        <f>J942</f>
        <v>0</v>
      </c>
      <c r="K80" s="170"/>
      <c r="L80" s="174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69"/>
      <c r="C81" s="170"/>
      <c r="D81" s="171" t="s">
        <v>113</v>
      </c>
      <c r="E81" s="172"/>
      <c r="F81" s="172"/>
      <c r="G81" s="172"/>
      <c r="H81" s="172"/>
      <c r="I81" s="172"/>
      <c r="J81" s="173">
        <f>J1001</f>
        <v>0</v>
      </c>
      <c r="K81" s="170"/>
      <c r="L81" s="174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69"/>
      <c r="C82" s="170"/>
      <c r="D82" s="171" t="s">
        <v>114</v>
      </c>
      <c r="E82" s="172"/>
      <c r="F82" s="172"/>
      <c r="G82" s="172"/>
      <c r="H82" s="172"/>
      <c r="I82" s="172"/>
      <c r="J82" s="173">
        <f>J1018</f>
        <v>0</v>
      </c>
      <c r="K82" s="170"/>
      <c r="L82" s="174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63"/>
      <c r="C83" s="164"/>
      <c r="D83" s="165" t="s">
        <v>115</v>
      </c>
      <c r="E83" s="166"/>
      <c r="F83" s="166"/>
      <c r="G83" s="166"/>
      <c r="H83" s="166"/>
      <c r="I83" s="166"/>
      <c r="J83" s="167">
        <f>J1073</f>
        <v>0</v>
      </c>
      <c r="K83" s="164"/>
      <c r="L83" s="168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10" customFormat="1" ht="19.92" customHeight="1">
      <c r="A84" s="10"/>
      <c r="B84" s="169"/>
      <c r="C84" s="170"/>
      <c r="D84" s="171" t="s">
        <v>116</v>
      </c>
      <c r="E84" s="172"/>
      <c r="F84" s="172"/>
      <c r="G84" s="172"/>
      <c r="H84" s="172"/>
      <c r="I84" s="172"/>
      <c r="J84" s="173">
        <f>J1074</f>
        <v>0</v>
      </c>
      <c r="K84" s="170"/>
      <c r="L84" s="174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69"/>
      <c r="C85" s="170"/>
      <c r="D85" s="171" t="s">
        <v>117</v>
      </c>
      <c r="E85" s="172"/>
      <c r="F85" s="172"/>
      <c r="G85" s="172"/>
      <c r="H85" s="172"/>
      <c r="I85" s="172"/>
      <c r="J85" s="173">
        <f>J1079</f>
        <v>0</v>
      </c>
      <c r="K85" s="170"/>
      <c r="L85" s="174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69"/>
      <c r="C86" s="170"/>
      <c r="D86" s="171" t="s">
        <v>118</v>
      </c>
      <c r="E86" s="172"/>
      <c r="F86" s="172"/>
      <c r="G86" s="172"/>
      <c r="H86" s="172"/>
      <c r="I86" s="172"/>
      <c r="J86" s="173">
        <f>J1082</f>
        <v>0</v>
      </c>
      <c r="K86" s="170"/>
      <c r="L86" s="174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69"/>
      <c r="C87" s="170"/>
      <c r="D87" s="171" t="s">
        <v>119</v>
      </c>
      <c r="E87" s="172"/>
      <c r="F87" s="172"/>
      <c r="G87" s="172"/>
      <c r="H87" s="172"/>
      <c r="I87" s="172"/>
      <c r="J87" s="173">
        <f>J1087</f>
        <v>0</v>
      </c>
      <c r="K87" s="170"/>
      <c r="L87" s="174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69"/>
      <c r="C88" s="170"/>
      <c r="D88" s="171" t="s">
        <v>120</v>
      </c>
      <c r="E88" s="172"/>
      <c r="F88" s="172"/>
      <c r="G88" s="172"/>
      <c r="H88" s="172"/>
      <c r="I88" s="172"/>
      <c r="J88" s="173">
        <f>J1094</f>
        <v>0</v>
      </c>
      <c r="K88" s="170"/>
      <c r="L88" s="174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2" customFormat="1" ht="21.84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2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61"/>
      <c r="C90" s="62"/>
      <c r="D90" s="62"/>
      <c r="E90" s="62"/>
      <c r="F90" s="62"/>
      <c r="G90" s="62"/>
      <c r="H90" s="62"/>
      <c r="I90" s="62"/>
      <c r="J90" s="62"/>
      <c r="K90" s="62"/>
      <c r="L90" s="132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4" s="2" customFormat="1" ht="6.96" customHeight="1">
      <c r="A94" s="40"/>
      <c r="B94" s="63"/>
      <c r="C94" s="64"/>
      <c r="D94" s="64"/>
      <c r="E94" s="64"/>
      <c r="F94" s="64"/>
      <c r="G94" s="64"/>
      <c r="H94" s="64"/>
      <c r="I94" s="64"/>
      <c r="J94" s="64"/>
      <c r="K94" s="64"/>
      <c r="L94" s="132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24.96" customHeight="1">
      <c r="A95" s="40"/>
      <c r="B95" s="41"/>
      <c r="C95" s="25" t="s">
        <v>121</v>
      </c>
      <c r="D95" s="42"/>
      <c r="E95" s="42"/>
      <c r="F95" s="42"/>
      <c r="G95" s="42"/>
      <c r="H95" s="42"/>
      <c r="I95" s="42"/>
      <c r="J95" s="42"/>
      <c r="K95" s="42"/>
      <c r="L95" s="132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2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16</v>
      </c>
      <c r="D97" s="42"/>
      <c r="E97" s="42"/>
      <c r="F97" s="42"/>
      <c r="G97" s="42"/>
      <c r="H97" s="42"/>
      <c r="I97" s="42"/>
      <c r="J97" s="42"/>
      <c r="K97" s="42"/>
      <c r="L97" s="132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26.25" customHeight="1">
      <c r="A98" s="40"/>
      <c r="B98" s="41"/>
      <c r="C98" s="42"/>
      <c r="D98" s="42"/>
      <c r="E98" s="158" t="str">
        <f>E7</f>
        <v>ZŠ Liberec, Liberec – Machnín, č.p. 95, Heřmánková - Rekonstrukce sociálního zázemí v přízemí budovy ZŠ</v>
      </c>
      <c r="F98" s="34"/>
      <c r="G98" s="34"/>
      <c r="H98" s="34"/>
      <c r="I98" s="42"/>
      <c r="J98" s="42"/>
      <c r="K98" s="42"/>
      <c r="L98" s="132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2" customHeight="1">
      <c r="A99" s="40"/>
      <c r="B99" s="41"/>
      <c r="C99" s="34" t="s">
        <v>86</v>
      </c>
      <c r="D99" s="42"/>
      <c r="E99" s="42"/>
      <c r="F99" s="42"/>
      <c r="G99" s="42"/>
      <c r="H99" s="42"/>
      <c r="I99" s="42"/>
      <c r="J99" s="42"/>
      <c r="K99" s="42"/>
      <c r="L99" s="132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6.5" customHeight="1">
      <c r="A100" s="40"/>
      <c r="B100" s="41"/>
      <c r="C100" s="42"/>
      <c r="D100" s="42"/>
      <c r="E100" s="71" t="str">
        <f>E9</f>
        <v>01 - Sociální zázemí</v>
      </c>
      <c r="F100" s="42"/>
      <c r="G100" s="42"/>
      <c r="H100" s="42"/>
      <c r="I100" s="42"/>
      <c r="J100" s="42"/>
      <c r="K100" s="42"/>
      <c r="L100" s="132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32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2" customHeight="1">
      <c r="A102" s="40"/>
      <c r="B102" s="41"/>
      <c r="C102" s="34" t="s">
        <v>21</v>
      </c>
      <c r="D102" s="42"/>
      <c r="E102" s="42"/>
      <c r="F102" s="29" t="str">
        <f>F12</f>
        <v>Heřmánková 95, Machnín</v>
      </c>
      <c r="G102" s="42"/>
      <c r="H102" s="42"/>
      <c r="I102" s="34" t="s">
        <v>23</v>
      </c>
      <c r="J102" s="74" t="str">
        <f>IF(J12="","",J12)</f>
        <v>21. 5. 2025</v>
      </c>
      <c r="K102" s="42"/>
      <c r="L102" s="132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132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5.15" customHeight="1">
      <c r="A104" s="40"/>
      <c r="B104" s="41"/>
      <c r="C104" s="34" t="s">
        <v>25</v>
      </c>
      <c r="D104" s="42"/>
      <c r="E104" s="42"/>
      <c r="F104" s="29" t="str">
        <f>E15</f>
        <v>Statutární město Liberec</v>
      </c>
      <c r="G104" s="42"/>
      <c r="H104" s="42"/>
      <c r="I104" s="34" t="s">
        <v>33</v>
      </c>
      <c r="J104" s="38" t="str">
        <f>E21</f>
        <v>Michael Štěpán</v>
      </c>
      <c r="K104" s="42"/>
      <c r="L104" s="132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5.15" customHeight="1">
      <c r="A105" s="40"/>
      <c r="B105" s="41"/>
      <c r="C105" s="34" t="s">
        <v>31</v>
      </c>
      <c r="D105" s="42"/>
      <c r="E105" s="42"/>
      <c r="F105" s="29" t="str">
        <f>IF(E18="","",E18)</f>
        <v>Vyplň údaj</v>
      </c>
      <c r="G105" s="42"/>
      <c r="H105" s="42"/>
      <c r="I105" s="34" t="s">
        <v>37</v>
      </c>
      <c r="J105" s="38" t="str">
        <f>E24</f>
        <v>Michael Štěpán</v>
      </c>
      <c r="K105" s="42"/>
      <c r="L105" s="132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0.32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132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11" customFormat="1" ht="29.28" customHeight="1">
      <c r="A107" s="175"/>
      <c r="B107" s="176"/>
      <c r="C107" s="177" t="s">
        <v>122</v>
      </c>
      <c r="D107" s="178" t="s">
        <v>59</v>
      </c>
      <c r="E107" s="178" t="s">
        <v>55</v>
      </c>
      <c r="F107" s="178" t="s">
        <v>56</v>
      </c>
      <c r="G107" s="178" t="s">
        <v>123</v>
      </c>
      <c r="H107" s="178" t="s">
        <v>124</v>
      </c>
      <c r="I107" s="178" t="s">
        <v>125</v>
      </c>
      <c r="J107" s="178" t="s">
        <v>90</v>
      </c>
      <c r="K107" s="179" t="s">
        <v>126</v>
      </c>
      <c r="L107" s="180"/>
      <c r="M107" s="94" t="s">
        <v>19</v>
      </c>
      <c r="N107" s="95" t="s">
        <v>44</v>
      </c>
      <c r="O107" s="95" t="s">
        <v>127</v>
      </c>
      <c r="P107" s="95" t="s">
        <v>128</v>
      </c>
      <c r="Q107" s="95" t="s">
        <v>129</v>
      </c>
      <c r="R107" s="95" t="s">
        <v>130</v>
      </c>
      <c r="S107" s="95" t="s">
        <v>131</v>
      </c>
      <c r="T107" s="96" t="s">
        <v>132</v>
      </c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</row>
    <row r="108" s="2" customFormat="1" ht="22.8" customHeight="1">
      <c r="A108" s="40"/>
      <c r="B108" s="41"/>
      <c r="C108" s="101" t="s">
        <v>133</v>
      </c>
      <c r="D108" s="42"/>
      <c r="E108" s="42"/>
      <c r="F108" s="42"/>
      <c r="G108" s="42"/>
      <c r="H108" s="42"/>
      <c r="I108" s="42"/>
      <c r="J108" s="181">
        <f>BK108</f>
        <v>0</v>
      </c>
      <c r="K108" s="42"/>
      <c r="L108" s="46"/>
      <c r="M108" s="97"/>
      <c r="N108" s="182"/>
      <c r="O108" s="98"/>
      <c r="P108" s="183">
        <f>P109+P471+P1073</f>
        <v>0</v>
      </c>
      <c r="Q108" s="98"/>
      <c r="R108" s="183">
        <f>R109+R471+R1073</f>
        <v>19.973020860000002</v>
      </c>
      <c r="S108" s="98"/>
      <c r="T108" s="184">
        <f>T109+T471+T1073</f>
        <v>42.202852999999998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73</v>
      </c>
      <c r="AU108" s="19" t="s">
        <v>91</v>
      </c>
      <c r="BK108" s="185">
        <f>BK109+BK471+BK1073</f>
        <v>0</v>
      </c>
    </row>
    <row r="109" s="12" customFormat="1" ht="25.92" customHeight="1">
      <c r="A109" s="12"/>
      <c r="B109" s="186"/>
      <c r="C109" s="187"/>
      <c r="D109" s="188" t="s">
        <v>73</v>
      </c>
      <c r="E109" s="189" t="s">
        <v>134</v>
      </c>
      <c r="F109" s="189" t="s">
        <v>135</v>
      </c>
      <c r="G109" s="187"/>
      <c r="H109" s="187"/>
      <c r="I109" s="190"/>
      <c r="J109" s="191">
        <f>BK109</f>
        <v>0</v>
      </c>
      <c r="K109" s="187"/>
      <c r="L109" s="192"/>
      <c r="M109" s="193"/>
      <c r="N109" s="194"/>
      <c r="O109" s="194"/>
      <c r="P109" s="195">
        <f>P110+P203+P224+P337+P456+P468</f>
        <v>0</v>
      </c>
      <c r="Q109" s="194"/>
      <c r="R109" s="195">
        <f>R110+R203+R224+R337+R456+R468</f>
        <v>15.932615690000002</v>
      </c>
      <c r="S109" s="194"/>
      <c r="T109" s="196">
        <f>T110+T203+T224+T337+T456+T468</f>
        <v>40.629745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7" t="s">
        <v>82</v>
      </c>
      <c r="AT109" s="198" t="s">
        <v>73</v>
      </c>
      <c r="AU109" s="198" t="s">
        <v>74</v>
      </c>
      <c r="AY109" s="197" t="s">
        <v>136</v>
      </c>
      <c r="BK109" s="199">
        <f>BK110+BK203+BK224+BK337+BK456+BK468</f>
        <v>0</v>
      </c>
    </row>
    <row r="110" s="12" customFormat="1" ht="22.8" customHeight="1">
      <c r="A110" s="12"/>
      <c r="B110" s="186"/>
      <c r="C110" s="187"/>
      <c r="D110" s="188" t="s">
        <v>73</v>
      </c>
      <c r="E110" s="200" t="s">
        <v>82</v>
      </c>
      <c r="F110" s="200" t="s">
        <v>137</v>
      </c>
      <c r="G110" s="187"/>
      <c r="H110" s="187"/>
      <c r="I110" s="190"/>
      <c r="J110" s="201">
        <f>BK110</f>
        <v>0</v>
      </c>
      <c r="K110" s="187"/>
      <c r="L110" s="192"/>
      <c r="M110" s="193"/>
      <c r="N110" s="194"/>
      <c r="O110" s="194"/>
      <c r="P110" s="195">
        <f>SUM(P111:P202)</f>
        <v>0</v>
      </c>
      <c r="Q110" s="194"/>
      <c r="R110" s="195">
        <f>SUM(R111:R202)</f>
        <v>3.1549999999999998</v>
      </c>
      <c r="S110" s="194"/>
      <c r="T110" s="196">
        <f>SUM(T111:T202)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7" t="s">
        <v>82</v>
      </c>
      <c r="AT110" s="198" t="s">
        <v>73</v>
      </c>
      <c r="AU110" s="198" t="s">
        <v>82</v>
      </c>
      <c r="AY110" s="197" t="s">
        <v>136</v>
      </c>
      <c r="BK110" s="199">
        <f>SUM(BK111:BK202)</f>
        <v>0</v>
      </c>
    </row>
    <row r="111" s="2" customFormat="1" ht="24.15" customHeight="1">
      <c r="A111" s="40"/>
      <c r="B111" s="41"/>
      <c r="C111" s="202" t="s">
        <v>82</v>
      </c>
      <c r="D111" s="202" t="s">
        <v>138</v>
      </c>
      <c r="E111" s="203" t="s">
        <v>139</v>
      </c>
      <c r="F111" s="204" t="s">
        <v>140</v>
      </c>
      <c r="G111" s="205" t="s">
        <v>141</v>
      </c>
      <c r="H111" s="206">
        <v>2.5049999999999999</v>
      </c>
      <c r="I111" s="207"/>
      <c r="J111" s="208">
        <f>ROUND(I111*H111,2)</f>
        <v>0</v>
      </c>
      <c r="K111" s="204" t="s">
        <v>142</v>
      </c>
      <c r="L111" s="46"/>
      <c r="M111" s="209" t="s">
        <v>19</v>
      </c>
      <c r="N111" s="210" t="s">
        <v>45</v>
      </c>
      <c r="O111" s="86"/>
      <c r="P111" s="211">
        <f>O111*H111</f>
        <v>0</v>
      </c>
      <c r="Q111" s="211">
        <v>0</v>
      </c>
      <c r="R111" s="211">
        <f>Q111*H111</f>
        <v>0</v>
      </c>
      <c r="S111" s="211">
        <v>0</v>
      </c>
      <c r="T111" s="212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3" t="s">
        <v>143</v>
      </c>
      <c r="AT111" s="213" t="s">
        <v>138</v>
      </c>
      <c r="AU111" s="213" t="s">
        <v>84</v>
      </c>
      <c r="AY111" s="19" t="s">
        <v>136</v>
      </c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19" t="s">
        <v>82</v>
      </c>
      <c r="BK111" s="214">
        <f>ROUND(I111*H111,2)</f>
        <v>0</v>
      </c>
      <c r="BL111" s="19" t="s">
        <v>143</v>
      </c>
      <c r="BM111" s="213" t="s">
        <v>144</v>
      </c>
    </row>
    <row r="112" s="2" customFormat="1">
      <c r="A112" s="40"/>
      <c r="B112" s="41"/>
      <c r="C112" s="42"/>
      <c r="D112" s="215" t="s">
        <v>145</v>
      </c>
      <c r="E112" s="42"/>
      <c r="F112" s="216" t="s">
        <v>146</v>
      </c>
      <c r="G112" s="42"/>
      <c r="H112" s="42"/>
      <c r="I112" s="217"/>
      <c r="J112" s="42"/>
      <c r="K112" s="42"/>
      <c r="L112" s="46"/>
      <c r="M112" s="218"/>
      <c r="N112" s="219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145</v>
      </c>
      <c r="AU112" s="19" t="s">
        <v>84</v>
      </c>
    </row>
    <row r="113" s="13" customFormat="1">
      <c r="A113" s="13"/>
      <c r="B113" s="220"/>
      <c r="C113" s="221"/>
      <c r="D113" s="222" t="s">
        <v>147</v>
      </c>
      <c r="E113" s="223" t="s">
        <v>19</v>
      </c>
      <c r="F113" s="224" t="s">
        <v>148</v>
      </c>
      <c r="G113" s="221"/>
      <c r="H113" s="223" t="s">
        <v>19</v>
      </c>
      <c r="I113" s="225"/>
      <c r="J113" s="221"/>
      <c r="K113" s="221"/>
      <c r="L113" s="226"/>
      <c r="M113" s="227"/>
      <c r="N113" s="228"/>
      <c r="O113" s="228"/>
      <c r="P113" s="228"/>
      <c r="Q113" s="228"/>
      <c r="R113" s="228"/>
      <c r="S113" s="228"/>
      <c r="T113" s="22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0" t="s">
        <v>147</v>
      </c>
      <c r="AU113" s="230" t="s">
        <v>84</v>
      </c>
      <c r="AV113" s="13" t="s">
        <v>82</v>
      </c>
      <c r="AW113" s="13" t="s">
        <v>36</v>
      </c>
      <c r="AX113" s="13" t="s">
        <v>74</v>
      </c>
      <c r="AY113" s="230" t="s">
        <v>136</v>
      </c>
    </row>
    <row r="114" s="14" customFormat="1">
      <c r="A114" s="14"/>
      <c r="B114" s="231"/>
      <c r="C114" s="232"/>
      <c r="D114" s="222" t="s">
        <v>147</v>
      </c>
      <c r="E114" s="233" t="s">
        <v>19</v>
      </c>
      <c r="F114" s="234" t="s">
        <v>149</v>
      </c>
      <c r="G114" s="232"/>
      <c r="H114" s="235">
        <v>0.93799999999999994</v>
      </c>
      <c r="I114" s="236"/>
      <c r="J114" s="232"/>
      <c r="K114" s="232"/>
      <c r="L114" s="237"/>
      <c r="M114" s="238"/>
      <c r="N114" s="239"/>
      <c r="O114" s="239"/>
      <c r="P114" s="239"/>
      <c r="Q114" s="239"/>
      <c r="R114" s="239"/>
      <c r="S114" s="239"/>
      <c r="T114" s="240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1" t="s">
        <v>147</v>
      </c>
      <c r="AU114" s="241" t="s">
        <v>84</v>
      </c>
      <c r="AV114" s="14" t="s">
        <v>84</v>
      </c>
      <c r="AW114" s="14" t="s">
        <v>36</v>
      </c>
      <c r="AX114" s="14" t="s">
        <v>74</v>
      </c>
      <c r="AY114" s="241" t="s">
        <v>136</v>
      </c>
    </row>
    <row r="115" s="13" customFormat="1">
      <c r="A115" s="13"/>
      <c r="B115" s="220"/>
      <c r="C115" s="221"/>
      <c r="D115" s="222" t="s">
        <v>147</v>
      </c>
      <c r="E115" s="223" t="s">
        <v>19</v>
      </c>
      <c r="F115" s="224" t="s">
        <v>150</v>
      </c>
      <c r="G115" s="221"/>
      <c r="H115" s="223" t="s">
        <v>19</v>
      </c>
      <c r="I115" s="225"/>
      <c r="J115" s="221"/>
      <c r="K115" s="221"/>
      <c r="L115" s="226"/>
      <c r="M115" s="227"/>
      <c r="N115" s="228"/>
      <c r="O115" s="228"/>
      <c r="P115" s="228"/>
      <c r="Q115" s="228"/>
      <c r="R115" s="228"/>
      <c r="S115" s="228"/>
      <c r="T115" s="22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0" t="s">
        <v>147</v>
      </c>
      <c r="AU115" s="230" t="s">
        <v>84</v>
      </c>
      <c r="AV115" s="13" t="s">
        <v>82</v>
      </c>
      <c r="AW115" s="13" t="s">
        <v>36</v>
      </c>
      <c r="AX115" s="13" t="s">
        <v>74</v>
      </c>
      <c r="AY115" s="230" t="s">
        <v>136</v>
      </c>
    </row>
    <row r="116" s="14" customFormat="1">
      <c r="A116" s="14"/>
      <c r="B116" s="231"/>
      <c r="C116" s="232"/>
      <c r="D116" s="222" t="s">
        <v>147</v>
      </c>
      <c r="E116" s="233" t="s">
        <v>19</v>
      </c>
      <c r="F116" s="234" t="s">
        <v>151</v>
      </c>
      <c r="G116" s="232"/>
      <c r="H116" s="235">
        <v>0.213</v>
      </c>
      <c r="I116" s="236"/>
      <c r="J116" s="232"/>
      <c r="K116" s="232"/>
      <c r="L116" s="237"/>
      <c r="M116" s="238"/>
      <c r="N116" s="239"/>
      <c r="O116" s="239"/>
      <c r="P116" s="239"/>
      <c r="Q116" s="239"/>
      <c r="R116" s="239"/>
      <c r="S116" s="239"/>
      <c r="T116" s="24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1" t="s">
        <v>147</v>
      </c>
      <c r="AU116" s="241" t="s">
        <v>84</v>
      </c>
      <c r="AV116" s="14" t="s">
        <v>84</v>
      </c>
      <c r="AW116" s="14" t="s">
        <v>36</v>
      </c>
      <c r="AX116" s="14" t="s">
        <v>74</v>
      </c>
      <c r="AY116" s="241" t="s">
        <v>136</v>
      </c>
    </row>
    <row r="117" s="14" customFormat="1">
      <c r="A117" s="14"/>
      <c r="B117" s="231"/>
      <c r="C117" s="232"/>
      <c r="D117" s="222" t="s">
        <v>147</v>
      </c>
      <c r="E117" s="233" t="s">
        <v>19</v>
      </c>
      <c r="F117" s="234" t="s">
        <v>152</v>
      </c>
      <c r="G117" s="232"/>
      <c r="H117" s="235">
        <v>0.59799999999999998</v>
      </c>
      <c r="I117" s="236"/>
      <c r="J117" s="232"/>
      <c r="K117" s="232"/>
      <c r="L117" s="237"/>
      <c r="M117" s="238"/>
      <c r="N117" s="239"/>
      <c r="O117" s="239"/>
      <c r="P117" s="239"/>
      <c r="Q117" s="239"/>
      <c r="R117" s="239"/>
      <c r="S117" s="239"/>
      <c r="T117" s="24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1" t="s">
        <v>147</v>
      </c>
      <c r="AU117" s="241" t="s">
        <v>84</v>
      </c>
      <c r="AV117" s="14" t="s">
        <v>84</v>
      </c>
      <c r="AW117" s="14" t="s">
        <v>36</v>
      </c>
      <c r="AX117" s="14" t="s">
        <v>74</v>
      </c>
      <c r="AY117" s="241" t="s">
        <v>136</v>
      </c>
    </row>
    <row r="118" s="13" customFormat="1">
      <c r="A118" s="13"/>
      <c r="B118" s="220"/>
      <c r="C118" s="221"/>
      <c r="D118" s="222" t="s">
        <v>147</v>
      </c>
      <c r="E118" s="223" t="s">
        <v>19</v>
      </c>
      <c r="F118" s="224" t="s">
        <v>153</v>
      </c>
      <c r="G118" s="221"/>
      <c r="H118" s="223" t="s">
        <v>19</v>
      </c>
      <c r="I118" s="225"/>
      <c r="J118" s="221"/>
      <c r="K118" s="221"/>
      <c r="L118" s="226"/>
      <c r="M118" s="227"/>
      <c r="N118" s="228"/>
      <c r="O118" s="228"/>
      <c r="P118" s="228"/>
      <c r="Q118" s="228"/>
      <c r="R118" s="228"/>
      <c r="S118" s="228"/>
      <c r="T118" s="22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0" t="s">
        <v>147</v>
      </c>
      <c r="AU118" s="230" t="s">
        <v>84</v>
      </c>
      <c r="AV118" s="13" t="s">
        <v>82</v>
      </c>
      <c r="AW118" s="13" t="s">
        <v>36</v>
      </c>
      <c r="AX118" s="13" t="s">
        <v>74</v>
      </c>
      <c r="AY118" s="230" t="s">
        <v>136</v>
      </c>
    </row>
    <row r="119" s="14" customFormat="1">
      <c r="A119" s="14"/>
      <c r="B119" s="231"/>
      <c r="C119" s="232"/>
      <c r="D119" s="222" t="s">
        <v>147</v>
      </c>
      <c r="E119" s="233" t="s">
        <v>19</v>
      </c>
      <c r="F119" s="234" t="s">
        <v>154</v>
      </c>
      <c r="G119" s="232"/>
      <c r="H119" s="235">
        <v>0.75600000000000001</v>
      </c>
      <c r="I119" s="236"/>
      <c r="J119" s="232"/>
      <c r="K119" s="232"/>
      <c r="L119" s="237"/>
      <c r="M119" s="238"/>
      <c r="N119" s="239"/>
      <c r="O119" s="239"/>
      <c r="P119" s="239"/>
      <c r="Q119" s="239"/>
      <c r="R119" s="239"/>
      <c r="S119" s="239"/>
      <c r="T119" s="24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1" t="s">
        <v>147</v>
      </c>
      <c r="AU119" s="241" t="s">
        <v>84</v>
      </c>
      <c r="AV119" s="14" t="s">
        <v>84</v>
      </c>
      <c r="AW119" s="14" t="s">
        <v>36</v>
      </c>
      <c r="AX119" s="14" t="s">
        <v>74</v>
      </c>
      <c r="AY119" s="241" t="s">
        <v>136</v>
      </c>
    </row>
    <row r="120" s="15" customFormat="1">
      <c r="A120" s="15"/>
      <c r="B120" s="242"/>
      <c r="C120" s="243"/>
      <c r="D120" s="222" t="s">
        <v>147</v>
      </c>
      <c r="E120" s="244" t="s">
        <v>19</v>
      </c>
      <c r="F120" s="245" t="s">
        <v>155</v>
      </c>
      <c r="G120" s="243"/>
      <c r="H120" s="246">
        <v>2.5049999999999999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2" t="s">
        <v>147</v>
      </c>
      <c r="AU120" s="252" t="s">
        <v>84</v>
      </c>
      <c r="AV120" s="15" t="s">
        <v>143</v>
      </c>
      <c r="AW120" s="15" t="s">
        <v>36</v>
      </c>
      <c r="AX120" s="15" t="s">
        <v>82</v>
      </c>
      <c r="AY120" s="252" t="s">
        <v>136</v>
      </c>
    </row>
    <row r="121" s="2" customFormat="1" ht="55.5" customHeight="1">
      <c r="A121" s="40"/>
      <c r="B121" s="41"/>
      <c r="C121" s="202" t="s">
        <v>84</v>
      </c>
      <c r="D121" s="202" t="s">
        <v>138</v>
      </c>
      <c r="E121" s="203" t="s">
        <v>156</v>
      </c>
      <c r="F121" s="204" t="s">
        <v>157</v>
      </c>
      <c r="G121" s="205" t="s">
        <v>141</v>
      </c>
      <c r="H121" s="206">
        <v>2.5049999999999999</v>
      </c>
      <c r="I121" s="207"/>
      <c r="J121" s="208">
        <f>ROUND(I121*H121,2)</f>
        <v>0</v>
      </c>
      <c r="K121" s="204" t="s">
        <v>142</v>
      </c>
      <c r="L121" s="46"/>
      <c r="M121" s="209" t="s">
        <v>19</v>
      </c>
      <c r="N121" s="210" t="s">
        <v>45</v>
      </c>
      <c r="O121" s="86"/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3" t="s">
        <v>143</v>
      </c>
      <c r="AT121" s="213" t="s">
        <v>138</v>
      </c>
      <c r="AU121" s="213" t="s">
        <v>84</v>
      </c>
      <c r="AY121" s="19" t="s">
        <v>136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9" t="s">
        <v>82</v>
      </c>
      <c r="BK121" s="214">
        <f>ROUND(I121*H121,2)</f>
        <v>0</v>
      </c>
      <c r="BL121" s="19" t="s">
        <v>143</v>
      </c>
      <c r="BM121" s="213" t="s">
        <v>158</v>
      </c>
    </row>
    <row r="122" s="2" customFormat="1">
      <c r="A122" s="40"/>
      <c r="B122" s="41"/>
      <c r="C122" s="42"/>
      <c r="D122" s="215" t="s">
        <v>145</v>
      </c>
      <c r="E122" s="42"/>
      <c r="F122" s="216" t="s">
        <v>159</v>
      </c>
      <c r="G122" s="42"/>
      <c r="H122" s="42"/>
      <c r="I122" s="217"/>
      <c r="J122" s="42"/>
      <c r="K122" s="42"/>
      <c r="L122" s="46"/>
      <c r="M122" s="218"/>
      <c r="N122" s="219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145</v>
      </c>
      <c r="AU122" s="19" t="s">
        <v>84</v>
      </c>
    </row>
    <row r="123" s="13" customFormat="1">
      <c r="A123" s="13"/>
      <c r="B123" s="220"/>
      <c r="C123" s="221"/>
      <c r="D123" s="222" t="s">
        <v>147</v>
      </c>
      <c r="E123" s="223" t="s">
        <v>19</v>
      </c>
      <c r="F123" s="224" t="s">
        <v>148</v>
      </c>
      <c r="G123" s="221"/>
      <c r="H123" s="223" t="s">
        <v>19</v>
      </c>
      <c r="I123" s="225"/>
      <c r="J123" s="221"/>
      <c r="K123" s="221"/>
      <c r="L123" s="226"/>
      <c r="M123" s="227"/>
      <c r="N123" s="228"/>
      <c r="O123" s="228"/>
      <c r="P123" s="228"/>
      <c r="Q123" s="228"/>
      <c r="R123" s="228"/>
      <c r="S123" s="228"/>
      <c r="T123" s="22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0" t="s">
        <v>147</v>
      </c>
      <c r="AU123" s="230" t="s">
        <v>84</v>
      </c>
      <c r="AV123" s="13" t="s">
        <v>82</v>
      </c>
      <c r="AW123" s="13" t="s">
        <v>36</v>
      </c>
      <c r="AX123" s="13" t="s">
        <v>74</v>
      </c>
      <c r="AY123" s="230" t="s">
        <v>136</v>
      </c>
    </row>
    <row r="124" s="14" customFormat="1">
      <c r="A124" s="14"/>
      <c r="B124" s="231"/>
      <c r="C124" s="232"/>
      <c r="D124" s="222" t="s">
        <v>147</v>
      </c>
      <c r="E124" s="233" t="s">
        <v>19</v>
      </c>
      <c r="F124" s="234" t="s">
        <v>149</v>
      </c>
      <c r="G124" s="232"/>
      <c r="H124" s="235">
        <v>0.93799999999999994</v>
      </c>
      <c r="I124" s="236"/>
      <c r="J124" s="232"/>
      <c r="K124" s="232"/>
      <c r="L124" s="237"/>
      <c r="M124" s="238"/>
      <c r="N124" s="239"/>
      <c r="O124" s="239"/>
      <c r="P124" s="239"/>
      <c r="Q124" s="239"/>
      <c r="R124" s="239"/>
      <c r="S124" s="239"/>
      <c r="T124" s="24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1" t="s">
        <v>147</v>
      </c>
      <c r="AU124" s="241" t="s">
        <v>84</v>
      </c>
      <c r="AV124" s="14" t="s">
        <v>84</v>
      </c>
      <c r="AW124" s="14" t="s">
        <v>36</v>
      </c>
      <c r="AX124" s="14" t="s">
        <v>74</v>
      </c>
      <c r="AY124" s="241" t="s">
        <v>136</v>
      </c>
    </row>
    <row r="125" s="13" customFormat="1">
      <c r="A125" s="13"/>
      <c r="B125" s="220"/>
      <c r="C125" s="221"/>
      <c r="D125" s="222" t="s">
        <v>147</v>
      </c>
      <c r="E125" s="223" t="s">
        <v>19</v>
      </c>
      <c r="F125" s="224" t="s">
        <v>150</v>
      </c>
      <c r="G125" s="221"/>
      <c r="H125" s="223" t="s">
        <v>19</v>
      </c>
      <c r="I125" s="225"/>
      <c r="J125" s="221"/>
      <c r="K125" s="221"/>
      <c r="L125" s="226"/>
      <c r="M125" s="227"/>
      <c r="N125" s="228"/>
      <c r="O125" s="228"/>
      <c r="P125" s="228"/>
      <c r="Q125" s="228"/>
      <c r="R125" s="228"/>
      <c r="S125" s="228"/>
      <c r="T125" s="22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0" t="s">
        <v>147</v>
      </c>
      <c r="AU125" s="230" t="s">
        <v>84</v>
      </c>
      <c r="AV125" s="13" t="s">
        <v>82</v>
      </c>
      <c r="AW125" s="13" t="s">
        <v>36</v>
      </c>
      <c r="AX125" s="13" t="s">
        <v>74</v>
      </c>
      <c r="AY125" s="230" t="s">
        <v>136</v>
      </c>
    </row>
    <row r="126" s="14" customFormat="1">
      <c r="A126" s="14"/>
      <c r="B126" s="231"/>
      <c r="C126" s="232"/>
      <c r="D126" s="222" t="s">
        <v>147</v>
      </c>
      <c r="E126" s="233" t="s">
        <v>19</v>
      </c>
      <c r="F126" s="234" t="s">
        <v>151</v>
      </c>
      <c r="G126" s="232"/>
      <c r="H126" s="235">
        <v>0.213</v>
      </c>
      <c r="I126" s="236"/>
      <c r="J126" s="232"/>
      <c r="K126" s="232"/>
      <c r="L126" s="237"/>
      <c r="M126" s="238"/>
      <c r="N126" s="239"/>
      <c r="O126" s="239"/>
      <c r="P126" s="239"/>
      <c r="Q126" s="239"/>
      <c r="R126" s="239"/>
      <c r="S126" s="239"/>
      <c r="T126" s="24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1" t="s">
        <v>147</v>
      </c>
      <c r="AU126" s="241" t="s">
        <v>84</v>
      </c>
      <c r="AV126" s="14" t="s">
        <v>84</v>
      </c>
      <c r="AW126" s="14" t="s">
        <v>36</v>
      </c>
      <c r="AX126" s="14" t="s">
        <v>74</v>
      </c>
      <c r="AY126" s="241" t="s">
        <v>136</v>
      </c>
    </row>
    <row r="127" s="14" customFormat="1">
      <c r="A127" s="14"/>
      <c r="B127" s="231"/>
      <c r="C127" s="232"/>
      <c r="D127" s="222" t="s">
        <v>147</v>
      </c>
      <c r="E127" s="233" t="s">
        <v>19</v>
      </c>
      <c r="F127" s="234" t="s">
        <v>152</v>
      </c>
      <c r="G127" s="232"/>
      <c r="H127" s="235">
        <v>0.59799999999999998</v>
      </c>
      <c r="I127" s="236"/>
      <c r="J127" s="232"/>
      <c r="K127" s="232"/>
      <c r="L127" s="237"/>
      <c r="M127" s="238"/>
      <c r="N127" s="239"/>
      <c r="O127" s="239"/>
      <c r="P127" s="239"/>
      <c r="Q127" s="239"/>
      <c r="R127" s="239"/>
      <c r="S127" s="239"/>
      <c r="T127" s="24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1" t="s">
        <v>147</v>
      </c>
      <c r="AU127" s="241" t="s">
        <v>84</v>
      </c>
      <c r="AV127" s="14" t="s">
        <v>84</v>
      </c>
      <c r="AW127" s="14" t="s">
        <v>36</v>
      </c>
      <c r="AX127" s="14" t="s">
        <v>74</v>
      </c>
      <c r="AY127" s="241" t="s">
        <v>136</v>
      </c>
    </row>
    <row r="128" s="13" customFormat="1">
      <c r="A128" s="13"/>
      <c r="B128" s="220"/>
      <c r="C128" s="221"/>
      <c r="D128" s="222" t="s">
        <v>147</v>
      </c>
      <c r="E128" s="223" t="s">
        <v>19</v>
      </c>
      <c r="F128" s="224" t="s">
        <v>153</v>
      </c>
      <c r="G128" s="221"/>
      <c r="H128" s="223" t="s">
        <v>19</v>
      </c>
      <c r="I128" s="225"/>
      <c r="J128" s="221"/>
      <c r="K128" s="221"/>
      <c r="L128" s="226"/>
      <c r="M128" s="227"/>
      <c r="N128" s="228"/>
      <c r="O128" s="228"/>
      <c r="P128" s="228"/>
      <c r="Q128" s="228"/>
      <c r="R128" s="228"/>
      <c r="S128" s="228"/>
      <c r="T128" s="22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0" t="s">
        <v>147</v>
      </c>
      <c r="AU128" s="230" t="s">
        <v>84</v>
      </c>
      <c r="AV128" s="13" t="s">
        <v>82</v>
      </c>
      <c r="AW128" s="13" t="s">
        <v>36</v>
      </c>
      <c r="AX128" s="13" t="s">
        <v>74</v>
      </c>
      <c r="AY128" s="230" t="s">
        <v>136</v>
      </c>
    </row>
    <row r="129" s="14" customFormat="1">
      <c r="A129" s="14"/>
      <c r="B129" s="231"/>
      <c r="C129" s="232"/>
      <c r="D129" s="222" t="s">
        <v>147</v>
      </c>
      <c r="E129" s="233" t="s">
        <v>19</v>
      </c>
      <c r="F129" s="234" t="s">
        <v>154</v>
      </c>
      <c r="G129" s="232"/>
      <c r="H129" s="235">
        <v>0.75600000000000001</v>
      </c>
      <c r="I129" s="236"/>
      <c r="J129" s="232"/>
      <c r="K129" s="232"/>
      <c r="L129" s="237"/>
      <c r="M129" s="238"/>
      <c r="N129" s="239"/>
      <c r="O129" s="239"/>
      <c r="P129" s="239"/>
      <c r="Q129" s="239"/>
      <c r="R129" s="239"/>
      <c r="S129" s="239"/>
      <c r="T129" s="24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1" t="s">
        <v>147</v>
      </c>
      <c r="AU129" s="241" t="s">
        <v>84</v>
      </c>
      <c r="AV129" s="14" t="s">
        <v>84</v>
      </c>
      <c r="AW129" s="14" t="s">
        <v>36</v>
      </c>
      <c r="AX129" s="14" t="s">
        <v>74</v>
      </c>
      <c r="AY129" s="241" t="s">
        <v>136</v>
      </c>
    </row>
    <row r="130" s="15" customFormat="1">
      <c r="A130" s="15"/>
      <c r="B130" s="242"/>
      <c r="C130" s="243"/>
      <c r="D130" s="222" t="s">
        <v>147</v>
      </c>
      <c r="E130" s="244" t="s">
        <v>19</v>
      </c>
      <c r="F130" s="245" t="s">
        <v>155</v>
      </c>
      <c r="G130" s="243"/>
      <c r="H130" s="246">
        <v>2.5049999999999999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2" t="s">
        <v>147</v>
      </c>
      <c r="AU130" s="252" t="s">
        <v>84</v>
      </c>
      <c r="AV130" s="15" t="s">
        <v>143</v>
      </c>
      <c r="AW130" s="15" t="s">
        <v>36</v>
      </c>
      <c r="AX130" s="15" t="s">
        <v>82</v>
      </c>
      <c r="AY130" s="252" t="s">
        <v>136</v>
      </c>
    </row>
    <row r="131" s="2" customFormat="1" ht="62.7" customHeight="1">
      <c r="A131" s="40"/>
      <c r="B131" s="41"/>
      <c r="C131" s="202" t="s">
        <v>160</v>
      </c>
      <c r="D131" s="202" t="s">
        <v>138</v>
      </c>
      <c r="E131" s="203" t="s">
        <v>161</v>
      </c>
      <c r="F131" s="204" t="s">
        <v>162</v>
      </c>
      <c r="G131" s="205" t="s">
        <v>141</v>
      </c>
      <c r="H131" s="206">
        <v>5.0099999999999998</v>
      </c>
      <c r="I131" s="207"/>
      <c r="J131" s="208">
        <f>ROUND(I131*H131,2)</f>
        <v>0</v>
      </c>
      <c r="K131" s="204" t="s">
        <v>142</v>
      </c>
      <c r="L131" s="46"/>
      <c r="M131" s="209" t="s">
        <v>19</v>
      </c>
      <c r="N131" s="210" t="s">
        <v>45</v>
      </c>
      <c r="O131" s="86"/>
      <c r="P131" s="211">
        <f>O131*H131</f>
        <v>0</v>
      </c>
      <c r="Q131" s="211">
        <v>0</v>
      </c>
      <c r="R131" s="211">
        <f>Q131*H131</f>
        <v>0</v>
      </c>
      <c r="S131" s="211">
        <v>0</v>
      </c>
      <c r="T131" s="212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3" t="s">
        <v>143</v>
      </c>
      <c r="AT131" s="213" t="s">
        <v>138</v>
      </c>
      <c r="AU131" s="213" t="s">
        <v>84</v>
      </c>
      <c r="AY131" s="19" t="s">
        <v>136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9" t="s">
        <v>82</v>
      </c>
      <c r="BK131" s="214">
        <f>ROUND(I131*H131,2)</f>
        <v>0</v>
      </c>
      <c r="BL131" s="19" t="s">
        <v>143</v>
      </c>
      <c r="BM131" s="213" t="s">
        <v>163</v>
      </c>
    </row>
    <row r="132" s="2" customFormat="1">
      <c r="A132" s="40"/>
      <c r="B132" s="41"/>
      <c r="C132" s="42"/>
      <c r="D132" s="215" t="s">
        <v>145</v>
      </c>
      <c r="E132" s="42"/>
      <c r="F132" s="216" t="s">
        <v>164</v>
      </c>
      <c r="G132" s="42"/>
      <c r="H132" s="42"/>
      <c r="I132" s="217"/>
      <c r="J132" s="42"/>
      <c r="K132" s="42"/>
      <c r="L132" s="46"/>
      <c r="M132" s="218"/>
      <c r="N132" s="219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145</v>
      </c>
      <c r="AU132" s="19" t="s">
        <v>84</v>
      </c>
    </row>
    <row r="133" s="13" customFormat="1">
      <c r="A133" s="13"/>
      <c r="B133" s="220"/>
      <c r="C133" s="221"/>
      <c r="D133" s="222" t="s">
        <v>147</v>
      </c>
      <c r="E133" s="223" t="s">
        <v>19</v>
      </c>
      <c r="F133" s="224" t="s">
        <v>148</v>
      </c>
      <c r="G133" s="221"/>
      <c r="H133" s="223" t="s">
        <v>19</v>
      </c>
      <c r="I133" s="225"/>
      <c r="J133" s="221"/>
      <c r="K133" s="221"/>
      <c r="L133" s="226"/>
      <c r="M133" s="227"/>
      <c r="N133" s="228"/>
      <c r="O133" s="228"/>
      <c r="P133" s="228"/>
      <c r="Q133" s="228"/>
      <c r="R133" s="228"/>
      <c r="S133" s="228"/>
      <c r="T133" s="22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0" t="s">
        <v>147</v>
      </c>
      <c r="AU133" s="230" t="s">
        <v>84</v>
      </c>
      <c r="AV133" s="13" t="s">
        <v>82</v>
      </c>
      <c r="AW133" s="13" t="s">
        <v>36</v>
      </c>
      <c r="AX133" s="13" t="s">
        <v>74</v>
      </c>
      <c r="AY133" s="230" t="s">
        <v>136</v>
      </c>
    </row>
    <row r="134" s="14" customFormat="1">
      <c r="A134" s="14"/>
      <c r="B134" s="231"/>
      <c r="C134" s="232"/>
      <c r="D134" s="222" t="s">
        <v>147</v>
      </c>
      <c r="E134" s="233" t="s">
        <v>19</v>
      </c>
      <c r="F134" s="234" t="s">
        <v>149</v>
      </c>
      <c r="G134" s="232"/>
      <c r="H134" s="235">
        <v>0.93799999999999994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1" t="s">
        <v>147</v>
      </c>
      <c r="AU134" s="241" t="s">
        <v>84</v>
      </c>
      <c r="AV134" s="14" t="s">
        <v>84</v>
      </c>
      <c r="AW134" s="14" t="s">
        <v>36</v>
      </c>
      <c r="AX134" s="14" t="s">
        <v>74</v>
      </c>
      <c r="AY134" s="241" t="s">
        <v>136</v>
      </c>
    </row>
    <row r="135" s="13" customFormat="1">
      <c r="A135" s="13"/>
      <c r="B135" s="220"/>
      <c r="C135" s="221"/>
      <c r="D135" s="222" t="s">
        <v>147</v>
      </c>
      <c r="E135" s="223" t="s">
        <v>19</v>
      </c>
      <c r="F135" s="224" t="s">
        <v>150</v>
      </c>
      <c r="G135" s="221"/>
      <c r="H135" s="223" t="s">
        <v>19</v>
      </c>
      <c r="I135" s="225"/>
      <c r="J135" s="221"/>
      <c r="K135" s="221"/>
      <c r="L135" s="226"/>
      <c r="M135" s="227"/>
      <c r="N135" s="228"/>
      <c r="O135" s="228"/>
      <c r="P135" s="228"/>
      <c r="Q135" s="228"/>
      <c r="R135" s="228"/>
      <c r="S135" s="228"/>
      <c r="T135" s="22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0" t="s">
        <v>147</v>
      </c>
      <c r="AU135" s="230" t="s">
        <v>84</v>
      </c>
      <c r="AV135" s="13" t="s">
        <v>82</v>
      </c>
      <c r="AW135" s="13" t="s">
        <v>36</v>
      </c>
      <c r="AX135" s="13" t="s">
        <v>74</v>
      </c>
      <c r="AY135" s="230" t="s">
        <v>136</v>
      </c>
    </row>
    <row r="136" s="14" customFormat="1">
      <c r="A136" s="14"/>
      <c r="B136" s="231"/>
      <c r="C136" s="232"/>
      <c r="D136" s="222" t="s">
        <v>147</v>
      </c>
      <c r="E136" s="233" t="s">
        <v>19</v>
      </c>
      <c r="F136" s="234" t="s">
        <v>151</v>
      </c>
      <c r="G136" s="232"/>
      <c r="H136" s="235">
        <v>0.213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1" t="s">
        <v>147</v>
      </c>
      <c r="AU136" s="241" t="s">
        <v>84</v>
      </c>
      <c r="AV136" s="14" t="s">
        <v>84</v>
      </c>
      <c r="AW136" s="14" t="s">
        <v>36</v>
      </c>
      <c r="AX136" s="14" t="s">
        <v>74</v>
      </c>
      <c r="AY136" s="241" t="s">
        <v>136</v>
      </c>
    </row>
    <row r="137" s="14" customFormat="1">
      <c r="A137" s="14"/>
      <c r="B137" s="231"/>
      <c r="C137" s="232"/>
      <c r="D137" s="222" t="s">
        <v>147</v>
      </c>
      <c r="E137" s="233" t="s">
        <v>19</v>
      </c>
      <c r="F137" s="234" t="s">
        <v>152</v>
      </c>
      <c r="G137" s="232"/>
      <c r="H137" s="235">
        <v>0.59799999999999998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1" t="s">
        <v>147</v>
      </c>
      <c r="AU137" s="241" t="s">
        <v>84</v>
      </c>
      <c r="AV137" s="14" t="s">
        <v>84</v>
      </c>
      <c r="AW137" s="14" t="s">
        <v>36</v>
      </c>
      <c r="AX137" s="14" t="s">
        <v>74</v>
      </c>
      <c r="AY137" s="241" t="s">
        <v>136</v>
      </c>
    </row>
    <row r="138" s="13" customFormat="1">
      <c r="A138" s="13"/>
      <c r="B138" s="220"/>
      <c r="C138" s="221"/>
      <c r="D138" s="222" t="s">
        <v>147</v>
      </c>
      <c r="E138" s="223" t="s">
        <v>19</v>
      </c>
      <c r="F138" s="224" t="s">
        <v>153</v>
      </c>
      <c r="G138" s="221"/>
      <c r="H138" s="223" t="s">
        <v>19</v>
      </c>
      <c r="I138" s="225"/>
      <c r="J138" s="221"/>
      <c r="K138" s="221"/>
      <c r="L138" s="226"/>
      <c r="M138" s="227"/>
      <c r="N138" s="228"/>
      <c r="O138" s="228"/>
      <c r="P138" s="228"/>
      <c r="Q138" s="228"/>
      <c r="R138" s="228"/>
      <c r="S138" s="228"/>
      <c r="T138" s="22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0" t="s">
        <v>147</v>
      </c>
      <c r="AU138" s="230" t="s">
        <v>84</v>
      </c>
      <c r="AV138" s="13" t="s">
        <v>82</v>
      </c>
      <c r="AW138" s="13" t="s">
        <v>36</v>
      </c>
      <c r="AX138" s="13" t="s">
        <v>74</v>
      </c>
      <c r="AY138" s="230" t="s">
        <v>136</v>
      </c>
    </row>
    <row r="139" s="14" customFormat="1">
      <c r="A139" s="14"/>
      <c r="B139" s="231"/>
      <c r="C139" s="232"/>
      <c r="D139" s="222" t="s">
        <v>147</v>
      </c>
      <c r="E139" s="233" t="s">
        <v>19</v>
      </c>
      <c r="F139" s="234" t="s">
        <v>154</v>
      </c>
      <c r="G139" s="232"/>
      <c r="H139" s="235">
        <v>0.75600000000000001</v>
      </c>
      <c r="I139" s="236"/>
      <c r="J139" s="232"/>
      <c r="K139" s="232"/>
      <c r="L139" s="237"/>
      <c r="M139" s="238"/>
      <c r="N139" s="239"/>
      <c r="O139" s="239"/>
      <c r="P139" s="239"/>
      <c r="Q139" s="239"/>
      <c r="R139" s="239"/>
      <c r="S139" s="239"/>
      <c r="T139" s="24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1" t="s">
        <v>147</v>
      </c>
      <c r="AU139" s="241" t="s">
        <v>84</v>
      </c>
      <c r="AV139" s="14" t="s">
        <v>84</v>
      </c>
      <c r="AW139" s="14" t="s">
        <v>36</v>
      </c>
      <c r="AX139" s="14" t="s">
        <v>74</v>
      </c>
      <c r="AY139" s="241" t="s">
        <v>136</v>
      </c>
    </row>
    <row r="140" s="15" customFormat="1">
      <c r="A140" s="15"/>
      <c r="B140" s="242"/>
      <c r="C140" s="243"/>
      <c r="D140" s="222" t="s">
        <v>147</v>
      </c>
      <c r="E140" s="244" t="s">
        <v>19</v>
      </c>
      <c r="F140" s="245" t="s">
        <v>155</v>
      </c>
      <c r="G140" s="243"/>
      <c r="H140" s="246">
        <v>2.5049999999999999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2" t="s">
        <v>147</v>
      </c>
      <c r="AU140" s="252" t="s">
        <v>84</v>
      </c>
      <c r="AV140" s="15" t="s">
        <v>143</v>
      </c>
      <c r="AW140" s="15" t="s">
        <v>36</v>
      </c>
      <c r="AX140" s="15" t="s">
        <v>82</v>
      </c>
      <c r="AY140" s="252" t="s">
        <v>136</v>
      </c>
    </row>
    <row r="141" s="14" customFormat="1">
      <c r="A141" s="14"/>
      <c r="B141" s="231"/>
      <c r="C141" s="232"/>
      <c r="D141" s="222" t="s">
        <v>147</v>
      </c>
      <c r="E141" s="232"/>
      <c r="F141" s="234" t="s">
        <v>165</v>
      </c>
      <c r="G141" s="232"/>
      <c r="H141" s="235">
        <v>5.0099999999999998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1" t="s">
        <v>147</v>
      </c>
      <c r="AU141" s="241" t="s">
        <v>84</v>
      </c>
      <c r="AV141" s="14" t="s">
        <v>84</v>
      </c>
      <c r="AW141" s="14" t="s">
        <v>4</v>
      </c>
      <c r="AX141" s="14" t="s">
        <v>82</v>
      </c>
      <c r="AY141" s="241" t="s">
        <v>136</v>
      </c>
    </row>
    <row r="142" s="2" customFormat="1" ht="62.7" customHeight="1">
      <c r="A142" s="40"/>
      <c r="B142" s="41"/>
      <c r="C142" s="202" t="s">
        <v>143</v>
      </c>
      <c r="D142" s="202" t="s">
        <v>138</v>
      </c>
      <c r="E142" s="203" t="s">
        <v>166</v>
      </c>
      <c r="F142" s="204" t="s">
        <v>167</v>
      </c>
      <c r="G142" s="205" t="s">
        <v>141</v>
      </c>
      <c r="H142" s="206">
        <v>2.5049999999999999</v>
      </c>
      <c r="I142" s="207"/>
      <c r="J142" s="208">
        <f>ROUND(I142*H142,2)</f>
        <v>0</v>
      </c>
      <c r="K142" s="204" t="s">
        <v>142</v>
      </c>
      <c r="L142" s="46"/>
      <c r="M142" s="209" t="s">
        <v>19</v>
      </c>
      <c r="N142" s="210" t="s">
        <v>45</v>
      </c>
      <c r="O142" s="86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3" t="s">
        <v>143</v>
      </c>
      <c r="AT142" s="213" t="s">
        <v>138</v>
      </c>
      <c r="AU142" s="213" t="s">
        <v>84</v>
      </c>
      <c r="AY142" s="19" t="s">
        <v>136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9" t="s">
        <v>82</v>
      </c>
      <c r="BK142" s="214">
        <f>ROUND(I142*H142,2)</f>
        <v>0</v>
      </c>
      <c r="BL142" s="19" t="s">
        <v>143</v>
      </c>
      <c r="BM142" s="213" t="s">
        <v>168</v>
      </c>
    </row>
    <row r="143" s="2" customFormat="1">
      <c r="A143" s="40"/>
      <c r="B143" s="41"/>
      <c r="C143" s="42"/>
      <c r="D143" s="215" t="s">
        <v>145</v>
      </c>
      <c r="E143" s="42"/>
      <c r="F143" s="216" t="s">
        <v>169</v>
      </c>
      <c r="G143" s="42"/>
      <c r="H143" s="42"/>
      <c r="I143" s="217"/>
      <c r="J143" s="42"/>
      <c r="K143" s="42"/>
      <c r="L143" s="46"/>
      <c r="M143" s="218"/>
      <c r="N143" s="219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145</v>
      </c>
      <c r="AU143" s="19" t="s">
        <v>84</v>
      </c>
    </row>
    <row r="144" s="13" customFormat="1">
      <c r="A144" s="13"/>
      <c r="B144" s="220"/>
      <c r="C144" s="221"/>
      <c r="D144" s="222" t="s">
        <v>147</v>
      </c>
      <c r="E144" s="223" t="s">
        <v>19</v>
      </c>
      <c r="F144" s="224" t="s">
        <v>148</v>
      </c>
      <c r="G144" s="221"/>
      <c r="H144" s="223" t="s">
        <v>19</v>
      </c>
      <c r="I144" s="225"/>
      <c r="J144" s="221"/>
      <c r="K144" s="221"/>
      <c r="L144" s="226"/>
      <c r="M144" s="227"/>
      <c r="N144" s="228"/>
      <c r="O144" s="228"/>
      <c r="P144" s="228"/>
      <c r="Q144" s="228"/>
      <c r="R144" s="228"/>
      <c r="S144" s="228"/>
      <c r="T144" s="22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0" t="s">
        <v>147</v>
      </c>
      <c r="AU144" s="230" t="s">
        <v>84</v>
      </c>
      <c r="AV144" s="13" t="s">
        <v>82</v>
      </c>
      <c r="AW144" s="13" t="s">
        <v>36</v>
      </c>
      <c r="AX144" s="13" t="s">
        <v>74</v>
      </c>
      <c r="AY144" s="230" t="s">
        <v>136</v>
      </c>
    </row>
    <row r="145" s="14" customFormat="1">
      <c r="A145" s="14"/>
      <c r="B145" s="231"/>
      <c r="C145" s="232"/>
      <c r="D145" s="222" t="s">
        <v>147</v>
      </c>
      <c r="E145" s="233" t="s">
        <v>19</v>
      </c>
      <c r="F145" s="234" t="s">
        <v>149</v>
      </c>
      <c r="G145" s="232"/>
      <c r="H145" s="235">
        <v>0.93799999999999994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1" t="s">
        <v>147</v>
      </c>
      <c r="AU145" s="241" t="s">
        <v>84</v>
      </c>
      <c r="AV145" s="14" t="s">
        <v>84</v>
      </c>
      <c r="AW145" s="14" t="s">
        <v>36</v>
      </c>
      <c r="AX145" s="14" t="s">
        <v>74</v>
      </c>
      <c r="AY145" s="241" t="s">
        <v>136</v>
      </c>
    </row>
    <row r="146" s="13" customFormat="1">
      <c r="A146" s="13"/>
      <c r="B146" s="220"/>
      <c r="C146" s="221"/>
      <c r="D146" s="222" t="s">
        <v>147</v>
      </c>
      <c r="E146" s="223" t="s">
        <v>19</v>
      </c>
      <c r="F146" s="224" t="s">
        <v>150</v>
      </c>
      <c r="G146" s="221"/>
      <c r="H146" s="223" t="s">
        <v>19</v>
      </c>
      <c r="I146" s="225"/>
      <c r="J146" s="221"/>
      <c r="K146" s="221"/>
      <c r="L146" s="226"/>
      <c r="M146" s="227"/>
      <c r="N146" s="228"/>
      <c r="O146" s="228"/>
      <c r="P146" s="228"/>
      <c r="Q146" s="228"/>
      <c r="R146" s="228"/>
      <c r="S146" s="228"/>
      <c r="T146" s="22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0" t="s">
        <v>147</v>
      </c>
      <c r="AU146" s="230" t="s">
        <v>84</v>
      </c>
      <c r="AV146" s="13" t="s">
        <v>82</v>
      </c>
      <c r="AW146" s="13" t="s">
        <v>36</v>
      </c>
      <c r="AX146" s="13" t="s">
        <v>74</v>
      </c>
      <c r="AY146" s="230" t="s">
        <v>136</v>
      </c>
    </row>
    <row r="147" s="14" customFormat="1">
      <c r="A147" s="14"/>
      <c r="B147" s="231"/>
      <c r="C147" s="232"/>
      <c r="D147" s="222" t="s">
        <v>147</v>
      </c>
      <c r="E147" s="233" t="s">
        <v>19</v>
      </c>
      <c r="F147" s="234" t="s">
        <v>151</v>
      </c>
      <c r="G147" s="232"/>
      <c r="H147" s="235">
        <v>0.213</v>
      </c>
      <c r="I147" s="236"/>
      <c r="J147" s="232"/>
      <c r="K147" s="232"/>
      <c r="L147" s="237"/>
      <c r="M147" s="238"/>
      <c r="N147" s="239"/>
      <c r="O147" s="239"/>
      <c r="P147" s="239"/>
      <c r="Q147" s="239"/>
      <c r="R147" s="239"/>
      <c r="S147" s="239"/>
      <c r="T147" s="24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1" t="s">
        <v>147</v>
      </c>
      <c r="AU147" s="241" t="s">
        <v>84</v>
      </c>
      <c r="AV147" s="14" t="s">
        <v>84</v>
      </c>
      <c r="AW147" s="14" t="s">
        <v>36</v>
      </c>
      <c r="AX147" s="14" t="s">
        <v>74</v>
      </c>
      <c r="AY147" s="241" t="s">
        <v>136</v>
      </c>
    </row>
    <row r="148" s="14" customFormat="1">
      <c r="A148" s="14"/>
      <c r="B148" s="231"/>
      <c r="C148" s="232"/>
      <c r="D148" s="222" t="s">
        <v>147</v>
      </c>
      <c r="E148" s="233" t="s">
        <v>19</v>
      </c>
      <c r="F148" s="234" t="s">
        <v>152</v>
      </c>
      <c r="G148" s="232"/>
      <c r="H148" s="235">
        <v>0.59799999999999998</v>
      </c>
      <c r="I148" s="236"/>
      <c r="J148" s="232"/>
      <c r="K148" s="232"/>
      <c r="L148" s="237"/>
      <c r="M148" s="238"/>
      <c r="N148" s="239"/>
      <c r="O148" s="239"/>
      <c r="P148" s="239"/>
      <c r="Q148" s="239"/>
      <c r="R148" s="239"/>
      <c r="S148" s="239"/>
      <c r="T148" s="24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1" t="s">
        <v>147</v>
      </c>
      <c r="AU148" s="241" t="s">
        <v>84</v>
      </c>
      <c r="AV148" s="14" t="s">
        <v>84</v>
      </c>
      <c r="AW148" s="14" t="s">
        <v>36</v>
      </c>
      <c r="AX148" s="14" t="s">
        <v>74</v>
      </c>
      <c r="AY148" s="241" t="s">
        <v>136</v>
      </c>
    </row>
    <row r="149" s="13" customFormat="1">
      <c r="A149" s="13"/>
      <c r="B149" s="220"/>
      <c r="C149" s="221"/>
      <c r="D149" s="222" t="s">
        <v>147</v>
      </c>
      <c r="E149" s="223" t="s">
        <v>19</v>
      </c>
      <c r="F149" s="224" t="s">
        <v>153</v>
      </c>
      <c r="G149" s="221"/>
      <c r="H149" s="223" t="s">
        <v>19</v>
      </c>
      <c r="I149" s="225"/>
      <c r="J149" s="221"/>
      <c r="K149" s="221"/>
      <c r="L149" s="226"/>
      <c r="M149" s="227"/>
      <c r="N149" s="228"/>
      <c r="O149" s="228"/>
      <c r="P149" s="228"/>
      <c r="Q149" s="228"/>
      <c r="R149" s="228"/>
      <c r="S149" s="228"/>
      <c r="T149" s="22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0" t="s">
        <v>147</v>
      </c>
      <c r="AU149" s="230" t="s">
        <v>84</v>
      </c>
      <c r="AV149" s="13" t="s">
        <v>82</v>
      </c>
      <c r="AW149" s="13" t="s">
        <v>36</v>
      </c>
      <c r="AX149" s="13" t="s">
        <v>74</v>
      </c>
      <c r="AY149" s="230" t="s">
        <v>136</v>
      </c>
    </row>
    <row r="150" s="14" customFormat="1">
      <c r="A150" s="14"/>
      <c r="B150" s="231"/>
      <c r="C150" s="232"/>
      <c r="D150" s="222" t="s">
        <v>147</v>
      </c>
      <c r="E150" s="233" t="s">
        <v>19</v>
      </c>
      <c r="F150" s="234" t="s">
        <v>154</v>
      </c>
      <c r="G150" s="232"/>
      <c r="H150" s="235">
        <v>0.75600000000000001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1" t="s">
        <v>147</v>
      </c>
      <c r="AU150" s="241" t="s">
        <v>84</v>
      </c>
      <c r="AV150" s="14" t="s">
        <v>84</v>
      </c>
      <c r="AW150" s="14" t="s">
        <v>36</v>
      </c>
      <c r="AX150" s="14" t="s">
        <v>74</v>
      </c>
      <c r="AY150" s="241" t="s">
        <v>136</v>
      </c>
    </row>
    <row r="151" s="15" customFormat="1">
      <c r="A151" s="15"/>
      <c r="B151" s="242"/>
      <c r="C151" s="243"/>
      <c r="D151" s="222" t="s">
        <v>147</v>
      </c>
      <c r="E151" s="244" t="s">
        <v>19</v>
      </c>
      <c r="F151" s="245" t="s">
        <v>155</v>
      </c>
      <c r="G151" s="243"/>
      <c r="H151" s="246">
        <v>2.5049999999999999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2" t="s">
        <v>147</v>
      </c>
      <c r="AU151" s="252" t="s">
        <v>84</v>
      </c>
      <c r="AV151" s="15" t="s">
        <v>143</v>
      </c>
      <c r="AW151" s="15" t="s">
        <v>36</v>
      </c>
      <c r="AX151" s="15" t="s">
        <v>82</v>
      </c>
      <c r="AY151" s="252" t="s">
        <v>136</v>
      </c>
    </row>
    <row r="152" s="2" customFormat="1" ht="37.8" customHeight="1">
      <c r="A152" s="40"/>
      <c r="B152" s="41"/>
      <c r="C152" s="202" t="s">
        <v>170</v>
      </c>
      <c r="D152" s="202" t="s">
        <v>138</v>
      </c>
      <c r="E152" s="203" t="s">
        <v>171</v>
      </c>
      <c r="F152" s="204" t="s">
        <v>172</v>
      </c>
      <c r="G152" s="205" t="s">
        <v>141</v>
      </c>
      <c r="H152" s="206">
        <v>2.5049999999999999</v>
      </c>
      <c r="I152" s="207"/>
      <c r="J152" s="208">
        <f>ROUND(I152*H152,2)</f>
        <v>0</v>
      </c>
      <c r="K152" s="204" t="s">
        <v>142</v>
      </c>
      <c r="L152" s="46"/>
      <c r="M152" s="209" t="s">
        <v>19</v>
      </c>
      <c r="N152" s="210" t="s">
        <v>45</v>
      </c>
      <c r="O152" s="86"/>
      <c r="P152" s="211">
        <f>O152*H152</f>
        <v>0</v>
      </c>
      <c r="Q152" s="211">
        <v>0</v>
      </c>
      <c r="R152" s="211">
        <f>Q152*H152</f>
        <v>0</v>
      </c>
      <c r="S152" s="211">
        <v>0</v>
      </c>
      <c r="T152" s="212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3" t="s">
        <v>143</v>
      </c>
      <c r="AT152" s="213" t="s">
        <v>138</v>
      </c>
      <c r="AU152" s="213" t="s">
        <v>84</v>
      </c>
      <c r="AY152" s="19" t="s">
        <v>136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9" t="s">
        <v>82</v>
      </c>
      <c r="BK152" s="214">
        <f>ROUND(I152*H152,2)</f>
        <v>0</v>
      </c>
      <c r="BL152" s="19" t="s">
        <v>143</v>
      </c>
      <c r="BM152" s="213" t="s">
        <v>173</v>
      </c>
    </row>
    <row r="153" s="2" customFormat="1">
      <c r="A153" s="40"/>
      <c r="B153" s="41"/>
      <c r="C153" s="42"/>
      <c r="D153" s="215" t="s">
        <v>145</v>
      </c>
      <c r="E153" s="42"/>
      <c r="F153" s="216" t="s">
        <v>174</v>
      </c>
      <c r="G153" s="42"/>
      <c r="H153" s="42"/>
      <c r="I153" s="217"/>
      <c r="J153" s="42"/>
      <c r="K153" s="42"/>
      <c r="L153" s="46"/>
      <c r="M153" s="218"/>
      <c r="N153" s="219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145</v>
      </c>
      <c r="AU153" s="19" t="s">
        <v>84</v>
      </c>
    </row>
    <row r="154" s="13" customFormat="1">
      <c r="A154" s="13"/>
      <c r="B154" s="220"/>
      <c r="C154" s="221"/>
      <c r="D154" s="222" t="s">
        <v>147</v>
      </c>
      <c r="E154" s="223" t="s">
        <v>19</v>
      </c>
      <c r="F154" s="224" t="s">
        <v>148</v>
      </c>
      <c r="G154" s="221"/>
      <c r="H154" s="223" t="s">
        <v>19</v>
      </c>
      <c r="I154" s="225"/>
      <c r="J154" s="221"/>
      <c r="K154" s="221"/>
      <c r="L154" s="226"/>
      <c r="M154" s="227"/>
      <c r="N154" s="228"/>
      <c r="O154" s="228"/>
      <c r="P154" s="228"/>
      <c r="Q154" s="228"/>
      <c r="R154" s="228"/>
      <c r="S154" s="228"/>
      <c r="T154" s="22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0" t="s">
        <v>147</v>
      </c>
      <c r="AU154" s="230" t="s">
        <v>84</v>
      </c>
      <c r="AV154" s="13" t="s">
        <v>82</v>
      </c>
      <c r="AW154" s="13" t="s">
        <v>36</v>
      </c>
      <c r="AX154" s="13" t="s">
        <v>74</v>
      </c>
      <c r="AY154" s="230" t="s">
        <v>136</v>
      </c>
    </row>
    <row r="155" s="14" customFormat="1">
      <c r="A155" s="14"/>
      <c r="B155" s="231"/>
      <c r="C155" s="232"/>
      <c r="D155" s="222" t="s">
        <v>147</v>
      </c>
      <c r="E155" s="233" t="s">
        <v>19</v>
      </c>
      <c r="F155" s="234" t="s">
        <v>149</v>
      </c>
      <c r="G155" s="232"/>
      <c r="H155" s="235">
        <v>0.93799999999999994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1" t="s">
        <v>147</v>
      </c>
      <c r="AU155" s="241" t="s">
        <v>84</v>
      </c>
      <c r="AV155" s="14" t="s">
        <v>84</v>
      </c>
      <c r="AW155" s="14" t="s">
        <v>36</v>
      </c>
      <c r="AX155" s="14" t="s">
        <v>74</v>
      </c>
      <c r="AY155" s="241" t="s">
        <v>136</v>
      </c>
    </row>
    <row r="156" s="13" customFormat="1">
      <c r="A156" s="13"/>
      <c r="B156" s="220"/>
      <c r="C156" s="221"/>
      <c r="D156" s="222" t="s">
        <v>147</v>
      </c>
      <c r="E156" s="223" t="s">
        <v>19</v>
      </c>
      <c r="F156" s="224" t="s">
        <v>150</v>
      </c>
      <c r="G156" s="221"/>
      <c r="H156" s="223" t="s">
        <v>19</v>
      </c>
      <c r="I156" s="225"/>
      <c r="J156" s="221"/>
      <c r="K156" s="221"/>
      <c r="L156" s="226"/>
      <c r="M156" s="227"/>
      <c r="N156" s="228"/>
      <c r="O156" s="228"/>
      <c r="P156" s="228"/>
      <c r="Q156" s="228"/>
      <c r="R156" s="228"/>
      <c r="S156" s="228"/>
      <c r="T156" s="22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0" t="s">
        <v>147</v>
      </c>
      <c r="AU156" s="230" t="s">
        <v>84</v>
      </c>
      <c r="AV156" s="13" t="s">
        <v>82</v>
      </c>
      <c r="AW156" s="13" t="s">
        <v>36</v>
      </c>
      <c r="AX156" s="13" t="s">
        <v>74</v>
      </c>
      <c r="AY156" s="230" t="s">
        <v>136</v>
      </c>
    </row>
    <row r="157" s="14" customFormat="1">
      <c r="A157" s="14"/>
      <c r="B157" s="231"/>
      <c r="C157" s="232"/>
      <c r="D157" s="222" t="s">
        <v>147</v>
      </c>
      <c r="E157" s="233" t="s">
        <v>19</v>
      </c>
      <c r="F157" s="234" t="s">
        <v>151</v>
      </c>
      <c r="G157" s="232"/>
      <c r="H157" s="235">
        <v>0.213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1" t="s">
        <v>147</v>
      </c>
      <c r="AU157" s="241" t="s">
        <v>84</v>
      </c>
      <c r="AV157" s="14" t="s">
        <v>84</v>
      </c>
      <c r="AW157" s="14" t="s">
        <v>36</v>
      </c>
      <c r="AX157" s="14" t="s">
        <v>74</v>
      </c>
      <c r="AY157" s="241" t="s">
        <v>136</v>
      </c>
    </row>
    <row r="158" s="14" customFormat="1">
      <c r="A158" s="14"/>
      <c r="B158" s="231"/>
      <c r="C158" s="232"/>
      <c r="D158" s="222" t="s">
        <v>147</v>
      </c>
      <c r="E158" s="233" t="s">
        <v>19</v>
      </c>
      <c r="F158" s="234" t="s">
        <v>152</v>
      </c>
      <c r="G158" s="232"/>
      <c r="H158" s="235">
        <v>0.59799999999999998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1" t="s">
        <v>147</v>
      </c>
      <c r="AU158" s="241" t="s">
        <v>84</v>
      </c>
      <c r="AV158" s="14" t="s">
        <v>84</v>
      </c>
      <c r="AW158" s="14" t="s">
        <v>36</v>
      </c>
      <c r="AX158" s="14" t="s">
        <v>74</v>
      </c>
      <c r="AY158" s="241" t="s">
        <v>136</v>
      </c>
    </row>
    <row r="159" s="13" customFormat="1">
      <c r="A159" s="13"/>
      <c r="B159" s="220"/>
      <c r="C159" s="221"/>
      <c r="D159" s="222" t="s">
        <v>147</v>
      </c>
      <c r="E159" s="223" t="s">
        <v>19</v>
      </c>
      <c r="F159" s="224" t="s">
        <v>153</v>
      </c>
      <c r="G159" s="221"/>
      <c r="H159" s="223" t="s">
        <v>19</v>
      </c>
      <c r="I159" s="225"/>
      <c r="J159" s="221"/>
      <c r="K159" s="221"/>
      <c r="L159" s="226"/>
      <c r="M159" s="227"/>
      <c r="N159" s="228"/>
      <c r="O159" s="228"/>
      <c r="P159" s="228"/>
      <c r="Q159" s="228"/>
      <c r="R159" s="228"/>
      <c r="S159" s="228"/>
      <c r="T159" s="22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0" t="s">
        <v>147</v>
      </c>
      <c r="AU159" s="230" t="s">
        <v>84</v>
      </c>
      <c r="AV159" s="13" t="s">
        <v>82</v>
      </c>
      <c r="AW159" s="13" t="s">
        <v>36</v>
      </c>
      <c r="AX159" s="13" t="s">
        <v>74</v>
      </c>
      <c r="AY159" s="230" t="s">
        <v>136</v>
      </c>
    </row>
    <row r="160" s="14" customFormat="1">
      <c r="A160" s="14"/>
      <c r="B160" s="231"/>
      <c r="C160" s="232"/>
      <c r="D160" s="222" t="s">
        <v>147</v>
      </c>
      <c r="E160" s="233" t="s">
        <v>19</v>
      </c>
      <c r="F160" s="234" t="s">
        <v>154</v>
      </c>
      <c r="G160" s="232"/>
      <c r="H160" s="235">
        <v>0.75600000000000001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1" t="s">
        <v>147</v>
      </c>
      <c r="AU160" s="241" t="s">
        <v>84</v>
      </c>
      <c r="AV160" s="14" t="s">
        <v>84</v>
      </c>
      <c r="AW160" s="14" t="s">
        <v>36</v>
      </c>
      <c r="AX160" s="14" t="s">
        <v>74</v>
      </c>
      <c r="AY160" s="241" t="s">
        <v>136</v>
      </c>
    </row>
    <row r="161" s="15" customFormat="1">
      <c r="A161" s="15"/>
      <c r="B161" s="242"/>
      <c r="C161" s="243"/>
      <c r="D161" s="222" t="s">
        <v>147</v>
      </c>
      <c r="E161" s="244" t="s">
        <v>19</v>
      </c>
      <c r="F161" s="245" t="s">
        <v>155</v>
      </c>
      <c r="G161" s="243"/>
      <c r="H161" s="246">
        <v>2.5049999999999999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2" t="s">
        <v>147</v>
      </c>
      <c r="AU161" s="252" t="s">
        <v>84</v>
      </c>
      <c r="AV161" s="15" t="s">
        <v>143</v>
      </c>
      <c r="AW161" s="15" t="s">
        <v>36</v>
      </c>
      <c r="AX161" s="15" t="s">
        <v>82</v>
      </c>
      <c r="AY161" s="252" t="s">
        <v>136</v>
      </c>
    </row>
    <row r="162" s="2" customFormat="1" ht="44.25" customHeight="1">
      <c r="A162" s="40"/>
      <c r="B162" s="41"/>
      <c r="C162" s="202" t="s">
        <v>175</v>
      </c>
      <c r="D162" s="202" t="s">
        <v>138</v>
      </c>
      <c r="E162" s="203" t="s">
        <v>176</v>
      </c>
      <c r="F162" s="204" t="s">
        <v>177</v>
      </c>
      <c r="G162" s="205" t="s">
        <v>141</v>
      </c>
      <c r="H162" s="206">
        <v>1.7529999999999999</v>
      </c>
      <c r="I162" s="207"/>
      <c r="J162" s="208">
        <f>ROUND(I162*H162,2)</f>
        <v>0</v>
      </c>
      <c r="K162" s="204" t="s">
        <v>142</v>
      </c>
      <c r="L162" s="46"/>
      <c r="M162" s="209" t="s">
        <v>19</v>
      </c>
      <c r="N162" s="210" t="s">
        <v>45</v>
      </c>
      <c r="O162" s="86"/>
      <c r="P162" s="211">
        <f>O162*H162</f>
        <v>0</v>
      </c>
      <c r="Q162" s="211">
        <v>0</v>
      </c>
      <c r="R162" s="211">
        <f>Q162*H162</f>
        <v>0</v>
      </c>
      <c r="S162" s="211">
        <v>0</v>
      </c>
      <c r="T162" s="212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3" t="s">
        <v>143</v>
      </c>
      <c r="AT162" s="213" t="s">
        <v>138</v>
      </c>
      <c r="AU162" s="213" t="s">
        <v>84</v>
      </c>
      <c r="AY162" s="19" t="s">
        <v>136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19" t="s">
        <v>82</v>
      </c>
      <c r="BK162" s="214">
        <f>ROUND(I162*H162,2)</f>
        <v>0</v>
      </c>
      <c r="BL162" s="19" t="s">
        <v>143</v>
      </c>
      <c r="BM162" s="213" t="s">
        <v>178</v>
      </c>
    </row>
    <row r="163" s="2" customFormat="1">
      <c r="A163" s="40"/>
      <c r="B163" s="41"/>
      <c r="C163" s="42"/>
      <c r="D163" s="215" t="s">
        <v>145</v>
      </c>
      <c r="E163" s="42"/>
      <c r="F163" s="216" t="s">
        <v>179</v>
      </c>
      <c r="G163" s="42"/>
      <c r="H163" s="42"/>
      <c r="I163" s="217"/>
      <c r="J163" s="42"/>
      <c r="K163" s="42"/>
      <c r="L163" s="46"/>
      <c r="M163" s="218"/>
      <c r="N163" s="219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145</v>
      </c>
      <c r="AU163" s="19" t="s">
        <v>84</v>
      </c>
    </row>
    <row r="164" s="13" customFormat="1">
      <c r="A164" s="13"/>
      <c r="B164" s="220"/>
      <c r="C164" s="221"/>
      <c r="D164" s="222" t="s">
        <v>147</v>
      </c>
      <c r="E164" s="223" t="s">
        <v>19</v>
      </c>
      <c r="F164" s="224" t="s">
        <v>148</v>
      </c>
      <c r="G164" s="221"/>
      <c r="H164" s="223" t="s">
        <v>19</v>
      </c>
      <c r="I164" s="225"/>
      <c r="J164" s="221"/>
      <c r="K164" s="221"/>
      <c r="L164" s="226"/>
      <c r="M164" s="227"/>
      <c r="N164" s="228"/>
      <c r="O164" s="228"/>
      <c r="P164" s="228"/>
      <c r="Q164" s="228"/>
      <c r="R164" s="228"/>
      <c r="S164" s="228"/>
      <c r="T164" s="22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0" t="s">
        <v>147</v>
      </c>
      <c r="AU164" s="230" t="s">
        <v>84</v>
      </c>
      <c r="AV164" s="13" t="s">
        <v>82</v>
      </c>
      <c r="AW164" s="13" t="s">
        <v>36</v>
      </c>
      <c r="AX164" s="13" t="s">
        <v>74</v>
      </c>
      <c r="AY164" s="230" t="s">
        <v>136</v>
      </c>
    </row>
    <row r="165" s="14" customFormat="1">
      <c r="A165" s="14"/>
      <c r="B165" s="231"/>
      <c r="C165" s="232"/>
      <c r="D165" s="222" t="s">
        <v>147</v>
      </c>
      <c r="E165" s="233" t="s">
        <v>19</v>
      </c>
      <c r="F165" s="234" t="s">
        <v>180</v>
      </c>
      <c r="G165" s="232"/>
      <c r="H165" s="235">
        <v>0.65700000000000003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1" t="s">
        <v>147</v>
      </c>
      <c r="AU165" s="241" t="s">
        <v>84</v>
      </c>
      <c r="AV165" s="14" t="s">
        <v>84</v>
      </c>
      <c r="AW165" s="14" t="s">
        <v>36</v>
      </c>
      <c r="AX165" s="14" t="s">
        <v>74</v>
      </c>
      <c r="AY165" s="241" t="s">
        <v>136</v>
      </c>
    </row>
    <row r="166" s="13" customFormat="1">
      <c r="A166" s="13"/>
      <c r="B166" s="220"/>
      <c r="C166" s="221"/>
      <c r="D166" s="222" t="s">
        <v>147</v>
      </c>
      <c r="E166" s="223" t="s">
        <v>19</v>
      </c>
      <c r="F166" s="224" t="s">
        <v>150</v>
      </c>
      <c r="G166" s="221"/>
      <c r="H166" s="223" t="s">
        <v>19</v>
      </c>
      <c r="I166" s="225"/>
      <c r="J166" s="221"/>
      <c r="K166" s="221"/>
      <c r="L166" s="226"/>
      <c r="M166" s="227"/>
      <c r="N166" s="228"/>
      <c r="O166" s="228"/>
      <c r="P166" s="228"/>
      <c r="Q166" s="228"/>
      <c r="R166" s="228"/>
      <c r="S166" s="228"/>
      <c r="T166" s="22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0" t="s">
        <v>147</v>
      </c>
      <c r="AU166" s="230" t="s">
        <v>84</v>
      </c>
      <c r="AV166" s="13" t="s">
        <v>82</v>
      </c>
      <c r="AW166" s="13" t="s">
        <v>36</v>
      </c>
      <c r="AX166" s="13" t="s">
        <v>74</v>
      </c>
      <c r="AY166" s="230" t="s">
        <v>136</v>
      </c>
    </row>
    <row r="167" s="14" customFormat="1">
      <c r="A167" s="14"/>
      <c r="B167" s="231"/>
      <c r="C167" s="232"/>
      <c r="D167" s="222" t="s">
        <v>147</v>
      </c>
      <c r="E167" s="233" t="s">
        <v>19</v>
      </c>
      <c r="F167" s="234" t="s">
        <v>181</v>
      </c>
      <c r="G167" s="232"/>
      <c r="H167" s="235">
        <v>0.14899999999999999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1" t="s">
        <v>147</v>
      </c>
      <c r="AU167" s="241" t="s">
        <v>84</v>
      </c>
      <c r="AV167" s="14" t="s">
        <v>84</v>
      </c>
      <c r="AW167" s="14" t="s">
        <v>36</v>
      </c>
      <c r="AX167" s="14" t="s">
        <v>74</v>
      </c>
      <c r="AY167" s="241" t="s">
        <v>136</v>
      </c>
    </row>
    <row r="168" s="14" customFormat="1">
      <c r="A168" s="14"/>
      <c r="B168" s="231"/>
      <c r="C168" s="232"/>
      <c r="D168" s="222" t="s">
        <v>147</v>
      </c>
      <c r="E168" s="233" t="s">
        <v>19</v>
      </c>
      <c r="F168" s="234" t="s">
        <v>182</v>
      </c>
      <c r="G168" s="232"/>
      <c r="H168" s="235">
        <v>0.41799999999999998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1" t="s">
        <v>147</v>
      </c>
      <c r="AU168" s="241" t="s">
        <v>84</v>
      </c>
      <c r="AV168" s="14" t="s">
        <v>84</v>
      </c>
      <c r="AW168" s="14" t="s">
        <v>36</v>
      </c>
      <c r="AX168" s="14" t="s">
        <v>74</v>
      </c>
      <c r="AY168" s="241" t="s">
        <v>136</v>
      </c>
    </row>
    <row r="169" s="13" customFormat="1">
      <c r="A169" s="13"/>
      <c r="B169" s="220"/>
      <c r="C169" s="221"/>
      <c r="D169" s="222" t="s">
        <v>147</v>
      </c>
      <c r="E169" s="223" t="s">
        <v>19</v>
      </c>
      <c r="F169" s="224" t="s">
        <v>153</v>
      </c>
      <c r="G169" s="221"/>
      <c r="H169" s="223" t="s">
        <v>19</v>
      </c>
      <c r="I169" s="225"/>
      <c r="J169" s="221"/>
      <c r="K169" s="221"/>
      <c r="L169" s="226"/>
      <c r="M169" s="227"/>
      <c r="N169" s="228"/>
      <c r="O169" s="228"/>
      <c r="P169" s="228"/>
      <c r="Q169" s="228"/>
      <c r="R169" s="228"/>
      <c r="S169" s="228"/>
      <c r="T169" s="22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0" t="s">
        <v>147</v>
      </c>
      <c r="AU169" s="230" t="s">
        <v>84</v>
      </c>
      <c r="AV169" s="13" t="s">
        <v>82</v>
      </c>
      <c r="AW169" s="13" t="s">
        <v>36</v>
      </c>
      <c r="AX169" s="13" t="s">
        <v>74</v>
      </c>
      <c r="AY169" s="230" t="s">
        <v>136</v>
      </c>
    </row>
    <row r="170" s="14" customFormat="1">
      <c r="A170" s="14"/>
      <c r="B170" s="231"/>
      <c r="C170" s="232"/>
      <c r="D170" s="222" t="s">
        <v>147</v>
      </c>
      <c r="E170" s="233" t="s">
        <v>19</v>
      </c>
      <c r="F170" s="234" t="s">
        <v>183</v>
      </c>
      <c r="G170" s="232"/>
      <c r="H170" s="235">
        <v>0.52900000000000003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1" t="s">
        <v>147</v>
      </c>
      <c r="AU170" s="241" t="s">
        <v>84</v>
      </c>
      <c r="AV170" s="14" t="s">
        <v>84</v>
      </c>
      <c r="AW170" s="14" t="s">
        <v>36</v>
      </c>
      <c r="AX170" s="14" t="s">
        <v>74</v>
      </c>
      <c r="AY170" s="241" t="s">
        <v>136</v>
      </c>
    </row>
    <row r="171" s="15" customFormat="1">
      <c r="A171" s="15"/>
      <c r="B171" s="242"/>
      <c r="C171" s="243"/>
      <c r="D171" s="222" t="s">
        <v>147</v>
      </c>
      <c r="E171" s="244" t="s">
        <v>19</v>
      </c>
      <c r="F171" s="245" t="s">
        <v>155</v>
      </c>
      <c r="G171" s="243"/>
      <c r="H171" s="246">
        <v>1.7529999999999999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2" t="s">
        <v>147</v>
      </c>
      <c r="AU171" s="252" t="s">
        <v>84</v>
      </c>
      <c r="AV171" s="15" t="s">
        <v>143</v>
      </c>
      <c r="AW171" s="15" t="s">
        <v>36</v>
      </c>
      <c r="AX171" s="15" t="s">
        <v>82</v>
      </c>
      <c r="AY171" s="252" t="s">
        <v>136</v>
      </c>
    </row>
    <row r="172" s="2" customFormat="1" ht="16.5" customHeight="1">
      <c r="A172" s="40"/>
      <c r="B172" s="41"/>
      <c r="C172" s="253" t="s">
        <v>184</v>
      </c>
      <c r="D172" s="253" t="s">
        <v>185</v>
      </c>
      <c r="E172" s="254" t="s">
        <v>186</v>
      </c>
      <c r="F172" s="255" t="s">
        <v>187</v>
      </c>
      <c r="G172" s="256" t="s">
        <v>188</v>
      </c>
      <c r="H172" s="257">
        <v>3.1549999999999998</v>
      </c>
      <c r="I172" s="258"/>
      <c r="J172" s="259">
        <f>ROUND(I172*H172,2)</f>
        <v>0</v>
      </c>
      <c r="K172" s="255" t="s">
        <v>142</v>
      </c>
      <c r="L172" s="260"/>
      <c r="M172" s="261" t="s">
        <v>19</v>
      </c>
      <c r="N172" s="262" t="s">
        <v>45</v>
      </c>
      <c r="O172" s="86"/>
      <c r="P172" s="211">
        <f>O172*H172</f>
        <v>0</v>
      </c>
      <c r="Q172" s="211">
        <v>1</v>
      </c>
      <c r="R172" s="211">
        <f>Q172*H172</f>
        <v>3.1549999999999998</v>
      </c>
      <c r="S172" s="211">
        <v>0</v>
      </c>
      <c r="T172" s="212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3" t="s">
        <v>189</v>
      </c>
      <c r="AT172" s="213" t="s">
        <v>185</v>
      </c>
      <c r="AU172" s="213" t="s">
        <v>84</v>
      </c>
      <c r="AY172" s="19" t="s">
        <v>136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9" t="s">
        <v>82</v>
      </c>
      <c r="BK172" s="214">
        <f>ROUND(I172*H172,2)</f>
        <v>0</v>
      </c>
      <c r="BL172" s="19" t="s">
        <v>143</v>
      </c>
      <c r="BM172" s="213" t="s">
        <v>190</v>
      </c>
    </row>
    <row r="173" s="13" customFormat="1">
      <c r="A173" s="13"/>
      <c r="B173" s="220"/>
      <c r="C173" s="221"/>
      <c r="D173" s="222" t="s">
        <v>147</v>
      </c>
      <c r="E173" s="223" t="s">
        <v>19</v>
      </c>
      <c r="F173" s="224" t="s">
        <v>148</v>
      </c>
      <c r="G173" s="221"/>
      <c r="H173" s="223" t="s">
        <v>19</v>
      </c>
      <c r="I173" s="225"/>
      <c r="J173" s="221"/>
      <c r="K173" s="221"/>
      <c r="L173" s="226"/>
      <c r="M173" s="227"/>
      <c r="N173" s="228"/>
      <c r="O173" s="228"/>
      <c r="P173" s="228"/>
      <c r="Q173" s="228"/>
      <c r="R173" s="228"/>
      <c r="S173" s="228"/>
      <c r="T173" s="22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0" t="s">
        <v>147</v>
      </c>
      <c r="AU173" s="230" t="s">
        <v>84</v>
      </c>
      <c r="AV173" s="13" t="s">
        <v>82</v>
      </c>
      <c r="AW173" s="13" t="s">
        <v>36</v>
      </c>
      <c r="AX173" s="13" t="s">
        <v>74</v>
      </c>
      <c r="AY173" s="230" t="s">
        <v>136</v>
      </c>
    </row>
    <row r="174" s="14" customFormat="1">
      <c r="A174" s="14"/>
      <c r="B174" s="231"/>
      <c r="C174" s="232"/>
      <c r="D174" s="222" t="s">
        <v>147</v>
      </c>
      <c r="E174" s="233" t="s">
        <v>19</v>
      </c>
      <c r="F174" s="234" t="s">
        <v>180</v>
      </c>
      <c r="G174" s="232"/>
      <c r="H174" s="235">
        <v>0.65700000000000003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1" t="s">
        <v>147</v>
      </c>
      <c r="AU174" s="241" t="s">
        <v>84</v>
      </c>
      <c r="AV174" s="14" t="s">
        <v>84</v>
      </c>
      <c r="AW174" s="14" t="s">
        <v>36</v>
      </c>
      <c r="AX174" s="14" t="s">
        <v>74</v>
      </c>
      <c r="AY174" s="241" t="s">
        <v>136</v>
      </c>
    </row>
    <row r="175" s="13" customFormat="1">
      <c r="A175" s="13"/>
      <c r="B175" s="220"/>
      <c r="C175" s="221"/>
      <c r="D175" s="222" t="s">
        <v>147</v>
      </c>
      <c r="E175" s="223" t="s">
        <v>19</v>
      </c>
      <c r="F175" s="224" t="s">
        <v>150</v>
      </c>
      <c r="G175" s="221"/>
      <c r="H175" s="223" t="s">
        <v>19</v>
      </c>
      <c r="I175" s="225"/>
      <c r="J175" s="221"/>
      <c r="K175" s="221"/>
      <c r="L175" s="226"/>
      <c r="M175" s="227"/>
      <c r="N175" s="228"/>
      <c r="O175" s="228"/>
      <c r="P175" s="228"/>
      <c r="Q175" s="228"/>
      <c r="R175" s="228"/>
      <c r="S175" s="228"/>
      <c r="T175" s="22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0" t="s">
        <v>147</v>
      </c>
      <c r="AU175" s="230" t="s">
        <v>84</v>
      </c>
      <c r="AV175" s="13" t="s">
        <v>82</v>
      </c>
      <c r="AW175" s="13" t="s">
        <v>36</v>
      </c>
      <c r="AX175" s="13" t="s">
        <v>74</v>
      </c>
      <c r="AY175" s="230" t="s">
        <v>136</v>
      </c>
    </row>
    <row r="176" s="14" customFormat="1">
      <c r="A176" s="14"/>
      <c r="B176" s="231"/>
      <c r="C176" s="232"/>
      <c r="D176" s="222" t="s">
        <v>147</v>
      </c>
      <c r="E176" s="233" t="s">
        <v>19</v>
      </c>
      <c r="F176" s="234" t="s">
        <v>181</v>
      </c>
      <c r="G176" s="232"/>
      <c r="H176" s="235">
        <v>0.14899999999999999</v>
      </c>
      <c r="I176" s="236"/>
      <c r="J176" s="232"/>
      <c r="K176" s="232"/>
      <c r="L176" s="237"/>
      <c r="M176" s="238"/>
      <c r="N176" s="239"/>
      <c r="O176" s="239"/>
      <c r="P176" s="239"/>
      <c r="Q176" s="239"/>
      <c r="R176" s="239"/>
      <c r="S176" s="239"/>
      <c r="T176" s="24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1" t="s">
        <v>147</v>
      </c>
      <c r="AU176" s="241" t="s">
        <v>84</v>
      </c>
      <c r="AV176" s="14" t="s">
        <v>84</v>
      </c>
      <c r="AW176" s="14" t="s">
        <v>36</v>
      </c>
      <c r="AX176" s="14" t="s">
        <v>74</v>
      </c>
      <c r="AY176" s="241" t="s">
        <v>136</v>
      </c>
    </row>
    <row r="177" s="14" customFormat="1">
      <c r="A177" s="14"/>
      <c r="B177" s="231"/>
      <c r="C177" s="232"/>
      <c r="D177" s="222" t="s">
        <v>147</v>
      </c>
      <c r="E177" s="233" t="s">
        <v>19</v>
      </c>
      <c r="F177" s="234" t="s">
        <v>182</v>
      </c>
      <c r="G177" s="232"/>
      <c r="H177" s="235">
        <v>0.41799999999999998</v>
      </c>
      <c r="I177" s="236"/>
      <c r="J177" s="232"/>
      <c r="K177" s="232"/>
      <c r="L177" s="237"/>
      <c r="M177" s="238"/>
      <c r="N177" s="239"/>
      <c r="O177" s="239"/>
      <c r="P177" s="239"/>
      <c r="Q177" s="239"/>
      <c r="R177" s="239"/>
      <c r="S177" s="239"/>
      <c r="T177" s="24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1" t="s">
        <v>147</v>
      </c>
      <c r="AU177" s="241" t="s">
        <v>84</v>
      </c>
      <c r="AV177" s="14" t="s">
        <v>84</v>
      </c>
      <c r="AW177" s="14" t="s">
        <v>36</v>
      </c>
      <c r="AX177" s="14" t="s">
        <v>74</v>
      </c>
      <c r="AY177" s="241" t="s">
        <v>136</v>
      </c>
    </row>
    <row r="178" s="13" customFormat="1">
      <c r="A178" s="13"/>
      <c r="B178" s="220"/>
      <c r="C178" s="221"/>
      <c r="D178" s="222" t="s">
        <v>147</v>
      </c>
      <c r="E178" s="223" t="s">
        <v>19</v>
      </c>
      <c r="F178" s="224" t="s">
        <v>153</v>
      </c>
      <c r="G178" s="221"/>
      <c r="H178" s="223" t="s">
        <v>19</v>
      </c>
      <c r="I178" s="225"/>
      <c r="J178" s="221"/>
      <c r="K178" s="221"/>
      <c r="L178" s="226"/>
      <c r="M178" s="227"/>
      <c r="N178" s="228"/>
      <c r="O178" s="228"/>
      <c r="P178" s="228"/>
      <c r="Q178" s="228"/>
      <c r="R178" s="228"/>
      <c r="S178" s="228"/>
      <c r="T178" s="22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0" t="s">
        <v>147</v>
      </c>
      <c r="AU178" s="230" t="s">
        <v>84</v>
      </c>
      <c r="AV178" s="13" t="s">
        <v>82</v>
      </c>
      <c r="AW178" s="13" t="s">
        <v>36</v>
      </c>
      <c r="AX178" s="13" t="s">
        <v>74</v>
      </c>
      <c r="AY178" s="230" t="s">
        <v>136</v>
      </c>
    </row>
    <row r="179" s="14" customFormat="1">
      <c r="A179" s="14"/>
      <c r="B179" s="231"/>
      <c r="C179" s="232"/>
      <c r="D179" s="222" t="s">
        <v>147</v>
      </c>
      <c r="E179" s="233" t="s">
        <v>19</v>
      </c>
      <c r="F179" s="234" t="s">
        <v>183</v>
      </c>
      <c r="G179" s="232"/>
      <c r="H179" s="235">
        <v>0.52900000000000003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1" t="s">
        <v>147</v>
      </c>
      <c r="AU179" s="241" t="s">
        <v>84</v>
      </c>
      <c r="AV179" s="14" t="s">
        <v>84</v>
      </c>
      <c r="AW179" s="14" t="s">
        <v>36</v>
      </c>
      <c r="AX179" s="14" t="s">
        <v>74</v>
      </c>
      <c r="AY179" s="241" t="s">
        <v>136</v>
      </c>
    </row>
    <row r="180" s="15" customFormat="1">
      <c r="A180" s="15"/>
      <c r="B180" s="242"/>
      <c r="C180" s="243"/>
      <c r="D180" s="222" t="s">
        <v>147</v>
      </c>
      <c r="E180" s="244" t="s">
        <v>19</v>
      </c>
      <c r="F180" s="245" t="s">
        <v>155</v>
      </c>
      <c r="G180" s="243"/>
      <c r="H180" s="246">
        <v>1.7529999999999999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52" t="s">
        <v>147</v>
      </c>
      <c r="AU180" s="252" t="s">
        <v>84</v>
      </c>
      <c r="AV180" s="15" t="s">
        <v>143</v>
      </c>
      <c r="AW180" s="15" t="s">
        <v>36</v>
      </c>
      <c r="AX180" s="15" t="s">
        <v>82</v>
      </c>
      <c r="AY180" s="252" t="s">
        <v>136</v>
      </c>
    </row>
    <row r="181" s="14" customFormat="1">
      <c r="A181" s="14"/>
      <c r="B181" s="231"/>
      <c r="C181" s="232"/>
      <c r="D181" s="222" t="s">
        <v>147</v>
      </c>
      <c r="E181" s="232"/>
      <c r="F181" s="234" t="s">
        <v>191</v>
      </c>
      <c r="G181" s="232"/>
      <c r="H181" s="235">
        <v>3.1549999999999998</v>
      </c>
      <c r="I181" s="236"/>
      <c r="J181" s="232"/>
      <c r="K181" s="232"/>
      <c r="L181" s="237"/>
      <c r="M181" s="238"/>
      <c r="N181" s="239"/>
      <c r="O181" s="239"/>
      <c r="P181" s="239"/>
      <c r="Q181" s="239"/>
      <c r="R181" s="239"/>
      <c r="S181" s="239"/>
      <c r="T181" s="24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1" t="s">
        <v>147</v>
      </c>
      <c r="AU181" s="241" t="s">
        <v>84</v>
      </c>
      <c r="AV181" s="14" t="s">
        <v>84</v>
      </c>
      <c r="AW181" s="14" t="s">
        <v>4</v>
      </c>
      <c r="AX181" s="14" t="s">
        <v>82</v>
      </c>
      <c r="AY181" s="241" t="s">
        <v>136</v>
      </c>
    </row>
    <row r="182" s="2" customFormat="1" ht="37.8" customHeight="1">
      <c r="A182" s="40"/>
      <c r="B182" s="41"/>
      <c r="C182" s="202" t="s">
        <v>189</v>
      </c>
      <c r="D182" s="202" t="s">
        <v>138</v>
      </c>
      <c r="E182" s="203" t="s">
        <v>192</v>
      </c>
      <c r="F182" s="204" t="s">
        <v>193</v>
      </c>
      <c r="G182" s="205" t="s">
        <v>141</v>
      </c>
      <c r="H182" s="206">
        <v>2.5049999999999999</v>
      </c>
      <c r="I182" s="207"/>
      <c r="J182" s="208">
        <f>ROUND(I182*H182,2)</f>
        <v>0</v>
      </c>
      <c r="K182" s="204" t="s">
        <v>142</v>
      </c>
      <c r="L182" s="46"/>
      <c r="M182" s="209" t="s">
        <v>19</v>
      </c>
      <c r="N182" s="210" t="s">
        <v>45</v>
      </c>
      <c r="O182" s="86"/>
      <c r="P182" s="211">
        <f>O182*H182</f>
        <v>0</v>
      </c>
      <c r="Q182" s="211">
        <v>0</v>
      </c>
      <c r="R182" s="211">
        <f>Q182*H182</f>
        <v>0</v>
      </c>
      <c r="S182" s="211">
        <v>0</v>
      </c>
      <c r="T182" s="212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3" t="s">
        <v>143</v>
      </c>
      <c r="AT182" s="213" t="s">
        <v>138</v>
      </c>
      <c r="AU182" s="213" t="s">
        <v>84</v>
      </c>
      <c r="AY182" s="19" t="s">
        <v>136</v>
      </c>
      <c r="BE182" s="214">
        <f>IF(N182="základní",J182,0)</f>
        <v>0</v>
      </c>
      <c r="BF182" s="214">
        <f>IF(N182="snížená",J182,0)</f>
        <v>0</v>
      </c>
      <c r="BG182" s="214">
        <f>IF(N182="zákl. přenesená",J182,0)</f>
        <v>0</v>
      </c>
      <c r="BH182" s="214">
        <f>IF(N182="sníž. přenesená",J182,0)</f>
        <v>0</v>
      </c>
      <c r="BI182" s="214">
        <f>IF(N182="nulová",J182,0)</f>
        <v>0</v>
      </c>
      <c r="BJ182" s="19" t="s">
        <v>82</v>
      </c>
      <c r="BK182" s="214">
        <f>ROUND(I182*H182,2)</f>
        <v>0</v>
      </c>
      <c r="BL182" s="19" t="s">
        <v>143</v>
      </c>
      <c r="BM182" s="213" t="s">
        <v>194</v>
      </c>
    </row>
    <row r="183" s="2" customFormat="1">
      <c r="A183" s="40"/>
      <c r="B183" s="41"/>
      <c r="C183" s="42"/>
      <c r="D183" s="215" t="s">
        <v>145</v>
      </c>
      <c r="E183" s="42"/>
      <c r="F183" s="216" t="s">
        <v>195</v>
      </c>
      <c r="G183" s="42"/>
      <c r="H183" s="42"/>
      <c r="I183" s="217"/>
      <c r="J183" s="42"/>
      <c r="K183" s="42"/>
      <c r="L183" s="46"/>
      <c r="M183" s="218"/>
      <c r="N183" s="219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145</v>
      </c>
      <c r="AU183" s="19" t="s">
        <v>84</v>
      </c>
    </row>
    <row r="184" s="13" customFormat="1">
      <c r="A184" s="13"/>
      <c r="B184" s="220"/>
      <c r="C184" s="221"/>
      <c r="D184" s="222" t="s">
        <v>147</v>
      </c>
      <c r="E184" s="223" t="s">
        <v>19</v>
      </c>
      <c r="F184" s="224" t="s">
        <v>148</v>
      </c>
      <c r="G184" s="221"/>
      <c r="H184" s="223" t="s">
        <v>19</v>
      </c>
      <c r="I184" s="225"/>
      <c r="J184" s="221"/>
      <c r="K184" s="221"/>
      <c r="L184" s="226"/>
      <c r="M184" s="227"/>
      <c r="N184" s="228"/>
      <c r="O184" s="228"/>
      <c r="P184" s="228"/>
      <c r="Q184" s="228"/>
      <c r="R184" s="228"/>
      <c r="S184" s="228"/>
      <c r="T184" s="22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0" t="s">
        <v>147</v>
      </c>
      <c r="AU184" s="230" t="s">
        <v>84</v>
      </c>
      <c r="AV184" s="13" t="s">
        <v>82</v>
      </c>
      <c r="AW184" s="13" t="s">
        <v>36</v>
      </c>
      <c r="AX184" s="13" t="s">
        <v>74</v>
      </c>
      <c r="AY184" s="230" t="s">
        <v>136</v>
      </c>
    </row>
    <row r="185" s="14" customFormat="1">
      <c r="A185" s="14"/>
      <c r="B185" s="231"/>
      <c r="C185" s="232"/>
      <c r="D185" s="222" t="s">
        <v>147</v>
      </c>
      <c r="E185" s="233" t="s">
        <v>19</v>
      </c>
      <c r="F185" s="234" t="s">
        <v>149</v>
      </c>
      <c r="G185" s="232"/>
      <c r="H185" s="235">
        <v>0.93799999999999994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1" t="s">
        <v>147</v>
      </c>
      <c r="AU185" s="241" t="s">
        <v>84</v>
      </c>
      <c r="AV185" s="14" t="s">
        <v>84</v>
      </c>
      <c r="AW185" s="14" t="s">
        <v>36</v>
      </c>
      <c r="AX185" s="14" t="s">
        <v>74</v>
      </c>
      <c r="AY185" s="241" t="s">
        <v>136</v>
      </c>
    </row>
    <row r="186" s="13" customFormat="1">
      <c r="A186" s="13"/>
      <c r="B186" s="220"/>
      <c r="C186" s="221"/>
      <c r="D186" s="222" t="s">
        <v>147</v>
      </c>
      <c r="E186" s="223" t="s">
        <v>19</v>
      </c>
      <c r="F186" s="224" t="s">
        <v>150</v>
      </c>
      <c r="G186" s="221"/>
      <c r="H186" s="223" t="s">
        <v>19</v>
      </c>
      <c r="I186" s="225"/>
      <c r="J186" s="221"/>
      <c r="K186" s="221"/>
      <c r="L186" s="226"/>
      <c r="M186" s="227"/>
      <c r="N186" s="228"/>
      <c r="O186" s="228"/>
      <c r="P186" s="228"/>
      <c r="Q186" s="228"/>
      <c r="R186" s="228"/>
      <c r="S186" s="228"/>
      <c r="T186" s="22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0" t="s">
        <v>147</v>
      </c>
      <c r="AU186" s="230" t="s">
        <v>84</v>
      </c>
      <c r="AV186" s="13" t="s">
        <v>82</v>
      </c>
      <c r="AW186" s="13" t="s">
        <v>36</v>
      </c>
      <c r="AX186" s="13" t="s">
        <v>74</v>
      </c>
      <c r="AY186" s="230" t="s">
        <v>136</v>
      </c>
    </row>
    <row r="187" s="14" customFormat="1">
      <c r="A187" s="14"/>
      <c r="B187" s="231"/>
      <c r="C187" s="232"/>
      <c r="D187" s="222" t="s">
        <v>147</v>
      </c>
      <c r="E187" s="233" t="s">
        <v>19</v>
      </c>
      <c r="F187" s="234" t="s">
        <v>151</v>
      </c>
      <c r="G187" s="232"/>
      <c r="H187" s="235">
        <v>0.213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1" t="s">
        <v>147</v>
      </c>
      <c r="AU187" s="241" t="s">
        <v>84</v>
      </c>
      <c r="AV187" s="14" t="s">
        <v>84</v>
      </c>
      <c r="AW187" s="14" t="s">
        <v>36</v>
      </c>
      <c r="AX187" s="14" t="s">
        <v>74</v>
      </c>
      <c r="AY187" s="241" t="s">
        <v>136</v>
      </c>
    </row>
    <row r="188" s="14" customFormat="1">
      <c r="A188" s="14"/>
      <c r="B188" s="231"/>
      <c r="C188" s="232"/>
      <c r="D188" s="222" t="s">
        <v>147</v>
      </c>
      <c r="E188" s="233" t="s">
        <v>19</v>
      </c>
      <c r="F188" s="234" t="s">
        <v>152</v>
      </c>
      <c r="G188" s="232"/>
      <c r="H188" s="235">
        <v>0.59799999999999998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1" t="s">
        <v>147</v>
      </c>
      <c r="AU188" s="241" t="s">
        <v>84</v>
      </c>
      <c r="AV188" s="14" t="s">
        <v>84</v>
      </c>
      <c r="AW188" s="14" t="s">
        <v>36</v>
      </c>
      <c r="AX188" s="14" t="s">
        <v>74</v>
      </c>
      <c r="AY188" s="241" t="s">
        <v>136</v>
      </c>
    </row>
    <row r="189" s="13" customFormat="1">
      <c r="A189" s="13"/>
      <c r="B189" s="220"/>
      <c r="C189" s="221"/>
      <c r="D189" s="222" t="s">
        <v>147</v>
      </c>
      <c r="E189" s="223" t="s">
        <v>19</v>
      </c>
      <c r="F189" s="224" t="s">
        <v>153</v>
      </c>
      <c r="G189" s="221"/>
      <c r="H189" s="223" t="s">
        <v>19</v>
      </c>
      <c r="I189" s="225"/>
      <c r="J189" s="221"/>
      <c r="K189" s="221"/>
      <c r="L189" s="226"/>
      <c r="M189" s="227"/>
      <c r="N189" s="228"/>
      <c r="O189" s="228"/>
      <c r="P189" s="228"/>
      <c r="Q189" s="228"/>
      <c r="R189" s="228"/>
      <c r="S189" s="228"/>
      <c r="T189" s="22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0" t="s">
        <v>147</v>
      </c>
      <c r="AU189" s="230" t="s">
        <v>84</v>
      </c>
      <c r="AV189" s="13" t="s">
        <v>82</v>
      </c>
      <c r="AW189" s="13" t="s">
        <v>36</v>
      </c>
      <c r="AX189" s="13" t="s">
        <v>74</v>
      </c>
      <c r="AY189" s="230" t="s">
        <v>136</v>
      </c>
    </row>
    <row r="190" s="14" customFormat="1">
      <c r="A190" s="14"/>
      <c r="B190" s="231"/>
      <c r="C190" s="232"/>
      <c r="D190" s="222" t="s">
        <v>147</v>
      </c>
      <c r="E190" s="233" t="s">
        <v>19</v>
      </c>
      <c r="F190" s="234" t="s">
        <v>154</v>
      </c>
      <c r="G190" s="232"/>
      <c r="H190" s="235">
        <v>0.75600000000000001</v>
      </c>
      <c r="I190" s="236"/>
      <c r="J190" s="232"/>
      <c r="K190" s="232"/>
      <c r="L190" s="237"/>
      <c r="M190" s="238"/>
      <c r="N190" s="239"/>
      <c r="O190" s="239"/>
      <c r="P190" s="239"/>
      <c r="Q190" s="239"/>
      <c r="R190" s="239"/>
      <c r="S190" s="239"/>
      <c r="T190" s="24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1" t="s">
        <v>147</v>
      </c>
      <c r="AU190" s="241" t="s">
        <v>84</v>
      </c>
      <c r="AV190" s="14" t="s">
        <v>84</v>
      </c>
      <c r="AW190" s="14" t="s">
        <v>36</v>
      </c>
      <c r="AX190" s="14" t="s">
        <v>74</v>
      </c>
      <c r="AY190" s="241" t="s">
        <v>136</v>
      </c>
    </row>
    <row r="191" s="15" customFormat="1">
      <c r="A191" s="15"/>
      <c r="B191" s="242"/>
      <c r="C191" s="243"/>
      <c r="D191" s="222" t="s">
        <v>147</v>
      </c>
      <c r="E191" s="244" t="s">
        <v>19</v>
      </c>
      <c r="F191" s="245" t="s">
        <v>155</v>
      </c>
      <c r="G191" s="243"/>
      <c r="H191" s="246">
        <v>2.5049999999999999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2" t="s">
        <v>147</v>
      </c>
      <c r="AU191" s="252" t="s">
        <v>84</v>
      </c>
      <c r="AV191" s="15" t="s">
        <v>143</v>
      </c>
      <c r="AW191" s="15" t="s">
        <v>36</v>
      </c>
      <c r="AX191" s="15" t="s">
        <v>82</v>
      </c>
      <c r="AY191" s="252" t="s">
        <v>136</v>
      </c>
    </row>
    <row r="192" s="2" customFormat="1" ht="44.25" customHeight="1">
      <c r="A192" s="40"/>
      <c r="B192" s="41"/>
      <c r="C192" s="202" t="s">
        <v>196</v>
      </c>
      <c r="D192" s="202" t="s">
        <v>138</v>
      </c>
      <c r="E192" s="203" t="s">
        <v>197</v>
      </c>
      <c r="F192" s="204" t="s">
        <v>198</v>
      </c>
      <c r="G192" s="205" t="s">
        <v>188</v>
      </c>
      <c r="H192" s="206">
        <v>4.5090000000000003</v>
      </c>
      <c r="I192" s="207"/>
      <c r="J192" s="208">
        <f>ROUND(I192*H192,2)</f>
        <v>0</v>
      </c>
      <c r="K192" s="204" t="s">
        <v>142</v>
      </c>
      <c r="L192" s="46"/>
      <c r="M192" s="209" t="s">
        <v>19</v>
      </c>
      <c r="N192" s="210" t="s">
        <v>45</v>
      </c>
      <c r="O192" s="86"/>
      <c r="P192" s="211">
        <f>O192*H192</f>
        <v>0</v>
      </c>
      <c r="Q192" s="211">
        <v>0</v>
      </c>
      <c r="R192" s="211">
        <f>Q192*H192</f>
        <v>0</v>
      </c>
      <c r="S192" s="211">
        <v>0</v>
      </c>
      <c r="T192" s="212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3" t="s">
        <v>143</v>
      </c>
      <c r="AT192" s="213" t="s">
        <v>138</v>
      </c>
      <c r="AU192" s="213" t="s">
        <v>84</v>
      </c>
      <c r="AY192" s="19" t="s">
        <v>136</v>
      </c>
      <c r="BE192" s="214">
        <f>IF(N192="základní",J192,0)</f>
        <v>0</v>
      </c>
      <c r="BF192" s="214">
        <f>IF(N192="snížená",J192,0)</f>
        <v>0</v>
      </c>
      <c r="BG192" s="214">
        <f>IF(N192="zákl. přenesená",J192,0)</f>
        <v>0</v>
      </c>
      <c r="BH192" s="214">
        <f>IF(N192="sníž. přenesená",J192,0)</f>
        <v>0</v>
      </c>
      <c r="BI192" s="214">
        <f>IF(N192="nulová",J192,0)</f>
        <v>0</v>
      </c>
      <c r="BJ192" s="19" t="s">
        <v>82</v>
      </c>
      <c r="BK192" s="214">
        <f>ROUND(I192*H192,2)</f>
        <v>0</v>
      </c>
      <c r="BL192" s="19" t="s">
        <v>143</v>
      </c>
      <c r="BM192" s="213" t="s">
        <v>199</v>
      </c>
    </row>
    <row r="193" s="2" customFormat="1">
      <c r="A193" s="40"/>
      <c r="B193" s="41"/>
      <c r="C193" s="42"/>
      <c r="D193" s="215" t="s">
        <v>145</v>
      </c>
      <c r="E193" s="42"/>
      <c r="F193" s="216" t="s">
        <v>200</v>
      </c>
      <c r="G193" s="42"/>
      <c r="H193" s="42"/>
      <c r="I193" s="217"/>
      <c r="J193" s="42"/>
      <c r="K193" s="42"/>
      <c r="L193" s="46"/>
      <c r="M193" s="218"/>
      <c r="N193" s="219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145</v>
      </c>
      <c r="AU193" s="19" t="s">
        <v>84</v>
      </c>
    </row>
    <row r="194" s="13" customFormat="1">
      <c r="A194" s="13"/>
      <c r="B194" s="220"/>
      <c r="C194" s="221"/>
      <c r="D194" s="222" t="s">
        <v>147</v>
      </c>
      <c r="E194" s="223" t="s">
        <v>19</v>
      </c>
      <c r="F194" s="224" t="s">
        <v>148</v>
      </c>
      <c r="G194" s="221"/>
      <c r="H194" s="223" t="s">
        <v>19</v>
      </c>
      <c r="I194" s="225"/>
      <c r="J194" s="221"/>
      <c r="K194" s="221"/>
      <c r="L194" s="226"/>
      <c r="M194" s="227"/>
      <c r="N194" s="228"/>
      <c r="O194" s="228"/>
      <c r="P194" s="228"/>
      <c r="Q194" s="228"/>
      <c r="R194" s="228"/>
      <c r="S194" s="228"/>
      <c r="T194" s="22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0" t="s">
        <v>147</v>
      </c>
      <c r="AU194" s="230" t="s">
        <v>84</v>
      </c>
      <c r="AV194" s="13" t="s">
        <v>82</v>
      </c>
      <c r="AW194" s="13" t="s">
        <v>36</v>
      </c>
      <c r="AX194" s="13" t="s">
        <v>74</v>
      </c>
      <c r="AY194" s="230" t="s">
        <v>136</v>
      </c>
    </row>
    <row r="195" s="14" customFormat="1">
      <c r="A195" s="14"/>
      <c r="B195" s="231"/>
      <c r="C195" s="232"/>
      <c r="D195" s="222" t="s">
        <v>147</v>
      </c>
      <c r="E195" s="233" t="s">
        <v>19</v>
      </c>
      <c r="F195" s="234" t="s">
        <v>149</v>
      </c>
      <c r="G195" s="232"/>
      <c r="H195" s="235">
        <v>0.93799999999999994</v>
      </c>
      <c r="I195" s="236"/>
      <c r="J195" s="232"/>
      <c r="K195" s="232"/>
      <c r="L195" s="237"/>
      <c r="M195" s="238"/>
      <c r="N195" s="239"/>
      <c r="O195" s="239"/>
      <c r="P195" s="239"/>
      <c r="Q195" s="239"/>
      <c r="R195" s="239"/>
      <c r="S195" s="239"/>
      <c r="T195" s="24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1" t="s">
        <v>147</v>
      </c>
      <c r="AU195" s="241" t="s">
        <v>84</v>
      </c>
      <c r="AV195" s="14" t="s">
        <v>84</v>
      </c>
      <c r="AW195" s="14" t="s">
        <v>36</v>
      </c>
      <c r="AX195" s="14" t="s">
        <v>74</v>
      </c>
      <c r="AY195" s="241" t="s">
        <v>136</v>
      </c>
    </row>
    <row r="196" s="13" customFormat="1">
      <c r="A196" s="13"/>
      <c r="B196" s="220"/>
      <c r="C196" s="221"/>
      <c r="D196" s="222" t="s">
        <v>147</v>
      </c>
      <c r="E196" s="223" t="s">
        <v>19</v>
      </c>
      <c r="F196" s="224" t="s">
        <v>150</v>
      </c>
      <c r="G196" s="221"/>
      <c r="H196" s="223" t="s">
        <v>19</v>
      </c>
      <c r="I196" s="225"/>
      <c r="J196" s="221"/>
      <c r="K196" s="221"/>
      <c r="L196" s="226"/>
      <c r="M196" s="227"/>
      <c r="N196" s="228"/>
      <c r="O196" s="228"/>
      <c r="P196" s="228"/>
      <c r="Q196" s="228"/>
      <c r="R196" s="228"/>
      <c r="S196" s="228"/>
      <c r="T196" s="22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0" t="s">
        <v>147</v>
      </c>
      <c r="AU196" s="230" t="s">
        <v>84</v>
      </c>
      <c r="AV196" s="13" t="s">
        <v>82</v>
      </c>
      <c r="AW196" s="13" t="s">
        <v>36</v>
      </c>
      <c r="AX196" s="13" t="s">
        <v>74</v>
      </c>
      <c r="AY196" s="230" t="s">
        <v>136</v>
      </c>
    </row>
    <row r="197" s="14" customFormat="1">
      <c r="A197" s="14"/>
      <c r="B197" s="231"/>
      <c r="C197" s="232"/>
      <c r="D197" s="222" t="s">
        <v>147</v>
      </c>
      <c r="E197" s="233" t="s">
        <v>19</v>
      </c>
      <c r="F197" s="234" t="s">
        <v>151</v>
      </c>
      <c r="G197" s="232"/>
      <c r="H197" s="235">
        <v>0.213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1" t="s">
        <v>147</v>
      </c>
      <c r="AU197" s="241" t="s">
        <v>84</v>
      </c>
      <c r="AV197" s="14" t="s">
        <v>84</v>
      </c>
      <c r="AW197" s="14" t="s">
        <v>36</v>
      </c>
      <c r="AX197" s="14" t="s">
        <v>74</v>
      </c>
      <c r="AY197" s="241" t="s">
        <v>136</v>
      </c>
    </row>
    <row r="198" s="14" customFormat="1">
      <c r="A198" s="14"/>
      <c r="B198" s="231"/>
      <c r="C198" s="232"/>
      <c r="D198" s="222" t="s">
        <v>147</v>
      </c>
      <c r="E198" s="233" t="s">
        <v>19</v>
      </c>
      <c r="F198" s="234" t="s">
        <v>152</v>
      </c>
      <c r="G198" s="232"/>
      <c r="H198" s="235">
        <v>0.59799999999999998</v>
      </c>
      <c r="I198" s="236"/>
      <c r="J198" s="232"/>
      <c r="K198" s="232"/>
      <c r="L198" s="237"/>
      <c r="M198" s="238"/>
      <c r="N198" s="239"/>
      <c r="O198" s="239"/>
      <c r="P198" s="239"/>
      <c r="Q198" s="239"/>
      <c r="R198" s="239"/>
      <c r="S198" s="239"/>
      <c r="T198" s="24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1" t="s">
        <v>147</v>
      </c>
      <c r="AU198" s="241" t="s">
        <v>84</v>
      </c>
      <c r="AV198" s="14" t="s">
        <v>84</v>
      </c>
      <c r="AW198" s="14" t="s">
        <v>36</v>
      </c>
      <c r="AX198" s="14" t="s">
        <v>74</v>
      </c>
      <c r="AY198" s="241" t="s">
        <v>136</v>
      </c>
    </row>
    <row r="199" s="13" customFormat="1">
      <c r="A199" s="13"/>
      <c r="B199" s="220"/>
      <c r="C199" s="221"/>
      <c r="D199" s="222" t="s">
        <v>147</v>
      </c>
      <c r="E199" s="223" t="s">
        <v>19</v>
      </c>
      <c r="F199" s="224" t="s">
        <v>153</v>
      </c>
      <c r="G199" s="221"/>
      <c r="H199" s="223" t="s">
        <v>19</v>
      </c>
      <c r="I199" s="225"/>
      <c r="J199" s="221"/>
      <c r="K199" s="221"/>
      <c r="L199" s="226"/>
      <c r="M199" s="227"/>
      <c r="N199" s="228"/>
      <c r="O199" s="228"/>
      <c r="P199" s="228"/>
      <c r="Q199" s="228"/>
      <c r="R199" s="228"/>
      <c r="S199" s="228"/>
      <c r="T199" s="22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0" t="s">
        <v>147</v>
      </c>
      <c r="AU199" s="230" t="s">
        <v>84</v>
      </c>
      <c r="AV199" s="13" t="s">
        <v>82</v>
      </c>
      <c r="AW199" s="13" t="s">
        <v>36</v>
      </c>
      <c r="AX199" s="13" t="s">
        <v>74</v>
      </c>
      <c r="AY199" s="230" t="s">
        <v>136</v>
      </c>
    </row>
    <row r="200" s="14" customFormat="1">
      <c r="A200" s="14"/>
      <c r="B200" s="231"/>
      <c r="C200" s="232"/>
      <c r="D200" s="222" t="s">
        <v>147</v>
      </c>
      <c r="E200" s="233" t="s">
        <v>19</v>
      </c>
      <c r="F200" s="234" t="s">
        <v>154</v>
      </c>
      <c r="G200" s="232"/>
      <c r="H200" s="235">
        <v>0.75600000000000001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1" t="s">
        <v>147</v>
      </c>
      <c r="AU200" s="241" t="s">
        <v>84</v>
      </c>
      <c r="AV200" s="14" t="s">
        <v>84</v>
      </c>
      <c r="AW200" s="14" t="s">
        <v>36</v>
      </c>
      <c r="AX200" s="14" t="s">
        <v>74</v>
      </c>
      <c r="AY200" s="241" t="s">
        <v>136</v>
      </c>
    </row>
    <row r="201" s="15" customFormat="1">
      <c r="A201" s="15"/>
      <c r="B201" s="242"/>
      <c r="C201" s="243"/>
      <c r="D201" s="222" t="s">
        <v>147</v>
      </c>
      <c r="E201" s="244" t="s">
        <v>19</v>
      </c>
      <c r="F201" s="245" t="s">
        <v>155</v>
      </c>
      <c r="G201" s="243"/>
      <c r="H201" s="246">
        <v>2.5049999999999999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2" t="s">
        <v>147</v>
      </c>
      <c r="AU201" s="252" t="s">
        <v>84</v>
      </c>
      <c r="AV201" s="15" t="s">
        <v>143</v>
      </c>
      <c r="AW201" s="15" t="s">
        <v>36</v>
      </c>
      <c r="AX201" s="15" t="s">
        <v>82</v>
      </c>
      <c r="AY201" s="252" t="s">
        <v>136</v>
      </c>
    </row>
    <row r="202" s="14" customFormat="1">
      <c r="A202" s="14"/>
      <c r="B202" s="231"/>
      <c r="C202" s="232"/>
      <c r="D202" s="222" t="s">
        <v>147</v>
      </c>
      <c r="E202" s="232"/>
      <c r="F202" s="234" t="s">
        <v>201</v>
      </c>
      <c r="G202" s="232"/>
      <c r="H202" s="235">
        <v>4.5090000000000003</v>
      </c>
      <c r="I202" s="236"/>
      <c r="J202" s="232"/>
      <c r="K202" s="232"/>
      <c r="L202" s="237"/>
      <c r="M202" s="238"/>
      <c r="N202" s="239"/>
      <c r="O202" s="239"/>
      <c r="P202" s="239"/>
      <c r="Q202" s="239"/>
      <c r="R202" s="239"/>
      <c r="S202" s="239"/>
      <c r="T202" s="24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1" t="s">
        <v>147</v>
      </c>
      <c r="AU202" s="241" t="s">
        <v>84</v>
      </c>
      <c r="AV202" s="14" t="s">
        <v>84</v>
      </c>
      <c r="AW202" s="14" t="s">
        <v>4</v>
      </c>
      <c r="AX202" s="14" t="s">
        <v>82</v>
      </c>
      <c r="AY202" s="241" t="s">
        <v>136</v>
      </c>
    </row>
    <row r="203" s="12" customFormat="1" ht="22.8" customHeight="1">
      <c r="A203" s="12"/>
      <c r="B203" s="186"/>
      <c r="C203" s="187"/>
      <c r="D203" s="188" t="s">
        <v>73</v>
      </c>
      <c r="E203" s="200" t="s">
        <v>160</v>
      </c>
      <c r="F203" s="200" t="s">
        <v>202</v>
      </c>
      <c r="G203" s="187"/>
      <c r="H203" s="187"/>
      <c r="I203" s="190"/>
      <c r="J203" s="201">
        <f>BK203</f>
        <v>0</v>
      </c>
      <c r="K203" s="187"/>
      <c r="L203" s="192"/>
      <c r="M203" s="193"/>
      <c r="N203" s="194"/>
      <c r="O203" s="194"/>
      <c r="P203" s="195">
        <f>SUM(P204:P223)</f>
        <v>0</v>
      </c>
      <c r="Q203" s="194"/>
      <c r="R203" s="195">
        <f>SUM(R204:R223)</f>
        <v>1.75256295</v>
      </c>
      <c r="S203" s="194"/>
      <c r="T203" s="196">
        <f>SUM(T204:T223)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97" t="s">
        <v>82</v>
      </c>
      <c r="AT203" s="198" t="s">
        <v>73</v>
      </c>
      <c r="AU203" s="198" t="s">
        <v>82</v>
      </c>
      <c r="AY203" s="197" t="s">
        <v>136</v>
      </c>
      <c r="BK203" s="199">
        <f>SUM(BK204:BK223)</f>
        <v>0</v>
      </c>
    </row>
    <row r="204" s="2" customFormat="1" ht="37.8" customHeight="1">
      <c r="A204" s="40"/>
      <c r="B204" s="41"/>
      <c r="C204" s="202" t="s">
        <v>203</v>
      </c>
      <c r="D204" s="202" t="s">
        <v>138</v>
      </c>
      <c r="E204" s="203" t="s">
        <v>204</v>
      </c>
      <c r="F204" s="204" t="s">
        <v>205</v>
      </c>
      <c r="G204" s="205" t="s">
        <v>206</v>
      </c>
      <c r="H204" s="206">
        <v>3</v>
      </c>
      <c r="I204" s="207"/>
      <c r="J204" s="208">
        <f>ROUND(I204*H204,2)</f>
        <v>0</v>
      </c>
      <c r="K204" s="204" t="s">
        <v>142</v>
      </c>
      <c r="L204" s="46"/>
      <c r="M204" s="209" t="s">
        <v>19</v>
      </c>
      <c r="N204" s="210" t="s">
        <v>45</v>
      </c>
      <c r="O204" s="86"/>
      <c r="P204" s="211">
        <f>O204*H204</f>
        <v>0</v>
      </c>
      <c r="Q204" s="211">
        <v>0.054550000000000001</v>
      </c>
      <c r="R204" s="211">
        <f>Q204*H204</f>
        <v>0.16365000000000002</v>
      </c>
      <c r="S204" s="211">
        <v>0</v>
      </c>
      <c r="T204" s="212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3" t="s">
        <v>143</v>
      </c>
      <c r="AT204" s="213" t="s">
        <v>138</v>
      </c>
      <c r="AU204" s="213" t="s">
        <v>84</v>
      </c>
      <c r="AY204" s="19" t="s">
        <v>136</v>
      </c>
      <c r="BE204" s="214">
        <f>IF(N204="základní",J204,0)</f>
        <v>0</v>
      </c>
      <c r="BF204" s="214">
        <f>IF(N204="snížená",J204,0)</f>
        <v>0</v>
      </c>
      <c r="BG204" s="214">
        <f>IF(N204="zákl. přenesená",J204,0)</f>
        <v>0</v>
      </c>
      <c r="BH204" s="214">
        <f>IF(N204="sníž. přenesená",J204,0)</f>
        <v>0</v>
      </c>
      <c r="BI204" s="214">
        <f>IF(N204="nulová",J204,0)</f>
        <v>0</v>
      </c>
      <c r="BJ204" s="19" t="s">
        <v>82</v>
      </c>
      <c r="BK204" s="214">
        <f>ROUND(I204*H204,2)</f>
        <v>0</v>
      </c>
      <c r="BL204" s="19" t="s">
        <v>143</v>
      </c>
      <c r="BM204" s="213" t="s">
        <v>207</v>
      </c>
    </row>
    <row r="205" s="2" customFormat="1">
      <c r="A205" s="40"/>
      <c r="B205" s="41"/>
      <c r="C205" s="42"/>
      <c r="D205" s="215" t="s">
        <v>145</v>
      </c>
      <c r="E205" s="42"/>
      <c r="F205" s="216" t="s">
        <v>208</v>
      </c>
      <c r="G205" s="42"/>
      <c r="H205" s="42"/>
      <c r="I205" s="217"/>
      <c r="J205" s="42"/>
      <c r="K205" s="42"/>
      <c r="L205" s="46"/>
      <c r="M205" s="218"/>
      <c r="N205" s="219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145</v>
      </c>
      <c r="AU205" s="19" t="s">
        <v>84</v>
      </c>
    </row>
    <row r="206" s="14" customFormat="1">
      <c r="A206" s="14"/>
      <c r="B206" s="231"/>
      <c r="C206" s="232"/>
      <c r="D206" s="222" t="s">
        <v>147</v>
      </c>
      <c r="E206" s="233" t="s">
        <v>19</v>
      </c>
      <c r="F206" s="234" t="s">
        <v>160</v>
      </c>
      <c r="G206" s="232"/>
      <c r="H206" s="235">
        <v>3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1" t="s">
        <v>147</v>
      </c>
      <c r="AU206" s="241" t="s">
        <v>84</v>
      </c>
      <c r="AV206" s="14" t="s">
        <v>84</v>
      </c>
      <c r="AW206" s="14" t="s">
        <v>36</v>
      </c>
      <c r="AX206" s="14" t="s">
        <v>74</v>
      </c>
      <c r="AY206" s="241" t="s">
        <v>136</v>
      </c>
    </row>
    <row r="207" s="15" customFormat="1">
      <c r="A207" s="15"/>
      <c r="B207" s="242"/>
      <c r="C207" s="243"/>
      <c r="D207" s="222" t="s">
        <v>147</v>
      </c>
      <c r="E207" s="244" t="s">
        <v>19</v>
      </c>
      <c r="F207" s="245" t="s">
        <v>155</v>
      </c>
      <c r="G207" s="243"/>
      <c r="H207" s="246">
        <v>3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2" t="s">
        <v>147</v>
      </c>
      <c r="AU207" s="252" t="s">
        <v>84</v>
      </c>
      <c r="AV207" s="15" t="s">
        <v>143</v>
      </c>
      <c r="AW207" s="15" t="s">
        <v>36</v>
      </c>
      <c r="AX207" s="15" t="s">
        <v>82</v>
      </c>
      <c r="AY207" s="252" t="s">
        <v>136</v>
      </c>
    </row>
    <row r="208" s="2" customFormat="1" ht="49.05" customHeight="1">
      <c r="A208" s="40"/>
      <c r="B208" s="41"/>
      <c r="C208" s="202" t="s">
        <v>209</v>
      </c>
      <c r="D208" s="202" t="s">
        <v>138</v>
      </c>
      <c r="E208" s="203" t="s">
        <v>210</v>
      </c>
      <c r="F208" s="204" t="s">
        <v>211</v>
      </c>
      <c r="G208" s="205" t="s">
        <v>212</v>
      </c>
      <c r="H208" s="206">
        <v>2.1949999999999998</v>
      </c>
      <c r="I208" s="207"/>
      <c r="J208" s="208">
        <f>ROUND(I208*H208,2)</f>
        <v>0</v>
      </c>
      <c r="K208" s="204" t="s">
        <v>142</v>
      </c>
      <c r="L208" s="46"/>
      <c r="M208" s="209" t="s">
        <v>19</v>
      </c>
      <c r="N208" s="210" t="s">
        <v>45</v>
      </c>
      <c r="O208" s="86"/>
      <c r="P208" s="211">
        <f>O208*H208</f>
        <v>0</v>
      </c>
      <c r="Q208" s="211">
        <v>0.061969999999999997</v>
      </c>
      <c r="R208" s="211">
        <f>Q208*H208</f>
        <v>0.13602414999999998</v>
      </c>
      <c r="S208" s="211">
        <v>0</v>
      </c>
      <c r="T208" s="212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3" t="s">
        <v>143</v>
      </c>
      <c r="AT208" s="213" t="s">
        <v>138</v>
      </c>
      <c r="AU208" s="213" t="s">
        <v>84</v>
      </c>
      <c r="AY208" s="19" t="s">
        <v>136</v>
      </c>
      <c r="BE208" s="214">
        <f>IF(N208="základní",J208,0)</f>
        <v>0</v>
      </c>
      <c r="BF208" s="214">
        <f>IF(N208="snížená",J208,0)</f>
        <v>0</v>
      </c>
      <c r="BG208" s="214">
        <f>IF(N208="zákl. přenesená",J208,0)</f>
        <v>0</v>
      </c>
      <c r="BH208" s="214">
        <f>IF(N208="sníž. přenesená",J208,0)</f>
        <v>0</v>
      </c>
      <c r="BI208" s="214">
        <f>IF(N208="nulová",J208,0)</f>
        <v>0</v>
      </c>
      <c r="BJ208" s="19" t="s">
        <v>82</v>
      </c>
      <c r="BK208" s="214">
        <f>ROUND(I208*H208,2)</f>
        <v>0</v>
      </c>
      <c r="BL208" s="19" t="s">
        <v>143</v>
      </c>
      <c r="BM208" s="213" t="s">
        <v>213</v>
      </c>
    </row>
    <row r="209" s="2" customFormat="1">
      <c r="A209" s="40"/>
      <c r="B209" s="41"/>
      <c r="C209" s="42"/>
      <c r="D209" s="215" t="s">
        <v>145</v>
      </c>
      <c r="E209" s="42"/>
      <c r="F209" s="216" t="s">
        <v>214</v>
      </c>
      <c r="G209" s="42"/>
      <c r="H209" s="42"/>
      <c r="I209" s="217"/>
      <c r="J209" s="42"/>
      <c r="K209" s="42"/>
      <c r="L209" s="46"/>
      <c r="M209" s="218"/>
      <c r="N209" s="219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145</v>
      </c>
      <c r="AU209" s="19" t="s">
        <v>84</v>
      </c>
    </row>
    <row r="210" s="13" customFormat="1">
      <c r="A210" s="13"/>
      <c r="B210" s="220"/>
      <c r="C210" s="221"/>
      <c r="D210" s="222" t="s">
        <v>147</v>
      </c>
      <c r="E210" s="223" t="s">
        <v>19</v>
      </c>
      <c r="F210" s="224" t="s">
        <v>215</v>
      </c>
      <c r="G210" s="221"/>
      <c r="H210" s="223" t="s">
        <v>19</v>
      </c>
      <c r="I210" s="225"/>
      <c r="J210" s="221"/>
      <c r="K210" s="221"/>
      <c r="L210" s="226"/>
      <c r="M210" s="227"/>
      <c r="N210" s="228"/>
      <c r="O210" s="228"/>
      <c r="P210" s="228"/>
      <c r="Q210" s="228"/>
      <c r="R210" s="228"/>
      <c r="S210" s="228"/>
      <c r="T210" s="22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0" t="s">
        <v>147</v>
      </c>
      <c r="AU210" s="230" t="s">
        <v>84</v>
      </c>
      <c r="AV210" s="13" t="s">
        <v>82</v>
      </c>
      <c r="AW210" s="13" t="s">
        <v>36</v>
      </c>
      <c r="AX210" s="13" t="s">
        <v>74</v>
      </c>
      <c r="AY210" s="230" t="s">
        <v>136</v>
      </c>
    </row>
    <row r="211" s="14" customFormat="1">
      <c r="A211" s="14"/>
      <c r="B211" s="231"/>
      <c r="C211" s="232"/>
      <c r="D211" s="222" t="s">
        <v>147</v>
      </c>
      <c r="E211" s="233" t="s">
        <v>19</v>
      </c>
      <c r="F211" s="234" t="s">
        <v>216</v>
      </c>
      <c r="G211" s="232"/>
      <c r="H211" s="235">
        <v>1.9950000000000001</v>
      </c>
      <c r="I211" s="236"/>
      <c r="J211" s="232"/>
      <c r="K211" s="232"/>
      <c r="L211" s="237"/>
      <c r="M211" s="238"/>
      <c r="N211" s="239"/>
      <c r="O211" s="239"/>
      <c r="P211" s="239"/>
      <c r="Q211" s="239"/>
      <c r="R211" s="239"/>
      <c r="S211" s="239"/>
      <c r="T211" s="24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1" t="s">
        <v>147</v>
      </c>
      <c r="AU211" s="241" t="s">
        <v>84</v>
      </c>
      <c r="AV211" s="14" t="s">
        <v>84</v>
      </c>
      <c r="AW211" s="14" t="s">
        <v>36</v>
      </c>
      <c r="AX211" s="14" t="s">
        <v>74</v>
      </c>
      <c r="AY211" s="241" t="s">
        <v>136</v>
      </c>
    </row>
    <row r="212" s="15" customFormat="1">
      <c r="A212" s="15"/>
      <c r="B212" s="242"/>
      <c r="C212" s="243"/>
      <c r="D212" s="222" t="s">
        <v>147</v>
      </c>
      <c r="E212" s="244" t="s">
        <v>19</v>
      </c>
      <c r="F212" s="245" t="s">
        <v>155</v>
      </c>
      <c r="G212" s="243"/>
      <c r="H212" s="246">
        <v>1.9950000000000001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2" t="s">
        <v>147</v>
      </c>
      <c r="AU212" s="252" t="s">
        <v>84</v>
      </c>
      <c r="AV212" s="15" t="s">
        <v>143</v>
      </c>
      <c r="AW212" s="15" t="s">
        <v>36</v>
      </c>
      <c r="AX212" s="15" t="s">
        <v>82</v>
      </c>
      <c r="AY212" s="252" t="s">
        <v>136</v>
      </c>
    </row>
    <row r="213" s="14" customFormat="1">
      <c r="A213" s="14"/>
      <c r="B213" s="231"/>
      <c r="C213" s="232"/>
      <c r="D213" s="222" t="s">
        <v>147</v>
      </c>
      <c r="E213" s="232"/>
      <c r="F213" s="234" t="s">
        <v>217</v>
      </c>
      <c r="G213" s="232"/>
      <c r="H213" s="235">
        <v>2.1949999999999998</v>
      </c>
      <c r="I213" s="236"/>
      <c r="J213" s="232"/>
      <c r="K213" s="232"/>
      <c r="L213" s="237"/>
      <c r="M213" s="238"/>
      <c r="N213" s="239"/>
      <c r="O213" s="239"/>
      <c r="P213" s="239"/>
      <c r="Q213" s="239"/>
      <c r="R213" s="239"/>
      <c r="S213" s="239"/>
      <c r="T213" s="24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1" t="s">
        <v>147</v>
      </c>
      <c r="AU213" s="241" t="s">
        <v>84</v>
      </c>
      <c r="AV213" s="14" t="s">
        <v>84</v>
      </c>
      <c r="AW213" s="14" t="s">
        <v>4</v>
      </c>
      <c r="AX213" s="14" t="s">
        <v>82</v>
      </c>
      <c r="AY213" s="241" t="s">
        <v>136</v>
      </c>
    </row>
    <row r="214" s="2" customFormat="1" ht="37.8" customHeight="1">
      <c r="A214" s="40"/>
      <c r="B214" s="41"/>
      <c r="C214" s="202" t="s">
        <v>8</v>
      </c>
      <c r="D214" s="202" t="s">
        <v>138</v>
      </c>
      <c r="E214" s="203" t="s">
        <v>218</v>
      </c>
      <c r="F214" s="204" t="s">
        <v>219</v>
      </c>
      <c r="G214" s="205" t="s">
        <v>212</v>
      </c>
      <c r="H214" s="206">
        <v>23.539999999999999</v>
      </c>
      <c r="I214" s="207"/>
      <c r="J214" s="208">
        <f>ROUND(I214*H214,2)</f>
        <v>0</v>
      </c>
      <c r="K214" s="204" t="s">
        <v>142</v>
      </c>
      <c r="L214" s="46"/>
      <c r="M214" s="209" t="s">
        <v>19</v>
      </c>
      <c r="N214" s="210" t="s">
        <v>45</v>
      </c>
      <c r="O214" s="86"/>
      <c r="P214" s="211">
        <f>O214*H214</f>
        <v>0</v>
      </c>
      <c r="Q214" s="211">
        <v>0.061719999999999997</v>
      </c>
      <c r="R214" s="211">
        <f>Q214*H214</f>
        <v>1.4528888</v>
      </c>
      <c r="S214" s="211">
        <v>0</v>
      </c>
      <c r="T214" s="212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3" t="s">
        <v>143</v>
      </c>
      <c r="AT214" s="213" t="s">
        <v>138</v>
      </c>
      <c r="AU214" s="213" t="s">
        <v>84</v>
      </c>
      <c r="AY214" s="19" t="s">
        <v>136</v>
      </c>
      <c r="BE214" s="214">
        <f>IF(N214="základní",J214,0)</f>
        <v>0</v>
      </c>
      <c r="BF214" s="214">
        <f>IF(N214="snížená",J214,0)</f>
        <v>0</v>
      </c>
      <c r="BG214" s="214">
        <f>IF(N214="zákl. přenesená",J214,0)</f>
        <v>0</v>
      </c>
      <c r="BH214" s="214">
        <f>IF(N214="sníž. přenesená",J214,0)</f>
        <v>0</v>
      </c>
      <c r="BI214" s="214">
        <f>IF(N214="nulová",J214,0)</f>
        <v>0</v>
      </c>
      <c r="BJ214" s="19" t="s">
        <v>82</v>
      </c>
      <c r="BK214" s="214">
        <f>ROUND(I214*H214,2)</f>
        <v>0</v>
      </c>
      <c r="BL214" s="19" t="s">
        <v>143</v>
      </c>
      <c r="BM214" s="213" t="s">
        <v>220</v>
      </c>
    </row>
    <row r="215" s="2" customFormat="1">
      <c r="A215" s="40"/>
      <c r="B215" s="41"/>
      <c r="C215" s="42"/>
      <c r="D215" s="215" t="s">
        <v>145</v>
      </c>
      <c r="E215" s="42"/>
      <c r="F215" s="216" t="s">
        <v>221</v>
      </c>
      <c r="G215" s="42"/>
      <c r="H215" s="42"/>
      <c r="I215" s="217"/>
      <c r="J215" s="42"/>
      <c r="K215" s="42"/>
      <c r="L215" s="46"/>
      <c r="M215" s="218"/>
      <c r="N215" s="219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145</v>
      </c>
      <c r="AU215" s="19" t="s">
        <v>84</v>
      </c>
    </row>
    <row r="216" s="13" customFormat="1">
      <c r="A216" s="13"/>
      <c r="B216" s="220"/>
      <c r="C216" s="221"/>
      <c r="D216" s="222" t="s">
        <v>147</v>
      </c>
      <c r="E216" s="223" t="s">
        <v>19</v>
      </c>
      <c r="F216" s="224" t="s">
        <v>148</v>
      </c>
      <c r="G216" s="221"/>
      <c r="H216" s="223" t="s">
        <v>19</v>
      </c>
      <c r="I216" s="225"/>
      <c r="J216" s="221"/>
      <c r="K216" s="221"/>
      <c r="L216" s="226"/>
      <c r="M216" s="227"/>
      <c r="N216" s="228"/>
      <c r="O216" s="228"/>
      <c r="P216" s="228"/>
      <c r="Q216" s="228"/>
      <c r="R216" s="228"/>
      <c r="S216" s="228"/>
      <c r="T216" s="22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0" t="s">
        <v>147</v>
      </c>
      <c r="AU216" s="230" t="s">
        <v>84</v>
      </c>
      <c r="AV216" s="13" t="s">
        <v>82</v>
      </c>
      <c r="AW216" s="13" t="s">
        <v>36</v>
      </c>
      <c r="AX216" s="13" t="s">
        <v>74</v>
      </c>
      <c r="AY216" s="230" t="s">
        <v>136</v>
      </c>
    </row>
    <row r="217" s="14" customFormat="1">
      <c r="A217" s="14"/>
      <c r="B217" s="231"/>
      <c r="C217" s="232"/>
      <c r="D217" s="222" t="s">
        <v>147</v>
      </c>
      <c r="E217" s="233" t="s">
        <v>19</v>
      </c>
      <c r="F217" s="234" t="s">
        <v>222</v>
      </c>
      <c r="G217" s="232"/>
      <c r="H217" s="235">
        <v>22.649999999999999</v>
      </c>
      <c r="I217" s="236"/>
      <c r="J217" s="232"/>
      <c r="K217" s="232"/>
      <c r="L217" s="237"/>
      <c r="M217" s="238"/>
      <c r="N217" s="239"/>
      <c r="O217" s="239"/>
      <c r="P217" s="239"/>
      <c r="Q217" s="239"/>
      <c r="R217" s="239"/>
      <c r="S217" s="239"/>
      <c r="T217" s="24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1" t="s">
        <v>147</v>
      </c>
      <c r="AU217" s="241" t="s">
        <v>84</v>
      </c>
      <c r="AV217" s="14" t="s">
        <v>84</v>
      </c>
      <c r="AW217" s="14" t="s">
        <v>36</v>
      </c>
      <c r="AX217" s="14" t="s">
        <v>74</v>
      </c>
      <c r="AY217" s="241" t="s">
        <v>136</v>
      </c>
    </row>
    <row r="218" s="13" customFormat="1">
      <c r="A218" s="13"/>
      <c r="B218" s="220"/>
      <c r="C218" s="221"/>
      <c r="D218" s="222" t="s">
        <v>147</v>
      </c>
      <c r="E218" s="223" t="s">
        <v>19</v>
      </c>
      <c r="F218" s="224" t="s">
        <v>150</v>
      </c>
      <c r="G218" s="221"/>
      <c r="H218" s="223" t="s">
        <v>19</v>
      </c>
      <c r="I218" s="225"/>
      <c r="J218" s="221"/>
      <c r="K218" s="221"/>
      <c r="L218" s="226"/>
      <c r="M218" s="227"/>
      <c r="N218" s="228"/>
      <c r="O218" s="228"/>
      <c r="P218" s="228"/>
      <c r="Q218" s="228"/>
      <c r="R218" s="228"/>
      <c r="S218" s="228"/>
      <c r="T218" s="22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0" t="s">
        <v>147</v>
      </c>
      <c r="AU218" s="230" t="s">
        <v>84</v>
      </c>
      <c r="AV218" s="13" t="s">
        <v>82</v>
      </c>
      <c r="AW218" s="13" t="s">
        <v>36</v>
      </c>
      <c r="AX218" s="13" t="s">
        <v>74</v>
      </c>
      <c r="AY218" s="230" t="s">
        <v>136</v>
      </c>
    </row>
    <row r="219" s="14" customFormat="1">
      <c r="A219" s="14"/>
      <c r="B219" s="231"/>
      <c r="C219" s="232"/>
      <c r="D219" s="222" t="s">
        <v>147</v>
      </c>
      <c r="E219" s="233" t="s">
        <v>19</v>
      </c>
      <c r="F219" s="234" t="s">
        <v>223</v>
      </c>
      <c r="G219" s="232"/>
      <c r="H219" s="235">
        <v>5.9500000000000002</v>
      </c>
      <c r="I219" s="236"/>
      <c r="J219" s="232"/>
      <c r="K219" s="232"/>
      <c r="L219" s="237"/>
      <c r="M219" s="238"/>
      <c r="N219" s="239"/>
      <c r="O219" s="239"/>
      <c r="P219" s="239"/>
      <c r="Q219" s="239"/>
      <c r="R219" s="239"/>
      <c r="S219" s="239"/>
      <c r="T219" s="24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1" t="s">
        <v>147</v>
      </c>
      <c r="AU219" s="241" t="s">
        <v>84</v>
      </c>
      <c r="AV219" s="14" t="s">
        <v>84</v>
      </c>
      <c r="AW219" s="14" t="s">
        <v>36</v>
      </c>
      <c r="AX219" s="14" t="s">
        <v>74</v>
      </c>
      <c r="AY219" s="241" t="s">
        <v>136</v>
      </c>
    </row>
    <row r="220" s="13" customFormat="1">
      <c r="A220" s="13"/>
      <c r="B220" s="220"/>
      <c r="C220" s="221"/>
      <c r="D220" s="222" t="s">
        <v>147</v>
      </c>
      <c r="E220" s="223" t="s">
        <v>19</v>
      </c>
      <c r="F220" s="224" t="s">
        <v>224</v>
      </c>
      <c r="G220" s="221"/>
      <c r="H220" s="223" t="s">
        <v>19</v>
      </c>
      <c r="I220" s="225"/>
      <c r="J220" s="221"/>
      <c r="K220" s="221"/>
      <c r="L220" s="226"/>
      <c r="M220" s="227"/>
      <c r="N220" s="228"/>
      <c r="O220" s="228"/>
      <c r="P220" s="228"/>
      <c r="Q220" s="228"/>
      <c r="R220" s="228"/>
      <c r="S220" s="228"/>
      <c r="T220" s="22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0" t="s">
        <v>147</v>
      </c>
      <c r="AU220" s="230" t="s">
        <v>84</v>
      </c>
      <c r="AV220" s="13" t="s">
        <v>82</v>
      </c>
      <c r="AW220" s="13" t="s">
        <v>36</v>
      </c>
      <c r="AX220" s="13" t="s">
        <v>74</v>
      </c>
      <c r="AY220" s="230" t="s">
        <v>136</v>
      </c>
    </row>
    <row r="221" s="14" customFormat="1">
      <c r="A221" s="14"/>
      <c r="B221" s="231"/>
      <c r="C221" s="232"/>
      <c r="D221" s="222" t="s">
        <v>147</v>
      </c>
      <c r="E221" s="233" t="s">
        <v>19</v>
      </c>
      <c r="F221" s="234" t="s">
        <v>225</v>
      </c>
      <c r="G221" s="232"/>
      <c r="H221" s="235">
        <v>-7.2000000000000002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1" t="s">
        <v>147</v>
      </c>
      <c r="AU221" s="241" t="s">
        <v>84</v>
      </c>
      <c r="AV221" s="14" t="s">
        <v>84</v>
      </c>
      <c r="AW221" s="14" t="s">
        <v>36</v>
      </c>
      <c r="AX221" s="14" t="s">
        <v>74</v>
      </c>
      <c r="AY221" s="241" t="s">
        <v>136</v>
      </c>
    </row>
    <row r="222" s="15" customFormat="1">
      <c r="A222" s="15"/>
      <c r="B222" s="242"/>
      <c r="C222" s="243"/>
      <c r="D222" s="222" t="s">
        <v>147</v>
      </c>
      <c r="E222" s="244" t="s">
        <v>19</v>
      </c>
      <c r="F222" s="245" t="s">
        <v>155</v>
      </c>
      <c r="G222" s="243"/>
      <c r="H222" s="246">
        <v>21.399999999999999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2" t="s">
        <v>147</v>
      </c>
      <c r="AU222" s="252" t="s">
        <v>84</v>
      </c>
      <c r="AV222" s="15" t="s">
        <v>143</v>
      </c>
      <c r="AW222" s="15" t="s">
        <v>36</v>
      </c>
      <c r="AX222" s="15" t="s">
        <v>82</v>
      </c>
      <c r="AY222" s="252" t="s">
        <v>136</v>
      </c>
    </row>
    <row r="223" s="14" customFormat="1">
      <c r="A223" s="14"/>
      <c r="B223" s="231"/>
      <c r="C223" s="232"/>
      <c r="D223" s="222" t="s">
        <v>147</v>
      </c>
      <c r="E223" s="232"/>
      <c r="F223" s="234" t="s">
        <v>226</v>
      </c>
      <c r="G223" s="232"/>
      <c r="H223" s="235">
        <v>23.539999999999999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1" t="s">
        <v>147</v>
      </c>
      <c r="AU223" s="241" t="s">
        <v>84</v>
      </c>
      <c r="AV223" s="14" t="s">
        <v>84</v>
      </c>
      <c r="AW223" s="14" t="s">
        <v>4</v>
      </c>
      <c r="AX223" s="14" t="s">
        <v>82</v>
      </c>
      <c r="AY223" s="241" t="s">
        <v>136</v>
      </c>
    </row>
    <row r="224" s="12" customFormat="1" ht="22.8" customHeight="1">
      <c r="A224" s="12"/>
      <c r="B224" s="186"/>
      <c r="C224" s="187"/>
      <c r="D224" s="188" t="s">
        <v>73</v>
      </c>
      <c r="E224" s="200" t="s">
        <v>175</v>
      </c>
      <c r="F224" s="200" t="s">
        <v>227</v>
      </c>
      <c r="G224" s="187"/>
      <c r="H224" s="187"/>
      <c r="I224" s="190"/>
      <c r="J224" s="201">
        <f>BK224</f>
        <v>0</v>
      </c>
      <c r="K224" s="187"/>
      <c r="L224" s="192"/>
      <c r="M224" s="193"/>
      <c r="N224" s="194"/>
      <c r="O224" s="194"/>
      <c r="P224" s="195">
        <f>SUM(P225:P336)</f>
        <v>0</v>
      </c>
      <c r="Q224" s="194"/>
      <c r="R224" s="195">
        <f>SUM(R225:R336)</f>
        <v>11.022350980000001</v>
      </c>
      <c r="S224" s="194"/>
      <c r="T224" s="196">
        <f>SUM(T225:T336)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97" t="s">
        <v>82</v>
      </c>
      <c r="AT224" s="198" t="s">
        <v>73</v>
      </c>
      <c r="AU224" s="198" t="s">
        <v>82</v>
      </c>
      <c r="AY224" s="197" t="s">
        <v>136</v>
      </c>
      <c r="BK224" s="199">
        <f>SUM(BK225:BK336)</f>
        <v>0</v>
      </c>
    </row>
    <row r="225" s="2" customFormat="1" ht="21.75" customHeight="1">
      <c r="A225" s="40"/>
      <c r="B225" s="41"/>
      <c r="C225" s="202" t="s">
        <v>228</v>
      </c>
      <c r="D225" s="202" t="s">
        <v>138</v>
      </c>
      <c r="E225" s="203" t="s">
        <v>229</v>
      </c>
      <c r="F225" s="204" t="s">
        <v>230</v>
      </c>
      <c r="G225" s="205" t="s">
        <v>212</v>
      </c>
      <c r="H225" s="206">
        <v>6.2999999999999998</v>
      </c>
      <c r="I225" s="207"/>
      <c r="J225" s="208">
        <f>ROUND(I225*H225,2)</f>
        <v>0</v>
      </c>
      <c r="K225" s="204" t="s">
        <v>142</v>
      </c>
      <c r="L225" s="46"/>
      <c r="M225" s="209" t="s">
        <v>19</v>
      </c>
      <c r="N225" s="210" t="s">
        <v>45</v>
      </c>
      <c r="O225" s="86"/>
      <c r="P225" s="211">
        <f>O225*H225</f>
        <v>0</v>
      </c>
      <c r="Q225" s="211">
        <v>0.056000000000000001</v>
      </c>
      <c r="R225" s="211">
        <f>Q225*H225</f>
        <v>0.3528</v>
      </c>
      <c r="S225" s="211">
        <v>0</v>
      </c>
      <c r="T225" s="212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3" t="s">
        <v>143</v>
      </c>
      <c r="AT225" s="213" t="s">
        <v>138</v>
      </c>
      <c r="AU225" s="213" t="s">
        <v>84</v>
      </c>
      <c r="AY225" s="19" t="s">
        <v>136</v>
      </c>
      <c r="BE225" s="214">
        <f>IF(N225="základní",J225,0)</f>
        <v>0</v>
      </c>
      <c r="BF225" s="214">
        <f>IF(N225="snížená",J225,0)</f>
        <v>0</v>
      </c>
      <c r="BG225" s="214">
        <f>IF(N225="zákl. přenesená",J225,0)</f>
        <v>0</v>
      </c>
      <c r="BH225" s="214">
        <f>IF(N225="sníž. přenesená",J225,0)</f>
        <v>0</v>
      </c>
      <c r="BI225" s="214">
        <f>IF(N225="nulová",J225,0)</f>
        <v>0</v>
      </c>
      <c r="BJ225" s="19" t="s">
        <v>82</v>
      </c>
      <c r="BK225" s="214">
        <f>ROUND(I225*H225,2)</f>
        <v>0</v>
      </c>
      <c r="BL225" s="19" t="s">
        <v>143</v>
      </c>
      <c r="BM225" s="213" t="s">
        <v>231</v>
      </c>
    </row>
    <row r="226" s="2" customFormat="1">
      <c r="A226" s="40"/>
      <c r="B226" s="41"/>
      <c r="C226" s="42"/>
      <c r="D226" s="215" t="s">
        <v>145</v>
      </c>
      <c r="E226" s="42"/>
      <c r="F226" s="216" t="s">
        <v>232</v>
      </c>
      <c r="G226" s="42"/>
      <c r="H226" s="42"/>
      <c r="I226" s="217"/>
      <c r="J226" s="42"/>
      <c r="K226" s="42"/>
      <c r="L226" s="46"/>
      <c r="M226" s="218"/>
      <c r="N226" s="219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145</v>
      </c>
      <c r="AU226" s="19" t="s">
        <v>84</v>
      </c>
    </row>
    <row r="227" s="13" customFormat="1">
      <c r="A227" s="13"/>
      <c r="B227" s="220"/>
      <c r="C227" s="221"/>
      <c r="D227" s="222" t="s">
        <v>147</v>
      </c>
      <c r="E227" s="223" t="s">
        <v>19</v>
      </c>
      <c r="F227" s="224" t="s">
        <v>233</v>
      </c>
      <c r="G227" s="221"/>
      <c r="H227" s="223" t="s">
        <v>19</v>
      </c>
      <c r="I227" s="225"/>
      <c r="J227" s="221"/>
      <c r="K227" s="221"/>
      <c r="L227" s="226"/>
      <c r="M227" s="227"/>
      <c r="N227" s="228"/>
      <c r="O227" s="228"/>
      <c r="P227" s="228"/>
      <c r="Q227" s="228"/>
      <c r="R227" s="228"/>
      <c r="S227" s="228"/>
      <c r="T227" s="22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0" t="s">
        <v>147</v>
      </c>
      <c r="AU227" s="230" t="s">
        <v>84</v>
      </c>
      <c r="AV227" s="13" t="s">
        <v>82</v>
      </c>
      <c r="AW227" s="13" t="s">
        <v>36</v>
      </c>
      <c r="AX227" s="13" t="s">
        <v>74</v>
      </c>
      <c r="AY227" s="230" t="s">
        <v>136</v>
      </c>
    </row>
    <row r="228" s="14" customFormat="1">
      <c r="A228" s="14"/>
      <c r="B228" s="231"/>
      <c r="C228" s="232"/>
      <c r="D228" s="222" t="s">
        <v>147</v>
      </c>
      <c r="E228" s="233" t="s">
        <v>19</v>
      </c>
      <c r="F228" s="234" t="s">
        <v>234</v>
      </c>
      <c r="G228" s="232"/>
      <c r="H228" s="235">
        <v>1.75</v>
      </c>
      <c r="I228" s="236"/>
      <c r="J228" s="232"/>
      <c r="K228" s="232"/>
      <c r="L228" s="237"/>
      <c r="M228" s="238"/>
      <c r="N228" s="239"/>
      <c r="O228" s="239"/>
      <c r="P228" s="239"/>
      <c r="Q228" s="239"/>
      <c r="R228" s="239"/>
      <c r="S228" s="239"/>
      <c r="T228" s="24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1" t="s">
        <v>147</v>
      </c>
      <c r="AU228" s="241" t="s">
        <v>84</v>
      </c>
      <c r="AV228" s="14" t="s">
        <v>84</v>
      </c>
      <c r="AW228" s="14" t="s">
        <v>36</v>
      </c>
      <c r="AX228" s="14" t="s">
        <v>74</v>
      </c>
      <c r="AY228" s="241" t="s">
        <v>136</v>
      </c>
    </row>
    <row r="229" s="13" customFormat="1">
      <c r="A229" s="13"/>
      <c r="B229" s="220"/>
      <c r="C229" s="221"/>
      <c r="D229" s="222" t="s">
        <v>147</v>
      </c>
      <c r="E229" s="223" t="s">
        <v>19</v>
      </c>
      <c r="F229" s="224" t="s">
        <v>235</v>
      </c>
      <c r="G229" s="221"/>
      <c r="H229" s="223" t="s">
        <v>19</v>
      </c>
      <c r="I229" s="225"/>
      <c r="J229" s="221"/>
      <c r="K229" s="221"/>
      <c r="L229" s="226"/>
      <c r="M229" s="227"/>
      <c r="N229" s="228"/>
      <c r="O229" s="228"/>
      <c r="P229" s="228"/>
      <c r="Q229" s="228"/>
      <c r="R229" s="228"/>
      <c r="S229" s="228"/>
      <c r="T229" s="22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0" t="s">
        <v>147</v>
      </c>
      <c r="AU229" s="230" t="s">
        <v>84</v>
      </c>
      <c r="AV229" s="13" t="s">
        <v>82</v>
      </c>
      <c r="AW229" s="13" t="s">
        <v>36</v>
      </c>
      <c r="AX229" s="13" t="s">
        <v>74</v>
      </c>
      <c r="AY229" s="230" t="s">
        <v>136</v>
      </c>
    </row>
    <row r="230" s="14" customFormat="1">
      <c r="A230" s="14"/>
      <c r="B230" s="231"/>
      <c r="C230" s="232"/>
      <c r="D230" s="222" t="s">
        <v>147</v>
      </c>
      <c r="E230" s="233" t="s">
        <v>19</v>
      </c>
      <c r="F230" s="234" t="s">
        <v>236</v>
      </c>
      <c r="G230" s="232"/>
      <c r="H230" s="235">
        <v>2.4500000000000002</v>
      </c>
      <c r="I230" s="236"/>
      <c r="J230" s="232"/>
      <c r="K230" s="232"/>
      <c r="L230" s="237"/>
      <c r="M230" s="238"/>
      <c r="N230" s="239"/>
      <c r="O230" s="239"/>
      <c r="P230" s="239"/>
      <c r="Q230" s="239"/>
      <c r="R230" s="239"/>
      <c r="S230" s="239"/>
      <c r="T230" s="24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1" t="s">
        <v>147</v>
      </c>
      <c r="AU230" s="241" t="s">
        <v>84</v>
      </c>
      <c r="AV230" s="14" t="s">
        <v>84</v>
      </c>
      <c r="AW230" s="14" t="s">
        <v>36</v>
      </c>
      <c r="AX230" s="14" t="s">
        <v>74</v>
      </c>
      <c r="AY230" s="241" t="s">
        <v>136</v>
      </c>
    </row>
    <row r="231" s="13" customFormat="1">
      <c r="A231" s="13"/>
      <c r="B231" s="220"/>
      <c r="C231" s="221"/>
      <c r="D231" s="222" t="s">
        <v>147</v>
      </c>
      <c r="E231" s="223" t="s">
        <v>19</v>
      </c>
      <c r="F231" s="224" t="s">
        <v>237</v>
      </c>
      <c r="G231" s="221"/>
      <c r="H231" s="223" t="s">
        <v>19</v>
      </c>
      <c r="I231" s="225"/>
      <c r="J231" s="221"/>
      <c r="K231" s="221"/>
      <c r="L231" s="226"/>
      <c r="M231" s="227"/>
      <c r="N231" s="228"/>
      <c r="O231" s="228"/>
      <c r="P231" s="228"/>
      <c r="Q231" s="228"/>
      <c r="R231" s="228"/>
      <c r="S231" s="228"/>
      <c r="T231" s="22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0" t="s">
        <v>147</v>
      </c>
      <c r="AU231" s="230" t="s">
        <v>84</v>
      </c>
      <c r="AV231" s="13" t="s">
        <v>82</v>
      </c>
      <c r="AW231" s="13" t="s">
        <v>36</v>
      </c>
      <c r="AX231" s="13" t="s">
        <v>74</v>
      </c>
      <c r="AY231" s="230" t="s">
        <v>136</v>
      </c>
    </row>
    <row r="232" s="14" customFormat="1">
      <c r="A232" s="14"/>
      <c r="B232" s="231"/>
      <c r="C232" s="232"/>
      <c r="D232" s="222" t="s">
        <v>147</v>
      </c>
      <c r="E232" s="233" t="s">
        <v>19</v>
      </c>
      <c r="F232" s="234" t="s">
        <v>238</v>
      </c>
      <c r="G232" s="232"/>
      <c r="H232" s="235">
        <v>2.1000000000000001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1" t="s">
        <v>147</v>
      </c>
      <c r="AU232" s="241" t="s">
        <v>84</v>
      </c>
      <c r="AV232" s="14" t="s">
        <v>84</v>
      </c>
      <c r="AW232" s="14" t="s">
        <v>36</v>
      </c>
      <c r="AX232" s="14" t="s">
        <v>74</v>
      </c>
      <c r="AY232" s="241" t="s">
        <v>136</v>
      </c>
    </row>
    <row r="233" s="15" customFormat="1">
      <c r="A233" s="15"/>
      <c r="B233" s="242"/>
      <c r="C233" s="243"/>
      <c r="D233" s="222" t="s">
        <v>147</v>
      </c>
      <c r="E233" s="244" t="s">
        <v>19</v>
      </c>
      <c r="F233" s="245" t="s">
        <v>155</v>
      </c>
      <c r="G233" s="243"/>
      <c r="H233" s="246">
        <v>6.2999999999999998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2" t="s">
        <v>147</v>
      </c>
      <c r="AU233" s="252" t="s">
        <v>84</v>
      </c>
      <c r="AV233" s="15" t="s">
        <v>143</v>
      </c>
      <c r="AW233" s="15" t="s">
        <v>36</v>
      </c>
      <c r="AX233" s="15" t="s">
        <v>82</v>
      </c>
      <c r="AY233" s="252" t="s">
        <v>136</v>
      </c>
    </row>
    <row r="234" s="2" customFormat="1" ht="37.8" customHeight="1">
      <c r="A234" s="40"/>
      <c r="B234" s="41"/>
      <c r="C234" s="202" t="s">
        <v>239</v>
      </c>
      <c r="D234" s="202" t="s">
        <v>138</v>
      </c>
      <c r="E234" s="203" t="s">
        <v>240</v>
      </c>
      <c r="F234" s="204" t="s">
        <v>241</v>
      </c>
      <c r="G234" s="205" t="s">
        <v>212</v>
      </c>
      <c r="H234" s="206">
        <v>56.32</v>
      </c>
      <c r="I234" s="207"/>
      <c r="J234" s="208">
        <f>ROUND(I234*H234,2)</f>
        <v>0</v>
      </c>
      <c r="K234" s="204" t="s">
        <v>142</v>
      </c>
      <c r="L234" s="46"/>
      <c r="M234" s="209" t="s">
        <v>19</v>
      </c>
      <c r="N234" s="210" t="s">
        <v>45</v>
      </c>
      <c r="O234" s="86"/>
      <c r="P234" s="211">
        <f>O234*H234</f>
        <v>0</v>
      </c>
      <c r="Q234" s="211">
        <v>0.0043800000000000002</v>
      </c>
      <c r="R234" s="211">
        <f>Q234*H234</f>
        <v>0.2466816</v>
      </c>
      <c r="S234" s="211">
        <v>0</v>
      </c>
      <c r="T234" s="212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3" t="s">
        <v>143</v>
      </c>
      <c r="AT234" s="213" t="s">
        <v>138</v>
      </c>
      <c r="AU234" s="213" t="s">
        <v>84</v>
      </c>
      <c r="AY234" s="19" t="s">
        <v>136</v>
      </c>
      <c r="BE234" s="214">
        <f>IF(N234="základní",J234,0)</f>
        <v>0</v>
      </c>
      <c r="BF234" s="214">
        <f>IF(N234="snížená",J234,0)</f>
        <v>0</v>
      </c>
      <c r="BG234" s="214">
        <f>IF(N234="zákl. přenesená",J234,0)</f>
        <v>0</v>
      </c>
      <c r="BH234" s="214">
        <f>IF(N234="sníž. přenesená",J234,0)</f>
        <v>0</v>
      </c>
      <c r="BI234" s="214">
        <f>IF(N234="nulová",J234,0)</f>
        <v>0</v>
      </c>
      <c r="BJ234" s="19" t="s">
        <v>82</v>
      </c>
      <c r="BK234" s="214">
        <f>ROUND(I234*H234,2)</f>
        <v>0</v>
      </c>
      <c r="BL234" s="19" t="s">
        <v>143</v>
      </c>
      <c r="BM234" s="213" t="s">
        <v>242</v>
      </c>
    </row>
    <row r="235" s="2" customFormat="1">
      <c r="A235" s="40"/>
      <c r="B235" s="41"/>
      <c r="C235" s="42"/>
      <c r="D235" s="215" t="s">
        <v>145</v>
      </c>
      <c r="E235" s="42"/>
      <c r="F235" s="216" t="s">
        <v>243</v>
      </c>
      <c r="G235" s="42"/>
      <c r="H235" s="42"/>
      <c r="I235" s="217"/>
      <c r="J235" s="42"/>
      <c r="K235" s="42"/>
      <c r="L235" s="46"/>
      <c r="M235" s="218"/>
      <c r="N235" s="219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145</v>
      </c>
      <c r="AU235" s="19" t="s">
        <v>84</v>
      </c>
    </row>
    <row r="236" s="13" customFormat="1">
      <c r="A236" s="13"/>
      <c r="B236" s="220"/>
      <c r="C236" s="221"/>
      <c r="D236" s="222" t="s">
        <v>147</v>
      </c>
      <c r="E236" s="223" t="s">
        <v>19</v>
      </c>
      <c r="F236" s="224" t="s">
        <v>148</v>
      </c>
      <c r="G236" s="221"/>
      <c r="H236" s="223" t="s">
        <v>19</v>
      </c>
      <c r="I236" s="225"/>
      <c r="J236" s="221"/>
      <c r="K236" s="221"/>
      <c r="L236" s="226"/>
      <c r="M236" s="227"/>
      <c r="N236" s="228"/>
      <c r="O236" s="228"/>
      <c r="P236" s="228"/>
      <c r="Q236" s="228"/>
      <c r="R236" s="228"/>
      <c r="S236" s="228"/>
      <c r="T236" s="22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0" t="s">
        <v>147</v>
      </c>
      <c r="AU236" s="230" t="s">
        <v>84</v>
      </c>
      <c r="AV236" s="13" t="s">
        <v>82</v>
      </c>
      <c r="AW236" s="13" t="s">
        <v>36</v>
      </c>
      <c r="AX236" s="13" t="s">
        <v>74</v>
      </c>
      <c r="AY236" s="230" t="s">
        <v>136</v>
      </c>
    </row>
    <row r="237" s="14" customFormat="1">
      <c r="A237" s="14"/>
      <c r="B237" s="231"/>
      <c r="C237" s="232"/>
      <c r="D237" s="222" t="s">
        <v>147</v>
      </c>
      <c r="E237" s="233" t="s">
        <v>19</v>
      </c>
      <c r="F237" s="234" t="s">
        <v>244</v>
      </c>
      <c r="G237" s="232"/>
      <c r="H237" s="235">
        <v>45.299999999999997</v>
      </c>
      <c r="I237" s="236"/>
      <c r="J237" s="232"/>
      <c r="K237" s="232"/>
      <c r="L237" s="237"/>
      <c r="M237" s="238"/>
      <c r="N237" s="239"/>
      <c r="O237" s="239"/>
      <c r="P237" s="239"/>
      <c r="Q237" s="239"/>
      <c r="R237" s="239"/>
      <c r="S237" s="239"/>
      <c r="T237" s="24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1" t="s">
        <v>147</v>
      </c>
      <c r="AU237" s="241" t="s">
        <v>84</v>
      </c>
      <c r="AV237" s="14" t="s">
        <v>84</v>
      </c>
      <c r="AW237" s="14" t="s">
        <v>36</v>
      </c>
      <c r="AX237" s="14" t="s">
        <v>74</v>
      </c>
      <c r="AY237" s="241" t="s">
        <v>136</v>
      </c>
    </row>
    <row r="238" s="13" customFormat="1">
      <c r="A238" s="13"/>
      <c r="B238" s="220"/>
      <c r="C238" s="221"/>
      <c r="D238" s="222" t="s">
        <v>147</v>
      </c>
      <c r="E238" s="223" t="s">
        <v>19</v>
      </c>
      <c r="F238" s="224" t="s">
        <v>150</v>
      </c>
      <c r="G238" s="221"/>
      <c r="H238" s="223" t="s">
        <v>19</v>
      </c>
      <c r="I238" s="225"/>
      <c r="J238" s="221"/>
      <c r="K238" s="221"/>
      <c r="L238" s="226"/>
      <c r="M238" s="227"/>
      <c r="N238" s="228"/>
      <c r="O238" s="228"/>
      <c r="P238" s="228"/>
      <c r="Q238" s="228"/>
      <c r="R238" s="228"/>
      <c r="S238" s="228"/>
      <c r="T238" s="22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0" t="s">
        <v>147</v>
      </c>
      <c r="AU238" s="230" t="s">
        <v>84</v>
      </c>
      <c r="AV238" s="13" t="s">
        <v>82</v>
      </c>
      <c r="AW238" s="13" t="s">
        <v>36</v>
      </c>
      <c r="AX238" s="13" t="s">
        <v>74</v>
      </c>
      <c r="AY238" s="230" t="s">
        <v>136</v>
      </c>
    </row>
    <row r="239" s="14" customFormat="1">
      <c r="A239" s="14"/>
      <c r="B239" s="231"/>
      <c r="C239" s="232"/>
      <c r="D239" s="222" t="s">
        <v>147</v>
      </c>
      <c r="E239" s="233" t="s">
        <v>19</v>
      </c>
      <c r="F239" s="234" t="s">
        <v>245</v>
      </c>
      <c r="G239" s="232"/>
      <c r="H239" s="235">
        <v>11.9</v>
      </c>
      <c r="I239" s="236"/>
      <c r="J239" s="232"/>
      <c r="K239" s="232"/>
      <c r="L239" s="237"/>
      <c r="M239" s="238"/>
      <c r="N239" s="239"/>
      <c r="O239" s="239"/>
      <c r="P239" s="239"/>
      <c r="Q239" s="239"/>
      <c r="R239" s="239"/>
      <c r="S239" s="239"/>
      <c r="T239" s="24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1" t="s">
        <v>147</v>
      </c>
      <c r="AU239" s="241" t="s">
        <v>84</v>
      </c>
      <c r="AV239" s="14" t="s">
        <v>84</v>
      </c>
      <c r="AW239" s="14" t="s">
        <v>36</v>
      </c>
      <c r="AX239" s="14" t="s">
        <v>74</v>
      </c>
      <c r="AY239" s="241" t="s">
        <v>136</v>
      </c>
    </row>
    <row r="240" s="13" customFormat="1">
      <c r="A240" s="13"/>
      <c r="B240" s="220"/>
      <c r="C240" s="221"/>
      <c r="D240" s="222" t="s">
        <v>147</v>
      </c>
      <c r="E240" s="223" t="s">
        <v>19</v>
      </c>
      <c r="F240" s="224" t="s">
        <v>224</v>
      </c>
      <c r="G240" s="221"/>
      <c r="H240" s="223" t="s">
        <v>19</v>
      </c>
      <c r="I240" s="225"/>
      <c r="J240" s="221"/>
      <c r="K240" s="221"/>
      <c r="L240" s="226"/>
      <c r="M240" s="227"/>
      <c r="N240" s="228"/>
      <c r="O240" s="228"/>
      <c r="P240" s="228"/>
      <c r="Q240" s="228"/>
      <c r="R240" s="228"/>
      <c r="S240" s="228"/>
      <c r="T240" s="22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0" t="s">
        <v>147</v>
      </c>
      <c r="AU240" s="230" t="s">
        <v>84</v>
      </c>
      <c r="AV240" s="13" t="s">
        <v>82</v>
      </c>
      <c r="AW240" s="13" t="s">
        <v>36</v>
      </c>
      <c r="AX240" s="13" t="s">
        <v>74</v>
      </c>
      <c r="AY240" s="230" t="s">
        <v>136</v>
      </c>
    </row>
    <row r="241" s="14" customFormat="1">
      <c r="A241" s="14"/>
      <c r="B241" s="231"/>
      <c r="C241" s="232"/>
      <c r="D241" s="222" t="s">
        <v>147</v>
      </c>
      <c r="E241" s="233" t="s">
        <v>19</v>
      </c>
      <c r="F241" s="234" t="s">
        <v>246</v>
      </c>
      <c r="G241" s="232"/>
      <c r="H241" s="235">
        <v>8.4000000000000004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1" t="s">
        <v>147</v>
      </c>
      <c r="AU241" s="241" t="s">
        <v>84</v>
      </c>
      <c r="AV241" s="14" t="s">
        <v>84</v>
      </c>
      <c r="AW241" s="14" t="s">
        <v>36</v>
      </c>
      <c r="AX241" s="14" t="s">
        <v>74</v>
      </c>
      <c r="AY241" s="241" t="s">
        <v>136</v>
      </c>
    </row>
    <row r="242" s="14" customFormat="1">
      <c r="A242" s="14"/>
      <c r="B242" s="231"/>
      <c r="C242" s="232"/>
      <c r="D242" s="222" t="s">
        <v>147</v>
      </c>
      <c r="E242" s="233" t="s">
        <v>19</v>
      </c>
      <c r="F242" s="234" t="s">
        <v>247</v>
      </c>
      <c r="G242" s="232"/>
      <c r="H242" s="235">
        <v>-14.4</v>
      </c>
      <c r="I242" s="236"/>
      <c r="J242" s="232"/>
      <c r="K242" s="232"/>
      <c r="L242" s="237"/>
      <c r="M242" s="238"/>
      <c r="N242" s="239"/>
      <c r="O242" s="239"/>
      <c r="P242" s="239"/>
      <c r="Q242" s="239"/>
      <c r="R242" s="239"/>
      <c r="S242" s="239"/>
      <c r="T242" s="24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1" t="s">
        <v>147</v>
      </c>
      <c r="AU242" s="241" t="s">
        <v>84</v>
      </c>
      <c r="AV242" s="14" t="s">
        <v>84</v>
      </c>
      <c r="AW242" s="14" t="s">
        <v>36</v>
      </c>
      <c r="AX242" s="14" t="s">
        <v>74</v>
      </c>
      <c r="AY242" s="241" t="s">
        <v>136</v>
      </c>
    </row>
    <row r="243" s="15" customFormat="1">
      <c r="A243" s="15"/>
      <c r="B243" s="242"/>
      <c r="C243" s="243"/>
      <c r="D243" s="222" t="s">
        <v>147</v>
      </c>
      <c r="E243" s="244" t="s">
        <v>19</v>
      </c>
      <c r="F243" s="245" t="s">
        <v>155</v>
      </c>
      <c r="G243" s="243"/>
      <c r="H243" s="246">
        <v>51.200000000000003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2" t="s">
        <v>147</v>
      </c>
      <c r="AU243" s="252" t="s">
        <v>84</v>
      </c>
      <c r="AV243" s="15" t="s">
        <v>143</v>
      </c>
      <c r="AW243" s="15" t="s">
        <v>36</v>
      </c>
      <c r="AX243" s="15" t="s">
        <v>82</v>
      </c>
      <c r="AY243" s="252" t="s">
        <v>136</v>
      </c>
    </row>
    <row r="244" s="14" customFormat="1">
      <c r="A244" s="14"/>
      <c r="B244" s="231"/>
      <c r="C244" s="232"/>
      <c r="D244" s="222" t="s">
        <v>147</v>
      </c>
      <c r="E244" s="232"/>
      <c r="F244" s="234" t="s">
        <v>248</v>
      </c>
      <c r="G244" s="232"/>
      <c r="H244" s="235">
        <v>56.32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1" t="s">
        <v>147</v>
      </c>
      <c r="AU244" s="241" t="s">
        <v>84</v>
      </c>
      <c r="AV244" s="14" t="s">
        <v>84</v>
      </c>
      <c r="AW244" s="14" t="s">
        <v>4</v>
      </c>
      <c r="AX244" s="14" t="s">
        <v>82</v>
      </c>
      <c r="AY244" s="241" t="s">
        <v>136</v>
      </c>
    </row>
    <row r="245" s="2" customFormat="1" ht="24.15" customHeight="1">
      <c r="A245" s="40"/>
      <c r="B245" s="41"/>
      <c r="C245" s="202" t="s">
        <v>249</v>
      </c>
      <c r="D245" s="202" t="s">
        <v>138</v>
      </c>
      <c r="E245" s="203" t="s">
        <v>250</v>
      </c>
      <c r="F245" s="204" t="s">
        <v>251</v>
      </c>
      <c r="G245" s="205" t="s">
        <v>212</v>
      </c>
      <c r="H245" s="206">
        <v>56.32</v>
      </c>
      <c r="I245" s="207"/>
      <c r="J245" s="208">
        <f>ROUND(I245*H245,2)</f>
        <v>0</v>
      </c>
      <c r="K245" s="204" t="s">
        <v>142</v>
      </c>
      <c r="L245" s="46"/>
      <c r="M245" s="209" t="s">
        <v>19</v>
      </c>
      <c r="N245" s="210" t="s">
        <v>45</v>
      </c>
      <c r="O245" s="86"/>
      <c r="P245" s="211">
        <f>O245*H245</f>
        <v>0</v>
      </c>
      <c r="Q245" s="211">
        <v>0.0040000000000000001</v>
      </c>
      <c r="R245" s="211">
        <f>Q245*H245</f>
        <v>0.22528000000000001</v>
      </c>
      <c r="S245" s="211">
        <v>0</v>
      </c>
      <c r="T245" s="212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3" t="s">
        <v>143</v>
      </c>
      <c r="AT245" s="213" t="s">
        <v>138</v>
      </c>
      <c r="AU245" s="213" t="s">
        <v>84</v>
      </c>
      <c r="AY245" s="19" t="s">
        <v>136</v>
      </c>
      <c r="BE245" s="214">
        <f>IF(N245="základní",J245,0)</f>
        <v>0</v>
      </c>
      <c r="BF245" s="214">
        <f>IF(N245="snížená",J245,0)</f>
        <v>0</v>
      </c>
      <c r="BG245" s="214">
        <f>IF(N245="zákl. přenesená",J245,0)</f>
        <v>0</v>
      </c>
      <c r="BH245" s="214">
        <f>IF(N245="sníž. přenesená",J245,0)</f>
        <v>0</v>
      </c>
      <c r="BI245" s="214">
        <f>IF(N245="nulová",J245,0)</f>
        <v>0</v>
      </c>
      <c r="BJ245" s="19" t="s">
        <v>82</v>
      </c>
      <c r="BK245" s="214">
        <f>ROUND(I245*H245,2)</f>
        <v>0</v>
      </c>
      <c r="BL245" s="19" t="s">
        <v>143</v>
      </c>
      <c r="BM245" s="213" t="s">
        <v>252</v>
      </c>
    </row>
    <row r="246" s="2" customFormat="1">
      <c r="A246" s="40"/>
      <c r="B246" s="41"/>
      <c r="C246" s="42"/>
      <c r="D246" s="215" t="s">
        <v>145</v>
      </c>
      <c r="E246" s="42"/>
      <c r="F246" s="216" t="s">
        <v>253</v>
      </c>
      <c r="G246" s="42"/>
      <c r="H246" s="42"/>
      <c r="I246" s="217"/>
      <c r="J246" s="42"/>
      <c r="K246" s="42"/>
      <c r="L246" s="46"/>
      <c r="M246" s="218"/>
      <c r="N246" s="219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145</v>
      </c>
      <c r="AU246" s="19" t="s">
        <v>84</v>
      </c>
    </row>
    <row r="247" s="13" customFormat="1">
      <c r="A247" s="13"/>
      <c r="B247" s="220"/>
      <c r="C247" s="221"/>
      <c r="D247" s="222" t="s">
        <v>147</v>
      </c>
      <c r="E247" s="223" t="s">
        <v>19</v>
      </c>
      <c r="F247" s="224" t="s">
        <v>148</v>
      </c>
      <c r="G247" s="221"/>
      <c r="H247" s="223" t="s">
        <v>19</v>
      </c>
      <c r="I247" s="225"/>
      <c r="J247" s="221"/>
      <c r="K247" s="221"/>
      <c r="L247" s="226"/>
      <c r="M247" s="227"/>
      <c r="N247" s="228"/>
      <c r="O247" s="228"/>
      <c r="P247" s="228"/>
      <c r="Q247" s="228"/>
      <c r="R247" s="228"/>
      <c r="S247" s="228"/>
      <c r="T247" s="22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0" t="s">
        <v>147</v>
      </c>
      <c r="AU247" s="230" t="s">
        <v>84</v>
      </c>
      <c r="AV247" s="13" t="s">
        <v>82</v>
      </c>
      <c r="AW247" s="13" t="s">
        <v>36</v>
      </c>
      <c r="AX247" s="13" t="s">
        <v>74</v>
      </c>
      <c r="AY247" s="230" t="s">
        <v>136</v>
      </c>
    </row>
    <row r="248" s="14" customFormat="1">
      <c r="A248" s="14"/>
      <c r="B248" s="231"/>
      <c r="C248" s="232"/>
      <c r="D248" s="222" t="s">
        <v>147</v>
      </c>
      <c r="E248" s="233" t="s">
        <v>19</v>
      </c>
      <c r="F248" s="234" t="s">
        <v>244</v>
      </c>
      <c r="G248" s="232"/>
      <c r="H248" s="235">
        <v>45.299999999999997</v>
      </c>
      <c r="I248" s="236"/>
      <c r="J248" s="232"/>
      <c r="K248" s="232"/>
      <c r="L248" s="237"/>
      <c r="M248" s="238"/>
      <c r="N248" s="239"/>
      <c r="O248" s="239"/>
      <c r="P248" s="239"/>
      <c r="Q248" s="239"/>
      <c r="R248" s="239"/>
      <c r="S248" s="239"/>
      <c r="T248" s="24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1" t="s">
        <v>147</v>
      </c>
      <c r="AU248" s="241" t="s">
        <v>84</v>
      </c>
      <c r="AV248" s="14" t="s">
        <v>84</v>
      </c>
      <c r="AW248" s="14" t="s">
        <v>36</v>
      </c>
      <c r="AX248" s="14" t="s">
        <v>74</v>
      </c>
      <c r="AY248" s="241" t="s">
        <v>136</v>
      </c>
    </row>
    <row r="249" s="13" customFormat="1">
      <c r="A249" s="13"/>
      <c r="B249" s="220"/>
      <c r="C249" s="221"/>
      <c r="D249" s="222" t="s">
        <v>147</v>
      </c>
      <c r="E249" s="223" t="s">
        <v>19</v>
      </c>
      <c r="F249" s="224" t="s">
        <v>150</v>
      </c>
      <c r="G249" s="221"/>
      <c r="H249" s="223" t="s">
        <v>19</v>
      </c>
      <c r="I249" s="225"/>
      <c r="J249" s="221"/>
      <c r="K249" s="221"/>
      <c r="L249" s="226"/>
      <c r="M249" s="227"/>
      <c r="N249" s="228"/>
      <c r="O249" s="228"/>
      <c r="P249" s="228"/>
      <c r="Q249" s="228"/>
      <c r="R249" s="228"/>
      <c r="S249" s="228"/>
      <c r="T249" s="22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0" t="s">
        <v>147</v>
      </c>
      <c r="AU249" s="230" t="s">
        <v>84</v>
      </c>
      <c r="AV249" s="13" t="s">
        <v>82</v>
      </c>
      <c r="AW249" s="13" t="s">
        <v>36</v>
      </c>
      <c r="AX249" s="13" t="s">
        <v>74</v>
      </c>
      <c r="AY249" s="230" t="s">
        <v>136</v>
      </c>
    </row>
    <row r="250" s="14" customFormat="1">
      <c r="A250" s="14"/>
      <c r="B250" s="231"/>
      <c r="C250" s="232"/>
      <c r="D250" s="222" t="s">
        <v>147</v>
      </c>
      <c r="E250" s="233" t="s">
        <v>19</v>
      </c>
      <c r="F250" s="234" t="s">
        <v>245</v>
      </c>
      <c r="G250" s="232"/>
      <c r="H250" s="235">
        <v>11.9</v>
      </c>
      <c r="I250" s="236"/>
      <c r="J250" s="232"/>
      <c r="K250" s="232"/>
      <c r="L250" s="237"/>
      <c r="M250" s="238"/>
      <c r="N250" s="239"/>
      <c r="O250" s="239"/>
      <c r="P250" s="239"/>
      <c r="Q250" s="239"/>
      <c r="R250" s="239"/>
      <c r="S250" s="239"/>
      <c r="T250" s="24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1" t="s">
        <v>147</v>
      </c>
      <c r="AU250" s="241" t="s">
        <v>84</v>
      </c>
      <c r="AV250" s="14" t="s">
        <v>84</v>
      </c>
      <c r="AW250" s="14" t="s">
        <v>36</v>
      </c>
      <c r="AX250" s="14" t="s">
        <v>74</v>
      </c>
      <c r="AY250" s="241" t="s">
        <v>136</v>
      </c>
    </row>
    <row r="251" s="13" customFormat="1">
      <c r="A251" s="13"/>
      <c r="B251" s="220"/>
      <c r="C251" s="221"/>
      <c r="D251" s="222" t="s">
        <v>147</v>
      </c>
      <c r="E251" s="223" t="s">
        <v>19</v>
      </c>
      <c r="F251" s="224" t="s">
        <v>224</v>
      </c>
      <c r="G251" s="221"/>
      <c r="H251" s="223" t="s">
        <v>19</v>
      </c>
      <c r="I251" s="225"/>
      <c r="J251" s="221"/>
      <c r="K251" s="221"/>
      <c r="L251" s="226"/>
      <c r="M251" s="227"/>
      <c r="N251" s="228"/>
      <c r="O251" s="228"/>
      <c r="P251" s="228"/>
      <c r="Q251" s="228"/>
      <c r="R251" s="228"/>
      <c r="S251" s="228"/>
      <c r="T251" s="22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0" t="s">
        <v>147</v>
      </c>
      <c r="AU251" s="230" t="s">
        <v>84</v>
      </c>
      <c r="AV251" s="13" t="s">
        <v>82</v>
      </c>
      <c r="AW251" s="13" t="s">
        <v>36</v>
      </c>
      <c r="AX251" s="13" t="s">
        <v>74</v>
      </c>
      <c r="AY251" s="230" t="s">
        <v>136</v>
      </c>
    </row>
    <row r="252" s="14" customFormat="1">
      <c r="A252" s="14"/>
      <c r="B252" s="231"/>
      <c r="C252" s="232"/>
      <c r="D252" s="222" t="s">
        <v>147</v>
      </c>
      <c r="E252" s="233" t="s">
        <v>19</v>
      </c>
      <c r="F252" s="234" t="s">
        <v>246</v>
      </c>
      <c r="G252" s="232"/>
      <c r="H252" s="235">
        <v>8.4000000000000004</v>
      </c>
      <c r="I252" s="236"/>
      <c r="J252" s="232"/>
      <c r="K252" s="232"/>
      <c r="L252" s="237"/>
      <c r="M252" s="238"/>
      <c r="N252" s="239"/>
      <c r="O252" s="239"/>
      <c r="P252" s="239"/>
      <c r="Q252" s="239"/>
      <c r="R252" s="239"/>
      <c r="S252" s="239"/>
      <c r="T252" s="24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1" t="s">
        <v>147</v>
      </c>
      <c r="AU252" s="241" t="s">
        <v>84</v>
      </c>
      <c r="AV252" s="14" t="s">
        <v>84</v>
      </c>
      <c r="AW252" s="14" t="s">
        <v>36</v>
      </c>
      <c r="AX252" s="14" t="s">
        <v>74</v>
      </c>
      <c r="AY252" s="241" t="s">
        <v>136</v>
      </c>
    </row>
    <row r="253" s="14" customFormat="1">
      <c r="A253" s="14"/>
      <c r="B253" s="231"/>
      <c r="C253" s="232"/>
      <c r="D253" s="222" t="s">
        <v>147</v>
      </c>
      <c r="E253" s="233" t="s">
        <v>19</v>
      </c>
      <c r="F253" s="234" t="s">
        <v>247</v>
      </c>
      <c r="G253" s="232"/>
      <c r="H253" s="235">
        <v>-14.4</v>
      </c>
      <c r="I253" s="236"/>
      <c r="J253" s="232"/>
      <c r="K253" s="232"/>
      <c r="L253" s="237"/>
      <c r="M253" s="238"/>
      <c r="N253" s="239"/>
      <c r="O253" s="239"/>
      <c r="P253" s="239"/>
      <c r="Q253" s="239"/>
      <c r="R253" s="239"/>
      <c r="S253" s="239"/>
      <c r="T253" s="24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1" t="s">
        <v>147</v>
      </c>
      <c r="AU253" s="241" t="s">
        <v>84</v>
      </c>
      <c r="AV253" s="14" t="s">
        <v>84</v>
      </c>
      <c r="AW253" s="14" t="s">
        <v>36</v>
      </c>
      <c r="AX253" s="14" t="s">
        <v>74</v>
      </c>
      <c r="AY253" s="241" t="s">
        <v>136</v>
      </c>
    </row>
    <row r="254" s="15" customFormat="1">
      <c r="A254" s="15"/>
      <c r="B254" s="242"/>
      <c r="C254" s="243"/>
      <c r="D254" s="222" t="s">
        <v>147</v>
      </c>
      <c r="E254" s="244" t="s">
        <v>19</v>
      </c>
      <c r="F254" s="245" t="s">
        <v>155</v>
      </c>
      <c r="G254" s="243"/>
      <c r="H254" s="246">
        <v>51.200000000000003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2" t="s">
        <v>147</v>
      </c>
      <c r="AU254" s="252" t="s">
        <v>84</v>
      </c>
      <c r="AV254" s="15" t="s">
        <v>143</v>
      </c>
      <c r="AW254" s="15" t="s">
        <v>36</v>
      </c>
      <c r="AX254" s="15" t="s">
        <v>82</v>
      </c>
      <c r="AY254" s="252" t="s">
        <v>136</v>
      </c>
    </row>
    <row r="255" s="14" customFormat="1">
      <c r="A255" s="14"/>
      <c r="B255" s="231"/>
      <c r="C255" s="232"/>
      <c r="D255" s="222" t="s">
        <v>147</v>
      </c>
      <c r="E255" s="232"/>
      <c r="F255" s="234" t="s">
        <v>248</v>
      </c>
      <c r="G255" s="232"/>
      <c r="H255" s="235">
        <v>56.32</v>
      </c>
      <c r="I255" s="236"/>
      <c r="J255" s="232"/>
      <c r="K255" s="232"/>
      <c r="L255" s="237"/>
      <c r="M255" s="238"/>
      <c r="N255" s="239"/>
      <c r="O255" s="239"/>
      <c r="P255" s="239"/>
      <c r="Q255" s="239"/>
      <c r="R255" s="239"/>
      <c r="S255" s="239"/>
      <c r="T255" s="24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1" t="s">
        <v>147</v>
      </c>
      <c r="AU255" s="241" t="s">
        <v>84</v>
      </c>
      <c r="AV255" s="14" t="s">
        <v>84</v>
      </c>
      <c r="AW255" s="14" t="s">
        <v>4</v>
      </c>
      <c r="AX255" s="14" t="s">
        <v>82</v>
      </c>
      <c r="AY255" s="241" t="s">
        <v>136</v>
      </c>
    </row>
    <row r="256" s="2" customFormat="1" ht="44.25" customHeight="1">
      <c r="A256" s="40"/>
      <c r="B256" s="41"/>
      <c r="C256" s="202" t="s">
        <v>254</v>
      </c>
      <c r="D256" s="202" t="s">
        <v>138</v>
      </c>
      <c r="E256" s="203" t="s">
        <v>255</v>
      </c>
      <c r="F256" s="204" t="s">
        <v>256</v>
      </c>
      <c r="G256" s="205" t="s">
        <v>212</v>
      </c>
      <c r="H256" s="206">
        <v>192.46000000000001</v>
      </c>
      <c r="I256" s="207"/>
      <c r="J256" s="208">
        <f>ROUND(I256*H256,2)</f>
        <v>0</v>
      </c>
      <c r="K256" s="204" t="s">
        <v>142</v>
      </c>
      <c r="L256" s="46"/>
      <c r="M256" s="209" t="s">
        <v>19</v>
      </c>
      <c r="N256" s="210" t="s">
        <v>45</v>
      </c>
      <c r="O256" s="86"/>
      <c r="P256" s="211">
        <f>O256*H256</f>
        <v>0</v>
      </c>
      <c r="Q256" s="211">
        <v>0.018380000000000001</v>
      </c>
      <c r="R256" s="211">
        <f>Q256*H256</f>
        <v>3.5374148000000001</v>
      </c>
      <c r="S256" s="211">
        <v>0</v>
      </c>
      <c r="T256" s="212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3" t="s">
        <v>143</v>
      </c>
      <c r="AT256" s="213" t="s">
        <v>138</v>
      </c>
      <c r="AU256" s="213" t="s">
        <v>84</v>
      </c>
      <c r="AY256" s="19" t="s">
        <v>136</v>
      </c>
      <c r="BE256" s="214">
        <f>IF(N256="základní",J256,0)</f>
        <v>0</v>
      </c>
      <c r="BF256" s="214">
        <f>IF(N256="snížená",J256,0)</f>
        <v>0</v>
      </c>
      <c r="BG256" s="214">
        <f>IF(N256="zákl. přenesená",J256,0)</f>
        <v>0</v>
      </c>
      <c r="BH256" s="214">
        <f>IF(N256="sníž. přenesená",J256,0)</f>
        <v>0</v>
      </c>
      <c r="BI256" s="214">
        <f>IF(N256="nulová",J256,0)</f>
        <v>0</v>
      </c>
      <c r="BJ256" s="19" t="s">
        <v>82</v>
      </c>
      <c r="BK256" s="214">
        <f>ROUND(I256*H256,2)</f>
        <v>0</v>
      </c>
      <c r="BL256" s="19" t="s">
        <v>143</v>
      </c>
      <c r="BM256" s="213" t="s">
        <v>257</v>
      </c>
    </row>
    <row r="257" s="2" customFormat="1">
      <c r="A257" s="40"/>
      <c r="B257" s="41"/>
      <c r="C257" s="42"/>
      <c r="D257" s="215" t="s">
        <v>145</v>
      </c>
      <c r="E257" s="42"/>
      <c r="F257" s="216" t="s">
        <v>258</v>
      </c>
      <c r="G257" s="42"/>
      <c r="H257" s="42"/>
      <c r="I257" s="217"/>
      <c r="J257" s="42"/>
      <c r="K257" s="42"/>
      <c r="L257" s="46"/>
      <c r="M257" s="218"/>
      <c r="N257" s="219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145</v>
      </c>
      <c r="AU257" s="19" t="s">
        <v>84</v>
      </c>
    </row>
    <row r="258" s="13" customFormat="1">
      <c r="A258" s="13"/>
      <c r="B258" s="220"/>
      <c r="C258" s="221"/>
      <c r="D258" s="222" t="s">
        <v>147</v>
      </c>
      <c r="E258" s="223" t="s">
        <v>19</v>
      </c>
      <c r="F258" s="224" t="s">
        <v>148</v>
      </c>
      <c r="G258" s="221"/>
      <c r="H258" s="223" t="s">
        <v>19</v>
      </c>
      <c r="I258" s="225"/>
      <c r="J258" s="221"/>
      <c r="K258" s="221"/>
      <c r="L258" s="226"/>
      <c r="M258" s="227"/>
      <c r="N258" s="228"/>
      <c r="O258" s="228"/>
      <c r="P258" s="228"/>
      <c r="Q258" s="228"/>
      <c r="R258" s="228"/>
      <c r="S258" s="228"/>
      <c r="T258" s="22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0" t="s">
        <v>147</v>
      </c>
      <c r="AU258" s="230" t="s">
        <v>84</v>
      </c>
      <c r="AV258" s="13" t="s">
        <v>82</v>
      </c>
      <c r="AW258" s="13" t="s">
        <v>36</v>
      </c>
      <c r="AX258" s="13" t="s">
        <v>74</v>
      </c>
      <c r="AY258" s="230" t="s">
        <v>136</v>
      </c>
    </row>
    <row r="259" s="14" customFormat="1">
      <c r="A259" s="14"/>
      <c r="B259" s="231"/>
      <c r="C259" s="232"/>
      <c r="D259" s="222" t="s">
        <v>147</v>
      </c>
      <c r="E259" s="233" t="s">
        <v>19</v>
      </c>
      <c r="F259" s="234" t="s">
        <v>259</v>
      </c>
      <c r="G259" s="232"/>
      <c r="H259" s="235">
        <v>48.409999999999997</v>
      </c>
      <c r="I259" s="236"/>
      <c r="J259" s="232"/>
      <c r="K259" s="232"/>
      <c r="L259" s="237"/>
      <c r="M259" s="238"/>
      <c r="N259" s="239"/>
      <c r="O259" s="239"/>
      <c r="P259" s="239"/>
      <c r="Q259" s="239"/>
      <c r="R259" s="239"/>
      <c r="S259" s="239"/>
      <c r="T259" s="24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1" t="s">
        <v>147</v>
      </c>
      <c r="AU259" s="241" t="s">
        <v>84</v>
      </c>
      <c r="AV259" s="14" t="s">
        <v>84</v>
      </c>
      <c r="AW259" s="14" t="s">
        <v>36</v>
      </c>
      <c r="AX259" s="14" t="s">
        <v>74</v>
      </c>
      <c r="AY259" s="241" t="s">
        <v>136</v>
      </c>
    </row>
    <row r="260" s="14" customFormat="1">
      <c r="A260" s="14"/>
      <c r="B260" s="231"/>
      <c r="C260" s="232"/>
      <c r="D260" s="222" t="s">
        <v>147</v>
      </c>
      <c r="E260" s="233" t="s">
        <v>19</v>
      </c>
      <c r="F260" s="234" t="s">
        <v>260</v>
      </c>
      <c r="G260" s="232"/>
      <c r="H260" s="235">
        <v>-3.698</v>
      </c>
      <c r="I260" s="236"/>
      <c r="J260" s="232"/>
      <c r="K260" s="232"/>
      <c r="L260" s="237"/>
      <c r="M260" s="238"/>
      <c r="N260" s="239"/>
      <c r="O260" s="239"/>
      <c r="P260" s="239"/>
      <c r="Q260" s="239"/>
      <c r="R260" s="239"/>
      <c r="S260" s="239"/>
      <c r="T260" s="24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1" t="s">
        <v>147</v>
      </c>
      <c r="AU260" s="241" t="s">
        <v>84</v>
      </c>
      <c r="AV260" s="14" t="s">
        <v>84</v>
      </c>
      <c r="AW260" s="14" t="s">
        <v>36</v>
      </c>
      <c r="AX260" s="14" t="s">
        <v>74</v>
      </c>
      <c r="AY260" s="241" t="s">
        <v>136</v>
      </c>
    </row>
    <row r="261" s="13" customFormat="1">
      <c r="A261" s="13"/>
      <c r="B261" s="220"/>
      <c r="C261" s="221"/>
      <c r="D261" s="222" t="s">
        <v>147</v>
      </c>
      <c r="E261" s="223" t="s">
        <v>19</v>
      </c>
      <c r="F261" s="224" t="s">
        <v>150</v>
      </c>
      <c r="G261" s="221"/>
      <c r="H261" s="223" t="s">
        <v>19</v>
      </c>
      <c r="I261" s="225"/>
      <c r="J261" s="221"/>
      <c r="K261" s="221"/>
      <c r="L261" s="226"/>
      <c r="M261" s="227"/>
      <c r="N261" s="228"/>
      <c r="O261" s="228"/>
      <c r="P261" s="228"/>
      <c r="Q261" s="228"/>
      <c r="R261" s="228"/>
      <c r="S261" s="228"/>
      <c r="T261" s="22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0" t="s">
        <v>147</v>
      </c>
      <c r="AU261" s="230" t="s">
        <v>84</v>
      </c>
      <c r="AV261" s="13" t="s">
        <v>82</v>
      </c>
      <c r="AW261" s="13" t="s">
        <v>36</v>
      </c>
      <c r="AX261" s="13" t="s">
        <v>74</v>
      </c>
      <c r="AY261" s="230" t="s">
        <v>136</v>
      </c>
    </row>
    <row r="262" s="14" customFormat="1">
      <c r="A262" s="14"/>
      <c r="B262" s="231"/>
      <c r="C262" s="232"/>
      <c r="D262" s="222" t="s">
        <v>147</v>
      </c>
      <c r="E262" s="233" t="s">
        <v>19</v>
      </c>
      <c r="F262" s="234" t="s">
        <v>261</v>
      </c>
      <c r="G262" s="232"/>
      <c r="H262" s="235">
        <v>27.73</v>
      </c>
      <c r="I262" s="236"/>
      <c r="J262" s="232"/>
      <c r="K262" s="232"/>
      <c r="L262" s="237"/>
      <c r="M262" s="238"/>
      <c r="N262" s="239"/>
      <c r="O262" s="239"/>
      <c r="P262" s="239"/>
      <c r="Q262" s="239"/>
      <c r="R262" s="239"/>
      <c r="S262" s="239"/>
      <c r="T262" s="24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1" t="s">
        <v>147</v>
      </c>
      <c r="AU262" s="241" t="s">
        <v>84</v>
      </c>
      <c r="AV262" s="14" t="s">
        <v>84</v>
      </c>
      <c r="AW262" s="14" t="s">
        <v>36</v>
      </c>
      <c r="AX262" s="14" t="s">
        <v>74</v>
      </c>
      <c r="AY262" s="241" t="s">
        <v>136</v>
      </c>
    </row>
    <row r="263" s="14" customFormat="1">
      <c r="A263" s="14"/>
      <c r="B263" s="231"/>
      <c r="C263" s="232"/>
      <c r="D263" s="222" t="s">
        <v>147</v>
      </c>
      <c r="E263" s="233" t="s">
        <v>19</v>
      </c>
      <c r="F263" s="234" t="s">
        <v>262</v>
      </c>
      <c r="G263" s="232"/>
      <c r="H263" s="235">
        <v>42.299999999999997</v>
      </c>
      <c r="I263" s="236"/>
      <c r="J263" s="232"/>
      <c r="K263" s="232"/>
      <c r="L263" s="237"/>
      <c r="M263" s="238"/>
      <c r="N263" s="239"/>
      <c r="O263" s="239"/>
      <c r="P263" s="239"/>
      <c r="Q263" s="239"/>
      <c r="R263" s="239"/>
      <c r="S263" s="239"/>
      <c r="T263" s="24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1" t="s">
        <v>147</v>
      </c>
      <c r="AU263" s="241" t="s">
        <v>84</v>
      </c>
      <c r="AV263" s="14" t="s">
        <v>84</v>
      </c>
      <c r="AW263" s="14" t="s">
        <v>36</v>
      </c>
      <c r="AX263" s="14" t="s">
        <v>74</v>
      </c>
      <c r="AY263" s="241" t="s">
        <v>136</v>
      </c>
    </row>
    <row r="264" s="14" customFormat="1">
      <c r="A264" s="14"/>
      <c r="B264" s="231"/>
      <c r="C264" s="232"/>
      <c r="D264" s="222" t="s">
        <v>147</v>
      </c>
      <c r="E264" s="233" t="s">
        <v>19</v>
      </c>
      <c r="F264" s="234" t="s">
        <v>263</v>
      </c>
      <c r="G264" s="232"/>
      <c r="H264" s="235">
        <v>21.149999999999999</v>
      </c>
      <c r="I264" s="236"/>
      <c r="J264" s="232"/>
      <c r="K264" s="232"/>
      <c r="L264" s="237"/>
      <c r="M264" s="238"/>
      <c r="N264" s="239"/>
      <c r="O264" s="239"/>
      <c r="P264" s="239"/>
      <c r="Q264" s="239"/>
      <c r="R264" s="239"/>
      <c r="S264" s="239"/>
      <c r="T264" s="24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1" t="s">
        <v>147</v>
      </c>
      <c r="AU264" s="241" t="s">
        <v>84</v>
      </c>
      <c r="AV264" s="14" t="s">
        <v>84</v>
      </c>
      <c r="AW264" s="14" t="s">
        <v>36</v>
      </c>
      <c r="AX264" s="14" t="s">
        <v>74</v>
      </c>
      <c r="AY264" s="241" t="s">
        <v>136</v>
      </c>
    </row>
    <row r="265" s="14" customFormat="1">
      <c r="A265" s="14"/>
      <c r="B265" s="231"/>
      <c r="C265" s="232"/>
      <c r="D265" s="222" t="s">
        <v>147</v>
      </c>
      <c r="E265" s="233" t="s">
        <v>19</v>
      </c>
      <c r="F265" s="234" t="s">
        <v>264</v>
      </c>
      <c r="G265" s="232"/>
      <c r="H265" s="235">
        <v>-10.098000000000001</v>
      </c>
      <c r="I265" s="236"/>
      <c r="J265" s="232"/>
      <c r="K265" s="232"/>
      <c r="L265" s="237"/>
      <c r="M265" s="238"/>
      <c r="N265" s="239"/>
      <c r="O265" s="239"/>
      <c r="P265" s="239"/>
      <c r="Q265" s="239"/>
      <c r="R265" s="239"/>
      <c r="S265" s="239"/>
      <c r="T265" s="24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1" t="s">
        <v>147</v>
      </c>
      <c r="AU265" s="241" t="s">
        <v>84</v>
      </c>
      <c r="AV265" s="14" t="s">
        <v>84</v>
      </c>
      <c r="AW265" s="14" t="s">
        <v>36</v>
      </c>
      <c r="AX265" s="14" t="s">
        <v>74</v>
      </c>
      <c r="AY265" s="241" t="s">
        <v>136</v>
      </c>
    </row>
    <row r="266" s="13" customFormat="1">
      <c r="A266" s="13"/>
      <c r="B266" s="220"/>
      <c r="C266" s="221"/>
      <c r="D266" s="222" t="s">
        <v>147</v>
      </c>
      <c r="E266" s="223" t="s">
        <v>19</v>
      </c>
      <c r="F266" s="224" t="s">
        <v>153</v>
      </c>
      <c r="G266" s="221"/>
      <c r="H266" s="223" t="s">
        <v>19</v>
      </c>
      <c r="I266" s="225"/>
      <c r="J266" s="221"/>
      <c r="K266" s="221"/>
      <c r="L266" s="226"/>
      <c r="M266" s="227"/>
      <c r="N266" s="228"/>
      <c r="O266" s="228"/>
      <c r="P266" s="228"/>
      <c r="Q266" s="228"/>
      <c r="R266" s="228"/>
      <c r="S266" s="228"/>
      <c r="T266" s="22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0" t="s">
        <v>147</v>
      </c>
      <c r="AU266" s="230" t="s">
        <v>84</v>
      </c>
      <c r="AV266" s="13" t="s">
        <v>82</v>
      </c>
      <c r="AW266" s="13" t="s">
        <v>36</v>
      </c>
      <c r="AX266" s="13" t="s">
        <v>74</v>
      </c>
      <c r="AY266" s="230" t="s">
        <v>136</v>
      </c>
    </row>
    <row r="267" s="14" customFormat="1">
      <c r="A267" s="14"/>
      <c r="B267" s="231"/>
      <c r="C267" s="232"/>
      <c r="D267" s="222" t="s">
        <v>147</v>
      </c>
      <c r="E267" s="233" t="s">
        <v>19</v>
      </c>
      <c r="F267" s="234" t="s">
        <v>265</v>
      </c>
      <c r="G267" s="232"/>
      <c r="H267" s="235">
        <v>51.700000000000003</v>
      </c>
      <c r="I267" s="236"/>
      <c r="J267" s="232"/>
      <c r="K267" s="232"/>
      <c r="L267" s="237"/>
      <c r="M267" s="238"/>
      <c r="N267" s="239"/>
      <c r="O267" s="239"/>
      <c r="P267" s="239"/>
      <c r="Q267" s="239"/>
      <c r="R267" s="239"/>
      <c r="S267" s="239"/>
      <c r="T267" s="24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1" t="s">
        <v>147</v>
      </c>
      <c r="AU267" s="241" t="s">
        <v>84</v>
      </c>
      <c r="AV267" s="14" t="s">
        <v>84</v>
      </c>
      <c r="AW267" s="14" t="s">
        <v>36</v>
      </c>
      <c r="AX267" s="14" t="s">
        <v>74</v>
      </c>
      <c r="AY267" s="241" t="s">
        <v>136</v>
      </c>
    </row>
    <row r="268" s="14" customFormat="1">
      <c r="A268" s="14"/>
      <c r="B268" s="231"/>
      <c r="C268" s="232"/>
      <c r="D268" s="222" t="s">
        <v>147</v>
      </c>
      <c r="E268" s="233" t="s">
        <v>19</v>
      </c>
      <c r="F268" s="234" t="s">
        <v>266</v>
      </c>
      <c r="G268" s="232"/>
      <c r="H268" s="235">
        <v>-2.5299999999999998</v>
      </c>
      <c r="I268" s="236"/>
      <c r="J268" s="232"/>
      <c r="K268" s="232"/>
      <c r="L268" s="237"/>
      <c r="M268" s="238"/>
      <c r="N268" s="239"/>
      <c r="O268" s="239"/>
      <c r="P268" s="239"/>
      <c r="Q268" s="239"/>
      <c r="R268" s="239"/>
      <c r="S268" s="239"/>
      <c r="T268" s="24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1" t="s">
        <v>147</v>
      </c>
      <c r="AU268" s="241" t="s">
        <v>84</v>
      </c>
      <c r="AV268" s="14" t="s">
        <v>84</v>
      </c>
      <c r="AW268" s="14" t="s">
        <v>36</v>
      </c>
      <c r="AX268" s="14" t="s">
        <v>74</v>
      </c>
      <c r="AY268" s="241" t="s">
        <v>136</v>
      </c>
    </row>
    <row r="269" s="15" customFormat="1">
      <c r="A269" s="15"/>
      <c r="B269" s="242"/>
      <c r="C269" s="243"/>
      <c r="D269" s="222" t="s">
        <v>147</v>
      </c>
      <c r="E269" s="244" t="s">
        <v>19</v>
      </c>
      <c r="F269" s="245" t="s">
        <v>155</v>
      </c>
      <c r="G269" s="243"/>
      <c r="H269" s="246">
        <v>174.964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2" t="s">
        <v>147</v>
      </c>
      <c r="AU269" s="252" t="s">
        <v>84</v>
      </c>
      <c r="AV269" s="15" t="s">
        <v>143</v>
      </c>
      <c r="AW269" s="15" t="s">
        <v>36</v>
      </c>
      <c r="AX269" s="15" t="s">
        <v>82</v>
      </c>
      <c r="AY269" s="252" t="s">
        <v>136</v>
      </c>
    </row>
    <row r="270" s="14" customFormat="1">
      <c r="A270" s="14"/>
      <c r="B270" s="231"/>
      <c r="C270" s="232"/>
      <c r="D270" s="222" t="s">
        <v>147</v>
      </c>
      <c r="E270" s="232"/>
      <c r="F270" s="234" t="s">
        <v>267</v>
      </c>
      <c r="G270" s="232"/>
      <c r="H270" s="235">
        <v>192.46000000000001</v>
      </c>
      <c r="I270" s="236"/>
      <c r="J270" s="232"/>
      <c r="K270" s="232"/>
      <c r="L270" s="237"/>
      <c r="M270" s="238"/>
      <c r="N270" s="239"/>
      <c r="O270" s="239"/>
      <c r="P270" s="239"/>
      <c r="Q270" s="239"/>
      <c r="R270" s="239"/>
      <c r="S270" s="239"/>
      <c r="T270" s="24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1" t="s">
        <v>147</v>
      </c>
      <c r="AU270" s="241" t="s">
        <v>84</v>
      </c>
      <c r="AV270" s="14" t="s">
        <v>84</v>
      </c>
      <c r="AW270" s="14" t="s">
        <v>4</v>
      </c>
      <c r="AX270" s="14" t="s">
        <v>82</v>
      </c>
      <c r="AY270" s="241" t="s">
        <v>136</v>
      </c>
    </row>
    <row r="271" s="2" customFormat="1" ht="24.15" customHeight="1">
      <c r="A271" s="40"/>
      <c r="B271" s="41"/>
      <c r="C271" s="202" t="s">
        <v>268</v>
      </c>
      <c r="D271" s="202" t="s">
        <v>138</v>
      </c>
      <c r="E271" s="203" t="s">
        <v>269</v>
      </c>
      <c r="F271" s="204" t="s">
        <v>270</v>
      </c>
      <c r="G271" s="205" t="s">
        <v>212</v>
      </c>
      <c r="H271" s="206">
        <v>11.220000000000001</v>
      </c>
      <c r="I271" s="207"/>
      <c r="J271" s="208">
        <f>ROUND(I271*H271,2)</f>
        <v>0</v>
      </c>
      <c r="K271" s="204" t="s">
        <v>142</v>
      </c>
      <c r="L271" s="46"/>
      <c r="M271" s="209" t="s">
        <v>19</v>
      </c>
      <c r="N271" s="210" t="s">
        <v>45</v>
      </c>
      <c r="O271" s="86"/>
      <c r="P271" s="211">
        <f>O271*H271</f>
        <v>0</v>
      </c>
      <c r="Q271" s="211">
        <v>0.034680000000000002</v>
      </c>
      <c r="R271" s="211">
        <f>Q271*H271</f>
        <v>0.38910960000000006</v>
      </c>
      <c r="S271" s="211">
        <v>0</v>
      </c>
      <c r="T271" s="212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3" t="s">
        <v>143</v>
      </c>
      <c r="AT271" s="213" t="s">
        <v>138</v>
      </c>
      <c r="AU271" s="213" t="s">
        <v>84</v>
      </c>
      <c r="AY271" s="19" t="s">
        <v>136</v>
      </c>
      <c r="BE271" s="214">
        <f>IF(N271="základní",J271,0)</f>
        <v>0</v>
      </c>
      <c r="BF271" s="214">
        <f>IF(N271="snížená",J271,0)</f>
        <v>0</v>
      </c>
      <c r="BG271" s="214">
        <f>IF(N271="zákl. přenesená",J271,0)</f>
        <v>0</v>
      </c>
      <c r="BH271" s="214">
        <f>IF(N271="sníž. přenesená",J271,0)</f>
        <v>0</v>
      </c>
      <c r="BI271" s="214">
        <f>IF(N271="nulová",J271,0)</f>
        <v>0</v>
      </c>
      <c r="BJ271" s="19" t="s">
        <v>82</v>
      </c>
      <c r="BK271" s="214">
        <f>ROUND(I271*H271,2)</f>
        <v>0</v>
      </c>
      <c r="BL271" s="19" t="s">
        <v>143</v>
      </c>
      <c r="BM271" s="213" t="s">
        <v>271</v>
      </c>
    </row>
    <row r="272" s="2" customFormat="1">
      <c r="A272" s="40"/>
      <c r="B272" s="41"/>
      <c r="C272" s="42"/>
      <c r="D272" s="215" t="s">
        <v>145</v>
      </c>
      <c r="E272" s="42"/>
      <c r="F272" s="216" t="s">
        <v>272</v>
      </c>
      <c r="G272" s="42"/>
      <c r="H272" s="42"/>
      <c r="I272" s="217"/>
      <c r="J272" s="42"/>
      <c r="K272" s="42"/>
      <c r="L272" s="46"/>
      <c r="M272" s="218"/>
      <c r="N272" s="219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145</v>
      </c>
      <c r="AU272" s="19" t="s">
        <v>84</v>
      </c>
    </row>
    <row r="273" s="13" customFormat="1">
      <c r="A273" s="13"/>
      <c r="B273" s="220"/>
      <c r="C273" s="221"/>
      <c r="D273" s="222" t="s">
        <v>147</v>
      </c>
      <c r="E273" s="223" t="s">
        <v>19</v>
      </c>
      <c r="F273" s="224" t="s">
        <v>273</v>
      </c>
      <c r="G273" s="221"/>
      <c r="H273" s="223" t="s">
        <v>19</v>
      </c>
      <c r="I273" s="225"/>
      <c r="J273" s="221"/>
      <c r="K273" s="221"/>
      <c r="L273" s="226"/>
      <c r="M273" s="227"/>
      <c r="N273" s="228"/>
      <c r="O273" s="228"/>
      <c r="P273" s="228"/>
      <c r="Q273" s="228"/>
      <c r="R273" s="228"/>
      <c r="S273" s="228"/>
      <c r="T273" s="22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0" t="s">
        <v>147</v>
      </c>
      <c r="AU273" s="230" t="s">
        <v>84</v>
      </c>
      <c r="AV273" s="13" t="s">
        <v>82</v>
      </c>
      <c r="AW273" s="13" t="s">
        <v>36</v>
      </c>
      <c r="AX273" s="13" t="s">
        <v>74</v>
      </c>
      <c r="AY273" s="230" t="s">
        <v>136</v>
      </c>
    </row>
    <row r="274" s="14" customFormat="1">
      <c r="A274" s="14"/>
      <c r="B274" s="231"/>
      <c r="C274" s="232"/>
      <c r="D274" s="222" t="s">
        <v>147</v>
      </c>
      <c r="E274" s="233" t="s">
        <v>19</v>
      </c>
      <c r="F274" s="234" t="s">
        <v>274</v>
      </c>
      <c r="G274" s="232"/>
      <c r="H274" s="235">
        <v>10.199999999999999</v>
      </c>
      <c r="I274" s="236"/>
      <c r="J274" s="232"/>
      <c r="K274" s="232"/>
      <c r="L274" s="237"/>
      <c r="M274" s="238"/>
      <c r="N274" s="239"/>
      <c r="O274" s="239"/>
      <c r="P274" s="239"/>
      <c r="Q274" s="239"/>
      <c r="R274" s="239"/>
      <c r="S274" s="239"/>
      <c r="T274" s="24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1" t="s">
        <v>147</v>
      </c>
      <c r="AU274" s="241" t="s">
        <v>84</v>
      </c>
      <c r="AV274" s="14" t="s">
        <v>84</v>
      </c>
      <c r="AW274" s="14" t="s">
        <v>36</v>
      </c>
      <c r="AX274" s="14" t="s">
        <v>74</v>
      </c>
      <c r="AY274" s="241" t="s">
        <v>136</v>
      </c>
    </row>
    <row r="275" s="15" customFormat="1">
      <c r="A275" s="15"/>
      <c r="B275" s="242"/>
      <c r="C275" s="243"/>
      <c r="D275" s="222" t="s">
        <v>147</v>
      </c>
      <c r="E275" s="244" t="s">
        <v>19</v>
      </c>
      <c r="F275" s="245" t="s">
        <v>155</v>
      </c>
      <c r="G275" s="243"/>
      <c r="H275" s="246">
        <v>10.199999999999999</v>
      </c>
      <c r="I275" s="247"/>
      <c r="J275" s="243"/>
      <c r="K275" s="243"/>
      <c r="L275" s="248"/>
      <c r="M275" s="249"/>
      <c r="N275" s="250"/>
      <c r="O275" s="250"/>
      <c r="P275" s="250"/>
      <c r="Q275" s="250"/>
      <c r="R275" s="250"/>
      <c r="S275" s="250"/>
      <c r="T275" s="25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2" t="s">
        <v>147</v>
      </c>
      <c r="AU275" s="252" t="s">
        <v>84</v>
      </c>
      <c r="AV275" s="15" t="s">
        <v>143</v>
      </c>
      <c r="AW275" s="15" t="s">
        <v>36</v>
      </c>
      <c r="AX275" s="15" t="s">
        <v>82</v>
      </c>
      <c r="AY275" s="252" t="s">
        <v>136</v>
      </c>
    </row>
    <row r="276" s="14" customFormat="1">
      <c r="A276" s="14"/>
      <c r="B276" s="231"/>
      <c r="C276" s="232"/>
      <c r="D276" s="222" t="s">
        <v>147</v>
      </c>
      <c r="E276" s="232"/>
      <c r="F276" s="234" t="s">
        <v>275</v>
      </c>
      <c r="G276" s="232"/>
      <c r="H276" s="235">
        <v>11.220000000000001</v>
      </c>
      <c r="I276" s="236"/>
      <c r="J276" s="232"/>
      <c r="K276" s="232"/>
      <c r="L276" s="237"/>
      <c r="M276" s="238"/>
      <c r="N276" s="239"/>
      <c r="O276" s="239"/>
      <c r="P276" s="239"/>
      <c r="Q276" s="239"/>
      <c r="R276" s="239"/>
      <c r="S276" s="239"/>
      <c r="T276" s="24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1" t="s">
        <v>147</v>
      </c>
      <c r="AU276" s="241" t="s">
        <v>84</v>
      </c>
      <c r="AV276" s="14" t="s">
        <v>84</v>
      </c>
      <c r="AW276" s="14" t="s">
        <v>4</v>
      </c>
      <c r="AX276" s="14" t="s">
        <v>82</v>
      </c>
      <c r="AY276" s="241" t="s">
        <v>136</v>
      </c>
    </row>
    <row r="277" s="2" customFormat="1" ht="33" customHeight="1">
      <c r="A277" s="40"/>
      <c r="B277" s="41"/>
      <c r="C277" s="202" t="s">
        <v>276</v>
      </c>
      <c r="D277" s="202" t="s">
        <v>138</v>
      </c>
      <c r="E277" s="203" t="s">
        <v>277</v>
      </c>
      <c r="F277" s="204" t="s">
        <v>278</v>
      </c>
      <c r="G277" s="205" t="s">
        <v>141</v>
      </c>
      <c r="H277" s="206">
        <v>2.5049999999999999</v>
      </c>
      <c r="I277" s="207"/>
      <c r="J277" s="208">
        <f>ROUND(I277*H277,2)</f>
        <v>0</v>
      </c>
      <c r="K277" s="204" t="s">
        <v>142</v>
      </c>
      <c r="L277" s="46"/>
      <c r="M277" s="209" t="s">
        <v>19</v>
      </c>
      <c r="N277" s="210" t="s">
        <v>45</v>
      </c>
      <c r="O277" s="86"/>
      <c r="P277" s="211">
        <f>O277*H277</f>
        <v>0</v>
      </c>
      <c r="Q277" s="211">
        <v>2.3010199999999998</v>
      </c>
      <c r="R277" s="211">
        <f>Q277*H277</f>
        <v>5.7640550999999993</v>
      </c>
      <c r="S277" s="211">
        <v>0</v>
      </c>
      <c r="T277" s="212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3" t="s">
        <v>143</v>
      </c>
      <c r="AT277" s="213" t="s">
        <v>138</v>
      </c>
      <c r="AU277" s="213" t="s">
        <v>84</v>
      </c>
      <c r="AY277" s="19" t="s">
        <v>136</v>
      </c>
      <c r="BE277" s="214">
        <f>IF(N277="základní",J277,0)</f>
        <v>0</v>
      </c>
      <c r="BF277" s="214">
        <f>IF(N277="snížená",J277,0)</f>
        <v>0</v>
      </c>
      <c r="BG277" s="214">
        <f>IF(N277="zákl. přenesená",J277,0)</f>
        <v>0</v>
      </c>
      <c r="BH277" s="214">
        <f>IF(N277="sníž. přenesená",J277,0)</f>
        <v>0</v>
      </c>
      <c r="BI277" s="214">
        <f>IF(N277="nulová",J277,0)</f>
        <v>0</v>
      </c>
      <c r="BJ277" s="19" t="s">
        <v>82</v>
      </c>
      <c r="BK277" s="214">
        <f>ROUND(I277*H277,2)</f>
        <v>0</v>
      </c>
      <c r="BL277" s="19" t="s">
        <v>143</v>
      </c>
      <c r="BM277" s="213" t="s">
        <v>279</v>
      </c>
    </row>
    <row r="278" s="2" customFormat="1">
      <c r="A278" s="40"/>
      <c r="B278" s="41"/>
      <c r="C278" s="42"/>
      <c r="D278" s="215" t="s">
        <v>145</v>
      </c>
      <c r="E278" s="42"/>
      <c r="F278" s="216" t="s">
        <v>280</v>
      </c>
      <c r="G278" s="42"/>
      <c r="H278" s="42"/>
      <c r="I278" s="217"/>
      <c r="J278" s="42"/>
      <c r="K278" s="42"/>
      <c r="L278" s="46"/>
      <c r="M278" s="218"/>
      <c r="N278" s="219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145</v>
      </c>
      <c r="AU278" s="19" t="s">
        <v>84</v>
      </c>
    </row>
    <row r="279" s="13" customFormat="1">
      <c r="A279" s="13"/>
      <c r="B279" s="220"/>
      <c r="C279" s="221"/>
      <c r="D279" s="222" t="s">
        <v>147</v>
      </c>
      <c r="E279" s="223" t="s">
        <v>19</v>
      </c>
      <c r="F279" s="224" t="s">
        <v>148</v>
      </c>
      <c r="G279" s="221"/>
      <c r="H279" s="223" t="s">
        <v>19</v>
      </c>
      <c r="I279" s="225"/>
      <c r="J279" s="221"/>
      <c r="K279" s="221"/>
      <c r="L279" s="226"/>
      <c r="M279" s="227"/>
      <c r="N279" s="228"/>
      <c r="O279" s="228"/>
      <c r="P279" s="228"/>
      <c r="Q279" s="228"/>
      <c r="R279" s="228"/>
      <c r="S279" s="228"/>
      <c r="T279" s="22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0" t="s">
        <v>147</v>
      </c>
      <c r="AU279" s="230" t="s">
        <v>84</v>
      </c>
      <c r="AV279" s="13" t="s">
        <v>82</v>
      </c>
      <c r="AW279" s="13" t="s">
        <v>36</v>
      </c>
      <c r="AX279" s="13" t="s">
        <v>74</v>
      </c>
      <c r="AY279" s="230" t="s">
        <v>136</v>
      </c>
    </row>
    <row r="280" s="14" customFormat="1">
      <c r="A280" s="14"/>
      <c r="B280" s="231"/>
      <c r="C280" s="232"/>
      <c r="D280" s="222" t="s">
        <v>147</v>
      </c>
      <c r="E280" s="233" t="s">
        <v>19</v>
      </c>
      <c r="F280" s="234" t="s">
        <v>149</v>
      </c>
      <c r="G280" s="232"/>
      <c r="H280" s="235">
        <v>0.93799999999999994</v>
      </c>
      <c r="I280" s="236"/>
      <c r="J280" s="232"/>
      <c r="K280" s="232"/>
      <c r="L280" s="237"/>
      <c r="M280" s="238"/>
      <c r="N280" s="239"/>
      <c r="O280" s="239"/>
      <c r="P280" s="239"/>
      <c r="Q280" s="239"/>
      <c r="R280" s="239"/>
      <c r="S280" s="239"/>
      <c r="T280" s="24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1" t="s">
        <v>147</v>
      </c>
      <c r="AU280" s="241" t="s">
        <v>84</v>
      </c>
      <c r="AV280" s="14" t="s">
        <v>84</v>
      </c>
      <c r="AW280" s="14" t="s">
        <v>36</v>
      </c>
      <c r="AX280" s="14" t="s">
        <v>74</v>
      </c>
      <c r="AY280" s="241" t="s">
        <v>136</v>
      </c>
    </row>
    <row r="281" s="13" customFormat="1">
      <c r="A281" s="13"/>
      <c r="B281" s="220"/>
      <c r="C281" s="221"/>
      <c r="D281" s="222" t="s">
        <v>147</v>
      </c>
      <c r="E281" s="223" t="s">
        <v>19</v>
      </c>
      <c r="F281" s="224" t="s">
        <v>150</v>
      </c>
      <c r="G281" s="221"/>
      <c r="H281" s="223" t="s">
        <v>19</v>
      </c>
      <c r="I281" s="225"/>
      <c r="J281" s="221"/>
      <c r="K281" s="221"/>
      <c r="L281" s="226"/>
      <c r="M281" s="227"/>
      <c r="N281" s="228"/>
      <c r="O281" s="228"/>
      <c r="P281" s="228"/>
      <c r="Q281" s="228"/>
      <c r="R281" s="228"/>
      <c r="S281" s="228"/>
      <c r="T281" s="22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0" t="s">
        <v>147</v>
      </c>
      <c r="AU281" s="230" t="s">
        <v>84</v>
      </c>
      <c r="AV281" s="13" t="s">
        <v>82</v>
      </c>
      <c r="AW281" s="13" t="s">
        <v>36</v>
      </c>
      <c r="AX281" s="13" t="s">
        <v>74</v>
      </c>
      <c r="AY281" s="230" t="s">
        <v>136</v>
      </c>
    </row>
    <row r="282" s="14" customFormat="1">
      <c r="A282" s="14"/>
      <c r="B282" s="231"/>
      <c r="C282" s="232"/>
      <c r="D282" s="222" t="s">
        <v>147</v>
      </c>
      <c r="E282" s="233" t="s">
        <v>19</v>
      </c>
      <c r="F282" s="234" t="s">
        <v>151</v>
      </c>
      <c r="G282" s="232"/>
      <c r="H282" s="235">
        <v>0.213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1" t="s">
        <v>147</v>
      </c>
      <c r="AU282" s="241" t="s">
        <v>84</v>
      </c>
      <c r="AV282" s="14" t="s">
        <v>84</v>
      </c>
      <c r="AW282" s="14" t="s">
        <v>36</v>
      </c>
      <c r="AX282" s="14" t="s">
        <v>74</v>
      </c>
      <c r="AY282" s="241" t="s">
        <v>136</v>
      </c>
    </row>
    <row r="283" s="14" customFormat="1">
      <c r="A283" s="14"/>
      <c r="B283" s="231"/>
      <c r="C283" s="232"/>
      <c r="D283" s="222" t="s">
        <v>147</v>
      </c>
      <c r="E283" s="233" t="s">
        <v>19</v>
      </c>
      <c r="F283" s="234" t="s">
        <v>152</v>
      </c>
      <c r="G283" s="232"/>
      <c r="H283" s="235">
        <v>0.59799999999999998</v>
      </c>
      <c r="I283" s="236"/>
      <c r="J283" s="232"/>
      <c r="K283" s="232"/>
      <c r="L283" s="237"/>
      <c r="M283" s="238"/>
      <c r="N283" s="239"/>
      <c r="O283" s="239"/>
      <c r="P283" s="239"/>
      <c r="Q283" s="239"/>
      <c r="R283" s="239"/>
      <c r="S283" s="239"/>
      <c r="T283" s="24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1" t="s">
        <v>147</v>
      </c>
      <c r="AU283" s="241" t="s">
        <v>84</v>
      </c>
      <c r="AV283" s="14" t="s">
        <v>84</v>
      </c>
      <c r="AW283" s="14" t="s">
        <v>36</v>
      </c>
      <c r="AX283" s="14" t="s">
        <v>74</v>
      </c>
      <c r="AY283" s="241" t="s">
        <v>136</v>
      </c>
    </row>
    <row r="284" s="13" customFormat="1">
      <c r="A284" s="13"/>
      <c r="B284" s="220"/>
      <c r="C284" s="221"/>
      <c r="D284" s="222" t="s">
        <v>147</v>
      </c>
      <c r="E284" s="223" t="s">
        <v>19</v>
      </c>
      <c r="F284" s="224" t="s">
        <v>153</v>
      </c>
      <c r="G284" s="221"/>
      <c r="H284" s="223" t="s">
        <v>19</v>
      </c>
      <c r="I284" s="225"/>
      <c r="J284" s="221"/>
      <c r="K284" s="221"/>
      <c r="L284" s="226"/>
      <c r="M284" s="227"/>
      <c r="N284" s="228"/>
      <c r="O284" s="228"/>
      <c r="P284" s="228"/>
      <c r="Q284" s="228"/>
      <c r="R284" s="228"/>
      <c r="S284" s="228"/>
      <c r="T284" s="22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0" t="s">
        <v>147</v>
      </c>
      <c r="AU284" s="230" t="s">
        <v>84</v>
      </c>
      <c r="AV284" s="13" t="s">
        <v>82</v>
      </c>
      <c r="AW284" s="13" t="s">
        <v>36</v>
      </c>
      <c r="AX284" s="13" t="s">
        <v>74</v>
      </c>
      <c r="AY284" s="230" t="s">
        <v>136</v>
      </c>
    </row>
    <row r="285" s="14" customFormat="1">
      <c r="A285" s="14"/>
      <c r="B285" s="231"/>
      <c r="C285" s="232"/>
      <c r="D285" s="222" t="s">
        <v>147</v>
      </c>
      <c r="E285" s="233" t="s">
        <v>19</v>
      </c>
      <c r="F285" s="234" t="s">
        <v>154</v>
      </c>
      <c r="G285" s="232"/>
      <c r="H285" s="235">
        <v>0.75600000000000001</v>
      </c>
      <c r="I285" s="236"/>
      <c r="J285" s="232"/>
      <c r="K285" s="232"/>
      <c r="L285" s="237"/>
      <c r="M285" s="238"/>
      <c r="N285" s="239"/>
      <c r="O285" s="239"/>
      <c r="P285" s="239"/>
      <c r="Q285" s="239"/>
      <c r="R285" s="239"/>
      <c r="S285" s="239"/>
      <c r="T285" s="24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1" t="s">
        <v>147</v>
      </c>
      <c r="AU285" s="241" t="s">
        <v>84</v>
      </c>
      <c r="AV285" s="14" t="s">
        <v>84</v>
      </c>
      <c r="AW285" s="14" t="s">
        <v>36</v>
      </c>
      <c r="AX285" s="14" t="s">
        <v>74</v>
      </c>
      <c r="AY285" s="241" t="s">
        <v>136</v>
      </c>
    </row>
    <row r="286" s="15" customFormat="1">
      <c r="A286" s="15"/>
      <c r="B286" s="242"/>
      <c r="C286" s="243"/>
      <c r="D286" s="222" t="s">
        <v>147</v>
      </c>
      <c r="E286" s="244" t="s">
        <v>19</v>
      </c>
      <c r="F286" s="245" t="s">
        <v>155</v>
      </c>
      <c r="G286" s="243"/>
      <c r="H286" s="246">
        <v>2.5049999999999999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2" t="s">
        <v>147</v>
      </c>
      <c r="AU286" s="252" t="s">
        <v>84</v>
      </c>
      <c r="AV286" s="15" t="s">
        <v>143</v>
      </c>
      <c r="AW286" s="15" t="s">
        <v>36</v>
      </c>
      <c r="AX286" s="15" t="s">
        <v>82</v>
      </c>
      <c r="AY286" s="252" t="s">
        <v>136</v>
      </c>
    </row>
    <row r="287" s="2" customFormat="1" ht="37.8" customHeight="1">
      <c r="A287" s="40"/>
      <c r="B287" s="41"/>
      <c r="C287" s="202" t="s">
        <v>281</v>
      </c>
      <c r="D287" s="202" t="s">
        <v>138</v>
      </c>
      <c r="E287" s="203" t="s">
        <v>282</v>
      </c>
      <c r="F287" s="204" t="s">
        <v>283</v>
      </c>
      <c r="G287" s="205" t="s">
        <v>141</v>
      </c>
      <c r="H287" s="206">
        <v>1.377</v>
      </c>
      <c r="I287" s="207"/>
      <c r="J287" s="208">
        <f>ROUND(I287*H287,2)</f>
        <v>0</v>
      </c>
      <c r="K287" s="204" t="s">
        <v>142</v>
      </c>
      <c r="L287" s="46"/>
      <c r="M287" s="209" t="s">
        <v>19</v>
      </c>
      <c r="N287" s="210" t="s">
        <v>45</v>
      </c>
      <c r="O287" s="86"/>
      <c r="P287" s="211">
        <f>O287*H287</f>
        <v>0</v>
      </c>
      <c r="Q287" s="211">
        <v>0.0040400000000000002</v>
      </c>
      <c r="R287" s="211">
        <f>Q287*H287</f>
        <v>0.0055630800000000006</v>
      </c>
      <c r="S287" s="211">
        <v>0</v>
      </c>
      <c r="T287" s="212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3" t="s">
        <v>143</v>
      </c>
      <c r="AT287" s="213" t="s">
        <v>138</v>
      </c>
      <c r="AU287" s="213" t="s">
        <v>84</v>
      </c>
      <c r="AY287" s="19" t="s">
        <v>136</v>
      </c>
      <c r="BE287" s="214">
        <f>IF(N287="základní",J287,0)</f>
        <v>0</v>
      </c>
      <c r="BF287" s="214">
        <f>IF(N287="snížená",J287,0)</f>
        <v>0</v>
      </c>
      <c r="BG287" s="214">
        <f>IF(N287="zákl. přenesená",J287,0)</f>
        <v>0</v>
      </c>
      <c r="BH287" s="214">
        <f>IF(N287="sníž. přenesená",J287,0)</f>
        <v>0</v>
      </c>
      <c r="BI287" s="214">
        <f>IF(N287="nulová",J287,0)</f>
        <v>0</v>
      </c>
      <c r="BJ287" s="19" t="s">
        <v>82</v>
      </c>
      <c r="BK287" s="214">
        <f>ROUND(I287*H287,2)</f>
        <v>0</v>
      </c>
      <c r="BL287" s="19" t="s">
        <v>143</v>
      </c>
      <c r="BM287" s="213" t="s">
        <v>284</v>
      </c>
    </row>
    <row r="288" s="2" customFormat="1">
      <c r="A288" s="40"/>
      <c r="B288" s="41"/>
      <c r="C288" s="42"/>
      <c r="D288" s="215" t="s">
        <v>145</v>
      </c>
      <c r="E288" s="42"/>
      <c r="F288" s="216" t="s">
        <v>285</v>
      </c>
      <c r="G288" s="42"/>
      <c r="H288" s="42"/>
      <c r="I288" s="217"/>
      <c r="J288" s="42"/>
      <c r="K288" s="42"/>
      <c r="L288" s="46"/>
      <c r="M288" s="218"/>
      <c r="N288" s="219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145</v>
      </c>
      <c r="AU288" s="19" t="s">
        <v>84</v>
      </c>
    </row>
    <row r="289" s="13" customFormat="1">
      <c r="A289" s="13"/>
      <c r="B289" s="220"/>
      <c r="C289" s="221"/>
      <c r="D289" s="222" t="s">
        <v>147</v>
      </c>
      <c r="E289" s="223" t="s">
        <v>19</v>
      </c>
      <c r="F289" s="224" t="s">
        <v>148</v>
      </c>
      <c r="G289" s="221"/>
      <c r="H289" s="223" t="s">
        <v>19</v>
      </c>
      <c r="I289" s="225"/>
      <c r="J289" s="221"/>
      <c r="K289" s="221"/>
      <c r="L289" s="226"/>
      <c r="M289" s="227"/>
      <c r="N289" s="228"/>
      <c r="O289" s="228"/>
      <c r="P289" s="228"/>
      <c r="Q289" s="228"/>
      <c r="R289" s="228"/>
      <c r="S289" s="228"/>
      <c r="T289" s="22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0" t="s">
        <v>147</v>
      </c>
      <c r="AU289" s="230" t="s">
        <v>84</v>
      </c>
      <c r="AV289" s="13" t="s">
        <v>82</v>
      </c>
      <c r="AW289" s="13" t="s">
        <v>36</v>
      </c>
      <c r="AX289" s="13" t="s">
        <v>74</v>
      </c>
      <c r="AY289" s="230" t="s">
        <v>136</v>
      </c>
    </row>
    <row r="290" s="14" customFormat="1">
      <c r="A290" s="14"/>
      <c r="B290" s="231"/>
      <c r="C290" s="232"/>
      <c r="D290" s="222" t="s">
        <v>147</v>
      </c>
      <c r="E290" s="233" t="s">
        <v>19</v>
      </c>
      <c r="F290" s="234" t="s">
        <v>286</v>
      </c>
      <c r="G290" s="232"/>
      <c r="H290" s="235">
        <v>0.46899999999999997</v>
      </c>
      <c r="I290" s="236"/>
      <c r="J290" s="232"/>
      <c r="K290" s="232"/>
      <c r="L290" s="237"/>
      <c r="M290" s="238"/>
      <c r="N290" s="239"/>
      <c r="O290" s="239"/>
      <c r="P290" s="239"/>
      <c r="Q290" s="239"/>
      <c r="R290" s="239"/>
      <c r="S290" s="239"/>
      <c r="T290" s="24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1" t="s">
        <v>147</v>
      </c>
      <c r="AU290" s="241" t="s">
        <v>84</v>
      </c>
      <c r="AV290" s="14" t="s">
        <v>84</v>
      </c>
      <c r="AW290" s="14" t="s">
        <v>36</v>
      </c>
      <c r="AX290" s="14" t="s">
        <v>74</v>
      </c>
      <c r="AY290" s="241" t="s">
        <v>136</v>
      </c>
    </row>
    <row r="291" s="13" customFormat="1">
      <c r="A291" s="13"/>
      <c r="B291" s="220"/>
      <c r="C291" s="221"/>
      <c r="D291" s="222" t="s">
        <v>147</v>
      </c>
      <c r="E291" s="223" t="s">
        <v>19</v>
      </c>
      <c r="F291" s="224" t="s">
        <v>150</v>
      </c>
      <c r="G291" s="221"/>
      <c r="H291" s="223" t="s">
        <v>19</v>
      </c>
      <c r="I291" s="225"/>
      <c r="J291" s="221"/>
      <c r="K291" s="221"/>
      <c r="L291" s="226"/>
      <c r="M291" s="227"/>
      <c r="N291" s="228"/>
      <c r="O291" s="228"/>
      <c r="P291" s="228"/>
      <c r="Q291" s="228"/>
      <c r="R291" s="228"/>
      <c r="S291" s="228"/>
      <c r="T291" s="22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0" t="s">
        <v>147</v>
      </c>
      <c r="AU291" s="230" t="s">
        <v>84</v>
      </c>
      <c r="AV291" s="13" t="s">
        <v>82</v>
      </c>
      <c r="AW291" s="13" t="s">
        <v>36</v>
      </c>
      <c r="AX291" s="13" t="s">
        <v>74</v>
      </c>
      <c r="AY291" s="230" t="s">
        <v>136</v>
      </c>
    </row>
    <row r="292" s="14" customFormat="1">
      <c r="A292" s="14"/>
      <c r="B292" s="231"/>
      <c r="C292" s="232"/>
      <c r="D292" s="222" t="s">
        <v>147</v>
      </c>
      <c r="E292" s="233" t="s">
        <v>19</v>
      </c>
      <c r="F292" s="234" t="s">
        <v>287</v>
      </c>
      <c r="G292" s="232"/>
      <c r="H292" s="235">
        <v>0.106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1" t="s">
        <v>147</v>
      </c>
      <c r="AU292" s="241" t="s">
        <v>84</v>
      </c>
      <c r="AV292" s="14" t="s">
        <v>84</v>
      </c>
      <c r="AW292" s="14" t="s">
        <v>36</v>
      </c>
      <c r="AX292" s="14" t="s">
        <v>74</v>
      </c>
      <c r="AY292" s="241" t="s">
        <v>136</v>
      </c>
    </row>
    <row r="293" s="14" customFormat="1">
      <c r="A293" s="14"/>
      <c r="B293" s="231"/>
      <c r="C293" s="232"/>
      <c r="D293" s="222" t="s">
        <v>147</v>
      </c>
      <c r="E293" s="233" t="s">
        <v>19</v>
      </c>
      <c r="F293" s="234" t="s">
        <v>288</v>
      </c>
      <c r="G293" s="232"/>
      <c r="H293" s="235">
        <v>0.29899999999999999</v>
      </c>
      <c r="I293" s="236"/>
      <c r="J293" s="232"/>
      <c r="K293" s="232"/>
      <c r="L293" s="237"/>
      <c r="M293" s="238"/>
      <c r="N293" s="239"/>
      <c r="O293" s="239"/>
      <c r="P293" s="239"/>
      <c r="Q293" s="239"/>
      <c r="R293" s="239"/>
      <c r="S293" s="239"/>
      <c r="T293" s="24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1" t="s">
        <v>147</v>
      </c>
      <c r="AU293" s="241" t="s">
        <v>84</v>
      </c>
      <c r="AV293" s="14" t="s">
        <v>84</v>
      </c>
      <c r="AW293" s="14" t="s">
        <v>36</v>
      </c>
      <c r="AX293" s="14" t="s">
        <v>74</v>
      </c>
      <c r="AY293" s="241" t="s">
        <v>136</v>
      </c>
    </row>
    <row r="294" s="13" customFormat="1">
      <c r="A294" s="13"/>
      <c r="B294" s="220"/>
      <c r="C294" s="221"/>
      <c r="D294" s="222" t="s">
        <v>147</v>
      </c>
      <c r="E294" s="223" t="s">
        <v>19</v>
      </c>
      <c r="F294" s="224" t="s">
        <v>153</v>
      </c>
      <c r="G294" s="221"/>
      <c r="H294" s="223" t="s">
        <v>19</v>
      </c>
      <c r="I294" s="225"/>
      <c r="J294" s="221"/>
      <c r="K294" s="221"/>
      <c r="L294" s="226"/>
      <c r="M294" s="227"/>
      <c r="N294" s="228"/>
      <c r="O294" s="228"/>
      <c r="P294" s="228"/>
      <c r="Q294" s="228"/>
      <c r="R294" s="228"/>
      <c r="S294" s="228"/>
      <c r="T294" s="22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0" t="s">
        <v>147</v>
      </c>
      <c r="AU294" s="230" t="s">
        <v>84</v>
      </c>
      <c r="AV294" s="13" t="s">
        <v>82</v>
      </c>
      <c r="AW294" s="13" t="s">
        <v>36</v>
      </c>
      <c r="AX294" s="13" t="s">
        <v>74</v>
      </c>
      <c r="AY294" s="230" t="s">
        <v>136</v>
      </c>
    </row>
    <row r="295" s="14" customFormat="1">
      <c r="A295" s="14"/>
      <c r="B295" s="231"/>
      <c r="C295" s="232"/>
      <c r="D295" s="222" t="s">
        <v>147</v>
      </c>
      <c r="E295" s="233" t="s">
        <v>19</v>
      </c>
      <c r="F295" s="234" t="s">
        <v>289</v>
      </c>
      <c r="G295" s="232"/>
      <c r="H295" s="235">
        <v>0.378</v>
      </c>
      <c r="I295" s="236"/>
      <c r="J295" s="232"/>
      <c r="K295" s="232"/>
      <c r="L295" s="237"/>
      <c r="M295" s="238"/>
      <c r="N295" s="239"/>
      <c r="O295" s="239"/>
      <c r="P295" s="239"/>
      <c r="Q295" s="239"/>
      <c r="R295" s="239"/>
      <c r="S295" s="239"/>
      <c r="T295" s="24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1" t="s">
        <v>147</v>
      </c>
      <c r="AU295" s="241" t="s">
        <v>84</v>
      </c>
      <c r="AV295" s="14" t="s">
        <v>84</v>
      </c>
      <c r="AW295" s="14" t="s">
        <v>36</v>
      </c>
      <c r="AX295" s="14" t="s">
        <v>74</v>
      </c>
      <c r="AY295" s="241" t="s">
        <v>136</v>
      </c>
    </row>
    <row r="296" s="15" customFormat="1">
      <c r="A296" s="15"/>
      <c r="B296" s="242"/>
      <c r="C296" s="243"/>
      <c r="D296" s="222" t="s">
        <v>147</v>
      </c>
      <c r="E296" s="244" t="s">
        <v>19</v>
      </c>
      <c r="F296" s="245" t="s">
        <v>155</v>
      </c>
      <c r="G296" s="243"/>
      <c r="H296" s="246">
        <v>1.252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2" t="s">
        <v>147</v>
      </c>
      <c r="AU296" s="252" t="s">
        <v>84</v>
      </c>
      <c r="AV296" s="15" t="s">
        <v>143</v>
      </c>
      <c r="AW296" s="15" t="s">
        <v>36</v>
      </c>
      <c r="AX296" s="15" t="s">
        <v>82</v>
      </c>
      <c r="AY296" s="252" t="s">
        <v>136</v>
      </c>
    </row>
    <row r="297" s="14" customFormat="1">
      <c r="A297" s="14"/>
      <c r="B297" s="231"/>
      <c r="C297" s="232"/>
      <c r="D297" s="222" t="s">
        <v>147</v>
      </c>
      <c r="E297" s="232"/>
      <c r="F297" s="234" t="s">
        <v>290</v>
      </c>
      <c r="G297" s="232"/>
      <c r="H297" s="235">
        <v>1.377</v>
      </c>
      <c r="I297" s="236"/>
      <c r="J297" s="232"/>
      <c r="K297" s="232"/>
      <c r="L297" s="237"/>
      <c r="M297" s="238"/>
      <c r="N297" s="239"/>
      <c r="O297" s="239"/>
      <c r="P297" s="239"/>
      <c r="Q297" s="239"/>
      <c r="R297" s="239"/>
      <c r="S297" s="239"/>
      <c r="T297" s="24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1" t="s">
        <v>147</v>
      </c>
      <c r="AU297" s="241" t="s">
        <v>84</v>
      </c>
      <c r="AV297" s="14" t="s">
        <v>84</v>
      </c>
      <c r="AW297" s="14" t="s">
        <v>4</v>
      </c>
      <c r="AX297" s="14" t="s">
        <v>82</v>
      </c>
      <c r="AY297" s="241" t="s">
        <v>136</v>
      </c>
    </row>
    <row r="298" s="2" customFormat="1" ht="16.5" customHeight="1">
      <c r="A298" s="40"/>
      <c r="B298" s="41"/>
      <c r="C298" s="202" t="s">
        <v>291</v>
      </c>
      <c r="D298" s="202" t="s">
        <v>138</v>
      </c>
      <c r="E298" s="203" t="s">
        <v>292</v>
      </c>
      <c r="F298" s="204" t="s">
        <v>293</v>
      </c>
      <c r="G298" s="205" t="s">
        <v>188</v>
      </c>
      <c r="H298" s="206">
        <v>0.012999999999999999</v>
      </c>
      <c r="I298" s="207"/>
      <c r="J298" s="208">
        <f>ROUND(I298*H298,2)</f>
        <v>0</v>
      </c>
      <c r="K298" s="204" t="s">
        <v>142</v>
      </c>
      <c r="L298" s="46"/>
      <c r="M298" s="209" t="s">
        <v>19</v>
      </c>
      <c r="N298" s="210" t="s">
        <v>45</v>
      </c>
      <c r="O298" s="86"/>
      <c r="P298" s="211">
        <f>O298*H298</f>
        <v>0</v>
      </c>
      <c r="Q298" s="211">
        <v>1.0416099999999999</v>
      </c>
      <c r="R298" s="211">
        <f>Q298*H298</f>
        <v>0.013540929999999998</v>
      </c>
      <c r="S298" s="211">
        <v>0</v>
      </c>
      <c r="T298" s="212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3" t="s">
        <v>143</v>
      </c>
      <c r="AT298" s="213" t="s">
        <v>138</v>
      </c>
      <c r="AU298" s="213" t="s">
        <v>84</v>
      </c>
      <c r="AY298" s="19" t="s">
        <v>136</v>
      </c>
      <c r="BE298" s="214">
        <f>IF(N298="základní",J298,0)</f>
        <v>0</v>
      </c>
      <c r="BF298" s="214">
        <f>IF(N298="snížená",J298,0)</f>
        <v>0</v>
      </c>
      <c r="BG298" s="214">
        <f>IF(N298="zákl. přenesená",J298,0)</f>
        <v>0</v>
      </c>
      <c r="BH298" s="214">
        <f>IF(N298="sníž. přenesená",J298,0)</f>
        <v>0</v>
      </c>
      <c r="BI298" s="214">
        <f>IF(N298="nulová",J298,0)</f>
        <v>0</v>
      </c>
      <c r="BJ298" s="19" t="s">
        <v>82</v>
      </c>
      <c r="BK298" s="214">
        <f>ROUND(I298*H298,2)</f>
        <v>0</v>
      </c>
      <c r="BL298" s="19" t="s">
        <v>143</v>
      </c>
      <c r="BM298" s="213" t="s">
        <v>294</v>
      </c>
    </row>
    <row r="299" s="2" customFormat="1">
      <c r="A299" s="40"/>
      <c r="B299" s="41"/>
      <c r="C299" s="42"/>
      <c r="D299" s="215" t="s">
        <v>145</v>
      </c>
      <c r="E299" s="42"/>
      <c r="F299" s="216" t="s">
        <v>295</v>
      </c>
      <c r="G299" s="42"/>
      <c r="H299" s="42"/>
      <c r="I299" s="217"/>
      <c r="J299" s="42"/>
      <c r="K299" s="42"/>
      <c r="L299" s="46"/>
      <c r="M299" s="218"/>
      <c r="N299" s="219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145</v>
      </c>
      <c r="AU299" s="19" t="s">
        <v>84</v>
      </c>
    </row>
    <row r="300" s="13" customFormat="1">
      <c r="A300" s="13"/>
      <c r="B300" s="220"/>
      <c r="C300" s="221"/>
      <c r="D300" s="222" t="s">
        <v>147</v>
      </c>
      <c r="E300" s="223" t="s">
        <v>19</v>
      </c>
      <c r="F300" s="224" t="s">
        <v>296</v>
      </c>
      <c r="G300" s="221"/>
      <c r="H300" s="223" t="s">
        <v>19</v>
      </c>
      <c r="I300" s="225"/>
      <c r="J300" s="221"/>
      <c r="K300" s="221"/>
      <c r="L300" s="226"/>
      <c r="M300" s="227"/>
      <c r="N300" s="228"/>
      <c r="O300" s="228"/>
      <c r="P300" s="228"/>
      <c r="Q300" s="228"/>
      <c r="R300" s="228"/>
      <c r="S300" s="228"/>
      <c r="T300" s="22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0" t="s">
        <v>147</v>
      </c>
      <c r="AU300" s="230" t="s">
        <v>84</v>
      </c>
      <c r="AV300" s="13" t="s">
        <v>82</v>
      </c>
      <c r="AW300" s="13" t="s">
        <v>36</v>
      </c>
      <c r="AX300" s="13" t="s">
        <v>74</v>
      </c>
      <c r="AY300" s="230" t="s">
        <v>136</v>
      </c>
    </row>
    <row r="301" s="14" customFormat="1">
      <c r="A301" s="14"/>
      <c r="B301" s="231"/>
      <c r="C301" s="232"/>
      <c r="D301" s="222" t="s">
        <v>147</v>
      </c>
      <c r="E301" s="233" t="s">
        <v>19</v>
      </c>
      <c r="F301" s="234" t="s">
        <v>297</v>
      </c>
      <c r="G301" s="232"/>
      <c r="H301" s="235">
        <v>0.01</v>
      </c>
      <c r="I301" s="236"/>
      <c r="J301" s="232"/>
      <c r="K301" s="232"/>
      <c r="L301" s="237"/>
      <c r="M301" s="238"/>
      <c r="N301" s="239"/>
      <c r="O301" s="239"/>
      <c r="P301" s="239"/>
      <c r="Q301" s="239"/>
      <c r="R301" s="239"/>
      <c r="S301" s="239"/>
      <c r="T301" s="24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1" t="s">
        <v>147</v>
      </c>
      <c r="AU301" s="241" t="s">
        <v>84</v>
      </c>
      <c r="AV301" s="14" t="s">
        <v>84</v>
      </c>
      <c r="AW301" s="14" t="s">
        <v>36</v>
      </c>
      <c r="AX301" s="14" t="s">
        <v>74</v>
      </c>
      <c r="AY301" s="241" t="s">
        <v>136</v>
      </c>
    </row>
    <row r="302" s="15" customFormat="1">
      <c r="A302" s="15"/>
      <c r="B302" s="242"/>
      <c r="C302" s="243"/>
      <c r="D302" s="222" t="s">
        <v>147</v>
      </c>
      <c r="E302" s="244" t="s">
        <v>19</v>
      </c>
      <c r="F302" s="245" t="s">
        <v>155</v>
      </c>
      <c r="G302" s="243"/>
      <c r="H302" s="246">
        <v>0.01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2" t="s">
        <v>147</v>
      </c>
      <c r="AU302" s="252" t="s">
        <v>84</v>
      </c>
      <c r="AV302" s="15" t="s">
        <v>143</v>
      </c>
      <c r="AW302" s="15" t="s">
        <v>36</v>
      </c>
      <c r="AX302" s="15" t="s">
        <v>82</v>
      </c>
      <c r="AY302" s="252" t="s">
        <v>136</v>
      </c>
    </row>
    <row r="303" s="14" customFormat="1">
      <c r="A303" s="14"/>
      <c r="B303" s="231"/>
      <c r="C303" s="232"/>
      <c r="D303" s="222" t="s">
        <v>147</v>
      </c>
      <c r="E303" s="232"/>
      <c r="F303" s="234" t="s">
        <v>298</v>
      </c>
      <c r="G303" s="232"/>
      <c r="H303" s="235">
        <v>0.012999999999999999</v>
      </c>
      <c r="I303" s="236"/>
      <c r="J303" s="232"/>
      <c r="K303" s="232"/>
      <c r="L303" s="237"/>
      <c r="M303" s="238"/>
      <c r="N303" s="239"/>
      <c r="O303" s="239"/>
      <c r="P303" s="239"/>
      <c r="Q303" s="239"/>
      <c r="R303" s="239"/>
      <c r="S303" s="239"/>
      <c r="T303" s="24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1" t="s">
        <v>147</v>
      </c>
      <c r="AU303" s="241" t="s">
        <v>84</v>
      </c>
      <c r="AV303" s="14" t="s">
        <v>84</v>
      </c>
      <c r="AW303" s="14" t="s">
        <v>4</v>
      </c>
      <c r="AX303" s="14" t="s">
        <v>82</v>
      </c>
      <c r="AY303" s="241" t="s">
        <v>136</v>
      </c>
    </row>
    <row r="304" s="2" customFormat="1" ht="21.75" customHeight="1">
      <c r="A304" s="40"/>
      <c r="B304" s="41"/>
      <c r="C304" s="202" t="s">
        <v>7</v>
      </c>
      <c r="D304" s="202" t="s">
        <v>138</v>
      </c>
      <c r="E304" s="203" t="s">
        <v>299</v>
      </c>
      <c r="F304" s="204" t="s">
        <v>300</v>
      </c>
      <c r="G304" s="205" t="s">
        <v>188</v>
      </c>
      <c r="H304" s="206">
        <v>0.19500000000000001</v>
      </c>
      <c r="I304" s="207"/>
      <c r="J304" s="208">
        <f>ROUND(I304*H304,2)</f>
        <v>0</v>
      </c>
      <c r="K304" s="204" t="s">
        <v>142</v>
      </c>
      <c r="L304" s="46"/>
      <c r="M304" s="209" t="s">
        <v>19</v>
      </c>
      <c r="N304" s="210" t="s">
        <v>45</v>
      </c>
      <c r="O304" s="86"/>
      <c r="P304" s="211">
        <f>O304*H304</f>
        <v>0</v>
      </c>
      <c r="Q304" s="211">
        <v>1.06277</v>
      </c>
      <c r="R304" s="211">
        <f>Q304*H304</f>
        <v>0.20724015000000001</v>
      </c>
      <c r="S304" s="211">
        <v>0</v>
      </c>
      <c r="T304" s="212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3" t="s">
        <v>143</v>
      </c>
      <c r="AT304" s="213" t="s">
        <v>138</v>
      </c>
      <c r="AU304" s="213" t="s">
        <v>84</v>
      </c>
      <c r="AY304" s="19" t="s">
        <v>136</v>
      </c>
      <c r="BE304" s="214">
        <f>IF(N304="základní",J304,0)</f>
        <v>0</v>
      </c>
      <c r="BF304" s="214">
        <f>IF(N304="snížená",J304,0)</f>
        <v>0</v>
      </c>
      <c r="BG304" s="214">
        <f>IF(N304="zákl. přenesená",J304,0)</f>
        <v>0</v>
      </c>
      <c r="BH304" s="214">
        <f>IF(N304="sníž. přenesená",J304,0)</f>
        <v>0</v>
      </c>
      <c r="BI304" s="214">
        <f>IF(N304="nulová",J304,0)</f>
        <v>0</v>
      </c>
      <c r="BJ304" s="19" t="s">
        <v>82</v>
      </c>
      <c r="BK304" s="214">
        <f>ROUND(I304*H304,2)</f>
        <v>0</v>
      </c>
      <c r="BL304" s="19" t="s">
        <v>143</v>
      </c>
      <c r="BM304" s="213" t="s">
        <v>301</v>
      </c>
    </row>
    <row r="305" s="2" customFormat="1">
      <c r="A305" s="40"/>
      <c r="B305" s="41"/>
      <c r="C305" s="42"/>
      <c r="D305" s="215" t="s">
        <v>145</v>
      </c>
      <c r="E305" s="42"/>
      <c r="F305" s="216" t="s">
        <v>302</v>
      </c>
      <c r="G305" s="42"/>
      <c r="H305" s="42"/>
      <c r="I305" s="217"/>
      <c r="J305" s="42"/>
      <c r="K305" s="42"/>
      <c r="L305" s="46"/>
      <c r="M305" s="218"/>
      <c r="N305" s="219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145</v>
      </c>
      <c r="AU305" s="19" t="s">
        <v>84</v>
      </c>
    </row>
    <row r="306" s="14" customFormat="1">
      <c r="A306" s="14"/>
      <c r="B306" s="231"/>
      <c r="C306" s="232"/>
      <c r="D306" s="222" t="s">
        <v>147</v>
      </c>
      <c r="E306" s="233" t="s">
        <v>19</v>
      </c>
      <c r="F306" s="234" t="s">
        <v>303</v>
      </c>
      <c r="G306" s="232"/>
      <c r="H306" s="235">
        <v>0.14999999999999999</v>
      </c>
      <c r="I306" s="236"/>
      <c r="J306" s="232"/>
      <c r="K306" s="232"/>
      <c r="L306" s="237"/>
      <c r="M306" s="238"/>
      <c r="N306" s="239"/>
      <c r="O306" s="239"/>
      <c r="P306" s="239"/>
      <c r="Q306" s="239"/>
      <c r="R306" s="239"/>
      <c r="S306" s="239"/>
      <c r="T306" s="24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1" t="s">
        <v>147</v>
      </c>
      <c r="AU306" s="241" t="s">
        <v>84</v>
      </c>
      <c r="AV306" s="14" t="s">
        <v>84</v>
      </c>
      <c r="AW306" s="14" t="s">
        <v>36</v>
      </c>
      <c r="AX306" s="14" t="s">
        <v>74</v>
      </c>
      <c r="AY306" s="241" t="s">
        <v>136</v>
      </c>
    </row>
    <row r="307" s="15" customFormat="1">
      <c r="A307" s="15"/>
      <c r="B307" s="242"/>
      <c r="C307" s="243"/>
      <c r="D307" s="222" t="s">
        <v>147</v>
      </c>
      <c r="E307" s="244" t="s">
        <v>19</v>
      </c>
      <c r="F307" s="245" t="s">
        <v>155</v>
      </c>
      <c r="G307" s="243"/>
      <c r="H307" s="246">
        <v>0.14999999999999999</v>
      </c>
      <c r="I307" s="247"/>
      <c r="J307" s="243"/>
      <c r="K307" s="243"/>
      <c r="L307" s="248"/>
      <c r="M307" s="249"/>
      <c r="N307" s="250"/>
      <c r="O307" s="250"/>
      <c r="P307" s="250"/>
      <c r="Q307" s="250"/>
      <c r="R307" s="250"/>
      <c r="S307" s="250"/>
      <c r="T307" s="251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2" t="s">
        <v>147</v>
      </c>
      <c r="AU307" s="252" t="s">
        <v>84</v>
      </c>
      <c r="AV307" s="15" t="s">
        <v>143</v>
      </c>
      <c r="AW307" s="15" t="s">
        <v>36</v>
      </c>
      <c r="AX307" s="15" t="s">
        <v>82</v>
      </c>
      <c r="AY307" s="252" t="s">
        <v>136</v>
      </c>
    </row>
    <row r="308" s="14" customFormat="1">
      <c r="A308" s="14"/>
      <c r="B308" s="231"/>
      <c r="C308" s="232"/>
      <c r="D308" s="222" t="s">
        <v>147</v>
      </c>
      <c r="E308" s="232"/>
      <c r="F308" s="234" t="s">
        <v>304</v>
      </c>
      <c r="G308" s="232"/>
      <c r="H308" s="235">
        <v>0.19500000000000001</v>
      </c>
      <c r="I308" s="236"/>
      <c r="J308" s="232"/>
      <c r="K308" s="232"/>
      <c r="L308" s="237"/>
      <c r="M308" s="238"/>
      <c r="N308" s="239"/>
      <c r="O308" s="239"/>
      <c r="P308" s="239"/>
      <c r="Q308" s="239"/>
      <c r="R308" s="239"/>
      <c r="S308" s="239"/>
      <c r="T308" s="24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1" t="s">
        <v>147</v>
      </c>
      <c r="AU308" s="241" t="s">
        <v>84</v>
      </c>
      <c r="AV308" s="14" t="s">
        <v>84</v>
      </c>
      <c r="AW308" s="14" t="s">
        <v>4</v>
      </c>
      <c r="AX308" s="14" t="s">
        <v>82</v>
      </c>
      <c r="AY308" s="241" t="s">
        <v>136</v>
      </c>
    </row>
    <row r="309" s="2" customFormat="1" ht="33" customHeight="1">
      <c r="A309" s="40"/>
      <c r="B309" s="41"/>
      <c r="C309" s="202" t="s">
        <v>305</v>
      </c>
      <c r="D309" s="202" t="s">
        <v>138</v>
      </c>
      <c r="E309" s="203" t="s">
        <v>306</v>
      </c>
      <c r="F309" s="204" t="s">
        <v>307</v>
      </c>
      <c r="G309" s="205" t="s">
        <v>212</v>
      </c>
      <c r="H309" s="206">
        <v>1.377</v>
      </c>
      <c r="I309" s="207"/>
      <c r="J309" s="208">
        <f>ROUND(I309*H309,2)</f>
        <v>0</v>
      </c>
      <c r="K309" s="204" t="s">
        <v>142</v>
      </c>
      <c r="L309" s="46"/>
      <c r="M309" s="209" t="s">
        <v>19</v>
      </c>
      <c r="N309" s="210" t="s">
        <v>45</v>
      </c>
      <c r="O309" s="86"/>
      <c r="P309" s="211">
        <f>O309*H309</f>
        <v>0</v>
      </c>
      <c r="Q309" s="211">
        <v>0.105</v>
      </c>
      <c r="R309" s="211">
        <f>Q309*H309</f>
        <v>0.14458499999999999</v>
      </c>
      <c r="S309" s="211">
        <v>0</v>
      </c>
      <c r="T309" s="212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3" t="s">
        <v>143</v>
      </c>
      <c r="AT309" s="213" t="s">
        <v>138</v>
      </c>
      <c r="AU309" s="213" t="s">
        <v>84</v>
      </c>
      <c r="AY309" s="19" t="s">
        <v>136</v>
      </c>
      <c r="BE309" s="214">
        <f>IF(N309="základní",J309,0)</f>
        <v>0</v>
      </c>
      <c r="BF309" s="214">
        <f>IF(N309="snížená",J309,0)</f>
        <v>0</v>
      </c>
      <c r="BG309" s="214">
        <f>IF(N309="zákl. přenesená",J309,0)</f>
        <v>0</v>
      </c>
      <c r="BH309" s="214">
        <f>IF(N309="sníž. přenesená",J309,0)</f>
        <v>0</v>
      </c>
      <c r="BI309" s="214">
        <f>IF(N309="nulová",J309,0)</f>
        <v>0</v>
      </c>
      <c r="BJ309" s="19" t="s">
        <v>82</v>
      </c>
      <c r="BK309" s="214">
        <f>ROUND(I309*H309,2)</f>
        <v>0</v>
      </c>
      <c r="BL309" s="19" t="s">
        <v>143</v>
      </c>
      <c r="BM309" s="213" t="s">
        <v>308</v>
      </c>
    </row>
    <row r="310" s="2" customFormat="1">
      <c r="A310" s="40"/>
      <c r="B310" s="41"/>
      <c r="C310" s="42"/>
      <c r="D310" s="215" t="s">
        <v>145</v>
      </c>
      <c r="E310" s="42"/>
      <c r="F310" s="216" t="s">
        <v>309</v>
      </c>
      <c r="G310" s="42"/>
      <c r="H310" s="42"/>
      <c r="I310" s="217"/>
      <c r="J310" s="42"/>
      <c r="K310" s="42"/>
      <c r="L310" s="46"/>
      <c r="M310" s="218"/>
      <c r="N310" s="219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145</v>
      </c>
      <c r="AU310" s="19" t="s">
        <v>84</v>
      </c>
    </row>
    <row r="311" s="13" customFormat="1">
      <c r="A311" s="13"/>
      <c r="B311" s="220"/>
      <c r="C311" s="221"/>
      <c r="D311" s="222" t="s">
        <v>147</v>
      </c>
      <c r="E311" s="223" t="s">
        <v>19</v>
      </c>
      <c r="F311" s="224" t="s">
        <v>148</v>
      </c>
      <c r="G311" s="221"/>
      <c r="H311" s="223" t="s">
        <v>19</v>
      </c>
      <c r="I311" s="225"/>
      <c r="J311" s="221"/>
      <c r="K311" s="221"/>
      <c r="L311" s="226"/>
      <c r="M311" s="227"/>
      <c r="N311" s="228"/>
      <c r="O311" s="228"/>
      <c r="P311" s="228"/>
      <c r="Q311" s="228"/>
      <c r="R311" s="228"/>
      <c r="S311" s="228"/>
      <c r="T311" s="22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0" t="s">
        <v>147</v>
      </c>
      <c r="AU311" s="230" t="s">
        <v>84</v>
      </c>
      <c r="AV311" s="13" t="s">
        <v>82</v>
      </c>
      <c r="AW311" s="13" t="s">
        <v>36</v>
      </c>
      <c r="AX311" s="13" t="s">
        <v>74</v>
      </c>
      <c r="AY311" s="230" t="s">
        <v>136</v>
      </c>
    </row>
    <row r="312" s="14" customFormat="1">
      <c r="A312" s="14"/>
      <c r="B312" s="231"/>
      <c r="C312" s="232"/>
      <c r="D312" s="222" t="s">
        <v>147</v>
      </c>
      <c r="E312" s="233" t="s">
        <v>19</v>
      </c>
      <c r="F312" s="234" t="s">
        <v>286</v>
      </c>
      <c r="G312" s="232"/>
      <c r="H312" s="235">
        <v>0.46899999999999997</v>
      </c>
      <c r="I312" s="236"/>
      <c r="J312" s="232"/>
      <c r="K312" s="232"/>
      <c r="L312" s="237"/>
      <c r="M312" s="238"/>
      <c r="N312" s="239"/>
      <c r="O312" s="239"/>
      <c r="P312" s="239"/>
      <c r="Q312" s="239"/>
      <c r="R312" s="239"/>
      <c r="S312" s="239"/>
      <c r="T312" s="24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1" t="s">
        <v>147</v>
      </c>
      <c r="AU312" s="241" t="s">
        <v>84</v>
      </c>
      <c r="AV312" s="14" t="s">
        <v>84</v>
      </c>
      <c r="AW312" s="14" t="s">
        <v>36</v>
      </c>
      <c r="AX312" s="14" t="s">
        <v>74</v>
      </c>
      <c r="AY312" s="241" t="s">
        <v>136</v>
      </c>
    </row>
    <row r="313" s="13" customFormat="1">
      <c r="A313" s="13"/>
      <c r="B313" s="220"/>
      <c r="C313" s="221"/>
      <c r="D313" s="222" t="s">
        <v>147</v>
      </c>
      <c r="E313" s="223" t="s">
        <v>19</v>
      </c>
      <c r="F313" s="224" t="s">
        <v>150</v>
      </c>
      <c r="G313" s="221"/>
      <c r="H313" s="223" t="s">
        <v>19</v>
      </c>
      <c r="I313" s="225"/>
      <c r="J313" s="221"/>
      <c r="K313" s="221"/>
      <c r="L313" s="226"/>
      <c r="M313" s="227"/>
      <c r="N313" s="228"/>
      <c r="O313" s="228"/>
      <c r="P313" s="228"/>
      <c r="Q313" s="228"/>
      <c r="R313" s="228"/>
      <c r="S313" s="228"/>
      <c r="T313" s="22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0" t="s">
        <v>147</v>
      </c>
      <c r="AU313" s="230" t="s">
        <v>84</v>
      </c>
      <c r="AV313" s="13" t="s">
        <v>82</v>
      </c>
      <c r="AW313" s="13" t="s">
        <v>36</v>
      </c>
      <c r="AX313" s="13" t="s">
        <v>74</v>
      </c>
      <c r="AY313" s="230" t="s">
        <v>136</v>
      </c>
    </row>
    <row r="314" s="14" customFormat="1">
      <c r="A314" s="14"/>
      <c r="B314" s="231"/>
      <c r="C314" s="232"/>
      <c r="D314" s="222" t="s">
        <v>147</v>
      </c>
      <c r="E314" s="233" t="s">
        <v>19</v>
      </c>
      <c r="F314" s="234" t="s">
        <v>287</v>
      </c>
      <c r="G314" s="232"/>
      <c r="H314" s="235">
        <v>0.106</v>
      </c>
      <c r="I314" s="236"/>
      <c r="J314" s="232"/>
      <c r="K314" s="232"/>
      <c r="L314" s="237"/>
      <c r="M314" s="238"/>
      <c r="N314" s="239"/>
      <c r="O314" s="239"/>
      <c r="P314" s="239"/>
      <c r="Q314" s="239"/>
      <c r="R314" s="239"/>
      <c r="S314" s="239"/>
      <c r="T314" s="24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1" t="s">
        <v>147</v>
      </c>
      <c r="AU314" s="241" t="s">
        <v>84</v>
      </c>
      <c r="AV314" s="14" t="s">
        <v>84</v>
      </c>
      <c r="AW314" s="14" t="s">
        <v>36</v>
      </c>
      <c r="AX314" s="14" t="s">
        <v>74</v>
      </c>
      <c r="AY314" s="241" t="s">
        <v>136</v>
      </c>
    </row>
    <row r="315" s="14" customFormat="1">
      <c r="A315" s="14"/>
      <c r="B315" s="231"/>
      <c r="C315" s="232"/>
      <c r="D315" s="222" t="s">
        <v>147</v>
      </c>
      <c r="E315" s="233" t="s">
        <v>19</v>
      </c>
      <c r="F315" s="234" t="s">
        <v>288</v>
      </c>
      <c r="G315" s="232"/>
      <c r="H315" s="235">
        <v>0.29899999999999999</v>
      </c>
      <c r="I315" s="236"/>
      <c r="J315" s="232"/>
      <c r="K315" s="232"/>
      <c r="L315" s="237"/>
      <c r="M315" s="238"/>
      <c r="N315" s="239"/>
      <c r="O315" s="239"/>
      <c r="P315" s="239"/>
      <c r="Q315" s="239"/>
      <c r="R315" s="239"/>
      <c r="S315" s="239"/>
      <c r="T315" s="24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1" t="s">
        <v>147</v>
      </c>
      <c r="AU315" s="241" t="s">
        <v>84</v>
      </c>
      <c r="AV315" s="14" t="s">
        <v>84</v>
      </c>
      <c r="AW315" s="14" t="s">
        <v>36</v>
      </c>
      <c r="AX315" s="14" t="s">
        <v>74</v>
      </c>
      <c r="AY315" s="241" t="s">
        <v>136</v>
      </c>
    </row>
    <row r="316" s="13" customFormat="1">
      <c r="A316" s="13"/>
      <c r="B316" s="220"/>
      <c r="C316" s="221"/>
      <c r="D316" s="222" t="s">
        <v>147</v>
      </c>
      <c r="E316" s="223" t="s">
        <v>19</v>
      </c>
      <c r="F316" s="224" t="s">
        <v>153</v>
      </c>
      <c r="G316" s="221"/>
      <c r="H316" s="223" t="s">
        <v>19</v>
      </c>
      <c r="I316" s="225"/>
      <c r="J316" s="221"/>
      <c r="K316" s="221"/>
      <c r="L316" s="226"/>
      <c r="M316" s="227"/>
      <c r="N316" s="228"/>
      <c r="O316" s="228"/>
      <c r="P316" s="228"/>
      <c r="Q316" s="228"/>
      <c r="R316" s="228"/>
      <c r="S316" s="228"/>
      <c r="T316" s="22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0" t="s">
        <v>147</v>
      </c>
      <c r="AU316" s="230" t="s">
        <v>84</v>
      </c>
      <c r="AV316" s="13" t="s">
        <v>82</v>
      </c>
      <c r="AW316" s="13" t="s">
        <v>36</v>
      </c>
      <c r="AX316" s="13" t="s">
        <v>74</v>
      </c>
      <c r="AY316" s="230" t="s">
        <v>136</v>
      </c>
    </row>
    <row r="317" s="14" customFormat="1">
      <c r="A317" s="14"/>
      <c r="B317" s="231"/>
      <c r="C317" s="232"/>
      <c r="D317" s="222" t="s">
        <v>147</v>
      </c>
      <c r="E317" s="233" t="s">
        <v>19</v>
      </c>
      <c r="F317" s="234" t="s">
        <v>289</v>
      </c>
      <c r="G317" s="232"/>
      <c r="H317" s="235">
        <v>0.378</v>
      </c>
      <c r="I317" s="236"/>
      <c r="J317" s="232"/>
      <c r="K317" s="232"/>
      <c r="L317" s="237"/>
      <c r="M317" s="238"/>
      <c r="N317" s="239"/>
      <c r="O317" s="239"/>
      <c r="P317" s="239"/>
      <c r="Q317" s="239"/>
      <c r="R317" s="239"/>
      <c r="S317" s="239"/>
      <c r="T317" s="24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1" t="s">
        <v>147</v>
      </c>
      <c r="AU317" s="241" t="s">
        <v>84</v>
      </c>
      <c r="AV317" s="14" t="s">
        <v>84</v>
      </c>
      <c r="AW317" s="14" t="s">
        <v>36</v>
      </c>
      <c r="AX317" s="14" t="s">
        <v>74</v>
      </c>
      <c r="AY317" s="241" t="s">
        <v>136</v>
      </c>
    </row>
    <row r="318" s="15" customFormat="1">
      <c r="A318" s="15"/>
      <c r="B318" s="242"/>
      <c r="C318" s="243"/>
      <c r="D318" s="222" t="s">
        <v>147</v>
      </c>
      <c r="E318" s="244" t="s">
        <v>19</v>
      </c>
      <c r="F318" s="245" t="s">
        <v>155</v>
      </c>
      <c r="G318" s="243"/>
      <c r="H318" s="246">
        <v>1.252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2" t="s">
        <v>147</v>
      </c>
      <c r="AU318" s="252" t="s">
        <v>84</v>
      </c>
      <c r="AV318" s="15" t="s">
        <v>143</v>
      </c>
      <c r="AW318" s="15" t="s">
        <v>36</v>
      </c>
      <c r="AX318" s="15" t="s">
        <v>82</v>
      </c>
      <c r="AY318" s="252" t="s">
        <v>136</v>
      </c>
    </row>
    <row r="319" s="14" customFormat="1">
      <c r="A319" s="14"/>
      <c r="B319" s="231"/>
      <c r="C319" s="232"/>
      <c r="D319" s="222" t="s">
        <v>147</v>
      </c>
      <c r="E319" s="232"/>
      <c r="F319" s="234" t="s">
        <v>290</v>
      </c>
      <c r="G319" s="232"/>
      <c r="H319" s="235">
        <v>1.377</v>
      </c>
      <c r="I319" s="236"/>
      <c r="J319" s="232"/>
      <c r="K319" s="232"/>
      <c r="L319" s="237"/>
      <c r="M319" s="238"/>
      <c r="N319" s="239"/>
      <c r="O319" s="239"/>
      <c r="P319" s="239"/>
      <c r="Q319" s="239"/>
      <c r="R319" s="239"/>
      <c r="S319" s="239"/>
      <c r="T319" s="240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1" t="s">
        <v>147</v>
      </c>
      <c r="AU319" s="241" t="s">
        <v>84</v>
      </c>
      <c r="AV319" s="14" t="s">
        <v>84</v>
      </c>
      <c r="AW319" s="14" t="s">
        <v>4</v>
      </c>
      <c r="AX319" s="14" t="s">
        <v>82</v>
      </c>
      <c r="AY319" s="241" t="s">
        <v>136</v>
      </c>
    </row>
    <row r="320" s="2" customFormat="1" ht="24.15" customHeight="1">
      <c r="A320" s="40"/>
      <c r="B320" s="41"/>
      <c r="C320" s="202" t="s">
        <v>310</v>
      </c>
      <c r="D320" s="202" t="s">
        <v>138</v>
      </c>
      <c r="E320" s="203" t="s">
        <v>311</v>
      </c>
      <c r="F320" s="204" t="s">
        <v>312</v>
      </c>
      <c r="G320" s="205" t="s">
        <v>212</v>
      </c>
      <c r="H320" s="206">
        <v>27.544</v>
      </c>
      <c r="I320" s="207"/>
      <c r="J320" s="208">
        <f>ROUND(I320*H320,2)</f>
        <v>0</v>
      </c>
      <c r="K320" s="204" t="s">
        <v>142</v>
      </c>
      <c r="L320" s="46"/>
      <c r="M320" s="209" t="s">
        <v>19</v>
      </c>
      <c r="N320" s="210" t="s">
        <v>45</v>
      </c>
      <c r="O320" s="86"/>
      <c r="P320" s="211">
        <f>O320*H320</f>
        <v>0</v>
      </c>
      <c r="Q320" s="211">
        <v>0.00012999999999999999</v>
      </c>
      <c r="R320" s="211">
        <f>Q320*H320</f>
        <v>0.0035807199999999999</v>
      </c>
      <c r="S320" s="211">
        <v>0</v>
      </c>
      <c r="T320" s="212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3" t="s">
        <v>143</v>
      </c>
      <c r="AT320" s="213" t="s">
        <v>138</v>
      </c>
      <c r="AU320" s="213" t="s">
        <v>84</v>
      </c>
      <c r="AY320" s="19" t="s">
        <v>136</v>
      </c>
      <c r="BE320" s="214">
        <f>IF(N320="základní",J320,0)</f>
        <v>0</v>
      </c>
      <c r="BF320" s="214">
        <f>IF(N320="snížená",J320,0)</f>
        <v>0</v>
      </c>
      <c r="BG320" s="214">
        <f>IF(N320="zákl. přenesená",J320,0)</f>
        <v>0</v>
      </c>
      <c r="BH320" s="214">
        <f>IF(N320="sníž. přenesená",J320,0)</f>
        <v>0</v>
      </c>
      <c r="BI320" s="214">
        <f>IF(N320="nulová",J320,0)</f>
        <v>0</v>
      </c>
      <c r="BJ320" s="19" t="s">
        <v>82</v>
      </c>
      <c r="BK320" s="214">
        <f>ROUND(I320*H320,2)</f>
        <v>0</v>
      </c>
      <c r="BL320" s="19" t="s">
        <v>143</v>
      </c>
      <c r="BM320" s="213" t="s">
        <v>313</v>
      </c>
    </row>
    <row r="321" s="2" customFormat="1">
      <c r="A321" s="40"/>
      <c r="B321" s="41"/>
      <c r="C321" s="42"/>
      <c r="D321" s="215" t="s">
        <v>145</v>
      </c>
      <c r="E321" s="42"/>
      <c r="F321" s="216" t="s">
        <v>314</v>
      </c>
      <c r="G321" s="42"/>
      <c r="H321" s="42"/>
      <c r="I321" s="217"/>
      <c r="J321" s="42"/>
      <c r="K321" s="42"/>
      <c r="L321" s="46"/>
      <c r="M321" s="218"/>
      <c r="N321" s="219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145</v>
      </c>
      <c r="AU321" s="19" t="s">
        <v>84</v>
      </c>
    </row>
    <row r="322" s="13" customFormat="1">
      <c r="A322" s="13"/>
      <c r="B322" s="220"/>
      <c r="C322" s="221"/>
      <c r="D322" s="222" t="s">
        <v>147</v>
      </c>
      <c r="E322" s="223" t="s">
        <v>19</v>
      </c>
      <c r="F322" s="224" t="s">
        <v>148</v>
      </c>
      <c r="G322" s="221"/>
      <c r="H322" s="223" t="s">
        <v>19</v>
      </c>
      <c r="I322" s="225"/>
      <c r="J322" s="221"/>
      <c r="K322" s="221"/>
      <c r="L322" s="226"/>
      <c r="M322" s="227"/>
      <c r="N322" s="228"/>
      <c r="O322" s="228"/>
      <c r="P322" s="228"/>
      <c r="Q322" s="228"/>
      <c r="R322" s="228"/>
      <c r="S322" s="228"/>
      <c r="T322" s="22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0" t="s">
        <v>147</v>
      </c>
      <c r="AU322" s="230" t="s">
        <v>84</v>
      </c>
      <c r="AV322" s="13" t="s">
        <v>82</v>
      </c>
      <c r="AW322" s="13" t="s">
        <v>36</v>
      </c>
      <c r="AX322" s="13" t="s">
        <v>74</v>
      </c>
      <c r="AY322" s="230" t="s">
        <v>136</v>
      </c>
    </row>
    <row r="323" s="14" customFormat="1">
      <c r="A323" s="14"/>
      <c r="B323" s="231"/>
      <c r="C323" s="232"/>
      <c r="D323" s="222" t="s">
        <v>147</v>
      </c>
      <c r="E323" s="233" t="s">
        <v>19</v>
      </c>
      <c r="F323" s="234" t="s">
        <v>315</v>
      </c>
      <c r="G323" s="232"/>
      <c r="H323" s="235">
        <v>9.3800000000000008</v>
      </c>
      <c r="I323" s="236"/>
      <c r="J323" s="232"/>
      <c r="K323" s="232"/>
      <c r="L323" s="237"/>
      <c r="M323" s="238"/>
      <c r="N323" s="239"/>
      <c r="O323" s="239"/>
      <c r="P323" s="239"/>
      <c r="Q323" s="239"/>
      <c r="R323" s="239"/>
      <c r="S323" s="239"/>
      <c r="T323" s="24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1" t="s">
        <v>147</v>
      </c>
      <c r="AU323" s="241" t="s">
        <v>84</v>
      </c>
      <c r="AV323" s="14" t="s">
        <v>84</v>
      </c>
      <c r="AW323" s="14" t="s">
        <v>36</v>
      </c>
      <c r="AX323" s="14" t="s">
        <v>74</v>
      </c>
      <c r="AY323" s="241" t="s">
        <v>136</v>
      </c>
    </row>
    <row r="324" s="13" customFormat="1">
      <c r="A324" s="13"/>
      <c r="B324" s="220"/>
      <c r="C324" s="221"/>
      <c r="D324" s="222" t="s">
        <v>147</v>
      </c>
      <c r="E324" s="223" t="s">
        <v>19</v>
      </c>
      <c r="F324" s="224" t="s">
        <v>150</v>
      </c>
      <c r="G324" s="221"/>
      <c r="H324" s="223" t="s">
        <v>19</v>
      </c>
      <c r="I324" s="225"/>
      <c r="J324" s="221"/>
      <c r="K324" s="221"/>
      <c r="L324" s="226"/>
      <c r="M324" s="227"/>
      <c r="N324" s="228"/>
      <c r="O324" s="228"/>
      <c r="P324" s="228"/>
      <c r="Q324" s="228"/>
      <c r="R324" s="228"/>
      <c r="S324" s="228"/>
      <c r="T324" s="22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0" t="s">
        <v>147</v>
      </c>
      <c r="AU324" s="230" t="s">
        <v>84</v>
      </c>
      <c r="AV324" s="13" t="s">
        <v>82</v>
      </c>
      <c r="AW324" s="13" t="s">
        <v>36</v>
      </c>
      <c r="AX324" s="13" t="s">
        <v>74</v>
      </c>
      <c r="AY324" s="230" t="s">
        <v>136</v>
      </c>
    </row>
    <row r="325" s="14" customFormat="1">
      <c r="A325" s="14"/>
      <c r="B325" s="231"/>
      <c r="C325" s="232"/>
      <c r="D325" s="222" t="s">
        <v>147</v>
      </c>
      <c r="E325" s="233" t="s">
        <v>19</v>
      </c>
      <c r="F325" s="234" t="s">
        <v>316</v>
      </c>
      <c r="G325" s="232"/>
      <c r="H325" s="235">
        <v>2.125</v>
      </c>
      <c r="I325" s="236"/>
      <c r="J325" s="232"/>
      <c r="K325" s="232"/>
      <c r="L325" s="237"/>
      <c r="M325" s="238"/>
      <c r="N325" s="239"/>
      <c r="O325" s="239"/>
      <c r="P325" s="239"/>
      <c r="Q325" s="239"/>
      <c r="R325" s="239"/>
      <c r="S325" s="239"/>
      <c r="T325" s="24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1" t="s">
        <v>147</v>
      </c>
      <c r="AU325" s="241" t="s">
        <v>84</v>
      </c>
      <c r="AV325" s="14" t="s">
        <v>84</v>
      </c>
      <c r="AW325" s="14" t="s">
        <v>36</v>
      </c>
      <c r="AX325" s="14" t="s">
        <v>74</v>
      </c>
      <c r="AY325" s="241" t="s">
        <v>136</v>
      </c>
    </row>
    <row r="326" s="14" customFormat="1">
      <c r="A326" s="14"/>
      <c r="B326" s="231"/>
      <c r="C326" s="232"/>
      <c r="D326" s="222" t="s">
        <v>147</v>
      </c>
      <c r="E326" s="233" t="s">
        <v>19</v>
      </c>
      <c r="F326" s="234" t="s">
        <v>317</v>
      </c>
      <c r="G326" s="232"/>
      <c r="H326" s="235">
        <v>5.9749999999999996</v>
      </c>
      <c r="I326" s="236"/>
      <c r="J326" s="232"/>
      <c r="K326" s="232"/>
      <c r="L326" s="237"/>
      <c r="M326" s="238"/>
      <c r="N326" s="239"/>
      <c r="O326" s="239"/>
      <c r="P326" s="239"/>
      <c r="Q326" s="239"/>
      <c r="R326" s="239"/>
      <c r="S326" s="239"/>
      <c r="T326" s="24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1" t="s">
        <v>147</v>
      </c>
      <c r="AU326" s="241" t="s">
        <v>84</v>
      </c>
      <c r="AV326" s="14" t="s">
        <v>84</v>
      </c>
      <c r="AW326" s="14" t="s">
        <v>36</v>
      </c>
      <c r="AX326" s="14" t="s">
        <v>74</v>
      </c>
      <c r="AY326" s="241" t="s">
        <v>136</v>
      </c>
    </row>
    <row r="327" s="13" customFormat="1">
      <c r="A327" s="13"/>
      <c r="B327" s="220"/>
      <c r="C327" s="221"/>
      <c r="D327" s="222" t="s">
        <v>147</v>
      </c>
      <c r="E327" s="223" t="s">
        <v>19</v>
      </c>
      <c r="F327" s="224" t="s">
        <v>153</v>
      </c>
      <c r="G327" s="221"/>
      <c r="H327" s="223" t="s">
        <v>19</v>
      </c>
      <c r="I327" s="225"/>
      <c r="J327" s="221"/>
      <c r="K327" s="221"/>
      <c r="L327" s="226"/>
      <c r="M327" s="227"/>
      <c r="N327" s="228"/>
      <c r="O327" s="228"/>
      <c r="P327" s="228"/>
      <c r="Q327" s="228"/>
      <c r="R327" s="228"/>
      <c r="S327" s="228"/>
      <c r="T327" s="22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0" t="s">
        <v>147</v>
      </c>
      <c r="AU327" s="230" t="s">
        <v>84</v>
      </c>
      <c r="AV327" s="13" t="s">
        <v>82</v>
      </c>
      <c r="AW327" s="13" t="s">
        <v>36</v>
      </c>
      <c r="AX327" s="13" t="s">
        <v>74</v>
      </c>
      <c r="AY327" s="230" t="s">
        <v>136</v>
      </c>
    </row>
    <row r="328" s="14" customFormat="1">
      <c r="A328" s="14"/>
      <c r="B328" s="231"/>
      <c r="C328" s="232"/>
      <c r="D328" s="222" t="s">
        <v>147</v>
      </c>
      <c r="E328" s="233" t="s">
        <v>19</v>
      </c>
      <c r="F328" s="234" t="s">
        <v>318</v>
      </c>
      <c r="G328" s="232"/>
      <c r="H328" s="235">
        <v>7.5599999999999996</v>
      </c>
      <c r="I328" s="236"/>
      <c r="J328" s="232"/>
      <c r="K328" s="232"/>
      <c r="L328" s="237"/>
      <c r="M328" s="238"/>
      <c r="N328" s="239"/>
      <c r="O328" s="239"/>
      <c r="P328" s="239"/>
      <c r="Q328" s="239"/>
      <c r="R328" s="239"/>
      <c r="S328" s="239"/>
      <c r="T328" s="24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1" t="s">
        <v>147</v>
      </c>
      <c r="AU328" s="241" t="s">
        <v>84</v>
      </c>
      <c r="AV328" s="14" t="s">
        <v>84</v>
      </c>
      <c r="AW328" s="14" t="s">
        <v>36</v>
      </c>
      <c r="AX328" s="14" t="s">
        <v>74</v>
      </c>
      <c r="AY328" s="241" t="s">
        <v>136</v>
      </c>
    </row>
    <row r="329" s="15" customFormat="1">
      <c r="A329" s="15"/>
      <c r="B329" s="242"/>
      <c r="C329" s="243"/>
      <c r="D329" s="222" t="s">
        <v>147</v>
      </c>
      <c r="E329" s="244" t="s">
        <v>19</v>
      </c>
      <c r="F329" s="245" t="s">
        <v>155</v>
      </c>
      <c r="G329" s="243"/>
      <c r="H329" s="246">
        <v>25.039999999999999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2" t="s">
        <v>147</v>
      </c>
      <c r="AU329" s="252" t="s">
        <v>84</v>
      </c>
      <c r="AV329" s="15" t="s">
        <v>143</v>
      </c>
      <c r="AW329" s="15" t="s">
        <v>36</v>
      </c>
      <c r="AX329" s="15" t="s">
        <v>82</v>
      </c>
      <c r="AY329" s="252" t="s">
        <v>136</v>
      </c>
    </row>
    <row r="330" s="14" customFormat="1">
      <c r="A330" s="14"/>
      <c r="B330" s="231"/>
      <c r="C330" s="232"/>
      <c r="D330" s="222" t="s">
        <v>147</v>
      </c>
      <c r="E330" s="232"/>
      <c r="F330" s="234" t="s">
        <v>319</v>
      </c>
      <c r="G330" s="232"/>
      <c r="H330" s="235">
        <v>27.544</v>
      </c>
      <c r="I330" s="236"/>
      <c r="J330" s="232"/>
      <c r="K330" s="232"/>
      <c r="L330" s="237"/>
      <c r="M330" s="238"/>
      <c r="N330" s="239"/>
      <c r="O330" s="239"/>
      <c r="P330" s="239"/>
      <c r="Q330" s="239"/>
      <c r="R330" s="239"/>
      <c r="S330" s="239"/>
      <c r="T330" s="240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1" t="s">
        <v>147</v>
      </c>
      <c r="AU330" s="241" t="s">
        <v>84</v>
      </c>
      <c r="AV330" s="14" t="s">
        <v>84</v>
      </c>
      <c r="AW330" s="14" t="s">
        <v>4</v>
      </c>
      <c r="AX330" s="14" t="s">
        <v>82</v>
      </c>
      <c r="AY330" s="241" t="s">
        <v>136</v>
      </c>
    </row>
    <row r="331" s="2" customFormat="1" ht="37.8" customHeight="1">
      <c r="A331" s="40"/>
      <c r="B331" s="41"/>
      <c r="C331" s="202" t="s">
        <v>320</v>
      </c>
      <c r="D331" s="202" t="s">
        <v>138</v>
      </c>
      <c r="E331" s="203" t="s">
        <v>321</v>
      </c>
      <c r="F331" s="204" t="s">
        <v>322</v>
      </c>
      <c r="G331" s="205" t="s">
        <v>206</v>
      </c>
      <c r="H331" s="206">
        <v>10</v>
      </c>
      <c r="I331" s="207"/>
      <c r="J331" s="208">
        <f>ROUND(I331*H331,2)</f>
        <v>0</v>
      </c>
      <c r="K331" s="204" t="s">
        <v>142</v>
      </c>
      <c r="L331" s="46"/>
      <c r="M331" s="209" t="s">
        <v>19</v>
      </c>
      <c r="N331" s="210" t="s">
        <v>45</v>
      </c>
      <c r="O331" s="86"/>
      <c r="P331" s="211">
        <f>O331*H331</f>
        <v>0</v>
      </c>
      <c r="Q331" s="211">
        <v>0.00048000000000000001</v>
      </c>
      <c r="R331" s="211">
        <f>Q331*H331</f>
        <v>0.0048000000000000004</v>
      </c>
      <c r="S331" s="211">
        <v>0</v>
      </c>
      <c r="T331" s="212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3" t="s">
        <v>143</v>
      </c>
      <c r="AT331" s="213" t="s">
        <v>138</v>
      </c>
      <c r="AU331" s="213" t="s">
        <v>84</v>
      </c>
      <c r="AY331" s="19" t="s">
        <v>136</v>
      </c>
      <c r="BE331" s="214">
        <f>IF(N331="základní",J331,0)</f>
        <v>0</v>
      </c>
      <c r="BF331" s="214">
        <f>IF(N331="snížená",J331,0)</f>
        <v>0</v>
      </c>
      <c r="BG331" s="214">
        <f>IF(N331="zákl. přenesená",J331,0)</f>
        <v>0</v>
      </c>
      <c r="BH331" s="214">
        <f>IF(N331="sníž. přenesená",J331,0)</f>
        <v>0</v>
      </c>
      <c r="BI331" s="214">
        <f>IF(N331="nulová",J331,0)</f>
        <v>0</v>
      </c>
      <c r="BJ331" s="19" t="s">
        <v>82</v>
      </c>
      <c r="BK331" s="214">
        <f>ROUND(I331*H331,2)</f>
        <v>0</v>
      </c>
      <c r="BL331" s="19" t="s">
        <v>143</v>
      </c>
      <c r="BM331" s="213" t="s">
        <v>323</v>
      </c>
    </row>
    <row r="332" s="2" customFormat="1">
      <c r="A332" s="40"/>
      <c r="B332" s="41"/>
      <c r="C332" s="42"/>
      <c r="D332" s="215" t="s">
        <v>145</v>
      </c>
      <c r="E332" s="42"/>
      <c r="F332" s="216" t="s">
        <v>324</v>
      </c>
      <c r="G332" s="42"/>
      <c r="H332" s="42"/>
      <c r="I332" s="217"/>
      <c r="J332" s="42"/>
      <c r="K332" s="42"/>
      <c r="L332" s="46"/>
      <c r="M332" s="218"/>
      <c r="N332" s="219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145</v>
      </c>
      <c r="AU332" s="19" t="s">
        <v>84</v>
      </c>
    </row>
    <row r="333" s="2" customFormat="1" ht="24.15" customHeight="1">
      <c r="A333" s="40"/>
      <c r="B333" s="41"/>
      <c r="C333" s="253" t="s">
        <v>325</v>
      </c>
      <c r="D333" s="253" t="s">
        <v>185</v>
      </c>
      <c r="E333" s="254" t="s">
        <v>326</v>
      </c>
      <c r="F333" s="255" t="s">
        <v>327</v>
      </c>
      <c r="G333" s="256" t="s">
        <v>206</v>
      </c>
      <c r="H333" s="257">
        <v>5</v>
      </c>
      <c r="I333" s="258"/>
      <c r="J333" s="259">
        <f>ROUND(I333*H333,2)</f>
        <v>0</v>
      </c>
      <c r="K333" s="255" t="s">
        <v>142</v>
      </c>
      <c r="L333" s="260"/>
      <c r="M333" s="261" t="s">
        <v>19</v>
      </c>
      <c r="N333" s="262" t="s">
        <v>45</v>
      </c>
      <c r="O333" s="86"/>
      <c r="P333" s="211">
        <f>O333*H333</f>
        <v>0</v>
      </c>
      <c r="Q333" s="211">
        <v>0.01201</v>
      </c>
      <c r="R333" s="211">
        <f>Q333*H333</f>
        <v>0.060049999999999999</v>
      </c>
      <c r="S333" s="211">
        <v>0</v>
      </c>
      <c r="T333" s="212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3" t="s">
        <v>189</v>
      </c>
      <c r="AT333" s="213" t="s">
        <v>185</v>
      </c>
      <c r="AU333" s="213" t="s">
        <v>84</v>
      </c>
      <c r="AY333" s="19" t="s">
        <v>136</v>
      </c>
      <c r="BE333" s="214">
        <f>IF(N333="základní",J333,0)</f>
        <v>0</v>
      </c>
      <c r="BF333" s="214">
        <f>IF(N333="snížená",J333,0)</f>
        <v>0</v>
      </c>
      <c r="BG333" s="214">
        <f>IF(N333="zákl. přenesená",J333,0)</f>
        <v>0</v>
      </c>
      <c r="BH333" s="214">
        <f>IF(N333="sníž. přenesená",J333,0)</f>
        <v>0</v>
      </c>
      <c r="BI333" s="214">
        <f>IF(N333="nulová",J333,0)</f>
        <v>0</v>
      </c>
      <c r="BJ333" s="19" t="s">
        <v>82</v>
      </c>
      <c r="BK333" s="214">
        <f>ROUND(I333*H333,2)</f>
        <v>0</v>
      </c>
      <c r="BL333" s="19" t="s">
        <v>143</v>
      </c>
      <c r="BM333" s="213" t="s">
        <v>328</v>
      </c>
    </row>
    <row r="334" s="2" customFormat="1" ht="24.15" customHeight="1">
      <c r="A334" s="40"/>
      <c r="B334" s="41"/>
      <c r="C334" s="253" t="s">
        <v>329</v>
      </c>
      <c r="D334" s="253" t="s">
        <v>185</v>
      </c>
      <c r="E334" s="254" t="s">
        <v>330</v>
      </c>
      <c r="F334" s="255" t="s">
        <v>331</v>
      </c>
      <c r="G334" s="256" t="s">
        <v>206</v>
      </c>
      <c r="H334" s="257">
        <v>1</v>
      </c>
      <c r="I334" s="258"/>
      <c r="J334" s="259">
        <f>ROUND(I334*H334,2)</f>
        <v>0</v>
      </c>
      <c r="K334" s="255" t="s">
        <v>142</v>
      </c>
      <c r="L334" s="260"/>
      <c r="M334" s="261" t="s">
        <v>19</v>
      </c>
      <c r="N334" s="262" t="s">
        <v>45</v>
      </c>
      <c r="O334" s="86"/>
      <c r="P334" s="211">
        <f>O334*H334</f>
        <v>0</v>
      </c>
      <c r="Q334" s="211">
        <v>0.012250000000000001</v>
      </c>
      <c r="R334" s="211">
        <f>Q334*H334</f>
        <v>0.012250000000000001</v>
      </c>
      <c r="S334" s="211">
        <v>0</v>
      </c>
      <c r="T334" s="212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3" t="s">
        <v>189</v>
      </c>
      <c r="AT334" s="213" t="s">
        <v>185</v>
      </c>
      <c r="AU334" s="213" t="s">
        <v>84</v>
      </c>
      <c r="AY334" s="19" t="s">
        <v>136</v>
      </c>
      <c r="BE334" s="214">
        <f>IF(N334="základní",J334,0)</f>
        <v>0</v>
      </c>
      <c r="BF334" s="214">
        <f>IF(N334="snížená",J334,0)</f>
        <v>0</v>
      </c>
      <c r="BG334" s="214">
        <f>IF(N334="zákl. přenesená",J334,0)</f>
        <v>0</v>
      </c>
      <c r="BH334" s="214">
        <f>IF(N334="sníž. přenesená",J334,0)</f>
        <v>0</v>
      </c>
      <c r="BI334" s="214">
        <f>IF(N334="nulová",J334,0)</f>
        <v>0</v>
      </c>
      <c r="BJ334" s="19" t="s">
        <v>82</v>
      </c>
      <c r="BK334" s="214">
        <f>ROUND(I334*H334,2)</f>
        <v>0</v>
      </c>
      <c r="BL334" s="19" t="s">
        <v>143</v>
      </c>
      <c r="BM334" s="213" t="s">
        <v>332</v>
      </c>
    </row>
    <row r="335" s="2" customFormat="1" ht="24.15" customHeight="1">
      <c r="A335" s="40"/>
      <c r="B335" s="41"/>
      <c r="C335" s="253" t="s">
        <v>333</v>
      </c>
      <c r="D335" s="253" t="s">
        <v>185</v>
      </c>
      <c r="E335" s="254" t="s">
        <v>334</v>
      </c>
      <c r="F335" s="255" t="s">
        <v>335</v>
      </c>
      <c r="G335" s="256" t="s">
        <v>206</v>
      </c>
      <c r="H335" s="257">
        <v>3</v>
      </c>
      <c r="I335" s="258"/>
      <c r="J335" s="259">
        <f>ROUND(I335*H335,2)</f>
        <v>0</v>
      </c>
      <c r="K335" s="255" t="s">
        <v>142</v>
      </c>
      <c r="L335" s="260"/>
      <c r="M335" s="261" t="s">
        <v>19</v>
      </c>
      <c r="N335" s="262" t="s">
        <v>45</v>
      </c>
      <c r="O335" s="86"/>
      <c r="P335" s="211">
        <f>O335*H335</f>
        <v>0</v>
      </c>
      <c r="Q335" s="211">
        <v>0.012489999999999999</v>
      </c>
      <c r="R335" s="211">
        <f>Q335*H335</f>
        <v>0.037469999999999996</v>
      </c>
      <c r="S335" s="211">
        <v>0</v>
      </c>
      <c r="T335" s="212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3" t="s">
        <v>189</v>
      </c>
      <c r="AT335" s="213" t="s">
        <v>185</v>
      </c>
      <c r="AU335" s="213" t="s">
        <v>84</v>
      </c>
      <c r="AY335" s="19" t="s">
        <v>136</v>
      </c>
      <c r="BE335" s="214">
        <f>IF(N335="základní",J335,0)</f>
        <v>0</v>
      </c>
      <c r="BF335" s="214">
        <f>IF(N335="snížená",J335,0)</f>
        <v>0</v>
      </c>
      <c r="BG335" s="214">
        <f>IF(N335="zákl. přenesená",J335,0)</f>
        <v>0</v>
      </c>
      <c r="BH335" s="214">
        <f>IF(N335="sníž. přenesená",J335,0)</f>
        <v>0</v>
      </c>
      <c r="BI335" s="214">
        <f>IF(N335="nulová",J335,0)</f>
        <v>0</v>
      </c>
      <c r="BJ335" s="19" t="s">
        <v>82</v>
      </c>
      <c r="BK335" s="214">
        <f>ROUND(I335*H335,2)</f>
        <v>0</v>
      </c>
      <c r="BL335" s="19" t="s">
        <v>143</v>
      </c>
      <c r="BM335" s="213" t="s">
        <v>336</v>
      </c>
    </row>
    <row r="336" s="2" customFormat="1" ht="24.15" customHeight="1">
      <c r="A336" s="40"/>
      <c r="B336" s="41"/>
      <c r="C336" s="253" t="s">
        <v>337</v>
      </c>
      <c r="D336" s="253" t="s">
        <v>185</v>
      </c>
      <c r="E336" s="254" t="s">
        <v>338</v>
      </c>
      <c r="F336" s="255" t="s">
        <v>339</v>
      </c>
      <c r="G336" s="256" t="s">
        <v>206</v>
      </c>
      <c r="H336" s="257">
        <v>1</v>
      </c>
      <c r="I336" s="258"/>
      <c r="J336" s="259">
        <f>ROUND(I336*H336,2)</f>
        <v>0</v>
      </c>
      <c r="K336" s="255" t="s">
        <v>142</v>
      </c>
      <c r="L336" s="260"/>
      <c r="M336" s="261" t="s">
        <v>19</v>
      </c>
      <c r="N336" s="262" t="s">
        <v>45</v>
      </c>
      <c r="O336" s="86"/>
      <c r="P336" s="211">
        <f>O336*H336</f>
        <v>0</v>
      </c>
      <c r="Q336" s="211">
        <v>0.017930000000000001</v>
      </c>
      <c r="R336" s="211">
        <f>Q336*H336</f>
        <v>0.017930000000000001</v>
      </c>
      <c r="S336" s="211">
        <v>0</v>
      </c>
      <c r="T336" s="212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3" t="s">
        <v>189</v>
      </c>
      <c r="AT336" s="213" t="s">
        <v>185</v>
      </c>
      <c r="AU336" s="213" t="s">
        <v>84</v>
      </c>
      <c r="AY336" s="19" t="s">
        <v>136</v>
      </c>
      <c r="BE336" s="214">
        <f>IF(N336="základní",J336,0)</f>
        <v>0</v>
      </c>
      <c r="BF336" s="214">
        <f>IF(N336="snížená",J336,0)</f>
        <v>0</v>
      </c>
      <c r="BG336" s="214">
        <f>IF(N336="zákl. přenesená",J336,0)</f>
        <v>0</v>
      </c>
      <c r="BH336" s="214">
        <f>IF(N336="sníž. přenesená",J336,0)</f>
        <v>0</v>
      </c>
      <c r="BI336" s="214">
        <f>IF(N336="nulová",J336,0)</f>
        <v>0</v>
      </c>
      <c r="BJ336" s="19" t="s">
        <v>82</v>
      </c>
      <c r="BK336" s="214">
        <f>ROUND(I336*H336,2)</f>
        <v>0</v>
      </c>
      <c r="BL336" s="19" t="s">
        <v>143</v>
      </c>
      <c r="BM336" s="213" t="s">
        <v>340</v>
      </c>
    </row>
    <row r="337" s="12" customFormat="1" ht="22.8" customHeight="1">
      <c r="A337" s="12"/>
      <c r="B337" s="186"/>
      <c r="C337" s="187"/>
      <c r="D337" s="188" t="s">
        <v>73</v>
      </c>
      <c r="E337" s="200" t="s">
        <v>196</v>
      </c>
      <c r="F337" s="200" t="s">
        <v>341</v>
      </c>
      <c r="G337" s="187"/>
      <c r="H337" s="187"/>
      <c r="I337" s="190"/>
      <c r="J337" s="201">
        <f>BK337</f>
        <v>0</v>
      </c>
      <c r="K337" s="187"/>
      <c r="L337" s="192"/>
      <c r="M337" s="193"/>
      <c r="N337" s="194"/>
      <c r="O337" s="194"/>
      <c r="P337" s="195">
        <f>SUM(P338:P455)</f>
        <v>0</v>
      </c>
      <c r="Q337" s="194"/>
      <c r="R337" s="195">
        <f>SUM(R338:R455)</f>
        <v>0.0027017600000000001</v>
      </c>
      <c r="S337" s="194"/>
      <c r="T337" s="196">
        <f>SUM(T338:T455)</f>
        <v>40.629745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97" t="s">
        <v>82</v>
      </c>
      <c r="AT337" s="198" t="s">
        <v>73</v>
      </c>
      <c r="AU337" s="198" t="s">
        <v>82</v>
      </c>
      <c r="AY337" s="197" t="s">
        <v>136</v>
      </c>
      <c r="BK337" s="199">
        <f>SUM(BK338:BK455)</f>
        <v>0</v>
      </c>
    </row>
    <row r="338" s="2" customFormat="1" ht="37.8" customHeight="1">
      <c r="A338" s="40"/>
      <c r="B338" s="41"/>
      <c r="C338" s="202" t="s">
        <v>342</v>
      </c>
      <c r="D338" s="202" t="s">
        <v>138</v>
      </c>
      <c r="E338" s="203" t="s">
        <v>343</v>
      </c>
      <c r="F338" s="204" t="s">
        <v>344</v>
      </c>
      <c r="G338" s="205" t="s">
        <v>212</v>
      </c>
      <c r="H338" s="206">
        <v>25.039999999999999</v>
      </c>
      <c r="I338" s="207"/>
      <c r="J338" s="208">
        <f>ROUND(I338*H338,2)</f>
        <v>0</v>
      </c>
      <c r="K338" s="204" t="s">
        <v>142</v>
      </c>
      <c r="L338" s="46"/>
      <c r="M338" s="209" t="s">
        <v>19</v>
      </c>
      <c r="N338" s="210" t="s">
        <v>45</v>
      </c>
      <c r="O338" s="86"/>
      <c r="P338" s="211">
        <f>O338*H338</f>
        <v>0</v>
      </c>
      <c r="Q338" s="211">
        <v>0</v>
      </c>
      <c r="R338" s="211">
        <f>Q338*H338</f>
        <v>0</v>
      </c>
      <c r="S338" s="211">
        <v>0</v>
      </c>
      <c r="T338" s="212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3" t="s">
        <v>143</v>
      </c>
      <c r="AT338" s="213" t="s">
        <v>138</v>
      </c>
      <c r="AU338" s="213" t="s">
        <v>84</v>
      </c>
      <c r="AY338" s="19" t="s">
        <v>136</v>
      </c>
      <c r="BE338" s="214">
        <f>IF(N338="základní",J338,0)</f>
        <v>0</v>
      </c>
      <c r="BF338" s="214">
        <f>IF(N338="snížená",J338,0)</f>
        <v>0</v>
      </c>
      <c r="BG338" s="214">
        <f>IF(N338="zákl. přenesená",J338,0)</f>
        <v>0</v>
      </c>
      <c r="BH338" s="214">
        <f>IF(N338="sníž. přenesená",J338,0)</f>
        <v>0</v>
      </c>
      <c r="BI338" s="214">
        <f>IF(N338="nulová",J338,0)</f>
        <v>0</v>
      </c>
      <c r="BJ338" s="19" t="s">
        <v>82</v>
      </c>
      <c r="BK338" s="214">
        <f>ROUND(I338*H338,2)</f>
        <v>0</v>
      </c>
      <c r="BL338" s="19" t="s">
        <v>143</v>
      </c>
      <c r="BM338" s="213" t="s">
        <v>345</v>
      </c>
    </row>
    <row r="339" s="2" customFormat="1">
      <c r="A339" s="40"/>
      <c r="B339" s="41"/>
      <c r="C339" s="42"/>
      <c r="D339" s="215" t="s">
        <v>145</v>
      </c>
      <c r="E339" s="42"/>
      <c r="F339" s="216" t="s">
        <v>346</v>
      </c>
      <c r="G339" s="42"/>
      <c r="H339" s="42"/>
      <c r="I339" s="217"/>
      <c r="J339" s="42"/>
      <c r="K339" s="42"/>
      <c r="L339" s="46"/>
      <c r="M339" s="218"/>
      <c r="N339" s="219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145</v>
      </c>
      <c r="AU339" s="19" t="s">
        <v>84</v>
      </c>
    </row>
    <row r="340" s="13" customFormat="1">
      <c r="A340" s="13"/>
      <c r="B340" s="220"/>
      <c r="C340" s="221"/>
      <c r="D340" s="222" t="s">
        <v>147</v>
      </c>
      <c r="E340" s="223" t="s">
        <v>19</v>
      </c>
      <c r="F340" s="224" t="s">
        <v>148</v>
      </c>
      <c r="G340" s="221"/>
      <c r="H340" s="223" t="s">
        <v>19</v>
      </c>
      <c r="I340" s="225"/>
      <c r="J340" s="221"/>
      <c r="K340" s="221"/>
      <c r="L340" s="226"/>
      <c r="M340" s="227"/>
      <c r="N340" s="228"/>
      <c r="O340" s="228"/>
      <c r="P340" s="228"/>
      <c r="Q340" s="228"/>
      <c r="R340" s="228"/>
      <c r="S340" s="228"/>
      <c r="T340" s="22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0" t="s">
        <v>147</v>
      </c>
      <c r="AU340" s="230" t="s">
        <v>84</v>
      </c>
      <c r="AV340" s="13" t="s">
        <v>82</v>
      </c>
      <c r="AW340" s="13" t="s">
        <v>36</v>
      </c>
      <c r="AX340" s="13" t="s">
        <v>74</v>
      </c>
      <c r="AY340" s="230" t="s">
        <v>136</v>
      </c>
    </row>
    <row r="341" s="14" customFormat="1">
      <c r="A341" s="14"/>
      <c r="B341" s="231"/>
      <c r="C341" s="232"/>
      <c r="D341" s="222" t="s">
        <v>147</v>
      </c>
      <c r="E341" s="233" t="s">
        <v>19</v>
      </c>
      <c r="F341" s="234" t="s">
        <v>315</v>
      </c>
      <c r="G341" s="232"/>
      <c r="H341" s="235">
        <v>9.3800000000000008</v>
      </c>
      <c r="I341" s="236"/>
      <c r="J341" s="232"/>
      <c r="K341" s="232"/>
      <c r="L341" s="237"/>
      <c r="M341" s="238"/>
      <c r="N341" s="239"/>
      <c r="O341" s="239"/>
      <c r="P341" s="239"/>
      <c r="Q341" s="239"/>
      <c r="R341" s="239"/>
      <c r="S341" s="239"/>
      <c r="T341" s="240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1" t="s">
        <v>147</v>
      </c>
      <c r="AU341" s="241" t="s">
        <v>84</v>
      </c>
      <c r="AV341" s="14" t="s">
        <v>84</v>
      </c>
      <c r="AW341" s="14" t="s">
        <v>36</v>
      </c>
      <c r="AX341" s="14" t="s">
        <v>74</v>
      </c>
      <c r="AY341" s="241" t="s">
        <v>136</v>
      </c>
    </row>
    <row r="342" s="13" customFormat="1">
      <c r="A342" s="13"/>
      <c r="B342" s="220"/>
      <c r="C342" s="221"/>
      <c r="D342" s="222" t="s">
        <v>147</v>
      </c>
      <c r="E342" s="223" t="s">
        <v>19</v>
      </c>
      <c r="F342" s="224" t="s">
        <v>150</v>
      </c>
      <c r="G342" s="221"/>
      <c r="H342" s="223" t="s">
        <v>19</v>
      </c>
      <c r="I342" s="225"/>
      <c r="J342" s="221"/>
      <c r="K342" s="221"/>
      <c r="L342" s="226"/>
      <c r="M342" s="227"/>
      <c r="N342" s="228"/>
      <c r="O342" s="228"/>
      <c r="P342" s="228"/>
      <c r="Q342" s="228"/>
      <c r="R342" s="228"/>
      <c r="S342" s="228"/>
      <c r="T342" s="22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0" t="s">
        <v>147</v>
      </c>
      <c r="AU342" s="230" t="s">
        <v>84</v>
      </c>
      <c r="AV342" s="13" t="s">
        <v>82</v>
      </c>
      <c r="AW342" s="13" t="s">
        <v>36</v>
      </c>
      <c r="AX342" s="13" t="s">
        <v>74</v>
      </c>
      <c r="AY342" s="230" t="s">
        <v>136</v>
      </c>
    </row>
    <row r="343" s="14" customFormat="1">
      <c r="A343" s="14"/>
      <c r="B343" s="231"/>
      <c r="C343" s="232"/>
      <c r="D343" s="222" t="s">
        <v>147</v>
      </c>
      <c r="E343" s="233" t="s">
        <v>19</v>
      </c>
      <c r="F343" s="234" t="s">
        <v>316</v>
      </c>
      <c r="G343" s="232"/>
      <c r="H343" s="235">
        <v>2.125</v>
      </c>
      <c r="I343" s="236"/>
      <c r="J343" s="232"/>
      <c r="K343" s="232"/>
      <c r="L343" s="237"/>
      <c r="M343" s="238"/>
      <c r="N343" s="239"/>
      <c r="O343" s="239"/>
      <c r="P343" s="239"/>
      <c r="Q343" s="239"/>
      <c r="R343" s="239"/>
      <c r="S343" s="239"/>
      <c r="T343" s="24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1" t="s">
        <v>147</v>
      </c>
      <c r="AU343" s="241" t="s">
        <v>84</v>
      </c>
      <c r="AV343" s="14" t="s">
        <v>84</v>
      </c>
      <c r="AW343" s="14" t="s">
        <v>36</v>
      </c>
      <c r="AX343" s="14" t="s">
        <v>74</v>
      </c>
      <c r="AY343" s="241" t="s">
        <v>136</v>
      </c>
    </row>
    <row r="344" s="14" customFormat="1">
      <c r="A344" s="14"/>
      <c r="B344" s="231"/>
      <c r="C344" s="232"/>
      <c r="D344" s="222" t="s">
        <v>147</v>
      </c>
      <c r="E344" s="233" t="s">
        <v>19</v>
      </c>
      <c r="F344" s="234" t="s">
        <v>347</v>
      </c>
      <c r="G344" s="232"/>
      <c r="H344" s="235">
        <v>5.9749999999999996</v>
      </c>
      <c r="I344" s="236"/>
      <c r="J344" s="232"/>
      <c r="K344" s="232"/>
      <c r="L344" s="237"/>
      <c r="M344" s="238"/>
      <c r="N344" s="239"/>
      <c r="O344" s="239"/>
      <c r="P344" s="239"/>
      <c r="Q344" s="239"/>
      <c r="R344" s="239"/>
      <c r="S344" s="239"/>
      <c r="T344" s="240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1" t="s">
        <v>147</v>
      </c>
      <c r="AU344" s="241" t="s">
        <v>84</v>
      </c>
      <c r="AV344" s="14" t="s">
        <v>84</v>
      </c>
      <c r="AW344" s="14" t="s">
        <v>36</v>
      </c>
      <c r="AX344" s="14" t="s">
        <v>74</v>
      </c>
      <c r="AY344" s="241" t="s">
        <v>136</v>
      </c>
    </row>
    <row r="345" s="13" customFormat="1">
      <c r="A345" s="13"/>
      <c r="B345" s="220"/>
      <c r="C345" s="221"/>
      <c r="D345" s="222" t="s">
        <v>147</v>
      </c>
      <c r="E345" s="223" t="s">
        <v>19</v>
      </c>
      <c r="F345" s="224" t="s">
        <v>153</v>
      </c>
      <c r="G345" s="221"/>
      <c r="H345" s="223" t="s">
        <v>19</v>
      </c>
      <c r="I345" s="225"/>
      <c r="J345" s="221"/>
      <c r="K345" s="221"/>
      <c r="L345" s="226"/>
      <c r="M345" s="227"/>
      <c r="N345" s="228"/>
      <c r="O345" s="228"/>
      <c r="P345" s="228"/>
      <c r="Q345" s="228"/>
      <c r="R345" s="228"/>
      <c r="S345" s="228"/>
      <c r="T345" s="22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0" t="s">
        <v>147</v>
      </c>
      <c r="AU345" s="230" t="s">
        <v>84</v>
      </c>
      <c r="AV345" s="13" t="s">
        <v>82</v>
      </c>
      <c r="AW345" s="13" t="s">
        <v>36</v>
      </c>
      <c r="AX345" s="13" t="s">
        <v>74</v>
      </c>
      <c r="AY345" s="230" t="s">
        <v>136</v>
      </c>
    </row>
    <row r="346" s="14" customFormat="1">
      <c r="A346" s="14"/>
      <c r="B346" s="231"/>
      <c r="C346" s="232"/>
      <c r="D346" s="222" t="s">
        <v>147</v>
      </c>
      <c r="E346" s="233" t="s">
        <v>19</v>
      </c>
      <c r="F346" s="234" t="s">
        <v>318</v>
      </c>
      <c r="G346" s="232"/>
      <c r="H346" s="235">
        <v>7.5599999999999996</v>
      </c>
      <c r="I346" s="236"/>
      <c r="J346" s="232"/>
      <c r="K346" s="232"/>
      <c r="L346" s="237"/>
      <c r="M346" s="238"/>
      <c r="N346" s="239"/>
      <c r="O346" s="239"/>
      <c r="P346" s="239"/>
      <c r="Q346" s="239"/>
      <c r="R346" s="239"/>
      <c r="S346" s="239"/>
      <c r="T346" s="24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1" t="s">
        <v>147</v>
      </c>
      <c r="AU346" s="241" t="s">
        <v>84</v>
      </c>
      <c r="AV346" s="14" t="s">
        <v>84</v>
      </c>
      <c r="AW346" s="14" t="s">
        <v>36</v>
      </c>
      <c r="AX346" s="14" t="s">
        <v>74</v>
      </c>
      <c r="AY346" s="241" t="s">
        <v>136</v>
      </c>
    </row>
    <row r="347" s="15" customFormat="1">
      <c r="A347" s="15"/>
      <c r="B347" s="242"/>
      <c r="C347" s="243"/>
      <c r="D347" s="222" t="s">
        <v>147</v>
      </c>
      <c r="E347" s="244" t="s">
        <v>19</v>
      </c>
      <c r="F347" s="245" t="s">
        <v>155</v>
      </c>
      <c r="G347" s="243"/>
      <c r="H347" s="246">
        <v>25.039999999999999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52" t="s">
        <v>147</v>
      </c>
      <c r="AU347" s="252" t="s">
        <v>84</v>
      </c>
      <c r="AV347" s="15" t="s">
        <v>143</v>
      </c>
      <c r="AW347" s="15" t="s">
        <v>36</v>
      </c>
      <c r="AX347" s="15" t="s">
        <v>82</v>
      </c>
      <c r="AY347" s="252" t="s">
        <v>136</v>
      </c>
    </row>
    <row r="348" s="2" customFormat="1" ht="37.8" customHeight="1">
      <c r="A348" s="40"/>
      <c r="B348" s="41"/>
      <c r="C348" s="202" t="s">
        <v>348</v>
      </c>
      <c r="D348" s="202" t="s">
        <v>138</v>
      </c>
      <c r="E348" s="203" t="s">
        <v>349</v>
      </c>
      <c r="F348" s="204" t="s">
        <v>350</v>
      </c>
      <c r="G348" s="205" t="s">
        <v>212</v>
      </c>
      <c r="H348" s="206">
        <v>27.544</v>
      </c>
      <c r="I348" s="207"/>
      <c r="J348" s="208">
        <f>ROUND(I348*H348,2)</f>
        <v>0</v>
      </c>
      <c r="K348" s="204" t="s">
        <v>142</v>
      </c>
      <c r="L348" s="46"/>
      <c r="M348" s="209" t="s">
        <v>19</v>
      </c>
      <c r="N348" s="210" t="s">
        <v>45</v>
      </c>
      <c r="O348" s="86"/>
      <c r="P348" s="211">
        <f>O348*H348</f>
        <v>0</v>
      </c>
      <c r="Q348" s="211">
        <v>4.0000000000000003E-05</v>
      </c>
      <c r="R348" s="211">
        <f>Q348*H348</f>
        <v>0.00110176</v>
      </c>
      <c r="S348" s="211">
        <v>0</v>
      </c>
      <c r="T348" s="212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3" t="s">
        <v>143</v>
      </c>
      <c r="AT348" s="213" t="s">
        <v>138</v>
      </c>
      <c r="AU348" s="213" t="s">
        <v>84</v>
      </c>
      <c r="AY348" s="19" t="s">
        <v>136</v>
      </c>
      <c r="BE348" s="214">
        <f>IF(N348="základní",J348,0)</f>
        <v>0</v>
      </c>
      <c r="BF348" s="214">
        <f>IF(N348="snížená",J348,0)</f>
        <v>0</v>
      </c>
      <c r="BG348" s="214">
        <f>IF(N348="zákl. přenesená",J348,0)</f>
        <v>0</v>
      </c>
      <c r="BH348" s="214">
        <f>IF(N348="sníž. přenesená",J348,0)</f>
        <v>0</v>
      </c>
      <c r="BI348" s="214">
        <f>IF(N348="nulová",J348,0)</f>
        <v>0</v>
      </c>
      <c r="BJ348" s="19" t="s">
        <v>82</v>
      </c>
      <c r="BK348" s="214">
        <f>ROUND(I348*H348,2)</f>
        <v>0</v>
      </c>
      <c r="BL348" s="19" t="s">
        <v>143</v>
      </c>
      <c r="BM348" s="213" t="s">
        <v>351</v>
      </c>
    </row>
    <row r="349" s="2" customFormat="1">
      <c r="A349" s="40"/>
      <c r="B349" s="41"/>
      <c r="C349" s="42"/>
      <c r="D349" s="215" t="s">
        <v>145</v>
      </c>
      <c r="E349" s="42"/>
      <c r="F349" s="216" t="s">
        <v>352</v>
      </c>
      <c r="G349" s="42"/>
      <c r="H349" s="42"/>
      <c r="I349" s="217"/>
      <c r="J349" s="42"/>
      <c r="K349" s="42"/>
      <c r="L349" s="46"/>
      <c r="M349" s="218"/>
      <c r="N349" s="219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145</v>
      </c>
      <c r="AU349" s="19" t="s">
        <v>84</v>
      </c>
    </row>
    <row r="350" s="13" customFormat="1">
      <c r="A350" s="13"/>
      <c r="B350" s="220"/>
      <c r="C350" s="221"/>
      <c r="D350" s="222" t="s">
        <v>147</v>
      </c>
      <c r="E350" s="223" t="s">
        <v>19</v>
      </c>
      <c r="F350" s="224" t="s">
        <v>148</v>
      </c>
      <c r="G350" s="221"/>
      <c r="H350" s="223" t="s">
        <v>19</v>
      </c>
      <c r="I350" s="225"/>
      <c r="J350" s="221"/>
      <c r="K350" s="221"/>
      <c r="L350" s="226"/>
      <c r="M350" s="227"/>
      <c r="N350" s="228"/>
      <c r="O350" s="228"/>
      <c r="P350" s="228"/>
      <c r="Q350" s="228"/>
      <c r="R350" s="228"/>
      <c r="S350" s="228"/>
      <c r="T350" s="22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0" t="s">
        <v>147</v>
      </c>
      <c r="AU350" s="230" t="s">
        <v>84</v>
      </c>
      <c r="AV350" s="13" t="s">
        <v>82</v>
      </c>
      <c r="AW350" s="13" t="s">
        <v>36</v>
      </c>
      <c r="AX350" s="13" t="s">
        <v>74</v>
      </c>
      <c r="AY350" s="230" t="s">
        <v>136</v>
      </c>
    </row>
    <row r="351" s="14" customFormat="1">
      <c r="A351" s="14"/>
      <c r="B351" s="231"/>
      <c r="C351" s="232"/>
      <c r="D351" s="222" t="s">
        <v>147</v>
      </c>
      <c r="E351" s="233" t="s">
        <v>19</v>
      </c>
      <c r="F351" s="234" t="s">
        <v>315</v>
      </c>
      <c r="G351" s="232"/>
      <c r="H351" s="235">
        <v>9.3800000000000008</v>
      </c>
      <c r="I351" s="236"/>
      <c r="J351" s="232"/>
      <c r="K351" s="232"/>
      <c r="L351" s="237"/>
      <c r="M351" s="238"/>
      <c r="N351" s="239"/>
      <c r="O351" s="239"/>
      <c r="P351" s="239"/>
      <c r="Q351" s="239"/>
      <c r="R351" s="239"/>
      <c r="S351" s="239"/>
      <c r="T351" s="24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1" t="s">
        <v>147</v>
      </c>
      <c r="AU351" s="241" t="s">
        <v>84</v>
      </c>
      <c r="AV351" s="14" t="s">
        <v>84</v>
      </c>
      <c r="AW351" s="14" t="s">
        <v>36</v>
      </c>
      <c r="AX351" s="14" t="s">
        <v>74</v>
      </c>
      <c r="AY351" s="241" t="s">
        <v>136</v>
      </c>
    </row>
    <row r="352" s="13" customFormat="1">
      <c r="A352" s="13"/>
      <c r="B352" s="220"/>
      <c r="C352" s="221"/>
      <c r="D352" s="222" t="s">
        <v>147</v>
      </c>
      <c r="E352" s="223" t="s">
        <v>19</v>
      </c>
      <c r="F352" s="224" t="s">
        <v>150</v>
      </c>
      <c r="G352" s="221"/>
      <c r="H352" s="223" t="s">
        <v>19</v>
      </c>
      <c r="I352" s="225"/>
      <c r="J352" s="221"/>
      <c r="K352" s="221"/>
      <c r="L352" s="226"/>
      <c r="M352" s="227"/>
      <c r="N352" s="228"/>
      <c r="O352" s="228"/>
      <c r="P352" s="228"/>
      <c r="Q352" s="228"/>
      <c r="R352" s="228"/>
      <c r="S352" s="228"/>
      <c r="T352" s="22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0" t="s">
        <v>147</v>
      </c>
      <c r="AU352" s="230" t="s">
        <v>84</v>
      </c>
      <c r="AV352" s="13" t="s">
        <v>82</v>
      </c>
      <c r="AW352" s="13" t="s">
        <v>36</v>
      </c>
      <c r="AX352" s="13" t="s">
        <v>74</v>
      </c>
      <c r="AY352" s="230" t="s">
        <v>136</v>
      </c>
    </row>
    <row r="353" s="14" customFormat="1">
      <c r="A353" s="14"/>
      <c r="B353" s="231"/>
      <c r="C353" s="232"/>
      <c r="D353" s="222" t="s">
        <v>147</v>
      </c>
      <c r="E353" s="233" t="s">
        <v>19</v>
      </c>
      <c r="F353" s="234" t="s">
        <v>316</v>
      </c>
      <c r="G353" s="232"/>
      <c r="H353" s="235">
        <v>2.125</v>
      </c>
      <c r="I353" s="236"/>
      <c r="J353" s="232"/>
      <c r="K353" s="232"/>
      <c r="L353" s="237"/>
      <c r="M353" s="238"/>
      <c r="N353" s="239"/>
      <c r="O353" s="239"/>
      <c r="P353" s="239"/>
      <c r="Q353" s="239"/>
      <c r="R353" s="239"/>
      <c r="S353" s="239"/>
      <c r="T353" s="24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1" t="s">
        <v>147</v>
      </c>
      <c r="AU353" s="241" t="s">
        <v>84</v>
      </c>
      <c r="AV353" s="14" t="s">
        <v>84</v>
      </c>
      <c r="AW353" s="14" t="s">
        <v>36</v>
      </c>
      <c r="AX353" s="14" t="s">
        <v>74</v>
      </c>
      <c r="AY353" s="241" t="s">
        <v>136</v>
      </c>
    </row>
    <row r="354" s="14" customFormat="1">
      <c r="A354" s="14"/>
      <c r="B354" s="231"/>
      <c r="C354" s="232"/>
      <c r="D354" s="222" t="s">
        <v>147</v>
      </c>
      <c r="E354" s="233" t="s">
        <v>19</v>
      </c>
      <c r="F354" s="234" t="s">
        <v>347</v>
      </c>
      <c r="G354" s="232"/>
      <c r="H354" s="235">
        <v>5.9749999999999996</v>
      </c>
      <c r="I354" s="236"/>
      <c r="J354" s="232"/>
      <c r="K354" s="232"/>
      <c r="L354" s="237"/>
      <c r="M354" s="238"/>
      <c r="N354" s="239"/>
      <c r="O354" s="239"/>
      <c r="P354" s="239"/>
      <c r="Q354" s="239"/>
      <c r="R354" s="239"/>
      <c r="S354" s="239"/>
      <c r="T354" s="240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1" t="s">
        <v>147</v>
      </c>
      <c r="AU354" s="241" t="s">
        <v>84</v>
      </c>
      <c r="AV354" s="14" t="s">
        <v>84</v>
      </c>
      <c r="AW354" s="14" t="s">
        <v>36</v>
      </c>
      <c r="AX354" s="14" t="s">
        <v>74</v>
      </c>
      <c r="AY354" s="241" t="s">
        <v>136</v>
      </c>
    </row>
    <row r="355" s="13" customFormat="1">
      <c r="A355" s="13"/>
      <c r="B355" s="220"/>
      <c r="C355" s="221"/>
      <c r="D355" s="222" t="s">
        <v>147</v>
      </c>
      <c r="E355" s="223" t="s">
        <v>19</v>
      </c>
      <c r="F355" s="224" t="s">
        <v>153</v>
      </c>
      <c r="G355" s="221"/>
      <c r="H355" s="223" t="s">
        <v>19</v>
      </c>
      <c r="I355" s="225"/>
      <c r="J355" s="221"/>
      <c r="K355" s="221"/>
      <c r="L355" s="226"/>
      <c r="M355" s="227"/>
      <c r="N355" s="228"/>
      <c r="O355" s="228"/>
      <c r="P355" s="228"/>
      <c r="Q355" s="228"/>
      <c r="R355" s="228"/>
      <c r="S355" s="228"/>
      <c r="T355" s="22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0" t="s">
        <v>147</v>
      </c>
      <c r="AU355" s="230" t="s">
        <v>84</v>
      </c>
      <c r="AV355" s="13" t="s">
        <v>82</v>
      </c>
      <c r="AW355" s="13" t="s">
        <v>36</v>
      </c>
      <c r="AX355" s="13" t="s">
        <v>74</v>
      </c>
      <c r="AY355" s="230" t="s">
        <v>136</v>
      </c>
    </row>
    <row r="356" s="14" customFormat="1">
      <c r="A356" s="14"/>
      <c r="B356" s="231"/>
      <c r="C356" s="232"/>
      <c r="D356" s="222" t="s">
        <v>147</v>
      </c>
      <c r="E356" s="233" t="s">
        <v>19</v>
      </c>
      <c r="F356" s="234" t="s">
        <v>318</v>
      </c>
      <c r="G356" s="232"/>
      <c r="H356" s="235">
        <v>7.5599999999999996</v>
      </c>
      <c r="I356" s="236"/>
      <c r="J356" s="232"/>
      <c r="K356" s="232"/>
      <c r="L356" s="237"/>
      <c r="M356" s="238"/>
      <c r="N356" s="239"/>
      <c r="O356" s="239"/>
      <c r="P356" s="239"/>
      <c r="Q356" s="239"/>
      <c r="R356" s="239"/>
      <c r="S356" s="239"/>
      <c r="T356" s="24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1" t="s">
        <v>147</v>
      </c>
      <c r="AU356" s="241" t="s">
        <v>84</v>
      </c>
      <c r="AV356" s="14" t="s">
        <v>84</v>
      </c>
      <c r="AW356" s="14" t="s">
        <v>36</v>
      </c>
      <c r="AX356" s="14" t="s">
        <v>74</v>
      </c>
      <c r="AY356" s="241" t="s">
        <v>136</v>
      </c>
    </row>
    <row r="357" s="15" customFormat="1">
      <c r="A357" s="15"/>
      <c r="B357" s="242"/>
      <c r="C357" s="243"/>
      <c r="D357" s="222" t="s">
        <v>147</v>
      </c>
      <c r="E357" s="244" t="s">
        <v>19</v>
      </c>
      <c r="F357" s="245" t="s">
        <v>155</v>
      </c>
      <c r="G357" s="243"/>
      <c r="H357" s="246">
        <v>25.039999999999999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2" t="s">
        <v>147</v>
      </c>
      <c r="AU357" s="252" t="s">
        <v>84</v>
      </c>
      <c r="AV357" s="15" t="s">
        <v>143</v>
      </c>
      <c r="AW357" s="15" t="s">
        <v>36</v>
      </c>
      <c r="AX357" s="15" t="s">
        <v>82</v>
      </c>
      <c r="AY357" s="252" t="s">
        <v>136</v>
      </c>
    </row>
    <row r="358" s="14" customFormat="1">
      <c r="A358" s="14"/>
      <c r="B358" s="231"/>
      <c r="C358" s="232"/>
      <c r="D358" s="222" t="s">
        <v>147</v>
      </c>
      <c r="E358" s="232"/>
      <c r="F358" s="234" t="s">
        <v>319</v>
      </c>
      <c r="G358" s="232"/>
      <c r="H358" s="235">
        <v>27.544</v>
      </c>
      <c r="I358" s="236"/>
      <c r="J358" s="232"/>
      <c r="K358" s="232"/>
      <c r="L358" s="237"/>
      <c r="M358" s="238"/>
      <c r="N358" s="239"/>
      <c r="O358" s="239"/>
      <c r="P358" s="239"/>
      <c r="Q358" s="239"/>
      <c r="R358" s="239"/>
      <c r="S358" s="239"/>
      <c r="T358" s="24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1" t="s">
        <v>147</v>
      </c>
      <c r="AU358" s="241" t="s">
        <v>84</v>
      </c>
      <c r="AV358" s="14" t="s">
        <v>84</v>
      </c>
      <c r="AW358" s="14" t="s">
        <v>4</v>
      </c>
      <c r="AX358" s="14" t="s">
        <v>82</v>
      </c>
      <c r="AY358" s="241" t="s">
        <v>136</v>
      </c>
    </row>
    <row r="359" s="2" customFormat="1" ht="37.8" customHeight="1">
      <c r="A359" s="40"/>
      <c r="B359" s="41"/>
      <c r="C359" s="202" t="s">
        <v>353</v>
      </c>
      <c r="D359" s="202" t="s">
        <v>138</v>
      </c>
      <c r="E359" s="203" t="s">
        <v>354</v>
      </c>
      <c r="F359" s="204" t="s">
        <v>355</v>
      </c>
      <c r="G359" s="205" t="s">
        <v>206</v>
      </c>
      <c r="H359" s="206">
        <v>40</v>
      </c>
      <c r="I359" s="207"/>
      <c r="J359" s="208">
        <f>ROUND(I359*H359,2)</f>
        <v>0</v>
      </c>
      <c r="K359" s="204" t="s">
        <v>142</v>
      </c>
      <c r="L359" s="46"/>
      <c r="M359" s="209" t="s">
        <v>19</v>
      </c>
      <c r="N359" s="210" t="s">
        <v>45</v>
      </c>
      <c r="O359" s="86"/>
      <c r="P359" s="211">
        <f>O359*H359</f>
        <v>0</v>
      </c>
      <c r="Q359" s="211">
        <v>4.0000000000000003E-05</v>
      </c>
      <c r="R359" s="211">
        <f>Q359*H359</f>
        <v>0.0016000000000000001</v>
      </c>
      <c r="S359" s="211">
        <v>0</v>
      </c>
      <c r="T359" s="212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3" t="s">
        <v>143</v>
      </c>
      <c r="AT359" s="213" t="s">
        <v>138</v>
      </c>
      <c r="AU359" s="213" t="s">
        <v>84</v>
      </c>
      <c r="AY359" s="19" t="s">
        <v>136</v>
      </c>
      <c r="BE359" s="214">
        <f>IF(N359="základní",J359,0)</f>
        <v>0</v>
      </c>
      <c r="BF359" s="214">
        <f>IF(N359="snížená",J359,0)</f>
        <v>0</v>
      </c>
      <c r="BG359" s="214">
        <f>IF(N359="zákl. přenesená",J359,0)</f>
        <v>0</v>
      </c>
      <c r="BH359" s="214">
        <f>IF(N359="sníž. přenesená",J359,0)</f>
        <v>0</v>
      </c>
      <c r="BI359" s="214">
        <f>IF(N359="nulová",J359,0)</f>
        <v>0</v>
      </c>
      <c r="BJ359" s="19" t="s">
        <v>82</v>
      </c>
      <c r="BK359" s="214">
        <f>ROUND(I359*H359,2)</f>
        <v>0</v>
      </c>
      <c r="BL359" s="19" t="s">
        <v>143</v>
      </c>
      <c r="BM359" s="213" t="s">
        <v>356</v>
      </c>
    </row>
    <row r="360" s="2" customFormat="1">
      <c r="A360" s="40"/>
      <c r="B360" s="41"/>
      <c r="C360" s="42"/>
      <c r="D360" s="215" t="s">
        <v>145</v>
      </c>
      <c r="E360" s="42"/>
      <c r="F360" s="216" t="s">
        <v>357</v>
      </c>
      <c r="G360" s="42"/>
      <c r="H360" s="42"/>
      <c r="I360" s="217"/>
      <c r="J360" s="42"/>
      <c r="K360" s="42"/>
      <c r="L360" s="46"/>
      <c r="M360" s="218"/>
      <c r="N360" s="219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145</v>
      </c>
      <c r="AU360" s="19" t="s">
        <v>84</v>
      </c>
    </row>
    <row r="361" s="14" customFormat="1">
      <c r="A361" s="14"/>
      <c r="B361" s="231"/>
      <c r="C361" s="232"/>
      <c r="D361" s="222" t="s">
        <v>147</v>
      </c>
      <c r="E361" s="233" t="s">
        <v>19</v>
      </c>
      <c r="F361" s="234" t="s">
        <v>358</v>
      </c>
      <c r="G361" s="232"/>
      <c r="H361" s="235">
        <v>40</v>
      </c>
      <c r="I361" s="236"/>
      <c r="J361" s="232"/>
      <c r="K361" s="232"/>
      <c r="L361" s="237"/>
      <c r="M361" s="238"/>
      <c r="N361" s="239"/>
      <c r="O361" s="239"/>
      <c r="P361" s="239"/>
      <c r="Q361" s="239"/>
      <c r="R361" s="239"/>
      <c r="S361" s="239"/>
      <c r="T361" s="24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1" t="s">
        <v>147</v>
      </c>
      <c r="AU361" s="241" t="s">
        <v>84</v>
      </c>
      <c r="AV361" s="14" t="s">
        <v>84</v>
      </c>
      <c r="AW361" s="14" t="s">
        <v>36</v>
      </c>
      <c r="AX361" s="14" t="s">
        <v>74</v>
      </c>
      <c r="AY361" s="241" t="s">
        <v>136</v>
      </c>
    </row>
    <row r="362" s="15" customFormat="1">
      <c r="A362" s="15"/>
      <c r="B362" s="242"/>
      <c r="C362" s="243"/>
      <c r="D362" s="222" t="s">
        <v>147</v>
      </c>
      <c r="E362" s="244" t="s">
        <v>19</v>
      </c>
      <c r="F362" s="245" t="s">
        <v>155</v>
      </c>
      <c r="G362" s="243"/>
      <c r="H362" s="246">
        <v>40</v>
      </c>
      <c r="I362" s="247"/>
      <c r="J362" s="243"/>
      <c r="K362" s="243"/>
      <c r="L362" s="248"/>
      <c r="M362" s="249"/>
      <c r="N362" s="250"/>
      <c r="O362" s="250"/>
      <c r="P362" s="250"/>
      <c r="Q362" s="250"/>
      <c r="R362" s="250"/>
      <c r="S362" s="250"/>
      <c r="T362" s="251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2" t="s">
        <v>147</v>
      </c>
      <c r="AU362" s="252" t="s">
        <v>84</v>
      </c>
      <c r="AV362" s="15" t="s">
        <v>143</v>
      </c>
      <c r="AW362" s="15" t="s">
        <v>36</v>
      </c>
      <c r="AX362" s="15" t="s">
        <v>82</v>
      </c>
      <c r="AY362" s="252" t="s">
        <v>136</v>
      </c>
    </row>
    <row r="363" s="2" customFormat="1" ht="24.15" customHeight="1">
      <c r="A363" s="40"/>
      <c r="B363" s="41"/>
      <c r="C363" s="202" t="s">
        <v>359</v>
      </c>
      <c r="D363" s="202" t="s">
        <v>138</v>
      </c>
      <c r="E363" s="203" t="s">
        <v>360</v>
      </c>
      <c r="F363" s="204" t="s">
        <v>361</v>
      </c>
      <c r="G363" s="205" t="s">
        <v>212</v>
      </c>
      <c r="H363" s="206">
        <v>22.305</v>
      </c>
      <c r="I363" s="207"/>
      <c r="J363" s="208">
        <f>ROUND(I363*H363,2)</f>
        <v>0</v>
      </c>
      <c r="K363" s="204" t="s">
        <v>142</v>
      </c>
      <c r="L363" s="46"/>
      <c r="M363" s="209" t="s">
        <v>19</v>
      </c>
      <c r="N363" s="210" t="s">
        <v>45</v>
      </c>
      <c r="O363" s="86"/>
      <c r="P363" s="211">
        <f>O363*H363</f>
        <v>0</v>
      </c>
      <c r="Q363" s="211">
        <v>0</v>
      </c>
      <c r="R363" s="211">
        <f>Q363*H363</f>
        <v>0</v>
      </c>
      <c r="S363" s="211">
        <v>0.20799999999999999</v>
      </c>
      <c r="T363" s="212">
        <f>S363*H363</f>
        <v>4.6394399999999996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3" t="s">
        <v>143</v>
      </c>
      <c r="AT363" s="213" t="s">
        <v>138</v>
      </c>
      <c r="AU363" s="213" t="s">
        <v>84</v>
      </c>
      <c r="AY363" s="19" t="s">
        <v>136</v>
      </c>
      <c r="BE363" s="214">
        <f>IF(N363="základní",J363,0)</f>
        <v>0</v>
      </c>
      <c r="BF363" s="214">
        <f>IF(N363="snížená",J363,0)</f>
        <v>0</v>
      </c>
      <c r="BG363" s="214">
        <f>IF(N363="zákl. přenesená",J363,0)</f>
        <v>0</v>
      </c>
      <c r="BH363" s="214">
        <f>IF(N363="sníž. přenesená",J363,0)</f>
        <v>0</v>
      </c>
      <c r="BI363" s="214">
        <f>IF(N363="nulová",J363,0)</f>
        <v>0</v>
      </c>
      <c r="BJ363" s="19" t="s">
        <v>82</v>
      </c>
      <c r="BK363" s="214">
        <f>ROUND(I363*H363,2)</f>
        <v>0</v>
      </c>
      <c r="BL363" s="19" t="s">
        <v>143</v>
      </c>
      <c r="BM363" s="213" t="s">
        <v>362</v>
      </c>
    </row>
    <row r="364" s="2" customFormat="1">
      <c r="A364" s="40"/>
      <c r="B364" s="41"/>
      <c r="C364" s="42"/>
      <c r="D364" s="215" t="s">
        <v>145</v>
      </c>
      <c r="E364" s="42"/>
      <c r="F364" s="216" t="s">
        <v>363</v>
      </c>
      <c r="G364" s="42"/>
      <c r="H364" s="42"/>
      <c r="I364" s="217"/>
      <c r="J364" s="42"/>
      <c r="K364" s="42"/>
      <c r="L364" s="46"/>
      <c r="M364" s="218"/>
      <c r="N364" s="219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145</v>
      </c>
      <c r="AU364" s="19" t="s">
        <v>84</v>
      </c>
    </row>
    <row r="365" s="13" customFormat="1">
      <c r="A365" s="13"/>
      <c r="B365" s="220"/>
      <c r="C365" s="221"/>
      <c r="D365" s="222" t="s">
        <v>147</v>
      </c>
      <c r="E365" s="223" t="s">
        <v>19</v>
      </c>
      <c r="F365" s="224" t="s">
        <v>148</v>
      </c>
      <c r="G365" s="221"/>
      <c r="H365" s="223" t="s">
        <v>19</v>
      </c>
      <c r="I365" s="225"/>
      <c r="J365" s="221"/>
      <c r="K365" s="221"/>
      <c r="L365" s="226"/>
      <c r="M365" s="227"/>
      <c r="N365" s="228"/>
      <c r="O365" s="228"/>
      <c r="P365" s="228"/>
      <c r="Q365" s="228"/>
      <c r="R365" s="228"/>
      <c r="S365" s="228"/>
      <c r="T365" s="22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0" t="s">
        <v>147</v>
      </c>
      <c r="AU365" s="230" t="s">
        <v>84</v>
      </c>
      <c r="AV365" s="13" t="s">
        <v>82</v>
      </c>
      <c r="AW365" s="13" t="s">
        <v>36</v>
      </c>
      <c r="AX365" s="13" t="s">
        <v>74</v>
      </c>
      <c r="AY365" s="230" t="s">
        <v>136</v>
      </c>
    </row>
    <row r="366" s="14" customFormat="1">
      <c r="A366" s="14"/>
      <c r="B366" s="231"/>
      <c r="C366" s="232"/>
      <c r="D366" s="222" t="s">
        <v>147</v>
      </c>
      <c r="E366" s="233" t="s">
        <v>19</v>
      </c>
      <c r="F366" s="234" t="s">
        <v>364</v>
      </c>
      <c r="G366" s="232"/>
      <c r="H366" s="235">
        <v>13.02</v>
      </c>
      <c r="I366" s="236"/>
      <c r="J366" s="232"/>
      <c r="K366" s="232"/>
      <c r="L366" s="237"/>
      <c r="M366" s="238"/>
      <c r="N366" s="239"/>
      <c r="O366" s="239"/>
      <c r="P366" s="239"/>
      <c r="Q366" s="239"/>
      <c r="R366" s="239"/>
      <c r="S366" s="239"/>
      <c r="T366" s="24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1" t="s">
        <v>147</v>
      </c>
      <c r="AU366" s="241" t="s">
        <v>84</v>
      </c>
      <c r="AV366" s="14" t="s">
        <v>84</v>
      </c>
      <c r="AW366" s="14" t="s">
        <v>36</v>
      </c>
      <c r="AX366" s="14" t="s">
        <v>74</v>
      </c>
      <c r="AY366" s="241" t="s">
        <v>136</v>
      </c>
    </row>
    <row r="367" s="14" customFormat="1">
      <c r="A367" s="14"/>
      <c r="B367" s="231"/>
      <c r="C367" s="232"/>
      <c r="D367" s="222" t="s">
        <v>147</v>
      </c>
      <c r="E367" s="233" t="s">
        <v>19</v>
      </c>
      <c r="F367" s="234" t="s">
        <v>365</v>
      </c>
      <c r="G367" s="232"/>
      <c r="H367" s="235">
        <v>13.484999999999999</v>
      </c>
      <c r="I367" s="236"/>
      <c r="J367" s="232"/>
      <c r="K367" s="232"/>
      <c r="L367" s="237"/>
      <c r="M367" s="238"/>
      <c r="N367" s="239"/>
      <c r="O367" s="239"/>
      <c r="P367" s="239"/>
      <c r="Q367" s="239"/>
      <c r="R367" s="239"/>
      <c r="S367" s="239"/>
      <c r="T367" s="24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1" t="s">
        <v>147</v>
      </c>
      <c r="AU367" s="241" t="s">
        <v>84</v>
      </c>
      <c r="AV367" s="14" t="s">
        <v>84</v>
      </c>
      <c r="AW367" s="14" t="s">
        <v>36</v>
      </c>
      <c r="AX367" s="14" t="s">
        <v>74</v>
      </c>
      <c r="AY367" s="241" t="s">
        <v>136</v>
      </c>
    </row>
    <row r="368" s="13" customFormat="1">
      <c r="A368" s="13"/>
      <c r="B368" s="220"/>
      <c r="C368" s="221"/>
      <c r="D368" s="222" t="s">
        <v>147</v>
      </c>
      <c r="E368" s="223" t="s">
        <v>19</v>
      </c>
      <c r="F368" s="224" t="s">
        <v>224</v>
      </c>
      <c r="G368" s="221"/>
      <c r="H368" s="223" t="s">
        <v>19</v>
      </c>
      <c r="I368" s="225"/>
      <c r="J368" s="221"/>
      <c r="K368" s="221"/>
      <c r="L368" s="226"/>
      <c r="M368" s="227"/>
      <c r="N368" s="228"/>
      <c r="O368" s="228"/>
      <c r="P368" s="228"/>
      <c r="Q368" s="228"/>
      <c r="R368" s="228"/>
      <c r="S368" s="228"/>
      <c r="T368" s="22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0" t="s">
        <v>147</v>
      </c>
      <c r="AU368" s="230" t="s">
        <v>84</v>
      </c>
      <c r="AV368" s="13" t="s">
        <v>82</v>
      </c>
      <c r="AW368" s="13" t="s">
        <v>36</v>
      </c>
      <c r="AX368" s="13" t="s">
        <v>74</v>
      </c>
      <c r="AY368" s="230" t="s">
        <v>136</v>
      </c>
    </row>
    <row r="369" s="14" customFormat="1">
      <c r="A369" s="14"/>
      <c r="B369" s="231"/>
      <c r="C369" s="232"/>
      <c r="D369" s="222" t="s">
        <v>147</v>
      </c>
      <c r="E369" s="233" t="s">
        <v>19</v>
      </c>
      <c r="F369" s="234" t="s">
        <v>366</v>
      </c>
      <c r="G369" s="232"/>
      <c r="H369" s="235">
        <v>-4.2000000000000002</v>
      </c>
      <c r="I369" s="236"/>
      <c r="J369" s="232"/>
      <c r="K369" s="232"/>
      <c r="L369" s="237"/>
      <c r="M369" s="238"/>
      <c r="N369" s="239"/>
      <c r="O369" s="239"/>
      <c r="P369" s="239"/>
      <c r="Q369" s="239"/>
      <c r="R369" s="239"/>
      <c r="S369" s="239"/>
      <c r="T369" s="24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1" t="s">
        <v>147</v>
      </c>
      <c r="AU369" s="241" t="s">
        <v>84</v>
      </c>
      <c r="AV369" s="14" t="s">
        <v>84</v>
      </c>
      <c r="AW369" s="14" t="s">
        <v>36</v>
      </c>
      <c r="AX369" s="14" t="s">
        <v>74</v>
      </c>
      <c r="AY369" s="241" t="s">
        <v>136</v>
      </c>
    </row>
    <row r="370" s="15" customFormat="1">
      <c r="A370" s="15"/>
      <c r="B370" s="242"/>
      <c r="C370" s="243"/>
      <c r="D370" s="222" t="s">
        <v>147</v>
      </c>
      <c r="E370" s="244" t="s">
        <v>19</v>
      </c>
      <c r="F370" s="245" t="s">
        <v>155</v>
      </c>
      <c r="G370" s="243"/>
      <c r="H370" s="246">
        <v>22.305</v>
      </c>
      <c r="I370" s="247"/>
      <c r="J370" s="243"/>
      <c r="K370" s="243"/>
      <c r="L370" s="248"/>
      <c r="M370" s="249"/>
      <c r="N370" s="250"/>
      <c r="O370" s="250"/>
      <c r="P370" s="250"/>
      <c r="Q370" s="250"/>
      <c r="R370" s="250"/>
      <c r="S370" s="250"/>
      <c r="T370" s="251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52" t="s">
        <v>147</v>
      </c>
      <c r="AU370" s="252" t="s">
        <v>84</v>
      </c>
      <c r="AV370" s="15" t="s">
        <v>143</v>
      </c>
      <c r="AW370" s="15" t="s">
        <v>36</v>
      </c>
      <c r="AX370" s="15" t="s">
        <v>82</v>
      </c>
      <c r="AY370" s="252" t="s">
        <v>136</v>
      </c>
    </row>
    <row r="371" s="2" customFormat="1" ht="24.15" customHeight="1">
      <c r="A371" s="40"/>
      <c r="B371" s="41"/>
      <c r="C371" s="202" t="s">
        <v>367</v>
      </c>
      <c r="D371" s="202" t="s">
        <v>138</v>
      </c>
      <c r="E371" s="203" t="s">
        <v>368</v>
      </c>
      <c r="F371" s="204" t="s">
        <v>369</v>
      </c>
      <c r="G371" s="205" t="s">
        <v>141</v>
      </c>
      <c r="H371" s="206">
        <v>7.1989999999999998</v>
      </c>
      <c r="I371" s="207"/>
      <c r="J371" s="208">
        <f>ROUND(I371*H371,2)</f>
        <v>0</v>
      </c>
      <c r="K371" s="204" t="s">
        <v>142</v>
      </c>
      <c r="L371" s="46"/>
      <c r="M371" s="209" t="s">
        <v>19</v>
      </c>
      <c r="N371" s="210" t="s">
        <v>45</v>
      </c>
      <c r="O371" s="86"/>
      <c r="P371" s="211">
        <f>O371*H371</f>
        <v>0</v>
      </c>
      <c r="Q371" s="211">
        <v>0</v>
      </c>
      <c r="R371" s="211">
        <f>Q371*H371</f>
        <v>0</v>
      </c>
      <c r="S371" s="211">
        <v>2.2000000000000002</v>
      </c>
      <c r="T371" s="212">
        <f>S371*H371</f>
        <v>15.837800000000001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3" t="s">
        <v>143</v>
      </c>
      <c r="AT371" s="213" t="s">
        <v>138</v>
      </c>
      <c r="AU371" s="213" t="s">
        <v>84</v>
      </c>
      <c r="AY371" s="19" t="s">
        <v>136</v>
      </c>
      <c r="BE371" s="214">
        <f>IF(N371="základní",J371,0)</f>
        <v>0</v>
      </c>
      <c r="BF371" s="214">
        <f>IF(N371="snížená",J371,0)</f>
        <v>0</v>
      </c>
      <c r="BG371" s="214">
        <f>IF(N371="zákl. přenesená",J371,0)</f>
        <v>0</v>
      </c>
      <c r="BH371" s="214">
        <f>IF(N371="sníž. přenesená",J371,0)</f>
        <v>0</v>
      </c>
      <c r="BI371" s="214">
        <f>IF(N371="nulová",J371,0)</f>
        <v>0</v>
      </c>
      <c r="BJ371" s="19" t="s">
        <v>82</v>
      </c>
      <c r="BK371" s="214">
        <f>ROUND(I371*H371,2)</f>
        <v>0</v>
      </c>
      <c r="BL371" s="19" t="s">
        <v>143</v>
      </c>
      <c r="BM371" s="213" t="s">
        <v>370</v>
      </c>
    </row>
    <row r="372" s="2" customFormat="1">
      <c r="A372" s="40"/>
      <c r="B372" s="41"/>
      <c r="C372" s="42"/>
      <c r="D372" s="215" t="s">
        <v>145</v>
      </c>
      <c r="E372" s="42"/>
      <c r="F372" s="216" t="s">
        <v>371</v>
      </c>
      <c r="G372" s="42"/>
      <c r="H372" s="42"/>
      <c r="I372" s="217"/>
      <c r="J372" s="42"/>
      <c r="K372" s="42"/>
      <c r="L372" s="46"/>
      <c r="M372" s="218"/>
      <c r="N372" s="219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145</v>
      </c>
      <c r="AU372" s="19" t="s">
        <v>84</v>
      </c>
    </row>
    <row r="373" s="13" customFormat="1">
      <c r="A373" s="13"/>
      <c r="B373" s="220"/>
      <c r="C373" s="221"/>
      <c r="D373" s="222" t="s">
        <v>147</v>
      </c>
      <c r="E373" s="223" t="s">
        <v>19</v>
      </c>
      <c r="F373" s="224" t="s">
        <v>148</v>
      </c>
      <c r="G373" s="221"/>
      <c r="H373" s="223" t="s">
        <v>19</v>
      </c>
      <c r="I373" s="225"/>
      <c r="J373" s="221"/>
      <c r="K373" s="221"/>
      <c r="L373" s="226"/>
      <c r="M373" s="227"/>
      <c r="N373" s="228"/>
      <c r="O373" s="228"/>
      <c r="P373" s="228"/>
      <c r="Q373" s="228"/>
      <c r="R373" s="228"/>
      <c r="S373" s="228"/>
      <c r="T373" s="22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0" t="s">
        <v>147</v>
      </c>
      <c r="AU373" s="230" t="s">
        <v>84</v>
      </c>
      <c r="AV373" s="13" t="s">
        <v>82</v>
      </c>
      <c r="AW373" s="13" t="s">
        <v>36</v>
      </c>
      <c r="AX373" s="13" t="s">
        <v>74</v>
      </c>
      <c r="AY373" s="230" t="s">
        <v>136</v>
      </c>
    </row>
    <row r="374" s="14" customFormat="1">
      <c r="A374" s="14"/>
      <c r="B374" s="231"/>
      <c r="C374" s="232"/>
      <c r="D374" s="222" t="s">
        <v>147</v>
      </c>
      <c r="E374" s="233" t="s">
        <v>19</v>
      </c>
      <c r="F374" s="234" t="s">
        <v>372</v>
      </c>
      <c r="G374" s="232"/>
      <c r="H374" s="235">
        <v>2.3450000000000002</v>
      </c>
      <c r="I374" s="236"/>
      <c r="J374" s="232"/>
      <c r="K374" s="232"/>
      <c r="L374" s="237"/>
      <c r="M374" s="238"/>
      <c r="N374" s="239"/>
      <c r="O374" s="239"/>
      <c r="P374" s="239"/>
      <c r="Q374" s="239"/>
      <c r="R374" s="239"/>
      <c r="S374" s="239"/>
      <c r="T374" s="240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1" t="s">
        <v>147</v>
      </c>
      <c r="AU374" s="241" t="s">
        <v>84</v>
      </c>
      <c r="AV374" s="14" t="s">
        <v>84</v>
      </c>
      <c r="AW374" s="14" t="s">
        <v>36</v>
      </c>
      <c r="AX374" s="14" t="s">
        <v>74</v>
      </c>
      <c r="AY374" s="241" t="s">
        <v>136</v>
      </c>
    </row>
    <row r="375" s="13" customFormat="1">
      <c r="A375" s="13"/>
      <c r="B375" s="220"/>
      <c r="C375" s="221"/>
      <c r="D375" s="222" t="s">
        <v>147</v>
      </c>
      <c r="E375" s="223" t="s">
        <v>19</v>
      </c>
      <c r="F375" s="224" t="s">
        <v>150</v>
      </c>
      <c r="G375" s="221"/>
      <c r="H375" s="223" t="s">
        <v>19</v>
      </c>
      <c r="I375" s="225"/>
      <c r="J375" s="221"/>
      <c r="K375" s="221"/>
      <c r="L375" s="226"/>
      <c r="M375" s="227"/>
      <c r="N375" s="228"/>
      <c r="O375" s="228"/>
      <c r="P375" s="228"/>
      <c r="Q375" s="228"/>
      <c r="R375" s="228"/>
      <c r="S375" s="228"/>
      <c r="T375" s="22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0" t="s">
        <v>147</v>
      </c>
      <c r="AU375" s="230" t="s">
        <v>84</v>
      </c>
      <c r="AV375" s="13" t="s">
        <v>82</v>
      </c>
      <c r="AW375" s="13" t="s">
        <v>36</v>
      </c>
      <c r="AX375" s="13" t="s">
        <v>74</v>
      </c>
      <c r="AY375" s="230" t="s">
        <v>136</v>
      </c>
    </row>
    <row r="376" s="14" customFormat="1">
      <c r="A376" s="14"/>
      <c r="B376" s="231"/>
      <c r="C376" s="232"/>
      <c r="D376" s="222" t="s">
        <v>147</v>
      </c>
      <c r="E376" s="233" t="s">
        <v>19</v>
      </c>
      <c r="F376" s="234" t="s">
        <v>373</v>
      </c>
      <c r="G376" s="232"/>
      <c r="H376" s="235">
        <v>0.53100000000000003</v>
      </c>
      <c r="I376" s="236"/>
      <c r="J376" s="232"/>
      <c r="K376" s="232"/>
      <c r="L376" s="237"/>
      <c r="M376" s="238"/>
      <c r="N376" s="239"/>
      <c r="O376" s="239"/>
      <c r="P376" s="239"/>
      <c r="Q376" s="239"/>
      <c r="R376" s="239"/>
      <c r="S376" s="239"/>
      <c r="T376" s="24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1" t="s">
        <v>147</v>
      </c>
      <c r="AU376" s="241" t="s">
        <v>84</v>
      </c>
      <c r="AV376" s="14" t="s">
        <v>84</v>
      </c>
      <c r="AW376" s="14" t="s">
        <v>36</v>
      </c>
      <c r="AX376" s="14" t="s">
        <v>74</v>
      </c>
      <c r="AY376" s="241" t="s">
        <v>136</v>
      </c>
    </row>
    <row r="377" s="14" customFormat="1">
      <c r="A377" s="14"/>
      <c r="B377" s="231"/>
      <c r="C377" s="232"/>
      <c r="D377" s="222" t="s">
        <v>147</v>
      </c>
      <c r="E377" s="233" t="s">
        <v>19</v>
      </c>
      <c r="F377" s="234" t="s">
        <v>374</v>
      </c>
      <c r="G377" s="232"/>
      <c r="H377" s="235">
        <v>1.494</v>
      </c>
      <c r="I377" s="236"/>
      <c r="J377" s="232"/>
      <c r="K377" s="232"/>
      <c r="L377" s="237"/>
      <c r="M377" s="238"/>
      <c r="N377" s="239"/>
      <c r="O377" s="239"/>
      <c r="P377" s="239"/>
      <c r="Q377" s="239"/>
      <c r="R377" s="239"/>
      <c r="S377" s="239"/>
      <c r="T377" s="240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1" t="s">
        <v>147</v>
      </c>
      <c r="AU377" s="241" t="s">
        <v>84</v>
      </c>
      <c r="AV377" s="14" t="s">
        <v>84</v>
      </c>
      <c r="AW377" s="14" t="s">
        <v>36</v>
      </c>
      <c r="AX377" s="14" t="s">
        <v>74</v>
      </c>
      <c r="AY377" s="241" t="s">
        <v>136</v>
      </c>
    </row>
    <row r="378" s="13" customFormat="1">
      <c r="A378" s="13"/>
      <c r="B378" s="220"/>
      <c r="C378" s="221"/>
      <c r="D378" s="222" t="s">
        <v>147</v>
      </c>
      <c r="E378" s="223" t="s">
        <v>19</v>
      </c>
      <c r="F378" s="224" t="s">
        <v>153</v>
      </c>
      <c r="G378" s="221"/>
      <c r="H378" s="223" t="s">
        <v>19</v>
      </c>
      <c r="I378" s="225"/>
      <c r="J378" s="221"/>
      <c r="K378" s="221"/>
      <c r="L378" s="226"/>
      <c r="M378" s="227"/>
      <c r="N378" s="228"/>
      <c r="O378" s="228"/>
      <c r="P378" s="228"/>
      <c r="Q378" s="228"/>
      <c r="R378" s="228"/>
      <c r="S378" s="228"/>
      <c r="T378" s="229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0" t="s">
        <v>147</v>
      </c>
      <c r="AU378" s="230" t="s">
        <v>84</v>
      </c>
      <c r="AV378" s="13" t="s">
        <v>82</v>
      </c>
      <c r="AW378" s="13" t="s">
        <v>36</v>
      </c>
      <c r="AX378" s="13" t="s">
        <v>74</v>
      </c>
      <c r="AY378" s="230" t="s">
        <v>136</v>
      </c>
    </row>
    <row r="379" s="14" customFormat="1">
      <c r="A379" s="14"/>
      <c r="B379" s="231"/>
      <c r="C379" s="232"/>
      <c r="D379" s="222" t="s">
        <v>147</v>
      </c>
      <c r="E379" s="233" t="s">
        <v>19</v>
      </c>
      <c r="F379" s="234" t="s">
        <v>375</v>
      </c>
      <c r="G379" s="232"/>
      <c r="H379" s="235">
        <v>1.8899999999999999</v>
      </c>
      <c r="I379" s="236"/>
      <c r="J379" s="232"/>
      <c r="K379" s="232"/>
      <c r="L379" s="237"/>
      <c r="M379" s="238"/>
      <c r="N379" s="239"/>
      <c r="O379" s="239"/>
      <c r="P379" s="239"/>
      <c r="Q379" s="239"/>
      <c r="R379" s="239"/>
      <c r="S379" s="239"/>
      <c r="T379" s="240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1" t="s">
        <v>147</v>
      </c>
      <c r="AU379" s="241" t="s">
        <v>84</v>
      </c>
      <c r="AV379" s="14" t="s">
        <v>84</v>
      </c>
      <c r="AW379" s="14" t="s">
        <v>36</v>
      </c>
      <c r="AX379" s="14" t="s">
        <v>74</v>
      </c>
      <c r="AY379" s="241" t="s">
        <v>136</v>
      </c>
    </row>
    <row r="380" s="15" customFormat="1">
      <c r="A380" s="15"/>
      <c r="B380" s="242"/>
      <c r="C380" s="243"/>
      <c r="D380" s="222" t="s">
        <v>147</v>
      </c>
      <c r="E380" s="244" t="s">
        <v>19</v>
      </c>
      <c r="F380" s="245" t="s">
        <v>155</v>
      </c>
      <c r="G380" s="243"/>
      <c r="H380" s="246">
        <v>6.2599999999999998</v>
      </c>
      <c r="I380" s="247"/>
      <c r="J380" s="243"/>
      <c r="K380" s="243"/>
      <c r="L380" s="248"/>
      <c r="M380" s="249"/>
      <c r="N380" s="250"/>
      <c r="O380" s="250"/>
      <c r="P380" s="250"/>
      <c r="Q380" s="250"/>
      <c r="R380" s="250"/>
      <c r="S380" s="250"/>
      <c r="T380" s="251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52" t="s">
        <v>147</v>
      </c>
      <c r="AU380" s="252" t="s">
        <v>84</v>
      </c>
      <c r="AV380" s="15" t="s">
        <v>143</v>
      </c>
      <c r="AW380" s="15" t="s">
        <v>36</v>
      </c>
      <c r="AX380" s="15" t="s">
        <v>82</v>
      </c>
      <c r="AY380" s="252" t="s">
        <v>136</v>
      </c>
    </row>
    <row r="381" s="14" customFormat="1">
      <c r="A381" s="14"/>
      <c r="B381" s="231"/>
      <c r="C381" s="232"/>
      <c r="D381" s="222" t="s">
        <v>147</v>
      </c>
      <c r="E381" s="232"/>
      <c r="F381" s="234" t="s">
        <v>376</v>
      </c>
      <c r="G381" s="232"/>
      <c r="H381" s="235">
        <v>7.1989999999999998</v>
      </c>
      <c r="I381" s="236"/>
      <c r="J381" s="232"/>
      <c r="K381" s="232"/>
      <c r="L381" s="237"/>
      <c r="M381" s="238"/>
      <c r="N381" s="239"/>
      <c r="O381" s="239"/>
      <c r="P381" s="239"/>
      <c r="Q381" s="239"/>
      <c r="R381" s="239"/>
      <c r="S381" s="239"/>
      <c r="T381" s="240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1" t="s">
        <v>147</v>
      </c>
      <c r="AU381" s="241" t="s">
        <v>84</v>
      </c>
      <c r="AV381" s="14" t="s">
        <v>84</v>
      </c>
      <c r="AW381" s="14" t="s">
        <v>4</v>
      </c>
      <c r="AX381" s="14" t="s">
        <v>82</v>
      </c>
      <c r="AY381" s="241" t="s">
        <v>136</v>
      </c>
    </row>
    <row r="382" s="2" customFormat="1" ht="37.8" customHeight="1">
      <c r="A382" s="40"/>
      <c r="B382" s="41"/>
      <c r="C382" s="202" t="s">
        <v>377</v>
      </c>
      <c r="D382" s="202" t="s">
        <v>138</v>
      </c>
      <c r="E382" s="203" t="s">
        <v>378</v>
      </c>
      <c r="F382" s="204" t="s">
        <v>379</v>
      </c>
      <c r="G382" s="205" t="s">
        <v>141</v>
      </c>
      <c r="H382" s="206">
        <v>7.1989999999999998</v>
      </c>
      <c r="I382" s="207"/>
      <c r="J382" s="208">
        <f>ROUND(I382*H382,2)</f>
        <v>0</v>
      </c>
      <c r="K382" s="204" t="s">
        <v>142</v>
      </c>
      <c r="L382" s="46"/>
      <c r="M382" s="209" t="s">
        <v>19</v>
      </c>
      <c r="N382" s="210" t="s">
        <v>45</v>
      </c>
      <c r="O382" s="86"/>
      <c r="P382" s="211">
        <f>O382*H382</f>
        <v>0</v>
      </c>
      <c r="Q382" s="211">
        <v>0</v>
      </c>
      <c r="R382" s="211">
        <f>Q382*H382</f>
        <v>0</v>
      </c>
      <c r="S382" s="211">
        <v>0.029000000000000001</v>
      </c>
      <c r="T382" s="212">
        <f>S382*H382</f>
        <v>0.20877100000000001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3" t="s">
        <v>143</v>
      </c>
      <c r="AT382" s="213" t="s">
        <v>138</v>
      </c>
      <c r="AU382" s="213" t="s">
        <v>84</v>
      </c>
      <c r="AY382" s="19" t="s">
        <v>136</v>
      </c>
      <c r="BE382" s="214">
        <f>IF(N382="základní",J382,0)</f>
        <v>0</v>
      </c>
      <c r="BF382" s="214">
        <f>IF(N382="snížená",J382,0)</f>
        <v>0</v>
      </c>
      <c r="BG382" s="214">
        <f>IF(N382="zákl. přenesená",J382,0)</f>
        <v>0</v>
      </c>
      <c r="BH382" s="214">
        <f>IF(N382="sníž. přenesená",J382,0)</f>
        <v>0</v>
      </c>
      <c r="BI382" s="214">
        <f>IF(N382="nulová",J382,0)</f>
        <v>0</v>
      </c>
      <c r="BJ382" s="19" t="s">
        <v>82</v>
      </c>
      <c r="BK382" s="214">
        <f>ROUND(I382*H382,2)</f>
        <v>0</v>
      </c>
      <c r="BL382" s="19" t="s">
        <v>143</v>
      </c>
      <c r="BM382" s="213" t="s">
        <v>380</v>
      </c>
    </row>
    <row r="383" s="2" customFormat="1">
      <c r="A383" s="40"/>
      <c r="B383" s="41"/>
      <c r="C383" s="42"/>
      <c r="D383" s="215" t="s">
        <v>145</v>
      </c>
      <c r="E383" s="42"/>
      <c r="F383" s="216" t="s">
        <v>381</v>
      </c>
      <c r="G383" s="42"/>
      <c r="H383" s="42"/>
      <c r="I383" s="217"/>
      <c r="J383" s="42"/>
      <c r="K383" s="42"/>
      <c r="L383" s="46"/>
      <c r="M383" s="218"/>
      <c r="N383" s="219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145</v>
      </c>
      <c r="AU383" s="19" t="s">
        <v>84</v>
      </c>
    </row>
    <row r="384" s="13" customFormat="1">
      <c r="A384" s="13"/>
      <c r="B384" s="220"/>
      <c r="C384" s="221"/>
      <c r="D384" s="222" t="s">
        <v>147</v>
      </c>
      <c r="E384" s="223" t="s">
        <v>19</v>
      </c>
      <c r="F384" s="224" t="s">
        <v>148</v>
      </c>
      <c r="G384" s="221"/>
      <c r="H384" s="223" t="s">
        <v>19</v>
      </c>
      <c r="I384" s="225"/>
      <c r="J384" s="221"/>
      <c r="K384" s="221"/>
      <c r="L384" s="226"/>
      <c r="M384" s="227"/>
      <c r="N384" s="228"/>
      <c r="O384" s="228"/>
      <c r="P384" s="228"/>
      <c r="Q384" s="228"/>
      <c r="R384" s="228"/>
      <c r="S384" s="228"/>
      <c r="T384" s="22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0" t="s">
        <v>147</v>
      </c>
      <c r="AU384" s="230" t="s">
        <v>84</v>
      </c>
      <c r="AV384" s="13" t="s">
        <v>82</v>
      </c>
      <c r="AW384" s="13" t="s">
        <v>36</v>
      </c>
      <c r="AX384" s="13" t="s">
        <v>74</v>
      </c>
      <c r="AY384" s="230" t="s">
        <v>136</v>
      </c>
    </row>
    <row r="385" s="14" customFormat="1">
      <c r="A385" s="14"/>
      <c r="B385" s="231"/>
      <c r="C385" s="232"/>
      <c r="D385" s="222" t="s">
        <v>147</v>
      </c>
      <c r="E385" s="233" t="s">
        <v>19</v>
      </c>
      <c r="F385" s="234" t="s">
        <v>372</v>
      </c>
      <c r="G385" s="232"/>
      <c r="H385" s="235">
        <v>2.3450000000000002</v>
      </c>
      <c r="I385" s="236"/>
      <c r="J385" s="232"/>
      <c r="K385" s="232"/>
      <c r="L385" s="237"/>
      <c r="M385" s="238"/>
      <c r="N385" s="239"/>
      <c r="O385" s="239"/>
      <c r="P385" s="239"/>
      <c r="Q385" s="239"/>
      <c r="R385" s="239"/>
      <c r="S385" s="239"/>
      <c r="T385" s="24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1" t="s">
        <v>147</v>
      </c>
      <c r="AU385" s="241" t="s">
        <v>84</v>
      </c>
      <c r="AV385" s="14" t="s">
        <v>84</v>
      </c>
      <c r="AW385" s="14" t="s">
        <v>36</v>
      </c>
      <c r="AX385" s="14" t="s">
        <v>74</v>
      </c>
      <c r="AY385" s="241" t="s">
        <v>136</v>
      </c>
    </row>
    <row r="386" s="13" customFormat="1">
      <c r="A386" s="13"/>
      <c r="B386" s="220"/>
      <c r="C386" s="221"/>
      <c r="D386" s="222" t="s">
        <v>147</v>
      </c>
      <c r="E386" s="223" t="s">
        <v>19</v>
      </c>
      <c r="F386" s="224" t="s">
        <v>150</v>
      </c>
      <c r="G386" s="221"/>
      <c r="H386" s="223" t="s">
        <v>19</v>
      </c>
      <c r="I386" s="225"/>
      <c r="J386" s="221"/>
      <c r="K386" s="221"/>
      <c r="L386" s="226"/>
      <c r="M386" s="227"/>
      <c r="N386" s="228"/>
      <c r="O386" s="228"/>
      <c r="P386" s="228"/>
      <c r="Q386" s="228"/>
      <c r="R386" s="228"/>
      <c r="S386" s="228"/>
      <c r="T386" s="229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0" t="s">
        <v>147</v>
      </c>
      <c r="AU386" s="230" t="s">
        <v>84</v>
      </c>
      <c r="AV386" s="13" t="s">
        <v>82</v>
      </c>
      <c r="AW386" s="13" t="s">
        <v>36</v>
      </c>
      <c r="AX386" s="13" t="s">
        <v>74</v>
      </c>
      <c r="AY386" s="230" t="s">
        <v>136</v>
      </c>
    </row>
    <row r="387" s="14" customFormat="1">
      <c r="A387" s="14"/>
      <c r="B387" s="231"/>
      <c r="C387" s="232"/>
      <c r="D387" s="222" t="s">
        <v>147</v>
      </c>
      <c r="E387" s="233" t="s">
        <v>19</v>
      </c>
      <c r="F387" s="234" t="s">
        <v>373</v>
      </c>
      <c r="G387" s="232"/>
      <c r="H387" s="235">
        <v>0.53100000000000003</v>
      </c>
      <c r="I387" s="236"/>
      <c r="J387" s="232"/>
      <c r="K387" s="232"/>
      <c r="L387" s="237"/>
      <c r="M387" s="238"/>
      <c r="N387" s="239"/>
      <c r="O387" s="239"/>
      <c r="P387" s="239"/>
      <c r="Q387" s="239"/>
      <c r="R387" s="239"/>
      <c r="S387" s="239"/>
      <c r="T387" s="24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1" t="s">
        <v>147</v>
      </c>
      <c r="AU387" s="241" t="s">
        <v>84</v>
      </c>
      <c r="AV387" s="14" t="s">
        <v>84</v>
      </c>
      <c r="AW387" s="14" t="s">
        <v>36</v>
      </c>
      <c r="AX387" s="14" t="s">
        <v>74</v>
      </c>
      <c r="AY387" s="241" t="s">
        <v>136</v>
      </c>
    </row>
    <row r="388" s="14" customFormat="1">
      <c r="A388" s="14"/>
      <c r="B388" s="231"/>
      <c r="C388" s="232"/>
      <c r="D388" s="222" t="s">
        <v>147</v>
      </c>
      <c r="E388" s="233" t="s">
        <v>19</v>
      </c>
      <c r="F388" s="234" t="s">
        <v>374</v>
      </c>
      <c r="G388" s="232"/>
      <c r="H388" s="235">
        <v>1.494</v>
      </c>
      <c r="I388" s="236"/>
      <c r="J388" s="232"/>
      <c r="K388" s="232"/>
      <c r="L388" s="237"/>
      <c r="M388" s="238"/>
      <c r="N388" s="239"/>
      <c r="O388" s="239"/>
      <c r="P388" s="239"/>
      <c r="Q388" s="239"/>
      <c r="R388" s="239"/>
      <c r="S388" s="239"/>
      <c r="T388" s="240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1" t="s">
        <v>147</v>
      </c>
      <c r="AU388" s="241" t="s">
        <v>84</v>
      </c>
      <c r="AV388" s="14" t="s">
        <v>84</v>
      </c>
      <c r="AW388" s="14" t="s">
        <v>36</v>
      </c>
      <c r="AX388" s="14" t="s">
        <v>74</v>
      </c>
      <c r="AY388" s="241" t="s">
        <v>136</v>
      </c>
    </row>
    <row r="389" s="13" customFormat="1">
      <c r="A389" s="13"/>
      <c r="B389" s="220"/>
      <c r="C389" s="221"/>
      <c r="D389" s="222" t="s">
        <v>147</v>
      </c>
      <c r="E389" s="223" t="s">
        <v>19</v>
      </c>
      <c r="F389" s="224" t="s">
        <v>153</v>
      </c>
      <c r="G389" s="221"/>
      <c r="H389" s="223" t="s">
        <v>19</v>
      </c>
      <c r="I389" s="225"/>
      <c r="J389" s="221"/>
      <c r="K389" s="221"/>
      <c r="L389" s="226"/>
      <c r="M389" s="227"/>
      <c r="N389" s="228"/>
      <c r="O389" s="228"/>
      <c r="P389" s="228"/>
      <c r="Q389" s="228"/>
      <c r="R389" s="228"/>
      <c r="S389" s="228"/>
      <c r="T389" s="22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0" t="s">
        <v>147</v>
      </c>
      <c r="AU389" s="230" t="s">
        <v>84</v>
      </c>
      <c r="AV389" s="13" t="s">
        <v>82</v>
      </c>
      <c r="AW389" s="13" t="s">
        <v>36</v>
      </c>
      <c r="AX389" s="13" t="s">
        <v>74</v>
      </c>
      <c r="AY389" s="230" t="s">
        <v>136</v>
      </c>
    </row>
    <row r="390" s="14" customFormat="1">
      <c r="A390" s="14"/>
      <c r="B390" s="231"/>
      <c r="C390" s="232"/>
      <c r="D390" s="222" t="s">
        <v>147</v>
      </c>
      <c r="E390" s="233" t="s">
        <v>19</v>
      </c>
      <c r="F390" s="234" t="s">
        <v>375</v>
      </c>
      <c r="G390" s="232"/>
      <c r="H390" s="235">
        <v>1.8899999999999999</v>
      </c>
      <c r="I390" s="236"/>
      <c r="J390" s="232"/>
      <c r="K390" s="232"/>
      <c r="L390" s="237"/>
      <c r="M390" s="238"/>
      <c r="N390" s="239"/>
      <c r="O390" s="239"/>
      <c r="P390" s="239"/>
      <c r="Q390" s="239"/>
      <c r="R390" s="239"/>
      <c r="S390" s="239"/>
      <c r="T390" s="240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1" t="s">
        <v>147</v>
      </c>
      <c r="AU390" s="241" t="s">
        <v>84</v>
      </c>
      <c r="AV390" s="14" t="s">
        <v>84</v>
      </c>
      <c r="AW390" s="14" t="s">
        <v>36</v>
      </c>
      <c r="AX390" s="14" t="s">
        <v>74</v>
      </c>
      <c r="AY390" s="241" t="s">
        <v>136</v>
      </c>
    </row>
    <row r="391" s="15" customFormat="1">
      <c r="A391" s="15"/>
      <c r="B391" s="242"/>
      <c r="C391" s="243"/>
      <c r="D391" s="222" t="s">
        <v>147</v>
      </c>
      <c r="E391" s="244" t="s">
        <v>19</v>
      </c>
      <c r="F391" s="245" t="s">
        <v>155</v>
      </c>
      <c r="G391" s="243"/>
      <c r="H391" s="246">
        <v>6.2599999999999998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52" t="s">
        <v>147</v>
      </c>
      <c r="AU391" s="252" t="s">
        <v>84</v>
      </c>
      <c r="AV391" s="15" t="s">
        <v>143</v>
      </c>
      <c r="AW391" s="15" t="s">
        <v>36</v>
      </c>
      <c r="AX391" s="15" t="s">
        <v>82</v>
      </c>
      <c r="AY391" s="252" t="s">
        <v>136</v>
      </c>
    </row>
    <row r="392" s="14" customFormat="1">
      <c r="A392" s="14"/>
      <c r="B392" s="231"/>
      <c r="C392" s="232"/>
      <c r="D392" s="222" t="s">
        <v>147</v>
      </c>
      <c r="E392" s="232"/>
      <c r="F392" s="234" t="s">
        <v>376</v>
      </c>
      <c r="G392" s="232"/>
      <c r="H392" s="235">
        <v>7.1989999999999998</v>
      </c>
      <c r="I392" s="236"/>
      <c r="J392" s="232"/>
      <c r="K392" s="232"/>
      <c r="L392" s="237"/>
      <c r="M392" s="238"/>
      <c r="N392" s="239"/>
      <c r="O392" s="239"/>
      <c r="P392" s="239"/>
      <c r="Q392" s="239"/>
      <c r="R392" s="239"/>
      <c r="S392" s="239"/>
      <c r="T392" s="240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1" t="s">
        <v>147</v>
      </c>
      <c r="AU392" s="241" t="s">
        <v>84</v>
      </c>
      <c r="AV392" s="14" t="s">
        <v>84</v>
      </c>
      <c r="AW392" s="14" t="s">
        <v>4</v>
      </c>
      <c r="AX392" s="14" t="s">
        <v>82</v>
      </c>
      <c r="AY392" s="241" t="s">
        <v>136</v>
      </c>
    </row>
    <row r="393" s="2" customFormat="1" ht="37.8" customHeight="1">
      <c r="A393" s="40"/>
      <c r="B393" s="41"/>
      <c r="C393" s="202" t="s">
        <v>382</v>
      </c>
      <c r="D393" s="202" t="s">
        <v>138</v>
      </c>
      <c r="E393" s="203" t="s">
        <v>383</v>
      </c>
      <c r="F393" s="204" t="s">
        <v>384</v>
      </c>
      <c r="G393" s="205" t="s">
        <v>212</v>
      </c>
      <c r="H393" s="206">
        <v>12.800000000000001</v>
      </c>
      <c r="I393" s="207"/>
      <c r="J393" s="208">
        <f>ROUND(I393*H393,2)</f>
        <v>0</v>
      </c>
      <c r="K393" s="204" t="s">
        <v>142</v>
      </c>
      <c r="L393" s="46"/>
      <c r="M393" s="209" t="s">
        <v>19</v>
      </c>
      <c r="N393" s="210" t="s">
        <v>45</v>
      </c>
      <c r="O393" s="86"/>
      <c r="P393" s="211">
        <f>O393*H393</f>
        <v>0</v>
      </c>
      <c r="Q393" s="211">
        <v>0</v>
      </c>
      <c r="R393" s="211">
        <f>Q393*H393</f>
        <v>0</v>
      </c>
      <c r="S393" s="211">
        <v>0.075999999999999998</v>
      </c>
      <c r="T393" s="212">
        <f>S393*H393</f>
        <v>0.9728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3" t="s">
        <v>143</v>
      </c>
      <c r="AT393" s="213" t="s">
        <v>138</v>
      </c>
      <c r="AU393" s="213" t="s">
        <v>84</v>
      </c>
      <c r="AY393" s="19" t="s">
        <v>136</v>
      </c>
      <c r="BE393" s="214">
        <f>IF(N393="základní",J393,0)</f>
        <v>0</v>
      </c>
      <c r="BF393" s="214">
        <f>IF(N393="snížená",J393,0)</f>
        <v>0</v>
      </c>
      <c r="BG393" s="214">
        <f>IF(N393="zákl. přenesená",J393,0)</f>
        <v>0</v>
      </c>
      <c r="BH393" s="214">
        <f>IF(N393="sníž. přenesená",J393,0)</f>
        <v>0</v>
      </c>
      <c r="BI393" s="214">
        <f>IF(N393="nulová",J393,0)</f>
        <v>0</v>
      </c>
      <c r="BJ393" s="19" t="s">
        <v>82</v>
      </c>
      <c r="BK393" s="214">
        <f>ROUND(I393*H393,2)</f>
        <v>0</v>
      </c>
      <c r="BL393" s="19" t="s">
        <v>143</v>
      </c>
      <c r="BM393" s="213" t="s">
        <v>385</v>
      </c>
    </row>
    <row r="394" s="2" customFormat="1">
      <c r="A394" s="40"/>
      <c r="B394" s="41"/>
      <c r="C394" s="42"/>
      <c r="D394" s="215" t="s">
        <v>145</v>
      </c>
      <c r="E394" s="42"/>
      <c r="F394" s="216" t="s">
        <v>386</v>
      </c>
      <c r="G394" s="42"/>
      <c r="H394" s="42"/>
      <c r="I394" s="217"/>
      <c r="J394" s="42"/>
      <c r="K394" s="42"/>
      <c r="L394" s="46"/>
      <c r="M394" s="218"/>
      <c r="N394" s="219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145</v>
      </c>
      <c r="AU394" s="19" t="s">
        <v>84</v>
      </c>
    </row>
    <row r="395" s="13" customFormat="1">
      <c r="A395" s="13"/>
      <c r="B395" s="220"/>
      <c r="C395" s="221"/>
      <c r="D395" s="222" t="s">
        <v>147</v>
      </c>
      <c r="E395" s="223" t="s">
        <v>19</v>
      </c>
      <c r="F395" s="224" t="s">
        <v>387</v>
      </c>
      <c r="G395" s="221"/>
      <c r="H395" s="223" t="s">
        <v>19</v>
      </c>
      <c r="I395" s="225"/>
      <c r="J395" s="221"/>
      <c r="K395" s="221"/>
      <c r="L395" s="226"/>
      <c r="M395" s="227"/>
      <c r="N395" s="228"/>
      <c r="O395" s="228"/>
      <c r="P395" s="228"/>
      <c r="Q395" s="228"/>
      <c r="R395" s="228"/>
      <c r="S395" s="228"/>
      <c r="T395" s="229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0" t="s">
        <v>147</v>
      </c>
      <c r="AU395" s="230" t="s">
        <v>84</v>
      </c>
      <c r="AV395" s="13" t="s">
        <v>82</v>
      </c>
      <c r="AW395" s="13" t="s">
        <v>36</v>
      </c>
      <c r="AX395" s="13" t="s">
        <v>74</v>
      </c>
      <c r="AY395" s="230" t="s">
        <v>136</v>
      </c>
    </row>
    <row r="396" s="14" customFormat="1">
      <c r="A396" s="14"/>
      <c r="B396" s="231"/>
      <c r="C396" s="232"/>
      <c r="D396" s="222" t="s">
        <v>147</v>
      </c>
      <c r="E396" s="233" t="s">
        <v>19</v>
      </c>
      <c r="F396" s="234" t="s">
        <v>388</v>
      </c>
      <c r="G396" s="232"/>
      <c r="H396" s="235">
        <v>7.2000000000000002</v>
      </c>
      <c r="I396" s="236"/>
      <c r="J396" s="232"/>
      <c r="K396" s="232"/>
      <c r="L396" s="237"/>
      <c r="M396" s="238"/>
      <c r="N396" s="239"/>
      <c r="O396" s="239"/>
      <c r="P396" s="239"/>
      <c r="Q396" s="239"/>
      <c r="R396" s="239"/>
      <c r="S396" s="239"/>
      <c r="T396" s="24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1" t="s">
        <v>147</v>
      </c>
      <c r="AU396" s="241" t="s">
        <v>84</v>
      </c>
      <c r="AV396" s="14" t="s">
        <v>84</v>
      </c>
      <c r="AW396" s="14" t="s">
        <v>36</v>
      </c>
      <c r="AX396" s="14" t="s">
        <v>74</v>
      </c>
      <c r="AY396" s="241" t="s">
        <v>136</v>
      </c>
    </row>
    <row r="397" s="14" customFormat="1">
      <c r="A397" s="14"/>
      <c r="B397" s="231"/>
      <c r="C397" s="232"/>
      <c r="D397" s="222" t="s">
        <v>147</v>
      </c>
      <c r="E397" s="233" t="s">
        <v>19</v>
      </c>
      <c r="F397" s="234" t="s">
        <v>389</v>
      </c>
      <c r="G397" s="232"/>
      <c r="H397" s="235">
        <v>5.5999999999999996</v>
      </c>
      <c r="I397" s="236"/>
      <c r="J397" s="232"/>
      <c r="K397" s="232"/>
      <c r="L397" s="237"/>
      <c r="M397" s="238"/>
      <c r="N397" s="239"/>
      <c r="O397" s="239"/>
      <c r="P397" s="239"/>
      <c r="Q397" s="239"/>
      <c r="R397" s="239"/>
      <c r="S397" s="239"/>
      <c r="T397" s="240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1" t="s">
        <v>147</v>
      </c>
      <c r="AU397" s="241" t="s">
        <v>84</v>
      </c>
      <c r="AV397" s="14" t="s">
        <v>84</v>
      </c>
      <c r="AW397" s="14" t="s">
        <v>36</v>
      </c>
      <c r="AX397" s="14" t="s">
        <v>74</v>
      </c>
      <c r="AY397" s="241" t="s">
        <v>136</v>
      </c>
    </row>
    <row r="398" s="15" customFormat="1">
      <c r="A398" s="15"/>
      <c r="B398" s="242"/>
      <c r="C398" s="243"/>
      <c r="D398" s="222" t="s">
        <v>147</v>
      </c>
      <c r="E398" s="244" t="s">
        <v>19</v>
      </c>
      <c r="F398" s="245" t="s">
        <v>155</v>
      </c>
      <c r="G398" s="243"/>
      <c r="H398" s="246">
        <v>12.800000000000001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52" t="s">
        <v>147</v>
      </c>
      <c r="AU398" s="252" t="s">
        <v>84</v>
      </c>
      <c r="AV398" s="15" t="s">
        <v>143</v>
      </c>
      <c r="AW398" s="15" t="s">
        <v>36</v>
      </c>
      <c r="AX398" s="15" t="s">
        <v>82</v>
      </c>
      <c r="AY398" s="252" t="s">
        <v>136</v>
      </c>
    </row>
    <row r="399" s="2" customFormat="1" ht="24.15" customHeight="1">
      <c r="A399" s="40"/>
      <c r="B399" s="41"/>
      <c r="C399" s="202" t="s">
        <v>390</v>
      </c>
      <c r="D399" s="202" t="s">
        <v>138</v>
      </c>
      <c r="E399" s="203" t="s">
        <v>391</v>
      </c>
      <c r="F399" s="204" t="s">
        <v>392</v>
      </c>
      <c r="G399" s="205" t="s">
        <v>393</v>
      </c>
      <c r="H399" s="206">
        <v>33</v>
      </c>
      <c r="I399" s="207"/>
      <c r="J399" s="208">
        <f>ROUND(I399*H399,2)</f>
        <v>0</v>
      </c>
      <c r="K399" s="204" t="s">
        <v>142</v>
      </c>
      <c r="L399" s="46"/>
      <c r="M399" s="209" t="s">
        <v>19</v>
      </c>
      <c r="N399" s="210" t="s">
        <v>45</v>
      </c>
      <c r="O399" s="86"/>
      <c r="P399" s="211">
        <f>O399*H399</f>
        <v>0</v>
      </c>
      <c r="Q399" s="211">
        <v>0</v>
      </c>
      <c r="R399" s="211">
        <f>Q399*H399</f>
        <v>0</v>
      </c>
      <c r="S399" s="211">
        <v>0.068000000000000005</v>
      </c>
      <c r="T399" s="212">
        <f>S399*H399</f>
        <v>2.2440000000000002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3" t="s">
        <v>143</v>
      </c>
      <c r="AT399" s="213" t="s">
        <v>138</v>
      </c>
      <c r="AU399" s="213" t="s">
        <v>84</v>
      </c>
      <c r="AY399" s="19" t="s">
        <v>136</v>
      </c>
      <c r="BE399" s="214">
        <f>IF(N399="základní",J399,0)</f>
        <v>0</v>
      </c>
      <c r="BF399" s="214">
        <f>IF(N399="snížená",J399,0)</f>
        <v>0</v>
      </c>
      <c r="BG399" s="214">
        <f>IF(N399="zákl. přenesená",J399,0)</f>
        <v>0</v>
      </c>
      <c r="BH399" s="214">
        <f>IF(N399="sníž. přenesená",J399,0)</f>
        <v>0</v>
      </c>
      <c r="BI399" s="214">
        <f>IF(N399="nulová",J399,0)</f>
        <v>0</v>
      </c>
      <c r="BJ399" s="19" t="s">
        <v>82</v>
      </c>
      <c r="BK399" s="214">
        <f>ROUND(I399*H399,2)</f>
        <v>0</v>
      </c>
      <c r="BL399" s="19" t="s">
        <v>143</v>
      </c>
      <c r="BM399" s="213" t="s">
        <v>394</v>
      </c>
    </row>
    <row r="400" s="2" customFormat="1">
      <c r="A400" s="40"/>
      <c r="B400" s="41"/>
      <c r="C400" s="42"/>
      <c r="D400" s="215" t="s">
        <v>145</v>
      </c>
      <c r="E400" s="42"/>
      <c r="F400" s="216" t="s">
        <v>395</v>
      </c>
      <c r="G400" s="42"/>
      <c r="H400" s="42"/>
      <c r="I400" s="217"/>
      <c r="J400" s="42"/>
      <c r="K400" s="42"/>
      <c r="L400" s="46"/>
      <c r="M400" s="218"/>
      <c r="N400" s="219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145</v>
      </c>
      <c r="AU400" s="19" t="s">
        <v>84</v>
      </c>
    </row>
    <row r="401" s="13" customFormat="1">
      <c r="A401" s="13"/>
      <c r="B401" s="220"/>
      <c r="C401" s="221"/>
      <c r="D401" s="222" t="s">
        <v>147</v>
      </c>
      <c r="E401" s="223" t="s">
        <v>19</v>
      </c>
      <c r="F401" s="224" t="s">
        <v>396</v>
      </c>
      <c r="G401" s="221"/>
      <c r="H401" s="223" t="s">
        <v>19</v>
      </c>
      <c r="I401" s="225"/>
      <c r="J401" s="221"/>
      <c r="K401" s="221"/>
      <c r="L401" s="226"/>
      <c r="M401" s="227"/>
      <c r="N401" s="228"/>
      <c r="O401" s="228"/>
      <c r="P401" s="228"/>
      <c r="Q401" s="228"/>
      <c r="R401" s="228"/>
      <c r="S401" s="228"/>
      <c r="T401" s="22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0" t="s">
        <v>147</v>
      </c>
      <c r="AU401" s="230" t="s">
        <v>84</v>
      </c>
      <c r="AV401" s="13" t="s">
        <v>82</v>
      </c>
      <c r="AW401" s="13" t="s">
        <v>36</v>
      </c>
      <c r="AX401" s="13" t="s">
        <v>74</v>
      </c>
      <c r="AY401" s="230" t="s">
        <v>136</v>
      </c>
    </row>
    <row r="402" s="13" customFormat="1">
      <c r="A402" s="13"/>
      <c r="B402" s="220"/>
      <c r="C402" s="221"/>
      <c r="D402" s="222" t="s">
        <v>147</v>
      </c>
      <c r="E402" s="223" t="s">
        <v>19</v>
      </c>
      <c r="F402" s="224" t="s">
        <v>148</v>
      </c>
      <c r="G402" s="221"/>
      <c r="H402" s="223" t="s">
        <v>19</v>
      </c>
      <c r="I402" s="225"/>
      <c r="J402" s="221"/>
      <c r="K402" s="221"/>
      <c r="L402" s="226"/>
      <c r="M402" s="227"/>
      <c r="N402" s="228"/>
      <c r="O402" s="228"/>
      <c r="P402" s="228"/>
      <c r="Q402" s="228"/>
      <c r="R402" s="228"/>
      <c r="S402" s="228"/>
      <c r="T402" s="22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0" t="s">
        <v>147</v>
      </c>
      <c r="AU402" s="230" t="s">
        <v>84</v>
      </c>
      <c r="AV402" s="13" t="s">
        <v>82</v>
      </c>
      <c r="AW402" s="13" t="s">
        <v>36</v>
      </c>
      <c r="AX402" s="13" t="s">
        <v>74</v>
      </c>
      <c r="AY402" s="230" t="s">
        <v>136</v>
      </c>
    </row>
    <row r="403" s="14" customFormat="1">
      <c r="A403" s="14"/>
      <c r="B403" s="231"/>
      <c r="C403" s="232"/>
      <c r="D403" s="222" t="s">
        <v>147</v>
      </c>
      <c r="E403" s="233" t="s">
        <v>19</v>
      </c>
      <c r="F403" s="234" t="s">
        <v>249</v>
      </c>
      <c r="G403" s="232"/>
      <c r="H403" s="235">
        <v>15</v>
      </c>
      <c r="I403" s="236"/>
      <c r="J403" s="232"/>
      <c r="K403" s="232"/>
      <c r="L403" s="237"/>
      <c r="M403" s="238"/>
      <c r="N403" s="239"/>
      <c r="O403" s="239"/>
      <c r="P403" s="239"/>
      <c r="Q403" s="239"/>
      <c r="R403" s="239"/>
      <c r="S403" s="239"/>
      <c r="T403" s="24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1" t="s">
        <v>147</v>
      </c>
      <c r="AU403" s="241" t="s">
        <v>84</v>
      </c>
      <c r="AV403" s="14" t="s">
        <v>84</v>
      </c>
      <c r="AW403" s="14" t="s">
        <v>36</v>
      </c>
      <c r="AX403" s="14" t="s">
        <v>74</v>
      </c>
      <c r="AY403" s="241" t="s">
        <v>136</v>
      </c>
    </row>
    <row r="404" s="13" customFormat="1">
      <c r="A404" s="13"/>
      <c r="B404" s="220"/>
      <c r="C404" s="221"/>
      <c r="D404" s="222" t="s">
        <v>147</v>
      </c>
      <c r="E404" s="223" t="s">
        <v>19</v>
      </c>
      <c r="F404" s="224" t="s">
        <v>150</v>
      </c>
      <c r="G404" s="221"/>
      <c r="H404" s="223" t="s">
        <v>19</v>
      </c>
      <c r="I404" s="225"/>
      <c r="J404" s="221"/>
      <c r="K404" s="221"/>
      <c r="L404" s="226"/>
      <c r="M404" s="227"/>
      <c r="N404" s="228"/>
      <c r="O404" s="228"/>
      <c r="P404" s="228"/>
      <c r="Q404" s="228"/>
      <c r="R404" s="228"/>
      <c r="S404" s="228"/>
      <c r="T404" s="22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0" t="s">
        <v>147</v>
      </c>
      <c r="AU404" s="230" t="s">
        <v>84</v>
      </c>
      <c r="AV404" s="13" t="s">
        <v>82</v>
      </c>
      <c r="AW404" s="13" t="s">
        <v>36</v>
      </c>
      <c r="AX404" s="13" t="s">
        <v>74</v>
      </c>
      <c r="AY404" s="230" t="s">
        <v>136</v>
      </c>
    </row>
    <row r="405" s="14" customFormat="1">
      <c r="A405" s="14"/>
      <c r="B405" s="231"/>
      <c r="C405" s="232"/>
      <c r="D405" s="222" t="s">
        <v>147</v>
      </c>
      <c r="E405" s="233" t="s">
        <v>19</v>
      </c>
      <c r="F405" s="234" t="s">
        <v>249</v>
      </c>
      <c r="G405" s="232"/>
      <c r="H405" s="235">
        <v>15</v>
      </c>
      <c r="I405" s="236"/>
      <c r="J405" s="232"/>
      <c r="K405" s="232"/>
      <c r="L405" s="237"/>
      <c r="M405" s="238"/>
      <c r="N405" s="239"/>
      <c r="O405" s="239"/>
      <c r="P405" s="239"/>
      <c r="Q405" s="239"/>
      <c r="R405" s="239"/>
      <c r="S405" s="239"/>
      <c r="T405" s="24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1" t="s">
        <v>147</v>
      </c>
      <c r="AU405" s="241" t="s">
        <v>84</v>
      </c>
      <c r="AV405" s="14" t="s">
        <v>84</v>
      </c>
      <c r="AW405" s="14" t="s">
        <v>36</v>
      </c>
      <c r="AX405" s="14" t="s">
        <v>74</v>
      </c>
      <c r="AY405" s="241" t="s">
        <v>136</v>
      </c>
    </row>
    <row r="406" s="15" customFormat="1">
      <c r="A406" s="15"/>
      <c r="B406" s="242"/>
      <c r="C406" s="243"/>
      <c r="D406" s="222" t="s">
        <v>147</v>
      </c>
      <c r="E406" s="244" t="s">
        <v>19</v>
      </c>
      <c r="F406" s="245" t="s">
        <v>155</v>
      </c>
      <c r="G406" s="243"/>
      <c r="H406" s="246">
        <v>30</v>
      </c>
      <c r="I406" s="247"/>
      <c r="J406" s="243"/>
      <c r="K406" s="243"/>
      <c r="L406" s="248"/>
      <c r="M406" s="249"/>
      <c r="N406" s="250"/>
      <c r="O406" s="250"/>
      <c r="P406" s="250"/>
      <c r="Q406" s="250"/>
      <c r="R406" s="250"/>
      <c r="S406" s="250"/>
      <c r="T406" s="251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52" t="s">
        <v>147</v>
      </c>
      <c r="AU406" s="252" t="s">
        <v>84</v>
      </c>
      <c r="AV406" s="15" t="s">
        <v>143</v>
      </c>
      <c r="AW406" s="15" t="s">
        <v>36</v>
      </c>
      <c r="AX406" s="15" t="s">
        <v>82</v>
      </c>
      <c r="AY406" s="252" t="s">
        <v>136</v>
      </c>
    </row>
    <row r="407" s="14" customFormat="1">
      <c r="A407" s="14"/>
      <c r="B407" s="231"/>
      <c r="C407" s="232"/>
      <c r="D407" s="222" t="s">
        <v>147</v>
      </c>
      <c r="E407" s="232"/>
      <c r="F407" s="234" t="s">
        <v>397</v>
      </c>
      <c r="G407" s="232"/>
      <c r="H407" s="235">
        <v>33</v>
      </c>
      <c r="I407" s="236"/>
      <c r="J407" s="232"/>
      <c r="K407" s="232"/>
      <c r="L407" s="237"/>
      <c r="M407" s="238"/>
      <c r="N407" s="239"/>
      <c r="O407" s="239"/>
      <c r="P407" s="239"/>
      <c r="Q407" s="239"/>
      <c r="R407" s="239"/>
      <c r="S407" s="239"/>
      <c r="T407" s="240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1" t="s">
        <v>147</v>
      </c>
      <c r="AU407" s="241" t="s">
        <v>84</v>
      </c>
      <c r="AV407" s="14" t="s">
        <v>84</v>
      </c>
      <c r="AW407" s="14" t="s">
        <v>4</v>
      </c>
      <c r="AX407" s="14" t="s">
        <v>82</v>
      </c>
      <c r="AY407" s="241" t="s">
        <v>136</v>
      </c>
    </row>
    <row r="408" s="2" customFormat="1" ht="24.15" customHeight="1">
      <c r="A408" s="40"/>
      <c r="B408" s="41"/>
      <c r="C408" s="202" t="s">
        <v>398</v>
      </c>
      <c r="D408" s="202" t="s">
        <v>138</v>
      </c>
      <c r="E408" s="203" t="s">
        <v>399</v>
      </c>
      <c r="F408" s="204" t="s">
        <v>400</v>
      </c>
      <c r="G408" s="205" t="s">
        <v>393</v>
      </c>
      <c r="H408" s="206">
        <v>48.399999999999999</v>
      </c>
      <c r="I408" s="207"/>
      <c r="J408" s="208">
        <f>ROUND(I408*H408,2)</f>
        <v>0</v>
      </c>
      <c r="K408" s="204" t="s">
        <v>142</v>
      </c>
      <c r="L408" s="46"/>
      <c r="M408" s="209" t="s">
        <v>19</v>
      </c>
      <c r="N408" s="210" t="s">
        <v>45</v>
      </c>
      <c r="O408" s="86"/>
      <c r="P408" s="211">
        <f>O408*H408</f>
        <v>0</v>
      </c>
      <c r="Q408" s="211">
        <v>0</v>
      </c>
      <c r="R408" s="211">
        <f>Q408*H408</f>
        <v>0</v>
      </c>
      <c r="S408" s="211">
        <v>0.14699999999999999</v>
      </c>
      <c r="T408" s="212">
        <f>S408*H408</f>
        <v>7.1147999999999998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3" t="s">
        <v>143</v>
      </c>
      <c r="AT408" s="213" t="s">
        <v>138</v>
      </c>
      <c r="AU408" s="213" t="s">
        <v>84</v>
      </c>
      <c r="AY408" s="19" t="s">
        <v>136</v>
      </c>
      <c r="BE408" s="214">
        <f>IF(N408="základní",J408,0)</f>
        <v>0</v>
      </c>
      <c r="BF408" s="214">
        <f>IF(N408="snížená",J408,0)</f>
        <v>0</v>
      </c>
      <c r="BG408" s="214">
        <f>IF(N408="zákl. přenesená",J408,0)</f>
        <v>0</v>
      </c>
      <c r="BH408" s="214">
        <f>IF(N408="sníž. přenesená",J408,0)</f>
        <v>0</v>
      </c>
      <c r="BI408" s="214">
        <f>IF(N408="nulová",J408,0)</f>
        <v>0</v>
      </c>
      <c r="BJ408" s="19" t="s">
        <v>82</v>
      </c>
      <c r="BK408" s="214">
        <f>ROUND(I408*H408,2)</f>
        <v>0</v>
      </c>
      <c r="BL408" s="19" t="s">
        <v>143</v>
      </c>
      <c r="BM408" s="213" t="s">
        <v>401</v>
      </c>
    </row>
    <row r="409" s="2" customFormat="1">
      <c r="A409" s="40"/>
      <c r="B409" s="41"/>
      <c r="C409" s="42"/>
      <c r="D409" s="215" t="s">
        <v>145</v>
      </c>
      <c r="E409" s="42"/>
      <c r="F409" s="216" t="s">
        <v>402</v>
      </c>
      <c r="G409" s="42"/>
      <c r="H409" s="42"/>
      <c r="I409" s="217"/>
      <c r="J409" s="42"/>
      <c r="K409" s="42"/>
      <c r="L409" s="46"/>
      <c r="M409" s="218"/>
      <c r="N409" s="219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145</v>
      </c>
      <c r="AU409" s="19" t="s">
        <v>84</v>
      </c>
    </row>
    <row r="410" s="13" customFormat="1">
      <c r="A410" s="13"/>
      <c r="B410" s="220"/>
      <c r="C410" s="221"/>
      <c r="D410" s="222" t="s">
        <v>147</v>
      </c>
      <c r="E410" s="223" t="s">
        <v>19</v>
      </c>
      <c r="F410" s="224" t="s">
        <v>396</v>
      </c>
      <c r="G410" s="221"/>
      <c r="H410" s="223" t="s">
        <v>19</v>
      </c>
      <c r="I410" s="225"/>
      <c r="J410" s="221"/>
      <c r="K410" s="221"/>
      <c r="L410" s="226"/>
      <c r="M410" s="227"/>
      <c r="N410" s="228"/>
      <c r="O410" s="228"/>
      <c r="P410" s="228"/>
      <c r="Q410" s="228"/>
      <c r="R410" s="228"/>
      <c r="S410" s="228"/>
      <c r="T410" s="229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0" t="s">
        <v>147</v>
      </c>
      <c r="AU410" s="230" t="s">
        <v>84</v>
      </c>
      <c r="AV410" s="13" t="s">
        <v>82</v>
      </c>
      <c r="AW410" s="13" t="s">
        <v>36</v>
      </c>
      <c r="AX410" s="13" t="s">
        <v>74</v>
      </c>
      <c r="AY410" s="230" t="s">
        <v>136</v>
      </c>
    </row>
    <row r="411" s="13" customFormat="1">
      <c r="A411" s="13"/>
      <c r="B411" s="220"/>
      <c r="C411" s="221"/>
      <c r="D411" s="222" t="s">
        <v>147</v>
      </c>
      <c r="E411" s="223" t="s">
        <v>19</v>
      </c>
      <c r="F411" s="224" t="s">
        <v>148</v>
      </c>
      <c r="G411" s="221"/>
      <c r="H411" s="223" t="s">
        <v>19</v>
      </c>
      <c r="I411" s="225"/>
      <c r="J411" s="221"/>
      <c r="K411" s="221"/>
      <c r="L411" s="226"/>
      <c r="M411" s="227"/>
      <c r="N411" s="228"/>
      <c r="O411" s="228"/>
      <c r="P411" s="228"/>
      <c r="Q411" s="228"/>
      <c r="R411" s="228"/>
      <c r="S411" s="228"/>
      <c r="T411" s="22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0" t="s">
        <v>147</v>
      </c>
      <c r="AU411" s="230" t="s">
        <v>84</v>
      </c>
      <c r="AV411" s="13" t="s">
        <v>82</v>
      </c>
      <c r="AW411" s="13" t="s">
        <v>36</v>
      </c>
      <c r="AX411" s="13" t="s">
        <v>74</v>
      </c>
      <c r="AY411" s="230" t="s">
        <v>136</v>
      </c>
    </row>
    <row r="412" s="14" customFormat="1">
      <c r="A412" s="14"/>
      <c r="B412" s="231"/>
      <c r="C412" s="232"/>
      <c r="D412" s="222" t="s">
        <v>147</v>
      </c>
      <c r="E412" s="233" t="s">
        <v>19</v>
      </c>
      <c r="F412" s="234" t="s">
        <v>403</v>
      </c>
      <c r="G412" s="232"/>
      <c r="H412" s="235">
        <v>26.5</v>
      </c>
      <c r="I412" s="236"/>
      <c r="J412" s="232"/>
      <c r="K412" s="232"/>
      <c r="L412" s="237"/>
      <c r="M412" s="238"/>
      <c r="N412" s="239"/>
      <c r="O412" s="239"/>
      <c r="P412" s="239"/>
      <c r="Q412" s="239"/>
      <c r="R412" s="239"/>
      <c r="S412" s="239"/>
      <c r="T412" s="24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1" t="s">
        <v>147</v>
      </c>
      <c r="AU412" s="241" t="s">
        <v>84</v>
      </c>
      <c r="AV412" s="14" t="s">
        <v>84</v>
      </c>
      <c r="AW412" s="14" t="s">
        <v>36</v>
      </c>
      <c r="AX412" s="14" t="s">
        <v>74</v>
      </c>
      <c r="AY412" s="241" t="s">
        <v>136</v>
      </c>
    </row>
    <row r="413" s="13" customFormat="1">
      <c r="A413" s="13"/>
      <c r="B413" s="220"/>
      <c r="C413" s="221"/>
      <c r="D413" s="222" t="s">
        <v>147</v>
      </c>
      <c r="E413" s="223" t="s">
        <v>19</v>
      </c>
      <c r="F413" s="224" t="s">
        <v>150</v>
      </c>
      <c r="G413" s="221"/>
      <c r="H413" s="223" t="s">
        <v>19</v>
      </c>
      <c r="I413" s="225"/>
      <c r="J413" s="221"/>
      <c r="K413" s="221"/>
      <c r="L413" s="226"/>
      <c r="M413" s="227"/>
      <c r="N413" s="228"/>
      <c r="O413" s="228"/>
      <c r="P413" s="228"/>
      <c r="Q413" s="228"/>
      <c r="R413" s="228"/>
      <c r="S413" s="228"/>
      <c r="T413" s="229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0" t="s">
        <v>147</v>
      </c>
      <c r="AU413" s="230" t="s">
        <v>84</v>
      </c>
      <c r="AV413" s="13" t="s">
        <v>82</v>
      </c>
      <c r="AW413" s="13" t="s">
        <v>36</v>
      </c>
      <c r="AX413" s="13" t="s">
        <v>74</v>
      </c>
      <c r="AY413" s="230" t="s">
        <v>136</v>
      </c>
    </row>
    <row r="414" s="14" customFormat="1">
      <c r="A414" s="14"/>
      <c r="B414" s="231"/>
      <c r="C414" s="232"/>
      <c r="D414" s="222" t="s">
        <v>147</v>
      </c>
      <c r="E414" s="233" t="s">
        <v>19</v>
      </c>
      <c r="F414" s="234" t="s">
        <v>404</v>
      </c>
      <c r="G414" s="232"/>
      <c r="H414" s="235">
        <v>17.5</v>
      </c>
      <c r="I414" s="236"/>
      <c r="J414" s="232"/>
      <c r="K414" s="232"/>
      <c r="L414" s="237"/>
      <c r="M414" s="238"/>
      <c r="N414" s="239"/>
      <c r="O414" s="239"/>
      <c r="P414" s="239"/>
      <c r="Q414" s="239"/>
      <c r="R414" s="239"/>
      <c r="S414" s="239"/>
      <c r="T414" s="240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1" t="s">
        <v>147</v>
      </c>
      <c r="AU414" s="241" t="s">
        <v>84</v>
      </c>
      <c r="AV414" s="14" t="s">
        <v>84</v>
      </c>
      <c r="AW414" s="14" t="s">
        <v>36</v>
      </c>
      <c r="AX414" s="14" t="s">
        <v>74</v>
      </c>
      <c r="AY414" s="241" t="s">
        <v>136</v>
      </c>
    </row>
    <row r="415" s="15" customFormat="1">
      <c r="A415" s="15"/>
      <c r="B415" s="242"/>
      <c r="C415" s="243"/>
      <c r="D415" s="222" t="s">
        <v>147</v>
      </c>
      <c r="E415" s="244" t="s">
        <v>19</v>
      </c>
      <c r="F415" s="245" t="s">
        <v>155</v>
      </c>
      <c r="G415" s="243"/>
      <c r="H415" s="246">
        <v>44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2" t="s">
        <v>147</v>
      </c>
      <c r="AU415" s="252" t="s">
        <v>84</v>
      </c>
      <c r="AV415" s="15" t="s">
        <v>143</v>
      </c>
      <c r="AW415" s="15" t="s">
        <v>36</v>
      </c>
      <c r="AX415" s="15" t="s">
        <v>82</v>
      </c>
      <c r="AY415" s="252" t="s">
        <v>136</v>
      </c>
    </row>
    <row r="416" s="14" customFormat="1">
      <c r="A416" s="14"/>
      <c r="B416" s="231"/>
      <c r="C416" s="232"/>
      <c r="D416" s="222" t="s">
        <v>147</v>
      </c>
      <c r="E416" s="232"/>
      <c r="F416" s="234" t="s">
        <v>405</v>
      </c>
      <c r="G416" s="232"/>
      <c r="H416" s="235">
        <v>48.399999999999999</v>
      </c>
      <c r="I416" s="236"/>
      <c r="J416" s="232"/>
      <c r="K416" s="232"/>
      <c r="L416" s="237"/>
      <c r="M416" s="238"/>
      <c r="N416" s="239"/>
      <c r="O416" s="239"/>
      <c r="P416" s="239"/>
      <c r="Q416" s="239"/>
      <c r="R416" s="239"/>
      <c r="S416" s="239"/>
      <c r="T416" s="240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1" t="s">
        <v>147</v>
      </c>
      <c r="AU416" s="241" t="s">
        <v>84</v>
      </c>
      <c r="AV416" s="14" t="s">
        <v>84</v>
      </c>
      <c r="AW416" s="14" t="s">
        <v>4</v>
      </c>
      <c r="AX416" s="14" t="s">
        <v>82</v>
      </c>
      <c r="AY416" s="241" t="s">
        <v>136</v>
      </c>
    </row>
    <row r="417" s="2" customFormat="1" ht="24.15" customHeight="1">
      <c r="A417" s="40"/>
      <c r="B417" s="41"/>
      <c r="C417" s="202" t="s">
        <v>406</v>
      </c>
      <c r="D417" s="202" t="s">
        <v>138</v>
      </c>
      <c r="E417" s="203" t="s">
        <v>407</v>
      </c>
      <c r="F417" s="204" t="s">
        <v>408</v>
      </c>
      <c r="G417" s="205" t="s">
        <v>393</v>
      </c>
      <c r="H417" s="206">
        <v>10</v>
      </c>
      <c r="I417" s="207"/>
      <c r="J417" s="208">
        <f>ROUND(I417*H417,2)</f>
        <v>0</v>
      </c>
      <c r="K417" s="204" t="s">
        <v>142</v>
      </c>
      <c r="L417" s="46"/>
      <c r="M417" s="209" t="s">
        <v>19</v>
      </c>
      <c r="N417" s="210" t="s">
        <v>45</v>
      </c>
      <c r="O417" s="86"/>
      <c r="P417" s="211">
        <f>O417*H417</f>
        <v>0</v>
      </c>
      <c r="Q417" s="211">
        <v>0</v>
      </c>
      <c r="R417" s="211">
        <f>Q417*H417</f>
        <v>0</v>
      </c>
      <c r="S417" s="211">
        <v>0.0022000000000000001</v>
      </c>
      <c r="T417" s="212">
        <f>S417*H417</f>
        <v>0.022000000000000002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3" t="s">
        <v>143</v>
      </c>
      <c r="AT417" s="213" t="s">
        <v>138</v>
      </c>
      <c r="AU417" s="213" t="s">
        <v>84</v>
      </c>
      <c r="AY417" s="19" t="s">
        <v>136</v>
      </c>
      <c r="BE417" s="214">
        <f>IF(N417="základní",J417,0)</f>
        <v>0</v>
      </c>
      <c r="BF417" s="214">
        <f>IF(N417="snížená",J417,0)</f>
        <v>0</v>
      </c>
      <c r="BG417" s="214">
        <f>IF(N417="zákl. přenesená",J417,0)</f>
        <v>0</v>
      </c>
      <c r="BH417" s="214">
        <f>IF(N417="sníž. přenesená",J417,0)</f>
        <v>0</v>
      </c>
      <c r="BI417" s="214">
        <f>IF(N417="nulová",J417,0)</f>
        <v>0</v>
      </c>
      <c r="BJ417" s="19" t="s">
        <v>82</v>
      </c>
      <c r="BK417" s="214">
        <f>ROUND(I417*H417,2)</f>
        <v>0</v>
      </c>
      <c r="BL417" s="19" t="s">
        <v>143</v>
      </c>
      <c r="BM417" s="213" t="s">
        <v>409</v>
      </c>
    </row>
    <row r="418" s="2" customFormat="1">
      <c r="A418" s="40"/>
      <c r="B418" s="41"/>
      <c r="C418" s="42"/>
      <c r="D418" s="215" t="s">
        <v>145</v>
      </c>
      <c r="E418" s="42"/>
      <c r="F418" s="216" t="s">
        <v>410</v>
      </c>
      <c r="G418" s="42"/>
      <c r="H418" s="42"/>
      <c r="I418" s="217"/>
      <c r="J418" s="42"/>
      <c r="K418" s="42"/>
      <c r="L418" s="46"/>
      <c r="M418" s="218"/>
      <c r="N418" s="219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145</v>
      </c>
      <c r="AU418" s="19" t="s">
        <v>84</v>
      </c>
    </row>
    <row r="419" s="13" customFormat="1">
      <c r="A419" s="13"/>
      <c r="B419" s="220"/>
      <c r="C419" s="221"/>
      <c r="D419" s="222" t="s">
        <v>147</v>
      </c>
      <c r="E419" s="223" t="s">
        <v>19</v>
      </c>
      <c r="F419" s="224" t="s">
        <v>153</v>
      </c>
      <c r="G419" s="221"/>
      <c r="H419" s="223" t="s">
        <v>19</v>
      </c>
      <c r="I419" s="225"/>
      <c r="J419" s="221"/>
      <c r="K419" s="221"/>
      <c r="L419" s="226"/>
      <c r="M419" s="227"/>
      <c r="N419" s="228"/>
      <c r="O419" s="228"/>
      <c r="P419" s="228"/>
      <c r="Q419" s="228"/>
      <c r="R419" s="228"/>
      <c r="S419" s="228"/>
      <c r="T419" s="22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0" t="s">
        <v>147</v>
      </c>
      <c r="AU419" s="230" t="s">
        <v>84</v>
      </c>
      <c r="AV419" s="13" t="s">
        <v>82</v>
      </c>
      <c r="AW419" s="13" t="s">
        <v>36</v>
      </c>
      <c r="AX419" s="13" t="s">
        <v>74</v>
      </c>
      <c r="AY419" s="230" t="s">
        <v>136</v>
      </c>
    </row>
    <row r="420" s="14" customFormat="1">
      <c r="A420" s="14"/>
      <c r="B420" s="231"/>
      <c r="C420" s="232"/>
      <c r="D420" s="222" t="s">
        <v>147</v>
      </c>
      <c r="E420" s="233" t="s">
        <v>19</v>
      </c>
      <c r="F420" s="234" t="s">
        <v>203</v>
      </c>
      <c r="G420" s="232"/>
      <c r="H420" s="235">
        <v>10</v>
      </c>
      <c r="I420" s="236"/>
      <c r="J420" s="232"/>
      <c r="K420" s="232"/>
      <c r="L420" s="237"/>
      <c r="M420" s="238"/>
      <c r="N420" s="239"/>
      <c r="O420" s="239"/>
      <c r="P420" s="239"/>
      <c r="Q420" s="239"/>
      <c r="R420" s="239"/>
      <c r="S420" s="239"/>
      <c r="T420" s="24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1" t="s">
        <v>147</v>
      </c>
      <c r="AU420" s="241" t="s">
        <v>84</v>
      </c>
      <c r="AV420" s="14" t="s">
        <v>84</v>
      </c>
      <c r="AW420" s="14" t="s">
        <v>36</v>
      </c>
      <c r="AX420" s="14" t="s">
        <v>74</v>
      </c>
      <c r="AY420" s="241" t="s">
        <v>136</v>
      </c>
    </row>
    <row r="421" s="15" customFormat="1">
      <c r="A421" s="15"/>
      <c r="B421" s="242"/>
      <c r="C421" s="243"/>
      <c r="D421" s="222" t="s">
        <v>147</v>
      </c>
      <c r="E421" s="244" t="s">
        <v>19</v>
      </c>
      <c r="F421" s="245" t="s">
        <v>155</v>
      </c>
      <c r="G421" s="243"/>
      <c r="H421" s="246">
        <v>10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2" t="s">
        <v>147</v>
      </c>
      <c r="AU421" s="252" t="s">
        <v>84</v>
      </c>
      <c r="AV421" s="15" t="s">
        <v>143</v>
      </c>
      <c r="AW421" s="15" t="s">
        <v>36</v>
      </c>
      <c r="AX421" s="15" t="s">
        <v>82</v>
      </c>
      <c r="AY421" s="252" t="s">
        <v>136</v>
      </c>
    </row>
    <row r="422" s="2" customFormat="1" ht="24.15" customHeight="1">
      <c r="A422" s="40"/>
      <c r="B422" s="41"/>
      <c r="C422" s="202" t="s">
        <v>411</v>
      </c>
      <c r="D422" s="202" t="s">
        <v>138</v>
      </c>
      <c r="E422" s="203" t="s">
        <v>412</v>
      </c>
      <c r="F422" s="204" t="s">
        <v>413</v>
      </c>
      <c r="G422" s="205" t="s">
        <v>393</v>
      </c>
      <c r="H422" s="206">
        <v>8</v>
      </c>
      <c r="I422" s="207"/>
      <c r="J422" s="208">
        <f>ROUND(I422*H422,2)</f>
        <v>0</v>
      </c>
      <c r="K422" s="204" t="s">
        <v>142</v>
      </c>
      <c r="L422" s="46"/>
      <c r="M422" s="209" t="s">
        <v>19</v>
      </c>
      <c r="N422" s="210" t="s">
        <v>45</v>
      </c>
      <c r="O422" s="86"/>
      <c r="P422" s="211">
        <f>O422*H422</f>
        <v>0</v>
      </c>
      <c r="Q422" s="211">
        <v>0</v>
      </c>
      <c r="R422" s="211">
        <f>Q422*H422</f>
        <v>0</v>
      </c>
      <c r="S422" s="211">
        <v>0.0064999999999999997</v>
      </c>
      <c r="T422" s="212">
        <f>S422*H422</f>
        <v>0.051999999999999998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3" t="s">
        <v>143</v>
      </c>
      <c r="AT422" s="213" t="s">
        <v>138</v>
      </c>
      <c r="AU422" s="213" t="s">
        <v>84</v>
      </c>
      <c r="AY422" s="19" t="s">
        <v>136</v>
      </c>
      <c r="BE422" s="214">
        <f>IF(N422="základní",J422,0)</f>
        <v>0</v>
      </c>
      <c r="BF422" s="214">
        <f>IF(N422="snížená",J422,0)</f>
        <v>0</v>
      </c>
      <c r="BG422" s="214">
        <f>IF(N422="zákl. přenesená",J422,0)</f>
        <v>0</v>
      </c>
      <c r="BH422" s="214">
        <f>IF(N422="sníž. přenesená",J422,0)</f>
        <v>0</v>
      </c>
      <c r="BI422" s="214">
        <f>IF(N422="nulová",J422,0)</f>
        <v>0</v>
      </c>
      <c r="BJ422" s="19" t="s">
        <v>82</v>
      </c>
      <c r="BK422" s="214">
        <f>ROUND(I422*H422,2)</f>
        <v>0</v>
      </c>
      <c r="BL422" s="19" t="s">
        <v>143</v>
      </c>
      <c r="BM422" s="213" t="s">
        <v>414</v>
      </c>
    </row>
    <row r="423" s="2" customFormat="1">
      <c r="A423" s="40"/>
      <c r="B423" s="41"/>
      <c r="C423" s="42"/>
      <c r="D423" s="215" t="s">
        <v>145</v>
      </c>
      <c r="E423" s="42"/>
      <c r="F423" s="216" t="s">
        <v>415</v>
      </c>
      <c r="G423" s="42"/>
      <c r="H423" s="42"/>
      <c r="I423" s="217"/>
      <c r="J423" s="42"/>
      <c r="K423" s="42"/>
      <c r="L423" s="46"/>
      <c r="M423" s="218"/>
      <c r="N423" s="219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145</v>
      </c>
      <c r="AU423" s="19" t="s">
        <v>84</v>
      </c>
    </row>
    <row r="424" s="13" customFormat="1">
      <c r="A424" s="13"/>
      <c r="B424" s="220"/>
      <c r="C424" s="221"/>
      <c r="D424" s="222" t="s">
        <v>147</v>
      </c>
      <c r="E424" s="223" t="s">
        <v>19</v>
      </c>
      <c r="F424" s="224" t="s">
        <v>153</v>
      </c>
      <c r="G424" s="221"/>
      <c r="H424" s="223" t="s">
        <v>19</v>
      </c>
      <c r="I424" s="225"/>
      <c r="J424" s="221"/>
      <c r="K424" s="221"/>
      <c r="L424" s="226"/>
      <c r="M424" s="227"/>
      <c r="N424" s="228"/>
      <c r="O424" s="228"/>
      <c r="P424" s="228"/>
      <c r="Q424" s="228"/>
      <c r="R424" s="228"/>
      <c r="S424" s="228"/>
      <c r="T424" s="229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0" t="s">
        <v>147</v>
      </c>
      <c r="AU424" s="230" t="s">
        <v>84</v>
      </c>
      <c r="AV424" s="13" t="s">
        <v>82</v>
      </c>
      <c r="AW424" s="13" t="s">
        <v>36</v>
      </c>
      <c r="AX424" s="13" t="s">
        <v>74</v>
      </c>
      <c r="AY424" s="230" t="s">
        <v>136</v>
      </c>
    </row>
    <row r="425" s="14" customFormat="1">
      <c r="A425" s="14"/>
      <c r="B425" s="231"/>
      <c r="C425" s="232"/>
      <c r="D425" s="222" t="s">
        <v>147</v>
      </c>
      <c r="E425" s="233" t="s">
        <v>19</v>
      </c>
      <c r="F425" s="234" t="s">
        <v>189</v>
      </c>
      <c r="G425" s="232"/>
      <c r="H425" s="235">
        <v>8</v>
      </c>
      <c r="I425" s="236"/>
      <c r="J425" s="232"/>
      <c r="K425" s="232"/>
      <c r="L425" s="237"/>
      <c r="M425" s="238"/>
      <c r="N425" s="239"/>
      <c r="O425" s="239"/>
      <c r="P425" s="239"/>
      <c r="Q425" s="239"/>
      <c r="R425" s="239"/>
      <c r="S425" s="239"/>
      <c r="T425" s="240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1" t="s">
        <v>147</v>
      </c>
      <c r="AU425" s="241" t="s">
        <v>84</v>
      </c>
      <c r="AV425" s="14" t="s">
        <v>84</v>
      </c>
      <c r="AW425" s="14" t="s">
        <v>36</v>
      </c>
      <c r="AX425" s="14" t="s">
        <v>74</v>
      </c>
      <c r="AY425" s="241" t="s">
        <v>136</v>
      </c>
    </row>
    <row r="426" s="15" customFormat="1">
      <c r="A426" s="15"/>
      <c r="B426" s="242"/>
      <c r="C426" s="243"/>
      <c r="D426" s="222" t="s">
        <v>147</v>
      </c>
      <c r="E426" s="244" t="s">
        <v>19</v>
      </c>
      <c r="F426" s="245" t="s">
        <v>155</v>
      </c>
      <c r="G426" s="243"/>
      <c r="H426" s="246">
        <v>8</v>
      </c>
      <c r="I426" s="247"/>
      <c r="J426" s="243"/>
      <c r="K426" s="243"/>
      <c r="L426" s="248"/>
      <c r="M426" s="249"/>
      <c r="N426" s="250"/>
      <c r="O426" s="250"/>
      <c r="P426" s="250"/>
      <c r="Q426" s="250"/>
      <c r="R426" s="250"/>
      <c r="S426" s="250"/>
      <c r="T426" s="251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52" t="s">
        <v>147</v>
      </c>
      <c r="AU426" s="252" t="s">
        <v>84</v>
      </c>
      <c r="AV426" s="15" t="s">
        <v>143</v>
      </c>
      <c r="AW426" s="15" t="s">
        <v>36</v>
      </c>
      <c r="AX426" s="15" t="s">
        <v>82</v>
      </c>
      <c r="AY426" s="252" t="s">
        <v>136</v>
      </c>
    </row>
    <row r="427" s="2" customFormat="1" ht="49.05" customHeight="1">
      <c r="A427" s="40"/>
      <c r="B427" s="41"/>
      <c r="C427" s="202" t="s">
        <v>358</v>
      </c>
      <c r="D427" s="202" t="s">
        <v>138</v>
      </c>
      <c r="E427" s="203" t="s">
        <v>416</v>
      </c>
      <c r="F427" s="204" t="s">
        <v>417</v>
      </c>
      <c r="G427" s="205" t="s">
        <v>141</v>
      </c>
      <c r="H427" s="206">
        <v>0.48799999999999999</v>
      </c>
      <c r="I427" s="207"/>
      <c r="J427" s="208">
        <f>ROUND(I427*H427,2)</f>
        <v>0</v>
      </c>
      <c r="K427" s="204" t="s">
        <v>142</v>
      </c>
      <c r="L427" s="46"/>
      <c r="M427" s="209" t="s">
        <v>19</v>
      </c>
      <c r="N427" s="210" t="s">
        <v>45</v>
      </c>
      <c r="O427" s="86"/>
      <c r="P427" s="211">
        <f>O427*H427</f>
        <v>0</v>
      </c>
      <c r="Q427" s="211">
        <v>0</v>
      </c>
      <c r="R427" s="211">
        <f>Q427*H427</f>
        <v>0</v>
      </c>
      <c r="S427" s="211">
        <v>1.95</v>
      </c>
      <c r="T427" s="212">
        <f>S427*H427</f>
        <v>0.9516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3" t="s">
        <v>143</v>
      </c>
      <c r="AT427" s="213" t="s">
        <v>138</v>
      </c>
      <c r="AU427" s="213" t="s">
        <v>84</v>
      </c>
      <c r="AY427" s="19" t="s">
        <v>136</v>
      </c>
      <c r="BE427" s="214">
        <f>IF(N427="základní",J427,0)</f>
        <v>0</v>
      </c>
      <c r="BF427" s="214">
        <f>IF(N427="snížená",J427,0)</f>
        <v>0</v>
      </c>
      <c r="BG427" s="214">
        <f>IF(N427="zákl. přenesená",J427,0)</f>
        <v>0</v>
      </c>
      <c r="BH427" s="214">
        <f>IF(N427="sníž. přenesená",J427,0)</f>
        <v>0</v>
      </c>
      <c r="BI427" s="214">
        <f>IF(N427="nulová",J427,0)</f>
        <v>0</v>
      </c>
      <c r="BJ427" s="19" t="s">
        <v>82</v>
      </c>
      <c r="BK427" s="214">
        <f>ROUND(I427*H427,2)</f>
        <v>0</v>
      </c>
      <c r="BL427" s="19" t="s">
        <v>143</v>
      </c>
      <c r="BM427" s="213" t="s">
        <v>418</v>
      </c>
    </row>
    <row r="428" s="2" customFormat="1">
      <c r="A428" s="40"/>
      <c r="B428" s="41"/>
      <c r="C428" s="42"/>
      <c r="D428" s="215" t="s">
        <v>145</v>
      </c>
      <c r="E428" s="42"/>
      <c r="F428" s="216" t="s">
        <v>419</v>
      </c>
      <c r="G428" s="42"/>
      <c r="H428" s="42"/>
      <c r="I428" s="217"/>
      <c r="J428" s="42"/>
      <c r="K428" s="42"/>
      <c r="L428" s="46"/>
      <c r="M428" s="218"/>
      <c r="N428" s="219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145</v>
      </c>
      <c r="AU428" s="19" t="s">
        <v>84</v>
      </c>
    </row>
    <row r="429" s="13" customFormat="1">
      <c r="A429" s="13"/>
      <c r="B429" s="220"/>
      <c r="C429" s="221"/>
      <c r="D429" s="222" t="s">
        <v>147</v>
      </c>
      <c r="E429" s="223" t="s">
        <v>19</v>
      </c>
      <c r="F429" s="224" t="s">
        <v>420</v>
      </c>
      <c r="G429" s="221"/>
      <c r="H429" s="223" t="s">
        <v>19</v>
      </c>
      <c r="I429" s="225"/>
      <c r="J429" s="221"/>
      <c r="K429" s="221"/>
      <c r="L429" s="226"/>
      <c r="M429" s="227"/>
      <c r="N429" s="228"/>
      <c r="O429" s="228"/>
      <c r="P429" s="228"/>
      <c r="Q429" s="228"/>
      <c r="R429" s="228"/>
      <c r="S429" s="228"/>
      <c r="T429" s="229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0" t="s">
        <v>147</v>
      </c>
      <c r="AU429" s="230" t="s">
        <v>84</v>
      </c>
      <c r="AV429" s="13" t="s">
        <v>82</v>
      </c>
      <c r="AW429" s="13" t="s">
        <v>36</v>
      </c>
      <c r="AX429" s="13" t="s">
        <v>74</v>
      </c>
      <c r="AY429" s="230" t="s">
        <v>136</v>
      </c>
    </row>
    <row r="430" s="14" customFormat="1">
      <c r="A430" s="14"/>
      <c r="B430" s="231"/>
      <c r="C430" s="232"/>
      <c r="D430" s="222" t="s">
        <v>147</v>
      </c>
      <c r="E430" s="233" t="s">
        <v>19</v>
      </c>
      <c r="F430" s="234" t="s">
        <v>421</v>
      </c>
      <c r="G430" s="232"/>
      <c r="H430" s="235">
        <v>0.44400000000000001</v>
      </c>
      <c r="I430" s="236"/>
      <c r="J430" s="232"/>
      <c r="K430" s="232"/>
      <c r="L430" s="237"/>
      <c r="M430" s="238"/>
      <c r="N430" s="239"/>
      <c r="O430" s="239"/>
      <c r="P430" s="239"/>
      <c r="Q430" s="239"/>
      <c r="R430" s="239"/>
      <c r="S430" s="239"/>
      <c r="T430" s="24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1" t="s">
        <v>147</v>
      </c>
      <c r="AU430" s="241" t="s">
        <v>84</v>
      </c>
      <c r="AV430" s="14" t="s">
        <v>84</v>
      </c>
      <c r="AW430" s="14" t="s">
        <v>36</v>
      </c>
      <c r="AX430" s="14" t="s">
        <v>74</v>
      </c>
      <c r="AY430" s="241" t="s">
        <v>136</v>
      </c>
    </row>
    <row r="431" s="15" customFormat="1">
      <c r="A431" s="15"/>
      <c r="B431" s="242"/>
      <c r="C431" s="243"/>
      <c r="D431" s="222" t="s">
        <v>147</v>
      </c>
      <c r="E431" s="244" t="s">
        <v>19</v>
      </c>
      <c r="F431" s="245" t="s">
        <v>155</v>
      </c>
      <c r="G431" s="243"/>
      <c r="H431" s="246">
        <v>0.44400000000000001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2" t="s">
        <v>147</v>
      </c>
      <c r="AU431" s="252" t="s">
        <v>84</v>
      </c>
      <c r="AV431" s="15" t="s">
        <v>143</v>
      </c>
      <c r="AW431" s="15" t="s">
        <v>36</v>
      </c>
      <c r="AX431" s="15" t="s">
        <v>82</v>
      </c>
      <c r="AY431" s="252" t="s">
        <v>136</v>
      </c>
    </row>
    <row r="432" s="14" customFormat="1">
      <c r="A432" s="14"/>
      <c r="B432" s="231"/>
      <c r="C432" s="232"/>
      <c r="D432" s="222" t="s">
        <v>147</v>
      </c>
      <c r="E432" s="232"/>
      <c r="F432" s="234" t="s">
        <v>422</v>
      </c>
      <c r="G432" s="232"/>
      <c r="H432" s="235">
        <v>0.48799999999999999</v>
      </c>
      <c r="I432" s="236"/>
      <c r="J432" s="232"/>
      <c r="K432" s="232"/>
      <c r="L432" s="237"/>
      <c r="M432" s="238"/>
      <c r="N432" s="239"/>
      <c r="O432" s="239"/>
      <c r="P432" s="239"/>
      <c r="Q432" s="239"/>
      <c r="R432" s="239"/>
      <c r="S432" s="239"/>
      <c r="T432" s="24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1" t="s">
        <v>147</v>
      </c>
      <c r="AU432" s="241" t="s">
        <v>84</v>
      </c>
      <c r="AV432" s="14" t="s">
        <v>84</v>
      </c>
      <c r="AW432" s="14" t="s">
        <v>4</v>
      </c>
      <c r="AX432" s="14" t="s">
        <v>82</v>
      </c>
      <c r="AY432" s="241" t="s">
        <v>136</v>
      </c>
    </row>
    <row r="433" s="2" customFormat="1" ht="37.8" customHeight="1">
      <c r="A433" s="40"/>
      <c r="B433" s="41"/>
      <c r="C433" s="202" t="s">
        <v>423</v>
      </c>
      <c r="D433" s="202" t="s">
        <v>138</v>
      </c>
      <c r="E433" s="203" t="s">
        <v>424</v>
      </c>
      <c r="F433" s="204" t="s">
        <v>425</v>
      </c>
      <c r="G433" s="205" t="s">
        <v>393</v>
      </c>
      <c r="H433" s="206">
        <v>80</v>
      </c>
      <c r="I433" s="207"/>
      <c r="J433" s="208">
        <f>ROUND(I433*H433,2)</f>
        <v>0</v>
      </c>
      <c r="K433" s="204" t="s">
        <v>142</v>
      </c>
      <c r="L433" s="46"/>
      <c r="M433" s="209" t="s">
        <v>19</v>
      </c>
      <c r="N433" s="210" t="s">
        <v>45</v>
      </c>
      <c r="O433" s="86"/>
      <c r="P433" s="211">
        <f>O433*H433</f>
        <v>0</v>
      </c>
      <c r="Q433" s="211">
        <v>0</v>
      </c>
      <c r="R433" s="211">
        <f>Q433*H433</f>
        <v>0</v>
      </c>
      <c r="S433" s="211">
        <v>0.0060000000000000001</v>
      </c>
      <c r="T433" s="212">
        <f>S433*H433</f>
        <v>0.47999999999999998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3" t="s">
        <v>143</v>
      </c>
      <c r="AT433" s="213" t="s">
        <v>138</v>
      </c>
      <c r="AU433" s="213" t="s">
        <v>84</v>
      </c>
      <c r="AY433" s="19" t="s">
        <v>136</v>
      </c>
      <c r="BE433" s="214">
        <f>IF(N433="základní",J433,0)</f>
        <v>0</v>
      </c>
      <c r="BF433" s="214">
        <f>IF(N433="snížená",J433,0)</f>
        <v>0</v>
      </c>
      <c r="BG433" s="214">
        <f>IF(N433="zákl. přenesená",J433,0)</f>
        <v>0</v>
      </c>
      <c r="BH433" s="214">
        <f>IF(N433="sníž. přenesená",J433,0)</f>
        <v>0</v>
      </c>
      <c r="BI433" s="214">
        <f>IF(N433="nulová",J433,0)</f>
        <v>0</v>
      </c>
      <c r="BJ433" s="19" t="s">
        <v>82</v>
      </c>
      <c r="BK433" s="214">
        <f>ROUND(I433*H433,2)</f>
        <v>0</v>
      </c>
      <c r="BL433" s="19" t="s">
        <v>143</v>
      </c>
      <c r="BM433" s="213" t="s">
        <v>426</v>
      </c>
    </row>
    <row r="434" s="2" customFormat="1">
      <c r="A434" s="40"/>
      <c r="B434" s="41"/>
      <c r="C434" s="42"/>
      <c r="D434" s="215" t="s">
        <v>145</v>
      </c>
      <c r="E434" s="42"/>
      <c r="F434" s="216" t="s">
        <v>427</v>
      </c>
      <c r="G434" s="42"/>
      <c r="H434" s="42"/>
      <c r="I434" s="217"/>
      <c r="J434" s="42"/>
      <c r="K434" s="42"/>
      <c r="L434" s="46"/>
      <c r="M434" s="218"/>
      <c r="N434" s="219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145</v>
      </c>
      <c r="AU434" s="19" t="s">
        <v>84</v>
      </c>
    </row>
    <row r="435" s="13" customFormat="1">
      <c r="A435" s="13"/>
      <c r="B435" s="220"/>
      <c r="C435" s="221"/>
      <c r="D435" s="222" t="s">
        <v>147</v>
      </c>
      <c r="E435" s="223" t="s">
        <v>19</v>
      </c>
      <c r="F435" s="224" t="s">
        <v>233</v>
      </c>
      <c r="G435" s="221"/>
      <c r="H435" s="223" t="s">
        <v>19</v>
      </c>
      <c r="I435" s="225"/>
      <c r="J435" s="221"/>
      <c r="K435" s="221"/>
      <c r="L435" s="226"/>
      <c r="M435" s="227"/>
      <c r="N435" s="228"/>
      <c r="O435" s="228"/>
      <c r="P435" s="228"/>
      <c r="Q435" s="228"/>
      <c r="R435" s="228"/>
      <c r="S435" s="228"/>
      <c r="T435" s="229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0" t="s">
        <v>147</v>
      </c>
      <c r="AU435" s="230" t="s">
        <v>84</v>
      </c>
      <c r="AV435" s="13" t="s">
        <v>82</v>
      </c>
      <c r="AW435" s="13" t="s">
        <v>36</v>
      </c>
      <c r="AX435" s="13" t="s">
        <v>74</v>
      </c>
      <c r="AY435" s="230" t="s">
        <v>136</v>
      </c>
    </row>
    <row r="436" s="14" customFormat="1">
      <c r="A436" s="14"/>
      <c r="B436" s="231"/>
      <c r="C436" s="232"/>
      <c r="D436" s="222" t="s">
        <v>147</v>
      </c>
      <c r="E436" s="233" t="s">
        <v>19</v>
      </c>
      <c r="F436" s="234" t="s">
        <v>291</v>
      </c>
      <c r="G436" s="232"/>
      <c r="H436" s="235">
        <v>20</v>
      </c>
      <c r="I436" s="236"/>
      <c r="J436" s="232"/>
      <c r="K436" s="232"/>
      <c r="L436" s="237"/>
      <c r="M436" s="238"/>
      <c r="N436" s="239"/>
      <c r="O436" s="239"/>
      <c r="P436" s="239"/>
      <c r="Q436" s="239"/>
      <c r="R436" s="239"/>
      <c r="S436" s="239"/>
      <c r="T436" s="240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1" t="s">
        <v>147</v>
      </c>
      <c r="AU436" s="241" t="s">
        <v>84</v>
      </c>
      <c r="AV436" s="14" t="s">
        <v>84</v>
      </c>
      <c r="AW436" s="14" t="s">
        <v>36</v>
      </c>
      <c r="AX436" s="14" t="s">
        <v>74</v>
      </c>
      <c r="AY436" s="241" t="s">
        <v>136</v>
      </c>
    </row>
    <row r="437" s="13" customFormat="1">
      <c r="A437" s="13"/>
      <c r="B437" s="220"/>
      <c r="C437" s="221"/>
      <c r="D437" s="222" t="s">
        <v>147</v>
      </c>
      <c r="E437" s="223" t="s">
        <v>19</v>
      </c>
      <c r="F437" s="224" t="s">
        <v>235</v>
      </c>
      <c r="G437" s="221"/>
      <c r="H437" s="223" t="s">
        <v>19</v>
      </c>
      <c r="I437" s="225"/>
      <c r="J437" s="221"/>
      <c r="K437" s="221"/>
      <c r="L437" s="226"/>
      <c r="M437" s="227"/>
      <c r="N437" s="228"/>
      <c r="O437" s="228"/>
      <c r="P437" s="228"/>
      <c r="Q437" s="228"/>
      <c r="R437" s="228"/>
      <c r="S437" s="228"/>
      <c r="T437" s="229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0" t="s">
        <v>147</v>
      </c>
      <c r="AU437" s="230" t="s">
        <v>84</v>
      </c>
      <c r="AV437" s="13" t="s">
        <v>82</v>
      </c>
      <c r="AW437" s="13" t="s">
        <v>36</v>
      </c>
      <c r="AX437" s="13" t="s">
        <v>74</v>
      </c>
      <c r="AY437" s="230" t="s">
        <v>136</v>
      </c>
    </row>
    <row r="438" s="14" customFormat="1">
      <c r="A438" s="14"/>
      <c r="B438" s="231"/>
      <c r="C438" s="232"/>
      <c r="D438" s="222" t="s">
        <v>147</v>
      </c>
      <c r="E438" s="233" t="s">
        <v>19</v>
      </c>
      <c r="F438" s="234" t="s">
        <v>348</v>
      </c>
      <c r="G438" s="232"/>
      <c r="H438" s="235">
        <v>30</v>
      </c>
      <c r="I438" s="236"/>
      <c r="J438" s="232"/>
      <c r="K438" s="232"/>
      <c r="L438" s="237"/>
      <c r="M438" s="238"/>
      <c r="N438" s="239"/>
      <c r="O438" s="239"/>
      <c r="P438" s="239"/>
      <c r="Q438" s="239"/>
      <c r="R438" s="239"/>
      <c r="S438" s="239"/>
      <c r="T438" s="240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1" t="s">
        <v>147</v>
      </c>
      <c r="AU438" s="241" t="s">
        <v>84</v>
      </c>
      <c r="AV438" s="14" t="s">
        <v>84</v>
      </c>
      <c r="AW438" s="14" t="s">
        <v>36</v>
      </c>
      <c r="AX438" s="14" t="s">
        <v>74</v>
      </c>
      <c r="AY438" s="241" t="s">
        <v>136</v>
      </c>
    </row>
    <row r="439" s="13" customFormat="1">
      <c r="A439" s="13"/>
      <c r="B439" s="220"/>
      <c r="C439" s="221"/>
      <c r="D439" s="222" t="s">
        <v>147</v>
      </c>
      <c r="E439" s="223" t="s">
        <v>19</v>
      </c>
      <c r="F439" s="224" t="s">
        <v>237</v>
      </c>
      <c r="G439" s="221"/>
      <c r="H439" s="223" t="s">
        <v>19</v>
      </c>
      <c r="I439" s="225"/>
      <c r="J439" s="221"/>
      <c r="K439" s="221"/>
      <c r="L439" s="226"/>
      <c r="M439" s="227"/>
      <c r="N439" s="228"/>
      <c r="O439" s="228"/>
      <c r="P439" s="228"/>
      <c r="Q439" s="228"/>
      <c r="R439" s="228"/>
      <c r="S439" s="228"/>
      <c r="T439" s="229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0" t="s">
        <v>147</v>
      </c>
      <c r="AU439" s="230" t="s">
        <v>84</v>
      </c>
      <c r="AV439" s="13" t="s">
        <v>82</v>
      </c>
      <c r="AW439" s="13" t="s">
        <v>36</v>
      </c>
      <c r="AX439" s="13" t="s">
        <v>74</v>
      </c>
      <c r="AY439" s="230" t="s">
        <v>136</v>
      </c>
    </row>
    <row r="440" s="14" customFormat="1">
      <c r="A440" s="14"/>
      <c r="B440" s="231"/>
      <c r="C440" s="232"/>
      <c r="D440" s="222" t="s">
        <v>147</v>
      </c>
      <c r="E440" s="233" t="s">
        <v>19</v>
      </c>
      <c r="F440" s="234" t="s">
        <v>348</v>
      </c>
      <c r="G440" s="232"/>
      <c r="H440" s="235">
        <v>30</v>
      </c>
      <c r="I440" s="236"/>
      <c r="J440" s="232"/>
      <c r="K440" s="232"/>
      <c r="L440" s="237"/>
      <c r="M440" s="238"/>
      <c r="N440" s="239"/>
      <c r="O440" s="239"/>
      <c r="P440" s="239"/>
      <c r="Q440" s="239"/>
      <c r="R440" s="239"/>
      <c r="S440" s="239"/>
      <c r="T440" s="240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1" t="s">
        <v>147</v>
      </c>
      <c r="AU440" s="241" t="s">
        <v>84</v>
      </c>
      <c r="AV440" s="14" t="s">
        <v>84</v>
      </c>
      <c r="AW440" s="14" t="s">
        <v>36</v>
      </c>
      <c r="AX440" s="14" t="s">
        <v>74</v>
      </c>
      <c r="AY440" s="241" t="s">
        <v>136</v>
      </c>
    </row>
    <row r="441" s="15" customFormat="1">
      <c r="A441" s="15"/>
      <c r="B441" s="242"/>
      <c r="C441" s="243"/>
      <c r="D441" s="222" t="s">
        <v>147</v>
      </c>
      <c r="E441" s="244" t="s">
        <v>19</v>
      </c>
      <c r="F441" s="245" t="s">
        <v>155</v>
      </c>
      <c r="G441" s="243"/>
      <c r="H441" s="246">
        <v>80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52" t="s">
        <v>147</v>
      </c>
      <c r="AU441" s="252" t="s">
        <v>84</v>
      </c>
      <c r="AV441" s="15" t="s">
        <v>143</v>
      </c>
      <c r="AW441" s="15" t="s">
        <v>36</v>
      </c>
      <c r="AX441" s="15" t="s">
        <v>82</v>
      </c>
      <c r="AY441" s="252" t="s">
        <v>136</v>
      </c>
    </row>
    <row r="442" s="2" customFormat="1" ht="44.25" customHeight="1">
      <c r="A442" s="40"/>
      <c r="B442" s="41"/>
      <c r="C442" s="202" t="s">
        <v>428</v>
      </c>
      <c r="D442" s="202" t="s">
        <v>138</v>
      </c>
      <c r="E442" s="203" t="s">
        <v>429</v>
      </c>
      <c r="F442" s="204" t="s">
        <v>430</v>
      </c>
      <c r="G442" s="205" t="s">
        <v>212</v>
      </c>
      <c r="H442" s="206">
        <v>176.22900000000001</v>
      </c>
      <c r="I442" s="207"/>
      <c r="J442" s="208">
        <f>ROUND(I442*H442,2)</f>
        <v>0</v>
      </c>
      <c r="K442" s="204" t="s">
        <v>142</v>
      </c>
      <c r="L442" s="46"/>
      <c r="M442" s="209" t="s">
        <v>19</v>
      </c>
      <c r="N442" s="210" t="s">
        <v>45</v>
      </c>
      <c r="O442" s="86"/>
      <c r="P442" s="211">
        <f>O442*H442</f>
        <v>0</v>
      </c>
      <c r="Q442" s="211">
        <v>0</v>
      </c>
      <c r="R442" s="211">
        <f>Q442*H442</f>
        <v>0</v>
      </c>
      <c r="S442" s="211">
        <v>0.045999999999999999</v>
      </c>
      <c r="T442" s="212">
        <f>S442*H442</f>
        <v>8.1065339999999999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3" t="s">
        <v>143</v>
      </c>
      <c r="AT442" s="213" t="s">
        <v>138</v>
      </c>
      <c r="AU442" s="213" t="s">
        <v>84</v>
      </c>
      <c r="AY442" s="19" t="s">
        <v>136</v>
      </c>
      <c r="BE442" s="214">
        <f>IF(N442="základní",J442,0)</f>
        <v>0</v>
      </c>
      <c r="BF442" s="214">
        <f>IF(N442="snížená",J442,0)</f>
        <v>0</v>
      </c>
      <c r="BG442" s="214">
        <f>IF(N442="zákl. přenesená",J442,0)</f>
        <v>0</v>
      </c>
      <c r="BH442" s="214">
        <f>IF(N442="sníž. přenesená",J442,0)</f>
        <v>0</v>
      </c>
      <c r="BI442" s="214">
        <f>IF(N442="nulová",J442,0)</f>
        <v>0</v>
      </c>
      <c r="BJ442" s="19" t="s">
        <v>82</v>
      </c>
      <c r="BK442" s="214">
        <f>ROUND(I442*H442,2)</f>
        <v>0</v>
      </c>
      <c r="BL442" s="19" t="s">
        <v>143</v>
      </c>
      <c r="BM442" s="213" t="s">
        <v>431</v>
      </c>
    </row>
    <row r="443" s="2" customFormat="1">
      <c r="A443" s="40"/>
      <c r="B443" s="41"/>
      <c r="C443" s="42"/>
      <c r="D443" s="215" t="s">
        <v>145</v>
      </c>
      <c r="E443" s="42"/>
      <c r="F443" s="216" t="s">
        <v>432</v>
      </c>
      <c r="G443" s="42"/>
      <c r="H443" s="42"/>
      <c r="I443" s="217"/>
      <c r="J443" s="42"/>
      <c r="K443" s="42"/>
      <c r="L443" s="46"/>
      <c r="M443" s="218"/>
      <c r="N443" s="219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145</v>
      </c>
      <c r="AU443" s="19" t="s">
        <v>84</v>
      </c>
    </row>
    <row r="444" s="13" customFormat="1">
      <c r="A444" s="13"/>
      <c r="B444" s="220"/>
      <c r="C444" s="221"/>
      <c r="D444" s="222" t="s">
        <v>147</v>
      </c>
      <c r="E444" s="223" t="s">
        <v>19</v>
      </c>
      <c r="F444" s="224" t="s">
        <v>148</v>
      </c>
      <c r="G444" s="221"/>
      <c r="H444" s="223" t="s">
        <v>19</v>
      </c>
      <c r="I444" s="225"/>
      <c r="J444" s="221"/>
      <c r="K444" s="221"/>
      <c r="L444" s="226"/>
      <c r="M444" s="227"/>
      <c r="N444" s="228"/>
      <c r="O444" s="228"/>
      <c r="P444" s="228"/>
      <c r="Q444" s="228"/>
      <c r="R444" s="228"/>
      <c r="S444" s="228"/>
      <c r="T444" s="229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0" t="s">
        <v>147</v>
      </c>
      <c r="AU444" s="230" t="s">
        <v>84</v>
      </c>
      <c r="AV444" s="13" t="s">
        <v>82</v>
      </c>
      <c r="AW444" s="13" t="s">
        <v>36</v>
      </c>
      <c r="AX444" s="13" t="s">
        <v>74</v>
      </c>
      <c r="AY444" s="230" t="s">
        <v>136</v>
      </c>
    </row>
    <row r="445" s="14" customFormat="1">
      <c r="A445" s="14"/>
      <c r="B445" s="231"/>
      <c r="C445" s="232"/>
      <c r="D445" s="222" t="s">
        <v>147</v>
      </c>
      <c r="E445" s="233" t="s">
        <v>19</v>
      </c>
      <c r="F445" s="234" t="s">
        <v>259</v>
      </c>
      <c r="G445" s="232"/>
      <c r="H445" s="235">
        <v>48.409999999999997</v>
      </c>
      <c r="I445" s="236"/>
      <c r="J445" s="232"/>
      <c r="K445" s="232"/>
      <c r="L445" s="237"/>
      <c r="M445" s="238"/>
      <c r="N445" s="239"/>
      <c r="O445" s="239"/>
      <c r="P445" s="239"/>
      <c r="Q445" s="239"/>
      <c r="R445" s="239"/>
      <c r="S445" s="239"/>
      <c r="T445" s="240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1" t="s">
        <v>147</v>
      </c>
      <c r="AU445" s="241" t="s">
        <v>84</v>
      </c>
      <c r="AV445" s="14" t="s">
        <v>84</v>
      </c>
      <c r="AW445" s="14" t="s">
        <v>36</v>
      </c>
      <c r="AX445" s="14" t="s">
        <v>74</v>
      </c>
      <c r="AY445" s="241" t="s">
        <v>136</v>
      </c>
    </row>
    <row r="446" s="14" customFormat="1">
      <c r="A446" s="14"/>
      <c r="B446" s="231"/>
      <c r="C446" s="232"/>
      <c r="D446" s="222" t="s">
        <v>147</v>
      </c>
      <c r="E446" s="233" t="s">
        <v>19</v>
      </c>
      <c r="F446" s="234" t="s">
        <v>260</v>
      </c>
      <c r="G446" s="232"/>
      <c r="H446" s="235">
        <v>-3.698</v>
      </c>
      <c r="I446" s="236"/>
      <c r="J446" s="232"/>
      <c r="K446" s="232"/>
      <c r="L446" s="237"/>
      <c r="M446" s="238"/>
      <c r="N446" s="239"/>
      <c r="O446" s="239"/>
      <c r="P446" s="239"/>
      <c r="Q446" s="239"/>
      <c r="R446" s="239"/>
      <c r="S446" s="239"/>
      <c r="T446" s="240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1" t="s">
        <v>147</v>
      </c>
      <c r="AU446" s="241" t="s">
        <v>84</v>
      </c>
      <c r="AV446" s="14" t="s">
        <v>84</v>
      </c>
      <c r="AW446" s="14" t="s">
        <v>36</v>
      </c>
      <c r="AX446" s="14" t="s">
        <v>74</v>
      </c>
      <c r="AY446" s="241" t="s">
        <v>136</v>
      </c>
    </row>
    <row r="447" s="13" customFormat="1">
      <c r="A447" s="13"/>
      <c r="B447" s="220"/>
      <c r="C447" s="221"/>
      <c r="D447" s="222" t="s">
        <v>147</v>
      </c>
      <c r="E447" s="223" t="s">
        <v>19</v>
      </c>
      <c r="F447" s="224" t="s">
        <v>150</v>
      </c>
      <c r="G447" s="221"/>
      <c r="H447" s="223" t="s">
        <v>19</v>
      </c>
      <c r="I447" s="225"/>
      <c r="J447" s="221"/>
      <c r="K447" s="221"/>
      <c r="L447" s="226"/>
      <c r="M447" s="227"/>
      <c r="N447" s="228"/>
      <c r="O447" s="228"/>
      <c r="P447" s="228"/>
      <c r="Q447" s="228"/>
      <c r="R447" s="228"/>
      <c r="S447" s="228"/>
      <c r="T447" s="229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0" t="s">
        <v>147</v>
      </c>
      <c r="AU447" s="230" t="s">
        <v>84</v>
      </c>
      <c r="AV447" s="13" t="s">
        <v>82</v>
      </c>
      <c r="AW447" s="13" t="s">
        <v>36</v>
      </c>
      <c r="AX447" s="13" t="s">
        <v>74</v>
      </c>
      <c r="AY447" s="230" t="s">
        <v>136</v>
      </c>
    </row>
    <row r="448" s="14" customFormat="1">
      <c r="A448" s="14"/>
      <c r="B448" s="231"/>
      <c r="C448" s="232"/>
      <c r="D448" s="222" t="s">
        <v>147</v>
      </c>
      <c r="E448" s="233" t="s">
        <v>19</v>
      </c>
      <c r="F448" s="234" t="s">
        <v>261</v>
      </c>
      <c r="G448" s="232"/>
      <c r="H448" s="235">
        <v>27.73</v>
      </c>
      <c r="I448" s="236"/>
      <c r="J448" s="232"/>
      <c r="K448" s="232"/>
      <c r="L448" s="237"/>
      <c r="M448" s="238"/>
      <c r="N448" s="239"/>
      <c r="O448" s="239"/>
      <c r="P448" s="239"/>
      <c r="Q448" s="239"/>
      <c r="R448" s="239"/>
      <c r="S448" s="239"/>
      <c r="T448" s="240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1" t="s">
        <v>147</v>
      </c>
      <c r="AU448" s="241" t="s">
        <v>84</v>
      </c>
      <c r="AV448" s="14" t="s">
        <v>84</v>
      </c>
      <c r="AW448" s="14" t="s">
        <v>36</v>
      </c>
      <c r="AX448" s="14" t="s">
        <v>74</v>
      </c>
      <c r="AY448" s="241" t="s">
        <v>136</v>
      </c>
    </row>
    <row r="449" s="14" customFormat="1">
      <c r="A449" s="14"/>
      <c r="B449" s="231"/>
      <c r="C449" s="232"/>
      <c r="D449" s="222" t="s">
        <v>147</v>
      </c>
      <c r="E449" s="233" t="s">
        <v>19</v>
      </c>
      <c r="F449" s="234" t="s">
        <v>262</v>
      </c>
      <c r="G449" s="232"/>
      <c r="H449" s="235">
        <v>42.299999999999997</v>
      </c>
      <c r="I449" s="236"/>
      <c r="J449" s="232"/>
      <c r="K449" s="232"/>
      <c r="L449" s="237"/>
      <c r="M449" s="238"/>
      <c r="N449" s="239"/>
      <c r="O449" s="239"/>
      <c r="P449" s="239"/>
      <c r="Q449" s="239"/>
      <c r="R449" s="239"/>
      <c r="S449" s="239"/>
      <c r="T449" s="240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1" t="s">
        <v>147</v>
      </c>
      <c r="AU449" s="241" t="s">
        <v>84</v>
      </c>
      <c r="AV449" s="14" t="s">
        <v>84</v>
      </c>
      <c r="AW449" s="14" t="s">
        <v>36</v>
      </c>
      <c r="AX449" s="14" t="s">
        <v>74</v>
      </c>
      <c r="AY449" s="241" t="s">
        <v>136</v>
      </c>
    </row>
    <row r="450" s="14" customFormat="1">
      <c r="A450" s="14"/>
      <c r="B450" s="231"/>
      <c r="C450" s="232"/>
      <c r="D450" s="222" t="s">
        <v>147</v>
      </c>
      <c r="E450" s="233" t="s">
        <v>19</v>
      </c>
      <c r="F450" s="234" t="s">
        <v>263</v>
      </c>
      <c r="G450" s="232"/>
      <c r="H450" s="235">
        <v>21.149999999999999</v>
      </c>
      <c r="I450" s="236"/>
      <c r="J450" s="232"/>
      <c r="K450" s="232"/>
      <c r="L450" s="237"/>
      <c r="M450" s="238"/>
      <c r="N450" s="239"/>
      <c r="O450" s="239"/>
      <c r="P450" s="239"/>
      <c r="Q450" s="239"/>
      <c r="R450" s="239"/>
      <c r="S450" s="239"/>
      <c r="T450" s="240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1" t="s">
        <v>147</v>
      </c>
      <c r="AU450" s="241" t="s">
        <v>84</v>
      </c>
      <c r="AV450" s="14" t="s">
        <v>84</v>
      </c>
      <c r="AW450" s="14" t="s">
        <v>36</v>
      </c>
      <c r="AX450" s="14" t="s">
        <v>74</v>
      </c>
      <c r="AY450" s="241" t="s">
        <v>136</v>
      </c>
    </row>
    <row r="451" s="14" customFormat="1">
      <c r="A451" s="14"/>
      <c r="B451" s="231"/>
      <c r="C451" s="232"/>
      <c r="D451" s="222" t="s">
        <v>147</v>
      </c>
      <c r="E451" s="233" t="s">
        <v>19</v>
      </c>
      <c r="F451" s="234" t="s">
        <v>264</v>
      </c>
      <c r="G451" s="232"/>
      <c r="H451" s="235">
        <v>-10.098000000000001</v>
      </c>
      <c r="I451" s="236"/>
      <c r="J451" s="232"/>
      <c r="K451" s="232"/>
      <c r="L451" s="237"/>
      <c r="M451" s="238"/>
      <c r="N451" s="239"/>
      <c r="O451" s="239"/>
      <c r="P451" s="239"/>
      <c r="Q451" s="239"/>
      <c r="R451" s="239"/>
      <c r="S451" s="239"/>
      <c r="T451" s="240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1" t="s">
        <v>147</v>
      </c>
      <c r="AU451" s="241" t="s">
        <v>84</v>
      </c>
      <c r="AV451" s="14" t="s">
        <v>84</v>
      </c>
      <c r="AW451" s="14" t="s">
        <v>36</v>
      </c>
      <c r="AX451" s="14" t="s">
        <v>74</v>
      </c>
      <c r="AY451" s="241" t="s">
        <v>136</v>
      </c>
    </row>
    <row r="452" s="13" customFormat="1">
      <c r="A452" s="13"/>
      <c r="B452" s="220"/>
      <c r="C452" s="221"/>
      <c r="D452" s="222" t="s">
        <v>147</v>
      </c>
      <c r="E452" s="223" t="s">
        <v>19</v>
      </c>
      <c r="F452" s="224" t="s">
        <v>433</v>
      </c>
      <c r="G452" s="221"/>
      <c r="H452" s="223" t="s">
        <v>19</v>
      </c>
      <c r="I452" s="225"/>
      <c r="J452" s="221"/>
      <c r="K452" s="221"/>
      <c r="L452" s="226"/>
      <c r="M452" s="227"/>
      <c r="N452" s="228"/>
      <c r="O452" s="228"/>
      <c r="P452" s="228"/>
      <c r="Q452" s="228"/>
      <c r="R452" s="228"/>
      <c r="S452" s="228"/>
      <c r="T452" s="229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0" t="s">
        <v>147</v>
      </c>
      <c r="AU452" s="230" t="s">
        <v>84</v>
      </c>
      <c r="AV452" s="13" t="s">
        <v>82</v>
      </c>
      <c r="AW452" s="13" t="s">
        <v>36</v>
      </c>
      <c r="AX452" s="13" t="s">
        <v>74</v>
      </c>
      <c r="AY452" s="230" t="s">
        <v>136</v>
      </c>
    </row>
    <row r="453" s="14" customFormat="1">
      <c r="A453" s="14"/>
      <c r="B453" s="231"/>
      <c r="C453" s="232"/>
      <c r="D453" s="222" t="s">
        <v>147</v>
      </c>
      <c r="E453" s="233" t="s">
        <v>19</v>
      </c>
      <c r="F453" s="234" t="s">
        <v>265</v>
      </c>
      <c r="G453" s="232"/>
      <c r="H453" s="235">
        <v>51.700000000000003</v>
      </c>
      <c r="I453" s="236"/>
      <c r="J453" s="232"/>
      <c r="K453" s="232"/>
      <c r="L453" s="237"/>
      <c r="M453" s="238"/>
      <c r="N453" s="239"/>
      <c r="O453" s="239"/>
      <c r="P453" s="239"/>
      <c r="Q453" s="239"/>
      <c r="R453" s="239"/>
      <c r="S453" s="239"/>
      <c r="T453" s="240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1" t="s">
        <v>147</v>
      </c>
      <c r="AU453" s="241" t="s">
        <v>84</v>
      </c>
      <c r="AV453" s="14" t="s">
        <v>84</v>
      </c>
      <c r="AW453" s="14" t="s">
        <v>36</v>
      </c>
      <c r="AX453" s="14" t="s">
        <v>74</v>
      </c>
      <c r="AY453" s="241" t="s">
        <v>136</v>
      </c>
    </row>
    <row r="454" s="14" customFormat="1">
      <c r="A454" s="14"/>
      <c r="B454" s="231"/>
      <c r="C454" s="232"/>
      <c r="D454" s="222" t="s">
        <v>147</v>
      </c>
      <c r="E454" s="233" t="s">
        <v>19</v>
      </c>
      <c r="F454" s="234" t="s">
        <v>434</v>
      </c>
      <c r="G454" s="232"/>
      <c r="H454" s="235">
        <v>-1.2649999999999999</v>
      </c>
      <c r="I454" s="236"/>
      <c r="J454" s="232"/>
      <c r="K454" s="232"/>
      <c r="L454" s="237"/>
      <c r="M454" s="238"/>
      <c r="N454" s="239"/>
      <c r="O454" s="239"/>
      <c r="P454" s="239"/>
      <c r="Q454" s="239"/>
      <c r="R454" s="239"/>
      <c r="S454" s="239"/>
      <c r="T454" s="240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1" t="s">
        <v>147</v>
      </c>
      <c r="AU454" s="241" t="s">
        <v>84</v>
      </c>
      <c r="AV454" s="14" t="s">
        <v>84</v>
      </c>
      <c r="AW454" s="14" t="s">
        <v>36</v>
      </c>
      <c r="AX454" s="14" t="s">
        <v>74</v>
      </c>
      <c r="AY454" s="241" t="s">
        <v>136</v>
      </c>
    </row>
    <row r="455" s="15" customFormat="1">
      <c r="A455" s="15"/>
      <c r="B455" s="242"/>
      <c r="C455" s="243"/>
      <c r="D455" s="222" t="s">
        <v>147</v>
      </c>
      <c r="E455" s="244" t="s">
        <v>19</v>
      </c>
      <c r="F455" s="245" t="s">
        <v>155</v>
      </c>
      <c r="G455" s="243"/>
      <c r="H455" s="246">
        <v>176.22900000000001</v>
      </c>
      <c r="I455" s="247"/>
      <c r="J455" s="243"/>
      <c r="K455" s="243"/>
      <c r="L455" s="248"/>
      <c r="M455" s="249"/>
      <c r="N455" s="250"/>
      <c r="O455" s="250"/>
      <c r="P455" s="250"/>
      <c r="Q455" s="250"/>
      <c r="R455" s="250"/>
      <c r="S455" s="250"/>
      <c r="T455" s="251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52" t="s">
        <v>147</v>
      </c>
      <c r="AU455" s="252" t="s">
        <v>84</v>
      </c>
      <c r="AV455" s="15" t="s">
        <v>143</v>
      </c>
      <c r="AW455" s="15" t="s">
        <v>36</v>
      </c>
      <c r="AX455" s="15" t="s">
        <v>82</v>
      </c>
      <c r="AY455" s="252" t="s">
        <v>136</v>
      </c>
    </row>
    <row r="456" s="12" customFormat="1" ht="22.8" customHeight="1">
      <c r="A456" s="12"/>
      <c r="B456" s="186"/>
      <c r="C456" s="187"/>
      <c r="D456" s="188" t="s">
        <v>73</v>
      </c>
      <c r="E456" s="200" t="s">
        <v>435</v>
      </c>
      <c r="F456" s="200" t="s">
        <v>436</v>
      </c>
      <c r="G456" s="187"/>
      <c r="H456" s="187"/>
      <c r="I456" s="190"/>
      <c r="J456" s="201">
        <f>BK456</f>
        <v>0</v>
      </c>
      <c r="K456" s="187"/>
      <c r="L456" s="192"/>
      <c r="M456" s="193"/>
      <c r="N456" s="194"/>
      <c r="O456" s="194"/>
      <c r="P456" s="195">
        <f>SUM(P457:P467)</f>
        <v>0</v>
      </c>
      <c r="Q456" s="194"/>
      <c r="R456" s="195">
        <f>SUM(R457:R467)</f>
        <v>0</v>
      </c>
      <c r="S456" s="194"/>
      <c r="T456" s="196">
        <f>SUM(T457:T467)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197" t="s">
        <v>82</v>
      </c>
      <c r="AT456" s="198" t="s">
        <v>73</v>
      </c>
      <c r="AU456" s="198" t="s">
        <v>82</v>
      </c>
      <c r="AY456" s="197" t="s">
        <v>136</v>
      </c>
      <c r="BK456" s="199">
        <f>SUM(BK457:BK467)</f>
        <v>0</v>
      </c>
    </row>
    <row r="457" s="2" customFormat="1" ht="37.8" customHeight="1">
      <c r="A457" s="40"/>
      <c r="B457" s="41"/>
      <c r="C457" s="202" t="s">
        <v>437</v>
      </c>
      <c r="D457" s="202" t="s">
        <v>138</v>
      </c>
      <c r="E457" s="203" t="s">
        <v>438</v>
      </c>
      <c r="F457" s="204" t="s">
        <v>439</v>
      </c>
      <c r="G457" s="205" t="s">
        <v>188</v>
      </c>
      <c r="H457" s="206">
        <v>42.203000000000003</v>
      </c>
      <c r="I457" s="207"/>
      <c r="J457" s="208">
        <f>ROUND(I457*H457,2)</f>
        <v>0</v>
      </c>
      <c r="K457" s="204" t="s">
        <v>142</v>
      </c>
      <c r="L457" s="46"/>
      <c r="M457" s="209" t="s">
        <v>19</v>
      </c>
      <c r="N457" s="210" t="s">
        <v>45</v>
      </c>
      <c r="O457" s="86"/>
      <c r="P457" s="211">
        <f>O457*H457</f>
        <v>0</v>
      </c>
      <c r="Q457" s="211">
        <v>0</v>
      </c>
      <c r="R457" s="211">
        <f>Q457*H457</f>
        <v>0</v>
      </c>
      <c r="S457" s="211">
        <v>0</v>
      </c>
      <c r="T457" s="212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3" t="s">
        <v>143</v>
      </c>
      <c r="AT457" s="213" t="s">
        <v>138</v>
      </c>
      <c r="AU457" s="213" t="s">
        <v>84</v>
      </c>
      <c r="AY457" s="19" t="s">
        <v>136</v>
      </c>
      <c r="BE457" s="214">
        <f>IF(N457="základní",J457,0)</f>
        <v>0</v>
      </c>
      <c r="BF457" s="214">
        <f>IF(N457="snížená",J457,0)</f>
        <v>0</v>
      </c>
      <c r="BG457" s="214">
        <f>IF(N457="zákl. přenesená",J457,0)</f>
        <v>0</v>
      </c>
      <c r="BH457" s="214">
        <f>IF(N457="sníž. přenesená",J457,0)</f>
        <v>0</v>
      </c>
      <c r="BI457" s="214">
        <f>IF(N457="nulová",J457,0)</f>
        <v>0</v>
      </c>
      <c r="BJ457" s="19" t="s">
        <v>82</v>
      </c>
      <c r="BK457" s="214">
        <f>ROUND(I457*H457,2)</f>
        <v>0</v>
      </c>
      <c r="BL457" s="19" t="s">
        <v>143</v>
      </c>
      <c r="BM457" s="213" t="s">
        <v>440</v>
      </c>
    </row>
    <row r="458" s="2" customFormat="1">
      <c r="A458" s="40"/>
      <c r="B458" s="41"/>
      <c r="C458" s="42"/>
      <c r="D458" s="215" t="s">
        <v>145</v>
      </c>
      <c r="E458" s="42"/>
      <c r="F458" s="216" t="s">
        <v>441</v>
      </c>
      <c r="G458" s="42"/>
      <c r="H458" s="42"/>
      <c r="I458" s="217"/>
      <c r="J458" s="42"/>
      <c r="K458" s="42"/>
      <c r="L458" s="46"/>
      <c r="M458" s="218"/>
      <c r="N458" s="219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145</v>
      </c>
      <c r="AU458" s="19" t="s">
        <v>84</v>
      </c>
    </row>
    <row r="459" s="2" customFormat="1" ht="33" customHeight="1">
      <c r="A459" s="40"/>
      <c r="B459" s="41"/>
      <c r="C459" s="202" t="s">
        <v>442</v>
      </c>
      <c r="D459" s="202" t="s">
        <v>138</v>
      </c>
      <c r="E459" s="203" t="s">
        <v>443</v>
      </c>
      <c r="F459" s="204" t="s">
        <v>444</v>
      </c>
      <c r="G459" s="205" t="s">
        <v>188</v>
      </c>
      <c r="H459" s="206">
        <v>42.203000000000003</v>
      </c>
      <c r="I459" s="207"/>
      <c r="J459" s="208">
        <f>ROUND(I459*H459,2)</f>
        <v>0</v>
      </c>
      <c r="K459" s="204" t="s">
        <v>142</v>
      </c>
      <c r="L459" s="46"/>
      <c r="M459" s="209" t="s">
        <v>19</v>
      </c>
      <c r="N459" s="210" t="s">
        <v>45</v>
      </c>
      <c r="O459" s="86"/>
      <c r="P459" s="211">
        <f>O459*H459</f>
        <v>0</v>
      </c>
      <c r="Q459" s="211">
        <v>0</v>
      </c>
      <c r="R459" s="211">
        <f>Q459*H459</f>
        <v>0</v>
      </c>
      <c r="S459" s="211">
        <v>0</v>
      </c>
      <c r="T459" s="212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3" t="s">
        <v>143</v>
      </c>
      <c r="AT459" s="213" t="s">
        <v>138</v>
      </c>
      <c r="AU459" s="213" t="s">
        <v>84</v>
      </c>
      <c r="AY459" s="19" t="s">
        <v>136</v>
      </c>
      <c r="BE459" s="214">
        <f>IF(N459="základní",J459,0)</f>
        <v>0</v>
      </c>
      <c r="BF459" s="214">
        <f>IF(N459="snížená",J459,0)</f>
        <v>0</v>
      </c>
      <c r="BG459" s="214">
        <f>IF(N459="zákl. přenesená",J459,0)</f>
        <v>0</v>
      </c>
      <c r="BH459" s="214">
        <f>IF(N459="sníž. přenesená",J459,0)</f>
        <v>0</v>
      </c>
      <c r="BI459" s="214">
        <f>IF(N459="nulová",J459,0)</f>
        <v>0</v>
      </c>
      <c r="BJ459" s="19" t="s">
        <v>82</v>
      </c>
      <c r="BK459" s="214">
        <f>ROUND(I459*H459,2)</f>
        <v>0</v>
      </c>
      <c r="BL459" s="19" t="s">
        <v>143</v>
      </c>
      <c r="BM459" s="213" t="s">
        <v>445</v>
      </c>
    </row>
    <row r="460" s="2" customFormat="1">
      <c r="A460" s="40"/>
      <c r="B460" s="41"/>
      <c r="C460" s="42"/>
      <c r="D460" s="215" t="s">
        <v>145</v>
      </c>
      <c r="E460" s="42"/>
      <c r="F460" s="216" t="s">
        <v>446</v>
      </c>
      <c r="G460" s="42"/>
      <c r="H460" s="42"/>
      <c r="I460" s="217"/>
      <c r="J460" s="42"/>
      <c r="K460" s="42"/>
      <c r="L460" s="46"/>
      <c r="M460" s="218"/>
      <c r="N460" s="219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145</v>
      </c>
      <c r="AU460" s="19" t="s">
        <v>84</v>
      </c>
    </row>
    <row r="461" s="2" customFormat="1" ht="44.25" customHeight="1">
      <c r="A461" s="40"/>
      <c r="B461" s="41"/>
      <c r="C461" s="202" t="s">
        <v>447</v>
      </c>
      <c r="D461" s="202" t="s">
        <v>138</v>
      </c>
      <c r="E461" s="203" t="s">
        <v>448</v>
      </c>
      <c r="F461" s="204" t="s">
        <v>449</v>
      </c>
      <c r="G461" s="205" t="s">
        <v>188</v>
      </c>
      <c r="H461" s="206">
        <v>379.827</v>
      </c>
      <c r="I461" s="207"/>
      <c r="J461" s="208">
        <f>ROUND(I461*H461,2)</f>
        <v>0</v>
      </c>
      <c r="K461" s="204" t="s">
        <v>142</v>
      </c>
      <c r="L461" s="46"/>
      <c r="M461" s="209" t="s">
        <v>19</v>
      </c>
      <c r="N461" s="210" t="s">
        <v>45</v>
      </c>
      <c r="O461" s="86"/>
      <c r="P461" s="211">
        <f>O461*H461</f>
        <v>0</v>
      </c>
      <c r="Q461" s="211">
        <v>0</v>
      </c>
      <c r="R461" s="211">
        <f>Q461*H461</f>
        <v>0</v>
      </c>
      <c r="S461" s="211">
        <v>0</v>
      </c>
      <c r="T461" s="212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3" t="s">
        <v>143</v>
      </c>
      <c r="AT461" s="213" t="s">
        <v>138</v>
      </c>
      <c r="AU461" s="213" t="s">
        <v>84</v>
      </c>
      <c r="AY461" s="19" t="s">
        <v>136</v>
      </c>
      <c r="BE461" s="214">
        <f>IF(N461="základní",J461,0)</f>
        <v>0</v>
      </c>
      <c r="BF461" s="214">
        <f>IF(N461="snížená",J461,0)</f>
        <v>0</v>
      </c>
      <c r="BG461" s="214">
        <f>IF(N461="zákl. přenesená",J461,0)</f>
        <v>0</v>
      </c>
      <c r="BH461" s="214">
        <f>IF(N461="sníž. přenesená",J461,0)</f>
        <v>0</v>
      </c>
      <c r="BI461" s="214">
        <f>IF(N461="nulová",J461,0)</f>
        <v>0</v>
      </c>
      <c r="BJ461" s="19" t="s">
        <v>82</v>
      </c>
      <c r="BK461" s="214">
        <f>ROUND(I461*H461,2)</f>
        <v>0</v>
      </c>
      <c r="BL461" s="19" t="s">
        <v>143</v>
      </c>
      <c r="BM461" s="213" t="s">
        <v>450</v>
      </c>
    </row>
    <row r="462" s="2" customFormat="1">
      <c r="A462" s="40"/>
      <c r="B462" s="41"/>
      <c r="C462" s="42"/>
      <c r="D462" s="215" t="s">
        <v>145</v>
      </c>
      <c r="E462" s="42"/>
      <c r="F462" s="216" t="s">
        <v>451</v>
      </c>
      <c r="G462" s="42"/>
      <c r="H462" s="42"/>
      <c r="I462" s="217"/>
      <c r="J462" s="42"/>
      <c r="K462" s="42"/>
      <c r="L462" s="46"/>
      <c r="M462" s="218"/>
      <c r="N462" s="219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145</v>
      </c>
      <c r="AU462" s="19" t="s">
        <v>84</v>
      </c>
    </row>
    <row r="463" s="14" customFormat="1">
      <c r="A463" s="14"/>
      <c r="B463" s="231"/>
      <c r="C463" s="232"/>
      <c r="D463" s="222" t="s">
        <v>147</v>
      </c>
      <c r="E463" s="232"/>
      <c r="F463" s="234" t="s">
        <v>452</v>
      </c>
      <c r="G463" s="232"/>
      <c r="H463" s="235">
        <v>379.827</v>
      </c>
      <c r="I463" s="236"/>
      <c r="J463" s="232"/>
      <c r="K463" s="232"/>
      <c r="L463" s="237"/>
      <c r="M463" s="238"/>
      <c r="N463" s="239"/>
      <c r="O463" s="239"/>
      <c r="P463" s="239"/>
      <c r="Q463" s="239"/>
      <c r="R463" s="239"/>
      <c r="S463" s="239"/>
      <c r="T463" s="240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1" t="s">
        <v>147</v>
      </c>
      <c r="AU463" s="241" t="s">
        <v>84</v>
      </c>
      <c r="AV463" s="14" t="s">
        <v>84</v>
      </c>
      <c r="AW463" s="14" t="s">
        <v>4</v>
      </c>
      <c r="AX463" s="14" t="s">
        <v>82</v>
      </c>
      <c r="AY463" s="241" t="s">
        <v>136</v>
      </c>
    </row>
    <row r="464" s="2" customFormat="1" ht="44.25" customHeight="1">
      <c r="A464" s="40"/>
      <c r="B464" s="41"/>
      <c r="C464" s="202" t="s">
        <v>453</v>
      </c>
      <c r="D464" s="202" t="s">
        <v>138</v>
      </c>
      <c r="E464" s="203" t="s">
        <v>454</v>
      </c>
      <c r="F464" s="204" t="s">
        <v>455</v>
      </c>
      <c r="G464" s="205" t="s">
        <v>188</v>
      </c>
      <c r="H464" s="206">
        <v>42.203000000000003</v>
      </c>
      <c r="I464" s="207"/>
      <c r="J464" s="208">
        <f>ROUND(I464*H464,2)</f>
        <v>0</v>
      </c>
      <c r="K464" s="204" t="s">
        <v>142</v>
      </c>
      <c r="L464" s="46"/>
      <c r="M464" s="209" t="s">
        <v>19</v>
      </c>
      <c r="N464" s="210" t="s">
        <v>45</v>
      </c>
      <c r="O464" s="86"/>
      <c r="P464" s="211">
        <f>O464*H464</f>
        <v>0</v>
      </c>
      <c r="Q464" s="211">
        <v>0</v>
      </c>
      <c r="R464" s="211">
        <f>Q464*H464</f>
        <v>0</v>
      </c>
      <c r="S464" s="211">
        <v>0</v>
      </c>
      <c r="T464" s="212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3" t="s">
        <v>143</v>
      </c>
      <c r="AT464" s="213" t="s">
        <v>138</v>
      </c>
      <c r="AU464" s="213" t="s">
        <v>84</v>
      </c>
      <c r="AY464" s="19" t="s">
        <v>136</v>
      </c>
      <c r="BE464" s="214">
        <f>IF(N464="základní",J464,0)</f>
        <v>0</v>
      </c>
      <c r="BF464" s="214">
        <f>IF(N464="snížená",J464,0)</f>
        <v>0</v>
      </c>
      <c r="BG464" s="214">
        <f>IF(N464="zákl. přenesená",J464,0)</f>
        <v>0</v>
      </c>
      <c r="BH464" s="214">
        <f>IF(N464="sníž. přenesená",J464,0)</f>
        <v>0</v>
      </c>
      <c r="BI464" s="214">
        <f>IF(N464="nulová",J464,0)</f>
        <v>0</v>
      </c>
      <c r="BJ464" s="19" t="s">
        <v>82</v>
      </c>
      <c r="BK464" s="214">
        <f>ROUND(I464*H464,2)</f>
        <v>0</v>
      </c>
      <c r="BL464" s="19" t="s">
        <v>143</v>
      </c>
      <c r="BM464" s="213" t="s">
        <v>456</v>
      </c>
    </row>
    <row r="465" s="2" customFormat="1">
      <c r="A465" s="40"/>
      <c r="B465" s="41"/>
      <c r="C465" s="42"/>
      <c r="D465" s="215" t="s">
        <v>145</v>
      </c>
      <c r="E465" s="42"/>
      <c r="F465" s="216" t="s">
        <v>457</v>
      </c>
      <c r="G465" s="42"/>
      <c r="H465" s="42"/>
      <c r="I465" s="217"/>
      <c r="J465" s="42"/>
      <c r="K465" s="42"/>
      <c r="L465" s="46"/>
      <c r="M465" s="218"/>
      <c r="N465" s="219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145</v>
      </c>
      <c r="AU465" s="19" t="s">
        <v>84</v>
      </c>
    </row>
    <row r="466" s="14" customFormat="1">
      <c r="A466" s="14"/>
      <c r="B466" s="231"/>
      <c r="C466" s="232"/>
      <c r="D466" s="222" t="s">
        <v>147</v>
      </c>
      <c r="E466" s="233" t="s">
        <v>19</v>
      </c>
      <c r="F466" s="234" t="s">
        <v>458</v>
      </c>
      <c r="G466" s="232"/>
      <c r="H466" s="235">
        <v>42.203000000000003</v>
      </c>
      <c r="I466" s="236"/>
      <c r="J466" s="232"/>
      <c r="K466" s="232"/>
      <c r="L466" s="237"/>
      <c r="M466" s="238"/>
      <c r="N466" s="239"/>
      <c r="O466" s="239"/>
      <c r="P466" s="239"/>
      <c r="Q466" s="239"/>
      <c r="R466" s="239"/>
      <c r="S466" s="239"/>
      <c r="T466" s="240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1" t="s">
        <v>147</v>
      </c>
      <c r="AU466" s="241" t="s">
        <v>84</v>
      </c>
      <c r="AV466" s="14" t="s">
        <v>84</v>
      </c>
      <c r="AW466" s="14" t="s">
        <v>36</v>
      </c>
      <c r="AX466" s="14" t="s">
        <v>74</v>
      </c>
      <c r="AY466" s="241" t="s">
        <v>136</v>
      </c>
    </row>
    <row r="467" s="15" customFormat="1">
      <c r="A467" s="15"/>
      <c r="B467" s="242"/>
      <c r="C467" s="243"/>
      <c r="D467" s="222" t="s">
        <v>147</v>
      </c>
      <c r="E467" s="244" t="s">
        <v>19</v>
      </c>
      <c r="F467" s="245" t="s">
        <v>155</v>
      </c>
      <c r="G467" s="243"/>
      <c r="H467" s="246">
        <v>42.203000000000003</v>
      </c>
      <c r="I467" s="247"/>
      <c r="J467" s="243"/>
      <c r="K467" s="243"/>
      <c r="L467" s="248"/>
      <c r="M467" s="249"/>
      <c r="N467" s="250"/>
      <c r="O467" s="250"/>
      <c r="P467" s="250"/>
      <c r="Q467" s="250"/>
      <c r="R467" s="250"/>
      <c r="S467" s="250"/>
      <c r="T467" s="251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2" t="s">
        <v>147</v>
      </c>
      <c r="AU467" s="252" t="s">
        <v>84</v>
      </c>
      <c r="AV467" s="15" t="s">
        <v>143</v>
      </c>
      <c r="AW467" s="15" t="s">
        <v>36</v>
      </c>
      <c r="AX467" s="15" t="s">
        <v>82</v>
      </c>
      <c r="AY467" s="252" t="s">
        <v>136</v>
      </c>
    </row>
    <row r="468" s="12" customFormat="1" ht="22.8" customHeight="1">
      <c r="A468" s="12"/>
      <c r="B468" s="186"/>
      <c r="C468" s="187"/>
      <c r="D468" s="188" t="s">
        <v>73</v>
      </c>
      <c r="E468" s="200" t="s">
        <v>459</v>
      </c>
      <c r="F468" s="200" t="s">
        <v>460</v>
      </c>
      <c r="G468" s="187"/>
      <c r="H468" s="187"/>
      <c r="I468" s="190"/>
      <c r="J468" s="201">
        <f>BK468</f>
        <v>0</v>
      </c>
      <c r="K468" s="187"/>
      <c r="L468" s="192"/>
      <c r="M468" s="193"/>
      <c r="N468" s="194"/>
      <c r="O468" s="194"/>
      <c r="P468" s="195">
        <f>SUM(P469:P470)</f>
        <v>0</v>
      </c>
      <c r="Q468" s="194"/>
      <c r="R468" s="195">
        <f>SUM(R469:R470)</f>
        <v>0</v>
      </c>
      <c r="S468" s="194"/>
      <c r="T468" s="196">
        <f>SUM(T469:T470)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197" t="s">
        <v>82</v>
      </c>
      <c r="AT468" s="198" t="s">
        <v>73</v>
      </c>
      <c r="AU468" s="198" t="s">
        <v>82</v>
      </c>
      <c r="AY468" s="197" t="s">
        <v>136</v>
      </c>
      <c r="BK468" s="199">
        <f>SUM(BK469:BK470)</f>
        <v>0</v>
      </c>
    </row>
    <row r="469" s="2" customFormat="1" ht="55.5" customHeight="1">
      <c r="A469" s="40"/>
      <c r="B469" s="41"/>
      <c r="C469" s="202" t="s">
        <v>461</v>
      </c>
      <c r="D469" s="202" t="s">
        <v>138</v>
      </c>
      <c r="E469" s="203" t="s">
        <v>462</v>
      </c>
      <c r="F469" s="204" t="s">
        <v>463</v>
      </c>
      <c r="G469" s="205" t="s">
        <v>188</v>
      </c>
      <c r="H469" s="206">
        <v>15.933</v>
      </c>
      <c r="I469" s="207"/>
      <c r="J469" s="208">
        <f>ROUND(I469*H469,2)</f>
        <v>0</v>
      </c>
      <c r="K469" s="204" t="s">
        <v>142</v>
      </c>
      <c r="L469" s="46"/>
      <c r="M469" s="209" t="s">
        <v>19</v>
      </c>
      <c r="N469" s="210" t="s">
        <v>45</v>
      </c>
      <c r="O469" s="86"/>
      <c r="P469" s="211">
        <f>O469*H469</f>
        <v>0</v>
      </c>
      <c r="Q469" s="211">
        <v>0</v>
      </c>
      <c r="R469" s="211">
        <f>Q469*H469</f>
        <v>0</v>
      </c>
      <c r="S469" s="211">
        <v>0</v>
      </c>
      <c r="T469" s="212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3" t="s">
        <v>143</v>
      </c>
      <c r="AT469" s="213" t="s">
        <v>138</v>
      </c>
      <c r="AU469" s="213" t="s">
        <v>84</v>
      </c>
      <c r="AY469" s="19" t="s">
        <v>136</v>
      </c>
      <c r="BE469" s="214">
        <f>IF(N469="základní",J469,0)</f>
        <v>0</v>
      </c>
      <c r="BF469" s="214">
        <f>IF(N469="snížená",J469,0)</f>
        <v>0</v>
      </c>
      <c r="BG469" s="214">
        <f>IF(N469="zákl. přenesená",J469,0)</f>
        <v>0</v>
      </c>
      <c r="BH469" s="214">
        <f>IF(N469="sníž. přenesená",J469,0)</f>
        <v>0</v>
      </c>
      <c r="BI469" s="214">
        <f>IF(N469="nulová",J469,0)</f>
        <v>0</v>
      </c>
      <c r="BJ469" s="19" t="s">
        <v>82</v>
      </c>
      <c r="BK469" s="214">
        <f>ROUND(I469*H469,2)</f>
        <v>0</v>
      </c>
      <c r="BL469" s="19" t="s">
        <v>143</v>
      </c>
      <c r="BM469" s="213" t="s">
        <v>464</v>
      </c>
    </row>
    <row r="470" s="2" customFormat="1">
      <c r="A470" s="40"/>
      <c r="B470" s="41"/>
      <c r="C470" s="42"/>
      <c r="D470" s="215" t="s">
        <v>145</v>
      </c>
      <c r="E470" s="42"/>
      <c r="F470" s="216" t="s">
        <v>465</v>
      </c>
      <c r="G470" s="42"/>
      <c r="H470" s="42"/>
      <c r="I470" s="217"/>
      <c r="J470" s="42"/>
      <c r="K470" s="42"/>
      <c r="L470" s="46"/>
      <c r="M470" s="218"/>
      <c r="N470" s="219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145</v>
      </c>
      <c r="AU470" s="19" t="s">
        <v>84</v>
      </c>
    </row>
    <row r="471" s="12" customFormat="1" ht="25.92" customHeight="1">
      <c r="A471" s="12"/>
      <c r="B471" s="186"/>
      <c r="C471" s="187"/>
      <c r="D471" s="188" t="s">
        <v>73</v>
      </c>
      <c r="E471" s="189" t="s">
        <v>466</v>
      </c>
      <c r="F471" s="189" t="s">
        <v>467</v>
      </c>
      <c r="G471" s="187"/>
      <c r="H471" s="187"/>
      <c r="I471" s="190"/>
      <c r="J471" s="191">
        <f>BK471</f>
        <v>0</v>
      </c>
      <c r="K471" s="187"/>
      <c r="L471" s="192"/>
      <c r="M471" s="193"/>
      <c r="N471" s="194"/>
      <c r="O471" s="194"/>
      <c r="P471" s="195">
        <f>P472+P561+P572+P637+P694+P769+P783+P806+P814+P839+P876+P882+P942+P1001+P1018</f>
        <v>0</v>
      </c>
      <c r="Q471" s="194"/>
      <c r="R471" s="195">
        <f>R472+R561+R572+R637+R694+R769+R783+R806+R814+R839+R876+R882+R942+R1001+R1018</f>
        <v>4.0404051699999997</v>
      </c>
      <c r="S471" s="194"/>
      <c r="T471" s="196">
        <f>T472+T561+T572+T637+T694+T769+T783+T806+T814+T839+T876+T882+T942+T1001+T1018</f>
        <v>1.573108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197" t="s">
        <v>84</v>
      </c>
      <c r="AT471" s="198" t="s">
        <v>73</v>
      </c>
      <c r="AU471" s="198" t="s">
        <v>74</v>
      </c>
      <c r="AY471" s="197" t="s">
        <v>136</v>
      </c>
      <c r="BK471" s="199">
        <f>BK472+BK561+BK572+BK637+BK694+BK769+BK783+BK806+BK814+BK839+BK876+BK882+BK942+BK1001+BK1018</f>
        <v>0</v>
      </c>
    </row>
    <row r="472" s="12" customFormat="1" ht="22.8" customHeight="1">
      <c r="A472" s="12"/>
      <c r="B472" s="186"/>
      <c r="C472" s="187"/>
      <c r="D472" s="188" t="s">
        <v>73</v>
      </c>
      <c r="E472" s="200" t="s">
        <v>468</v>
      </c>
      <c r="F472" s="200" t="s">
        <v>469</v>
      </c>
      <c r="G472" s="187"/>
      <c r="H472" s="187"/>
      <c r="I472" s="190"/>
      <c r="J472" s="201">
        <f>BK472</f>
        <v>0</v>
      </c>
      <c r="K472" s="187"/>
      <c r="L472" s="192"/>
      <c r="M472" s="193"/>
      <c r="N472" s="194"/>
      <c r="O472" s="194"/>
      <c r="P472" s="195">
        <f>SUM(P473:P560)</f>
        <v>0</v>
      </c>
      <c r="Q472" s="194"/>
      <c r="R472" s="195">
        <f>SUM(R473:R560)</f>
        <v>0.52633799999999997</v>
      </c>
      <c r="S472" s="194"/>
      <c r="T472" s="196">
        <f>SUM(T473:T560)</f>
        <v>0.30298399999999998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197" t="s">
        <v>84</v>
      </c>
      <c r="AT472" s="198" t="s">
        <v>73</v>
      </c>
      <c r="AU472" s="198" t="s">
        <v>82</v>
      </c>
      <c r="AY472" s="197" t="s">
        <v>136</v>
      </c>
      <c r="BK472" s="199">
        <f>SUM(BK473:BK560)</f>
        <v>0</v>
      </c>
    </row>
    <row r="473" s="2" customFormat="1" ht="37.8" customHeight="1">
      <c r="A473" s="40"/>
      <c r="B473" s="41"/>
      <c r="C473" s="202" t="s">
        <v>470</v>
      </c>
      <c r="D473" s="202" t="s">
        <v>138</v>
      </c>
      <c r="E473" s="203" t="s">
        <v>471</v>
      </c>
      <c r="F473" s="204" t="s">
        <v>472</v>
      </c>
      <c r="G473" s="205" t="s">
        <v>212</v>
      </c>
      <c r="H473" s="206">
        <v>25.039999999999999</v>
      </c>
      <c r="I473" s="207"/>
      <c r="J473" s="208">
        <f>ROUND(I473*H473,2)</f>
        <v>0</v>
      </c>
      <c r="K473" s="204" t="s">
        <v>142</v>
      </c>
      <c r="L473" s="46"/>
      <c r="M473" s="209" t="s">
        <v>19</v>
      </c>
      <c r="N473" s="210" t="s">
        <v>45</v>
      </c>
      <c r="O473" s="86"/>
      <c r="P473" s="211">
        <f>O473*H473</f>
        <v>0</v>
      </c>
      <c r="Q473" s="211">
        <v>0</v>
      </c>
      <c r="R473" s="211">
        <f>Q473*H473</f>
        <v>0</v>
      </c>
      <c r="S473" s="211">
        <v>0</v>
      </c>
      <c r="T473" s="212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3" t="s">
        <v>254</v>
      </c>
      <c r="AT473" s="213" t="s">
        <v>138</v>
      </c>
      <c r="AU473" s="213" t="s">
        <v>84</v>
      </c>
      <c r="AY473" s="19" t="s">
        <v>136</v>
      </c>
      <c r="BE473" s="214">
        <f>IF(N473="základní",J473,0)</f>
        <v>0</v>
      </c>
      <c r="BF473" s="214">
        <f>IF(N473="snížená",J473,0)</f>
        <v>0</v>
      </c>
      <c r="BG473" s="214">
        <f>IF(N473="zákl. přenesená",J473,0)</f>
        <v>0</v>
      </c>
      <c r="BH473" s="214">
        <f>IF(N473="sníž. přenesená",J473,0)</f>
        <v>0</v>
      </c>
      <c r="BI473" s="214">
        <f>IF(N473="nulová",J473,0)</f>
        <v>0</v>
      </c>
      <c r="BJ473" s="19" t="s">
        <v>82</v>
      </c>
      <c r="BK473" s="214">
        <f>ROUND(I473*H473,2)</f>
        <v>0</v>
      </c>
      <c r="BL473" s="19" t="s">
        <v>254</v>
      </c>
      <c r="BM473" s="213" t="s">
        <v>473</v>
      </c>
    </row>
    <row r="474" s="2" customFormat="1">
      <c r="A474" s="40"/>
      <c r="B474" s="41"/>
      <c r="C474" s="42"/>
      <c r="D474" s="215" t="s">
        <v>145</v>
      </c>
      <c r="E474" s="42"/>
      <c r="F474" s="216" t="s">
        <v>474</v>
      </c>
      <c r="G474" s="42"/>
      <c r="H474" s="42"/>
      <c r="I474" s="217"/>
      <c r="J474" s="42"/>
      <c r="K474" s="42"/>
      <c r="L474" s="46"/>
      <c r="M474" s="218"/>
      <c r="N474" s="219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145</v>
      </c>
      <c r="AU474" s="19" t="s">
        <v>84</v>
      </c>
    </row>
    <row r="475" s="13" customFormat="1">
      <c r="A475" s="13"/>
      <c r="B475" s="220"/>
      <c r="C475" s="221"/>
      <c r="D475" s="222" t="s">
        <v>147</v>
      </c>
      <c r="E475" s="223" t="s">
        <v>19</v>
      </c>
      <c r="F475" s="224" t="s">
        <v>148</v>
      </c>
      <c r="G475" s="221"/>
      <c r="H475" s="223" t="s">
        <v>19</v>
      </c>
      <c r="I475" s="225"/>
      <c r="J475" s="221"/>
      <c r="K475" s="221"/>
      <c r="L475" s="226"/>
      <c r="M475" s="227"/>
      <c r="N475" s="228"/>
      <c r="O475" s="228"/>
      <c r="P475" s="228"/>
      <c r="Q475" s="228"/>
      <c r="R475" s="228"/>
      <c r="S475" s="228"/>
      <c r="T475" s="229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0" t="s">
        <v>147</v>
      </c>
      <c r="AU475" s="230" t="s">
        <v>84</v>
      </c>
      <c r="AV475" s="13" t="s">
        <v>82</v>
      </c>
      <c r="AW475" s="13" t="s">
        <v>36</v>
      </c>
      <c r="AX475" s="13" t="s">
        <v>74</v>
      </c>
      <c r="AY475" s="230" t="s">
        <v>136</v>
      </c>
    </row>
    <row r="476" s="14" customFormat="1">
      <c r="A476" s="14"/>
      <c r="B476" s="231"/>
      <c r="C476" s="232"/>
      <c r="D476" s="222" t="s">
        <v>147</v>
      </c>
      <c r="E476" s="233" t="s">
        <v>19</v>
      </c>
      <c r="F476" s="234" t="s">
        <v>315</v>
      </c>
      <c r="G476" s="232"/>
      <c r="H476" s="235">
        <v>9.3800000000000008</v>
      </c>
      <c r="I476" s="236"/>
      <c r="J476" s="232"/>
      <c r="K476" s="232"/>
      <c r="L476" s="237"/>
      <c r="M476" s="238"/>
      <c r="N476" s="239"/>
      <c r="O476" s="239"/>
      <c r="P476" s="239"/>
      <c r="Q476" s="239"/>
      <c r="R476" s="239"/>
      <c r="S476" s="239"/>
      <c r="T476" s="240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1" t="s">
        <v>147</v>
      </c>
      <c r="AU476" s="241" t="s">
        <v>84</v>
      </c>
      <c r="AV476" s="14" t="s">
        <v>84</v>
      </c>
      <c r="AW476" s="14" t="s">
        <v>36</v>
      </c>
      <c r="AX476" s="14" t="s">
        <v>74</v>
      </c>
      <c r="AY476" s="241" t="s">
        <v>136</v>
      </c>
    </row>
    <row r="477" s="13" customFormat="1">
      <c r="A477" s="13"/>
      <c r="B477" s="220"/>
      <c r="C477" s="221"/>
      <c r="D477" s="222" t="s">
        <v>147</v>
      </c>
      <c r="E477" s="223" t="s">
        <v>19</v>
      </c>
      <c r="F477" s="224" t="s">
        <v>150</v>
      </c>
      <c r="G477" s="221"/>
      <c r="H477" s="223" t="s">
        <v>19</v>
      </c>
      <c r="I477" s="225"/>
      <c r="J477" s="221"/>
      <c r="K477" s="221"/>
      <c r="L477" s="226"/>
      <c r="M477" s="227"/>
      <c r="N477" s="228"/>
      <c r="O477" s="228"/>
      <c r="P477" s="228"/>
      <c r="Q477" s="228"/>
      <c r="R477" s="228"/>
      <c r="S477" s="228"/>
      <c r="T477" s="229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0" t="s">
        <v>147</v>
      </c>
      <c r="AU477" s="230" t="s">
        <v>84</v>
      </c>
      <c r="AV477" s="13" t="s">
        <v>82</v>
      </c>
      <c r="AW477" s="13" t="s">
        <v>36</v>
      </c>
      <c r="AX477" s="13" t="s">
        <v>74</v>
      </c>
      <c r="AY477" s="230" t="s">
        <v>136</v>
      </c>
    </row>
    <row r="478" s="14" customFormat="1">
      <c r="A478" s="14"/>
      <c r="B478" s="231"/>
      <c r="C478" s="232"/>
      <c r="D478" s="222" t="s">
        <v>147</v>
      </c>
      <c r="E478" s="233" t="s">
        <v>19</v>
      </c>
      <c r="F478" s="234" t="s">
        <v>316</v>
      </c>
      <c r="G478" s="232"/>
      <c r="H478" s="235">
        <v>2.125</v>
      </c>
      <c r="I478" s="236"/>
      <c r="J478" s="232"/>
      <c r="K478" s="232"/>
      <c r="L478" s="237"/>
      <c r="M478" s="238"/>
      <c r="N478" s="239"/>
      <c r="O478" s="239"/>
      <c r="P478" s="239"/>
      <c r="Q478" s="239"/>
      <c r="R478" s="239"/>
      <c r="S478" s="239"/>
      <c r="T478" s="240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1" t="s">
        <v>147</v>
      </c>
      <c r="AU478" s="241" t="s">
        <v>84</v>
      </c>
      <c r="AV478" s="14" t="s">
        <v>84</v>
      </c>
      <c r="AW478" s="14" t="s">
        <v>36</v>
      </c>
      <c r="AX478" s="14" t="s">
        <v>74</v>
      </c>
      <c r="AY478" s="241" t="s">
        <v>136</v>
      </c>
    </row>
    <row r="479" s="14" customFormat="1">
      <c r="A479" s="14"/>
      <c r="B479" s="231"/>
      <c r="C479" s="232"/>
      <c r="D479" s="222" t="s">
        <v>147</v>
      </c>
      <c r="E479" s="233" t="s">
        <v>19</v>
      </c>
      <c r="F479" s="234" t="s">
        <v>347</v>
      </c>
      <c r="G479" s="232"/>
      <c r="H479" s="235">
        <v>5.9749999999999996</v>
      </c>
      <c r="I479" s="236"/>
      <c r="J479" s="232"/>
      <c r="K479" s="232"/>
      <c r="L479" s="237"/>
      <c r="M479" s="238"/>
      <c r="N479" s="239"/>
      <c r="O479" s="239"/>
      <c r="P479" s="239"/>
      <c r="Q479" s="239"/>
      <c r="R479" s="239"/>
      <c r="S479" s="239"/>
      <c r="T479" s="24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1" t="s">
        <v>147</v>
      </c>
      <c r="AU479" s="241" t="s">
        <v>84</v>
      </c>
      <c r="AV479" s="14" t="s">
        <v>84</v>
      </c>
      <c r="AW479" s="14" t="s">
        <v>36</v>
      </c>
      <c r="AX479" s="14" t="s">
        <v>74</v>
      </c>
      <c r="AY479" s="241" t="s">
        <v>136</v>
      </c>
    </row>
    <row r="480" s="13" customFormat="1">
      <c r="A480" s="13"/>
      <c r="B480" s="220"/>
      <c r="C480" s="221"/>
      <c r="D480" s="222" t="s">
        <v>147</v>
      </c>
      <c r="E480" s="223" t="s">
        <v>19</v>
      </c>
      <c r="F480" s="224" t="s">
        <v>153</v>
      </c>
      <c r="G480" s="221"/>
      <c r="H480" s="223" t="s">
        <v>19</v>
      </c>
      <c r="I480" s="225"/>
      <c r="J480" s="221"/>
      <c r="K480" s="221"/>
      <c r="L480" s="226"/>
      <c r="M480" s="227"/>
      <c r="N480" s="228"/>
      <c r="O480" s="228"/>
      <c r="P480" s="228"/>
      <c r="Q480" s="228"/>
      <c r="R480" s="228"/>
      <c r="S480" s="228"/>
      <c r="T480" s="229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0" t="s">
        <v>147</v>
      </c>
      <c r="AU480" s="230" t="s">
        <v>84</v>
      </c>
      <c r="AV480" s="13" t="s">
        <v>82</v>
      </c>
      <c r="AW480" s="13" t="s">
        <v>36</v>
      </c>
      <c r="AX480" s="13" t="s">
        <v>74</v>
      </c>
      <c r="AY480" s="230" t="s">
        <v>136</v>
      </c>
    </row>
    <row r="481" s="14" customFormat="1">
      <c r="A481" s="14"/>
      <c r="B481" s="231"/>
      <c r="C481" s="232"/>
      <c r="D481" s="222" t="s">
        <v>147</v>
      </c>
      <c r="E481" s="233" t="s">
        <v>19</v>
      </c>
      <c r="F481" s="234" t="s">
        <v>318</v>
      </c>
      <c r="G481" s="232"/>
      <c r="H481" s="235">
        <v>7.5599999999999996</v>
      </c>
      <c r="I481" s="236"/>
      <c r="J481" s="232"/>
      <c r="K481" s="232"/>
      <c r="L481" s="237"/>
      <c r="M481" s="238"/>
      <c r="N481" s="239"/>
      <c r="O481" s="239"/>
      <c r="P481" s="239"/>
      <c r="Q481" s="239"/>
      <c r="R481" s="239"/>
      <c r="S481" s="239"/>
      <c r="T481" s="24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1" t="s">
        <v>147</v>
      </c>
      <c r="AU481" s="241" t="s">
        <v>84</v>
      </c>
      <c r="AV481" s="14" t="s">
        <v>84</v>
      </c>
      <c r="AW481" s="14" t="s">
        <v>36</v>
      </c>
      <c r="AX481" s="14" t="s">
        <v>74</v>
      </c>
      <c r="AY481" s="241" t="s">
        <v>136</v>
      </c>
    </row>
    <row r="482" s="15" customFormat="1">
      <c r="A482" s="15"/>
      <c r="B482" s="242"/>
      <c r="C482" s="243"/>
      <c r="D482" s="222" t="s">
        <v>147</v>
      </c>
      <c r="E482" s="244" t="s">
        <v>19</v>
      </c>
      <c r="F482" s="245" t="s">
        <v>155</v>
      </c>
      <c r="G482" s="243"/>
      <c r="H482" s="246">
        <v>25.039999999999999</v>
      </c>
      <c r="I482" s="247"/>
      <c r="J482" s="243"/>
      <c r="K482" s="243"/>
      <c r="L482" s="248"/>
      <c r="M482" s="249"/>
      <c r="N482" s="250"/>
      <c r="O482" s="250"/>
      <c r="P482" s="250"/>
      <c r="Q482" s="250"/>
      <c r="R482" s="250"/>
      <c r="S482" s="250"/>
      <c r="T482" s="251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2" t="s">
        <v>147</v>
      </c>
      <c r="AU482" s="252" t="s">
        <v>84</v>
      </c>
      <c r="AV482" s="15" t="s">
        <v>143</v>
      </c>
      <c r="AW482" s="15" t="s">
        <v>36</v>
      </c>
      <c r="AX482" s="15" t="s">
        <v>82</v>
      </c>
      <c r="AY482" s="252" t="s">
        <v>136</v>
      </c>
    </row>
    <row r="483" s="2" customFormat="1" ht="33" customHeight="1">
      <c r="A483" s="40"/>
      <c r="B483" s="41"/>
      <c r="C483" s="202" t="s">
        <v>475</v>
      </c>
      <c r="D483" s="202" t="s">
        <v>138</v>
      </c>
      <c r="E483" s="203" t="s">
        <v>476</v>
      </c>
      <c r="F483" s="204" t="s">
        <v>477</v>
      </c>
      <c r="G483" s="205" t="s">
        <v>212</v>
      </c>
      <c r="H483" s="206">
        <v>12.810000000000001</v>
      </c>
      <c r="I483" s="207"/>
      <c r="J483" s="208">
        <f>ROUND(I483*H483,2)</f>
        <v>0</v>
      </c>
      <c r="K483" s="204" t="s">
        <v>142</v>
      </c>
      <c r="L483" s="46"/>
      <c r="M483" s="209" t="s">
        <v>19</v>
      </c>
      <c r="N483" s="210" t="s">
        <v>45</v>
      </c>
      <c r="O483" s="86"/>
      <c r="P483" s="211">
        <f>O483*H483</f>
        <v>0</v>
      </c>
      <c r="Q483" s="211">
        <v>0</v>
      </c>
      <c r="R483" s="211">
        <f>Q483*H483</f>
        <v>0</v>
      </c>
      <c r="S483" s="211">
        <v>0</v>
      </c>
      <c r="T483" s="212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3" t="s">
        <v>254</v>
      </c>
      <c r="AT483" s="213" t="s">
        <v>138</v>
      </c>
      <c r="AU483" s="213" t="s">
        <v>84</v>
      </c>
      <c r="AY483" s="19" t="s">
        <v>136</v>
      </c>
      <c r="BE483" s="214">
        <f>IF(N483="základní",J483,0)</f>
        <v>0</v>
      </c>
      <c r="BF483" s="214">
        <f>IF(N483="snížená",J483,0)</f>
        <v>0</v>
      </c>
      <c r="BG483" s="214">
        <f>IF(N483="zákl. přenesená",J483,0)</f>
        <v>0</v>
      </c>
      <c r="BH483" s="214">
        <f>IF(N483="sníž. přenesená",J483,0)</f>
        <v>0</v>
      </c>
      <c r="BI483" s="214">
        <f>IF(N483="nulová",J483,0)</f>
        <v>0</v>
      </c>
      <c r="BJ483" s="19" t="s">
        <v>82</v>
      </c>
      <c r="BK483" s="214">
        <f>ROUND(I483*H483,2)</f>
        <v>0</v>
      </c>
      <c r="BL483" s="19" t="s">
        <v>254</v>
      </c>
      <c r="BM483" s="213" t="s">
        <v>478</v>
      </c>
    </row>
    <row r="484" s="2" customFormat="1">
      <c r="A484" s="40"/>
      <c r="B484" s="41"/>
      <c r="C484" s="42"/>
      <c r="D484" s="215" t="s">
        <v>145</v>
      </c>
      <c r="E484" s="42"/>
      <c r="F484" s="216" t="s">
        <v>479</v>
      </c>
      <c r="G484" s="42"/>
      <c r="H484" s="42"/>
      <c r="I484" s="217"/>
      <c r="J484" s="42"/>
      <c r="K484" s="42"/>
      <c r="L484" s="46"/>
      <c r="M484" s="218"/>
      <c r="N484" s="219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145</v>
      </c>
      <c r="AU484" s="19" t="s">
        <v>84</v>
      </c>
    </row>
    <row r="485" s="13" customFormat="1">
      <c r="A485" s="13"/>
      <c r="B485" s="220"/>
      <c r="C485" s="221"/>
      <c r="D485" s="222" t="s">
        <v>147</v>
      </c>
      <c r="E485" s="223" t="s">
        <v>19</v>
      </c>
      <c r="F485" s="224" t="s">
        <v>148</v>
      </c>
      <c r="G485" s="221"/>
      <c r="H485" s="223" t="s">
        <v>19</v>
      </c>
      <c r="I485" s="225"/>
      <c r="J485" s="221"/>
      <c r="K485" s="221"/>
      <c r="L485" s="226"/>
      <c r="M485" s="227"/>
      <c r="N485" s="228"/>
      <c r="O485" s="228"/>
      <c r="P485" s="228"/>
      <c r="Q485" s="228"/>
      <c r="R485" s="228"/>
      <c r="S485" s="228"/>
      <c r="T485" s="229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0" t="s">
        <v>147</v>
      </c>
      <c r="AU485" s="230" t="s">
        <v>84</v>
      </c>
      <c r="AV485" s="13" t="s">
        <v>82</v>
      </c>
      <c r="AW485" s="13" t="s">
        <v>36</v>
      </c>
      <c r="AX485" s="13" t="s">
        <v>74</v>
      </c>
      <c r="AY485" s="230" t="s">
        <v>136</v>
      </c>
    </row>
    <row r="486" s="14" customFormat="1">
      <c r="A486" s="14"/>
      <c r="B486" s="231"/>
      <c r="C486" s="232"/>
      <c r="D486" s="222" t="s">
        <v>147</v>
      </c>
      <c r="E486" s="233" t="s">
        <v>19</v>
      </c>
      <c r="F486" s="234" t="s">
        <v>480</v>
      </c>
      <c r="G486" s="232"/>
      <c r="H486" s="235">
        <v>3.6899999999999999</v>
      </c>
      <c r="I486" s="236"/>
      <c r="J486" s="232"/>
      <c r="K486" s="232"/>
      <c r="L486" s="237"/>
      <c r="M486" s="238"/>
      <c r="N486" s="239"/>
      <c r="O486" s="239"/>
      <c r="P486" s="239"/>
      <c r="Q486" s="239"/>
      <c r="R486" s="239"/>
      <c r="S486" s="239"/>
      <c r="T486" s="240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1" t="s">
        <v>147</v>
      </c>
      <c r="AU486" s="241" t="s">
        <v>84</v>
      </c>
      <c r="AV486" s="14" t="s">
        <v>84</v>
      </c>
      <c r="AW486" s="14" t="s">
        <v>36</v>
      </c>
      <c r="AX486" s="14" t="s">
        <v>74</v>
      </c>
      <c r="AY486" s="241" t="s">
        <v>136</v>
      </c>
    </row>
    <row r="487" s="13" customFormat="1">
      <c r="A487" s="13"/>
      <c r="B487" s="220"/>
      <c r="C487" s="221"/>
      <c r="D487" s="222" t="s">
        <v>147</v>
      </c>
      <c r="E487" s="223" t="s">
        <v>19</v>
      </c>
      <c r="F487" s="224" t="s">
        <v>150</v>
      </c>
      <c r="G487" s="221"/>
      <c r="H487" s="223" t="s">
        <v>19</v>
      </c>
      <c r="I487" s="225"/>
      <c r="J487" s="221"/>
      <c r="K487" s="221"/>
      <c r="L487" s="226"/>
      <c r="M487" s="227"/>
      <c r="N487" s="228"/>
      <c r="O487" s="228"/>
      <c r="P487" s="228"/>
      <c r="Q487" s="228"/>
      <c r="R487" s="228"/>
      <c r="S487" s="228"/>
      <c r="T487" s="229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0" t="s">
        <v>147</v>
      </c>
      <c r="AU487" s="230" t="s">
        <v>84</v>
      </c>
      <c r="AV487" s="13" t="s">
        <v>82</v>
      </c>
      <c r="AW487" s="13" t="s">
        <v>36</v>
      </c>
      <c r="AX487" s="13" t="s">
        <v>74</v>
      </c>
      <c r="AY487" s="230" t="s">
        <v>136</v>
      </c>
    </row>
    <row r="488" s="14" customFormat="1">
      <c r="A488" s="14"/>
      <c r="B488" s="231"/>
      <c r="C488" s="232"/>
      <c r="D488" s="222" t="s">
        <v>147</v>
      </c>
      <c r="E488" s="233" t="s">
        <v>19</v>
      </c>
      <c r="F488" s="234" t="s">
        <v>481</v>
      </c>
      <c r="G488" s="232"/>
      <c r="H488" s="235">
        <v>1.77</v>
      </c>
      <c r="I488" s="236"/>
      <c r="J488" s="232"/>
      <c r="K488" s="232"/>
      <c r="L488" s="237"/>
      <c r="M488" s="238"/>
      <c r="N488" s="239"/>
      <c r="O488" s="239"/>
      <c r="P488" s="239"/>
      <c r="Q488" s="239"/>
      <c r="R488" s="239"/>
      <c r="S488" s="239"/>
      <c r="T488" s="24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1" t="s">
        <v>147</v>
      </c>
      <c r="AU488" s="241" t="s">
        <v>84</v>
      </c>
      <c r="AV488" s="14" t="s">
        <v>84</v>
      </c>
      <c r="AW488" s="14" t="s">
        <v>36</v>
      </c>
      <c r="AX488" s="14" t="s">
        <v>74</v>
      </c>
      <c r="AY488" s="241" t="s">
        <v>136</v>
      </c>
    </row>
    <row r="489" s="14" customFormat="1">
      <c r="A489" s="14"/>
      <c r="B489" s="231"/>
      <c r="C489" s="232"/>
      <c r="D489" s="222" t="s">
        <v>147</v>
      </c>
      <c r="E489" s="233" t="s">
        <v>19</v>
      </c>
      <c r="F489" s="234" t="s">
        <v>482</v>
      </c>
      <c r="G489" s="232"/>
      <c r="H489" s="235">
        <v>2.7000000000000002</v>
      </c>
      <c r="I489" s="236"/>
      <c r="J489" s="232"/>
      <c r="K489" s="232"/>
      <c r="L489" s="237"/>
      <c r="M489" s="238"/>
      <c r="N489" s="239"/>
      <c r="O489" s="239"/>
      <c r="P489" s="239"/>
      <c r="Q489" s="239"/>
      <c r="R489" s="239"/>
      <c r="S489" s="239"/>
      <c r="T489" s="240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1" t="s">
        <v>147</v>
      </c>
      <c r="AU489" s="241" t="s">
        <v>84</v>
      </c>
      <c r="AV489" s="14" t="s">
        <v>84</v>
      </c>
      <c r="AW489" s="14" t="s">
        <v>36</v>
      </c>
      <c r="AX489" s="14" t="s">
        <v>74</v>
      </c>
      <c r="AY489" s="241" t="s">
        <v>136</v>
      </c>
    </row>
    <row r="490" s="14" customFormat="1">
      <c r="A490" s="14"/>
      <c r="B490" s="231"/>
      <c r="C490" s="232"/>
      <c r="D490" s="222" t="s">
        <v>147</v>
      </c>
      <c r="E490" s="233" t="s">
        <v>19</v>
      </c>
      <c r="F490" s="234" t="s">
        <v>483</v>
      </c>
      <c r="G490" s="232"/>
      <c r="H490" s="235">
        <v>1.3500000000000001</v>
      </c>
      <c r="I490" s="236"/>
      <c r="J490" s="232"/>
      <c r="K490" s="232"/>
      <c r="L490" s="237"/>
      <c r="M490" s="238"/>
      <c r="N490" s="239"/>
      <c r="O490" s="239"/>
      <c r="P490" s="239"/>
      <c r="Q490" s="239"/>
      <c r="R490" s="239"/>
      <c r="S490" s="239"/>
      <c r="T490" s="240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1" t="s">
        <v>147</v>
      </c>
      <c r="AU490" s="241" t="s">
        <v>84</v>
      </c>
      <c r="AV490" s="14" t="s">
        <v>84</v>
      </c>
      <c r="AW490" s="14" t="s">
        <v>36</v>
      </c>
      <c r="AX490" s="14" t="s">
        <v>74</v>
      </c>
      <c r="AY490" s="241" t="s">
        <v>136</v>
      </c>
    </row>
    <row r="491" s="13" customFormat="1">
      <c r="A491" s="13"/>
      <c r="B491" s="220"/>
      <c r="C491" s="221"/>
      <c r="D491" s="222" t="s">
        <v>147</v>
      </c>
      <c r="E491" s="223" t="s">
        <v>19</v>
      </c>
      <c r="F491" s="224" t="s">
        <v>153</v>
      </c>
      <c r="G491" s="221"/>
      <c r="H491" s="223" t="s">
        <v>19</v>
      </c>
      <c r="I491" s="225"/>
      <c r="J491" s="221"/>
      <c r="K491" s="221"/>
      <c r="L491" s="226"/>
      <c r="M491" s="227"/>
      <c r="N491" s="228"/>
      <c r="O491" s="228"/>
      <c r="P491" s="228"/>
      <c r="Q491" s="228"/>
      <c r="R491" s="228"/>
      <c r="S491" s="228"/>
      <c r="T491" s="229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0" t="s">
        <v>147</v>
      </c>
      <c r="AU491" s="230" t="s">
        <v>84</v>
      </c>
      <c r="AV491" s="13" t="s">
        <v>82</v>
      </c>
      <c r="AW491" s="13" t="s">
        <v>36</v>
      </c>
      <c r="AX491" s="13" t="s">
        <v>74</v>
      </c>
      <c r="AY491" s="230" t="s">
        <v>136</v>
      </c>
    </row>
    <row r="492" s="14" customFormat="1">
      <c r="A492" s="14"/>
      <c r="B492" s="231"/>
      <c r="C492" s="232"/>
      <c r="D492" s="222" t="s">
        <v>147</v>
      </c>
      <c r="E492" s="233" t="s">
        <v>19</v>
      </c>
      <c r="F492" s="234" t="s">
        <v>484</v>
      </c>
      <c r="G492" s="232"/>
      <c r="H492" s="235">
        <v>3.2999999999999998</v>
      </c>
      <c r="I492" s="236"/>
      <c r="J492" s="232"/>
      <c r="K492" s="232"/>
      <c r="L492" s="237"/>
      <c r="M492" s="238"/>
      <c r="N492" s="239"/>
      <c r="O492" s="239"/>
      <c r="P492" s="239"/>
      <c r="Q492" s="239"/>
      <c r="R492" s="239"/>
      <c r="S492" s="239"/>
      <c r="T492" s="240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1" t="s">
        <v>147</v>
      </c>
      <c r="AU492" s="241" t="s">
        <v>84</v>
      </c>
      <c r="AV492" s="14" t="s">
        <v>84</v>
      </c>
      <c r="AW492" s="14" t="s">
        <v>36</v>
      </c>
      <c r="AX492" s="14" t="s">
        <v>74</v>
      </c>
      <c r="AY492" s="241" t="s">
        <v>136</v>
      </c>
    </row>
    <row r="493" s="15" customFormat="1">
      <c r="A493" s="15"/>
      <c r="B493" s="242"/>
      <c r="C493" s="243"/>
      <c r="D493" s="222" t="s">
        <v>147</v>
      </c>
      <c r="E493" s="244" t="s">
        <v>19</v>
      </c>
      <c r="F493" s="245" t="s">
        <v>155</v>
      </c>
      <c r="G493" s="243"/>
      <c r="H493" s="246">
        <v>12.810000000000001</v>
      </c>
      <c r="I493" s="247"/>
      <c r="J493" s="243"/>
      <c r="K493" s="243"/>
      <c r="L493" s="248"/>
      <c r="M493" s="249"/>
      <c r="N493" s="250"/>
      <c r="O493" s="250"/>
      <c r="P493" s="250"/>
      <c r="Q493" s="250"/>
      <c r="R493" s="250"/>
      <c r="S493" s="250"/>
      <c r="T493" s="251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52" t="s">
        <v>147</v>
      </c>
      <c r="AU493" s="252" t="s">
        <v>84</v>
      </c>
      <c r="AV493" s="15" t="s">
        <v>143</v>
      </c>
      <c r="AW493" s="15" t="s">
        <v>36</v>
      </c>
      <c r="AX493" s="15" t="s">
        <v>82</v>
      </c>
      <c r="AY493" s="252" t="s">
        <v>136</v>
      </c>
    </row>
    <row r="494" s="2" customFormat="1" ht="16.5" customHeight="1">
      <c r="A494" s="40"/>
      <c r="B494" s="41"/>
      <c r="C494" s="253" t="s">
        <v>485</v>
      </c>
      <c r="D494" s="253" t="s">
        <v>185</v>
      </c>
      <c r="E494" s="254" t="s">
        <v>486</v>
      </c>
      <c r="F494" s="255" t="s">
        <v>487</v>
      </c>
      <c r="G494" s="256" t="s">
        <v>188</v>
      </c>
      <c r="H494" s="257">
        <v>0.012999999999999999</v>
      </c>
      <c r="I494" s="258"/>
      <c r="J494" s="259">
        <f>ROUND(I494*H494,2)</f>
        <v>0</v>
      </c>
      <c r="K494" s="255" t="s">
        <v>142</v>
      </c>
      <c r="L494" s="260"/>
      <c r="M494" s="261" t="s">
        <v>19</v>
      </c>
      <c r="N494" s="262" t="s">
        <v>45</v>
      </c>
      <c r="O494" s="86"/>
      <c r="P494" s="211">
        <f>O494*H494</f>
        <v>0</v>
      </c>
      <c r="Q494" s="211">
        <v>1</v>
      </c>
      <c r="R494" s="211">
        <f>Q494*H494</f>
        <v>0.012999999999999999</v>
      </c>
      <c r="S494" s="211">
        <v>0</v>
      </c>
      <c r="T494" s="212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3" t="s">
        <v>359</v>
      </c>
      <c r="AT494" s="213" t="s">
        <v>185</v>
      </c>
      <c r="AU494" s="213" t="s">
        <v>84</v>
      </c>
      <c r="AY494" s="19" t="s">
        <v>136</v>
      </c>
      <c r="BE494" s="214">
        <f>IF(N494="základní",J494,0)</f>
        <v>0</v>
      </c>
      <c r="BF494" s="214">
        <f>IF(N494="snížená",J494,0)</f>
        <v>0</v>
      </c>
      <c r="BG494" s="214">
        <f>IF(N494="zákl. přenesená",J494,0)</f>
        <v>0</v>
      </c>
      <c r="BH494" s="214">
        <f>IF(N494="sníž. přenesená",J494,0)</f>
        <v>0</v>
      </c>
      <c r="BI494" s="214">
        <f>IF(N494="nulová",J494,0)</f>
        <v>0</v>
      </c>
      <c r="BJ494" s="19" t="s">
        <v>82</v>
      </c>
      <c r="BK494" s="214">
        <f>ROUND(I494*H494,2)</f>
        <v>0</v>
      </c>
      <c r="BL494" s="19" t="s">
        <v>254</v>
      </c>
      <c r="BM494" s="213" t="s">
        <v>488</v>
      </c>
    </row>
    <row r="495" s="13" customFormat="1">
      <c r="A495" s="13"/>
      <c r="B495" s="220"/>
      <c r="C495" s="221"/>
      <c r="D495" s="222" t="s">
        <v>147</v>
      </c>
      <c r="E495" s="223" t="s">
        <v>19</v>
      </c>
      <c r="F495" s="224" t="s">
        <v>148</v>
      </c>
      <c r="G495" s="221"/>
      <c r="H495" s="223" t="s">
        <v>19</v>
      </c>
      <c r="I495" s="225"/>
      <c r="J495" s="221"/>
      <c r="K495" s="221"/>
      <c r="L495" s="226"/>
      <c r="M495" s="227"/>
      <c r="N495" s="228"/>
      <c r="O495" s="228"/>
      <c r="P495" s="228"/>
      <c r="Q495" s="228"/>
      <c r="R495" s="228"/>
      <c r="S495" s="228"/>
      <c r="T495" s="229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0" t="s">
        <v>147</v>
      </c>
      <c r="AU495" s="230" t="s">
        <v>84</v>
      </c>
      <c r="AV495" s="13" t="s">
        <v>82</v>
      </c>
      <c r="AW495" s="13" t="s">
        <v>36</v>
      </c>
      <c r="AX495" s="13" t="s">
        <v>74</v>
      </c>
      <c r="AY495" s="230" t="s">
        <v>136</v>
      </c>
    </row>
    <row r="496" s="14" customFormat="1">
      <c r="A496" s="14"/>
      <c r="B496" s="231"/>
      <c r="C496" s="232"/>
      <c r="D496" s="222" t="s">
        <v>147</v>
      </c>
      <c r="E496" s="233" t="s">
        <v>19</v>
      </c>
      <c r="F496" s="234" t="s">
        <v>315</v>
      </c>
      <c r="G496" s="232"/>
      <c r="H496" s="235">
        <v>9.3800000000000008</v>
      </c>
      <c r="I496" s="236"/>
      <c r="J496" s="232"/>
      <c r="K496" s="232"/>
      <c r="L496" s="237"/>
      <c r="M496" s="238"/>
      <c r="N496" s="239"/>
      <c r="O496" s="239"/>
      <c r="P496" s="239"/>
      <c r="Q496" s="239"/>
      <c r="R496" s="239"/>
      <c r="S496" s="239"/>
      <c r="T496" s="240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1" t="s">
        <v>147</v>
      </c>
      <c r="AU496" s="241" t="s">
        <v>84</v>
      </c>
      <c r="AV496" s="14" t="s">
        <v>84</v>
      </c>
      <c r="AW496" s="14" t="s">
        <v>36</v>
      </c>
      <c r="AX496" s="14" t="s">
        <v>74</v>
      </c>
      <c r="AY496" s="241" t="s">
        <v>136</v>
      </c>
    </row>
    <row r="497" s="14" customFormat="1">
      <c r="A497" s="14"/>
      <c r="B497" s="231"/>
      <c r="C497" s="232"/>
      <c r="D497" s="222" t="s">
        <v>147</v>
      </c>
      <c r="E497" s="233" t="s">
        <v>19</v>
      </c>
      <c r="F497" s="234" t="s">
        <v>480</v>
      </c>
      <c r="G497" s="232"/>
      <c r="H497" s="235">
        <v>3.6899999999999999</v>
      </c>
      <c r="I497" s="236"/>
      <c r="J497" s="232"/>
      <c r="K497" s="232"/>
      <c r="L497" s="237"/>
      <c r="M497" s="238"/>
      <c r="N497" s="239"/>
      <c r="O497" s="239"/>
      <c r="P497" s="239"/>
      <c r="Q497" s="239"/>
      <c r="R497" s="239"/>
      <c r="S497" s="239"/>
      <c r="T497" s="24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1" t="s">
        <v>147</v>
      </c>
      <c r="AU497" s="241" t="s">
        <v>84</v>
      </c>
      <c r="AV497" s="14" t="s">
        <v>84</v>
      </c>
      <c r="AW497" s="14" t="s">
        <v>36</v>
      </c>
      <c r="AX497" s="14" t="s">
        <v>74</v>
      </c>
      <c r="AY497" s="241" t="s">
        <v>136</v>
      </c>
    </row>
    <row r="498" s="13" customFormat="1">
      <c r="A498" s="13"/>
      <c r="B498" s="220"/>
      <c r="C498" s="221"/>
      <c r="D498" s="222" t="s">
        <v>147</v>
      </c>
      <c r="E498" s="223" t="s">
        <v>19</v>
      </c>
      <c r="F498" s="224" t="s">
        <v>150</v>
      </c>
      <c r="G498" s="221"/>
      <c r="H498" s="223" t="s">
        <v>19</v>
      </c>
      <c r="I498" s="225"/>
      <c r="J498" s="221"/>
      <c r="K498" s="221"/>
      <c r="L498" s="226"/>
      <c r="M498" s="227"/>
      <c r="N498" s="228"/>
      <c r="O498" s="228"/>
      <c r="P498" s="228"/>
      <c r="Q498" s="228"/>
      <c r="R498" s="228"/>
      <c r="S498" s="228"/>
      <c r="T498" s="229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0" t="s">
        <v>147</v>
      </c>
      <c r="AU498" s="230" t="s">
        <v>84</v>
      </c>
      <c r="AV498" s="13" t="s">
        <v>82</v>
      </c>
      <c r="AW498" s="13" t="s">
        <v>36</v>
      </c>
      <c r="AX498" s="13" t="s">
        <v>74</v>
      </c>
      <c r="AY498" s="230" t="s">
        <v>136</v>
      </c>
    </row>
    <row r="499" s="14" customFormat="1">
      <c r="A499" s="14"/>
      <c r="B499" s="231"/>
      <c r="C499" s="232"/>
      <c r="D499" s="222" t="s">
        <v>147</v>
      </c>
      <c r="E499" s="233" t="s">
        <v>19</v>
      </c>
      <c r="F499" s="234" t="s">
        <v>316</v>
      </c>
      <c r="G499" s="232"/>
      <c r="H499" s="235">
        <v>2.125</v>
      </c>
      <c r="I499" s="236"/>
      <c r="J499" s="232"/>
      <c r="K499" s="232"/>
      <c r="L499" s="237"/>
      <c r="M499" s="238"/>
      <c r="N499" s="239"/>
      <c r="O499" s="239"/>
      <c r="P499" s="239"/>
      <c r="Q499" s="239"/>
      <c r="R499" s="239"/>
      <c r="S499" s="239"/>
      <c r="T499" s="240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1" t="s">
        <v>147</v>
      </c>
      <c r="AU499" s="241" t="s">
        <v>84</v>
      </c>
      <c r="AV499" s="14" t="s">
        <v>84</v>
      </c>
      <c r="AW499" s="14" t="s">
        <v>36</v>
      </c>
      <c r="AX499" s="14" t="s">
        <v>74</v>
      </c>
      <c r="AY499" s="241" t="s">
        <v>136</v>
      </c>
    </row>
    <row r="500" s="14" customFormat="1">
      <c r="A500" s="14"/>
      <c r="B500" s="231"/>
      <c r="C500" s="232"/>
      <c r="D500" s="222" t="s">
        <v>147</v>
      </c>
      <c r="E500" s="233" t="s">
        <v>19</v>
      </c>
      <c r="F500" s="234" t="s">
        <v>347</v>
      </c>
      <c r="G500" s="232"/>
      <c r="H500" s="235">
        <v>5.9749999999999996</v>
      </c>
      <c r="I500" s="236"/>
      <c r="J500" s="232"/>
      <c r="K500" s="232"/>
      <c r="L500" s="237"/>
      <c r="M500" s="238"/>
      <c r="N500" s="239"/>
      <c r="O500" s="239"/>
      <c r="P500" s="239"/>
      <c r="Q500" s="239"/>
      <c r="R500" s="239"/>
      <c r="S500" s="239"/>
      <c r="T500" s="240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1" t="s">
        <v>147</v>
      </c>
      <c r="AU500" s="241" t="s">
        <v>84</v>
      </c>
      <c r="AV500" s="14" t="s">
        <v>84</v>
      </c>
      <c r="AW500" s="14" t="s">
        <v>36</v>
      </c>
      <c r="AX500" s="14" t="s">
        <v>74</v>
      </c>
      <c r="AY500" s="241" t="s">
        <v>136</v>
      </c>
    </row>
    <row r="501" s="14" customFormat="1">
      <c r="A501" s="14"/>
      <c r="B501" s="231"/>
      <c r="C501" s="232"/>
      <c r="D501" s="222" t="s">
        <v>147</v>
      </c>
      <c r="E501" s="233" t="s">
        <v>19</v>
      </c>
      <c r="F501" s="234" t="s">
        <v>481</v>
      </c>
      <c r="G501" s="232"/>
      <c r="H501" s="235">
        <v>1.77</v>
      </c>
      <c r="I501" s="236"/>
      <c r="J501" s="232"/>
      <c r="K501" s="232"/>
      <c r="L501" s="237"/>
      <c r="M501" s="238"/>
      <c r="N501" s="239"/>
      <c r="O501" s="239"/>
      <c r="P501" s="239"/>
      <c r="Q501" s="239"/>
      <c r="R501" s="239"/>
      <c r="S501" s="239"/>
      <c r="T501" s="240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1" t="s">
        <v>147</v>
      </c>
      <c r="AU501" s="241" t="s">
        <v>84</v>
      </c>
      <c r="AV501" s="14" t="s">
        <v>84</v>
      </c>
      <c r="AW501" s="14" t="s">
        <v>36</v>
      </c>
      <c r="AX501" s="14" t="s">
        <v>74</v>
      </c>
      <c r="AY501" s="241" t="s">
        <v>136</v>
      </c>
    </row>
    <row r="502" s="14" customFormat="1">
      <c r="A502" s="14"/>
      <c r="B502" s="231"/>
      <c r="C502" s="232"/>
      <c r="D502" s="222" t="s">
        <v>147</v>
      </c>
      <c r="E502" s="233" t="s">
        <v>19</v>
      </c>
      <c r="F502" s="234" t="s">
        <v>482</v>
      </c>
      <c r="G502" s="232"/>
      <c r="H502" s="235">
        <v>2.7000000000000002</v>
      </c>
      <c r="I502" s="236"/>
      <c r="J502" s="232"/>
      <c r="K502" s="232"/>
      <c r="L502" s="237"/>
      <c r="M502" s="238"/>
      <c r="N502" s="239"/>
      <c r="O502" s="239"/>
      <c r="P502" s="239"/>
      <c r="Q502" s="239"/>
      <c r="R502" s="239"/>
      <c r="S502" s="239"/>
      <c r="T502" s="240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1" t="s">
        <v>147</v>
      </c>
      <c r="AU502" s="241" t="s">
        <v>84</v>
      </c>
      <c r="AV502" s="14" t="s">
        <v>84</v>
      </c>
      <c r="AW502" s="14" t="s">
        <v>36</v>
      </c>
      <c r="AX502" s="14" t="s">
        <v>74</v>
      </c>
      <c r="AY502" s="241" t="s">
        <v>136</v>
      </c>
    </row>
    <row r="503" s="14" customFormat="1">
      <c r="A503" s="14"/>
      <c r="B503" s="231"/>
      <c r="C503" s="232"/>
      <c r="D503" s="222" t="s">
        <v>147</v>
      </c>
      <c r="E503" s="233" t="s">
        <v>19</v>
      </c>
      <c r="F503" s="234" t="s">
        <v>483</v>
      </c>
      <c r="G503" s="232"/>
      <c r="H503" s="235">
        <v>1.3500000000000001</v>
      </c>
      <c r="I503" s="236"/>
      <c r="J503" s="232"/>
      <c r="K503" s="232"/>
      <c r="L503" s="237"/>
      <c r="M503" s="238"/>
      <c r="N503" s="239"/>
      <c r="O503" s="239"/>
      <c r="P503" s="239"/>
      <c r="Q503" s="239"/>
      <c r="R503" s="239"/>
      <c r="S503" s="239"/>
      <c r="T503" s="240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1" t="s">
        <v>147</v>
      </c>
      <c r="AU503" s="241" t="s">
        <v>84</v>
      </c>
      <c r="AV503" s="14" t="s">
        <v>84</v>
      </c>
      <c r="AW503" s="14" t="s">
        <v>36</v>
      </c>
      <c r="AX503" s="14" t="s">
        <v>74</v>
      </c>
      <c r="AY503" s="241" t="s">
        <v>136</v>
      </c>
    </row>
    <row r="504" s="13" customFormat="1">
      <c r="A504" s="13"/>
      <c r="B504" s="220"/>
      <c r="C504" s="221"/>
      <c r="D504" s="222" t="s">
        <v>147</v>
      </c>
      <c r="E504" s="223" t="s">
        <v>19</v>
      </c>
      <c r="F504" s="224" t="s">
        <v>153</v>
      </c>
      <c r="G504" s="221"/>
      <c r="H504" s="223" t="s">
        <v>19</v>
      </c>
      <c r="I504" s="225"/>
      <c r="J504" s="221"/>
      <c r="K504" s="221"/>
      <c r="L504" s="226"/>
      <c r="M504" s="227"/>
      <c r="N504" s="228"/>
      <c r="O504" s="228"/>
      <c r="P504" s="228"/>
      <c r="Q504" s="228"/>
      <c r="R504" s="228"/>
      <c r="S504" s="228"/>
      <c r="T504" s="229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0" t="s">
        <v>147</v>
      </c>
      <c r="AU504" s="230" t="s">
        <v>84</v>
      </c>
      <c r="AV504" s="13" t="s">
        <v>82</v>
      </c>
      <c r="AW504" s="13" t="s">
        <v>36</v>
      </c>
      <c r="AX504" s="13" t="s">
        <v>74</v>
      </c>
      <c r="AY504" s="230" t="s">
        <v>136</v>
      </c>
    </row>
    <row r="505" s="14" customFormat="1">
      <c r="A505" s="14"/>
      <c r="B505" s="231"/>
      <c r="C505" s="232"/>
      <c r="D505" s="222" t="s">
        <v>147</v>
      </c>
      <c r="E505" s="233" t="s">
        <v>19</v>
      </c>
      <c r="F505" s="234" t="s">
        <v>318</v>
      </c>
      <c r="G505" s="232"/>
      <c r="H505" s="235">
        <v>7.5599999999999996</v>
      </c>
      <c r="I505" s="236"/>
      <c r="J505" s="232"/>
      <c r="K505" s="232"/>
      <c r="L505" s="237"/>
      <c r="M505" s="238"/>
      <c r="N505" s="239"/>
      <c r="O505" s="239"/>
      <c r="P505" s="239"/>
      <c r="Q505" s="239"/>
      <c r="R505" s="239"/>
      <c r="S505" s="239"/>
      <c r="T505" s="240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1" t="s">
        <v>147</v>
      </c>
      <c r="AU505" s="241" t="s">
        <v>84</v>
      </c>
      <c r="AV505" s="14" t="s">
        <v>84</v>
      </c>
      <c r="AW505" s="14" t="s">
        <v>36</v>
      </c>
      <c r="AX505" s="14" t="s">
        <v>74</v>
      </c>
      <c r="AY505" s="241" t="s">
        <v>136</v>
      </c>
    </row>
    <row r="506" s="14" customFormat="1">
      <c r="A506" s="14"/>
      <c r="B506" s="231"/>
      <c r="C506" s="232"/>
      <c r="D506" s="222" t="s">
        <v>147</v>
      </c>
      <c r="E506" s="233" t="s">
        <v>19</v>
      </c>
      <c r="F506" s="234" t="s">
        <v>484</v>
      </c>
      <c r="G506" s="232"/>
      <c r="H506" s="235">
        <v>3.2999999999999998</v>
      </c>
      <c r="I506" s="236"/>
      <c r="J506" s="232"/>
      <c r="K506" s="232"/>
      <c r="L506" s="237"/>
      <c r="M506" s="238"/>
      <c r="N506" s="239"/>
      <c r="O506" s="239"/>
      <c r="P506" s="239"/>
      <c r="Q506" s="239"/>
      <c r="R506" s="239"/>
      <c r="S506" s="239"/>
      <c r="T506" s="24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1" t="s">
        <v>147</v>
      </c>
      <c r="AU506" s="241" t="s">
        <v>84</v>
      </c>
      <c r="AV506" s="14" t="s">
        <v>84</v>
      </c>
      <c r="AW506" s="14" t="s">
        <v>36</v>
      </c>
      <c r="AX506" s="14" t="s">
        <v>74</v>
      </c>
      <c r="AY506" s="241" t="s">
        <v>136</v>
      </c>
    </row>
    <row r="507" s="15" customFormat="1">
      <c r="A507" s="15"/>
      <c r="B507" s="242"/>
      <c r="C507" s="243"/>
      <c r="D507" s="222" t="s">
        <v>147</v>
      </c>
      <c r="E507" s="244" t="s">
        <v>19</v>
      </c>
      <c r="F507" s="245" t="s">
        <v>155</v>
      </c>
      <c r="G507" s="243"/>
      <c r="H507" s="246">
        <v>37.850000000000001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52" t="s">
        <v>147</v>
      </c>
      <c r="AU507" s="252" t="s">
        <v>84</v>
      </c>
      <c r="AV507" s="15" t="s">
        <v>143</v>
      </c>
      <c r="AW507" s="15" t="s">
        <v>36</v>
      </c>
      <c r="AX507" s="15" t="s">
        <v>82</v>
      </c>
      <c r="AY507" s="252" t="s">
        <v>136</v>
      </c>
    </row>
    <row r="508" s="14" customFormat="1">
      <c r="A508" s="14"/>
      <c r="B508" s="231"/>
      <c r="C508" s="232"/>
      <c r="D508" s="222" t="s">
        <v>147</v>
      </c>
      <c r="E508" s="232"/>
      <c r="F508" s="234" t="s">
        <v>489</v>
      </c>
      <c r="G508" s="232"/>
      <c r="H508" s="235">
        <v>0.012999999999999999</v>
      </c>
      <c r="I508" s="236"/>
      <c r="J508" s="232"/>
      <c r="K508" s="232"/>
      <c r="L508" s="237"/>
      <c r="M508" s="238"/>
      <c r="N508" s="239"/>
      <c r="O508" s="239"/>
      <c r="P508" s="239"/>
      <c r="Q508" s="239"/>
      <c r="R508" s="239"/>
      <c r="S508" s="239"/>
      <c r="T508" s="240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1" t="s">
        <v>147</v>
      </c>
      <c r="AU508" s="241" t="s">
        <v>84</v>
      </c>
      <c r="AV508" s="14" t="s">
        <v>84</v>
      </c>
      <c r="AW508" s="14" t="s">
        <v>4</v>
      </c>
      <c r="AX508" s="14" t="s">
        <v>82</v>
      </c>
      <c r="AY508" s="241" t="s">
        <v>136</v>
      </c>
    </row>
    <row r="509" s="2" customFormat="1" ht="33" customHeight="1">
      <c r="A509" s="40"/>
      <c r="B509" s="41"/>
      <c r="C509" s="202" t="s">
        <v>490</v>
      </c>
      <c r="D509" s="202" t="s">
        <v>138</v>
      </c>
      <c r="E509" s="203" t="s">
        <v>491</v>
      </c>
      <c r="F509" s="204" t="s">
        <v>492</v>
      </c>
      <c r="G509" s="205" t="s">
        <v>212</v>
      </c>
      <c r="H509" s="206">
        <v>27.544</v>
      </c>
      <c r="I509" s="207"/>
      <c r="J509" s="208">
        <f>ROUND(I509*H509,2)</f>
        <v>0</v>
      </c>
      <c r="K509" s="204" t="s">
        <v>142</v>
      </c>
      <c r="L509" s="46"/>
      <c r="M509" s="209" t="s">
        <v>19</v>
      </c>
      <c r="N509" s="210" t="s">
        <v>45</v>
      </c>
      <c r="O509" s="86"/>
      <c r="P509" s="211">
        <f>O509*H509</f>
        <v>0</v>
      </c>
      <c r="Q509" s="211">
        <v>0</v>
      </c>
      <c r="R509" s="211">
        <f>Q509*H509</f>
        <v>0</v>
      </c>
      <c r="S509" s="211">
        <v>0.010999999999999999</v>
      </c>
      <c r="T509" s="212">
        <f>S509*H509</f>
        <v>0.30298399999999998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3" t="s">
        <v>254</v>
      </c>
      <c r="AT509" s="213" t="s">
        <v>138</v>
      </c>
      <c r="AU509" s="213" t="s">
        <v>84</v>
      </c>
      <c r="AY509" s="19" t="s">
        <v>136</v>
      </c>
      <c r="BE509" s="214">
        <f>IF(N509="základní",J509,0)</f>
        <v>0</v>
      </c>
      <c r="BF509" s="214">
        <f>IF(N509="snížená",J509,0)</f>
        <v>0</v>
      </c>
      <c r="BG509" s="214">
        <f>IF(N509="zákl. přenesená",J509,0)</f>
        <v>0</v>
      </c>
      <c r="BH509" s="214">
        <f>IF(N509="sníž. přenesená",J509,0)</f>
        <v>0</v>
      </c>
      <c r="BI509" s="214">
        <f>IF(N509="nulová",J509,0)</f>
        <v>0</v>
      </c>
      <c r="BJ509" s="19" t="s">
        <v>82</v>
      </c>
      <c r="BK509" s="214">
        <f>ROUND(I509*H509,2)</f>
        <v>0</v>
      </c>
      <c r="BL509" s="19" t="s">
        <v>254</v>
      </c>
      <c r="BM509" s="213" t="s">
        <v>493</v>
      </c>
    </row>
    <row r="510" s="2" customFormat="1">
      <c r="A510" s="40"/>
      <c r="B510" s="41"/>
      <c r="C510" s="42"/>
      <c r="D510" s="215" t="s">
        <v>145</v>
      </c>
      <c r="E510" s="42"/>
      <c r="F510" s="216" t="s">
        <v>494</v>
      </c>
      <c r="G510" s="42"/>
      <c r="H510" s="42"/>
      <c r="I510" s="217"/>
      <c r="J510" s="42"/>
      <c r="K510" s="42"/>
      <c r="L510" s="46"/>
      <c r="M510" s="218"/>
      <c r="N510" s="219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145</v>
      </c>
      <c r="AU510" s="19" t="s">
        <v>84</v>
      </c>
    </row>
    <row r="511" s="13" customFormat="1">
      <c r="A511" s="13"/>
      <c r="B511" s="220"/>
      <c r="C511" s="221"/>
      <c r="D511" s="222" t="s">
        <v>147</v>
      </c>
      <c r="E511" s="223" t="s">
        <v>19</v>
      </c>
      <c r="F511" s="224" t="s">
        <v>148</v>
      </c>
      <c r="G511" s="221"/>
      <c r="H511" s="223" t="s">
        <v>19</v>
      </c>
      <c r="I511" s="225"/>
      <c r="J511" s="221"/>
      <c r="K511" s="221"/>
      <c r="L511" s="226"/>
      <c r="M511" s="227"/>
      <c r="N511" s="228"/>
      <c r="O511" s="228"/>
      <c r="P511" s="228"/>
      <c r="Q511" s="228"/>
      <c r="R511" s="228"/>
      <c r="S511" s="228"/>
      <c r="T511" s="229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0" t="s">
        <v>147</v>
      </c>
      <c r="AU511" s="230" t="s">
        <v>84</v>
      </c>
      <c r="AV511" s="13" t="s">
        <v>82</v>
      </c>
      <c r="AW511" s="13" t="s">
        <v>36</v>
      </c>
      <c r="AX511" s="13" t="s">
        <v>74</v>
      </c>
      <c r="AY511" s="230" t="s">
        <v>136</v>
      </c>
    </row>
    <row r="512" s="14" customFormat="1">
      <c r="A512" s="14"/>
      <c r="B512" s="231"/>
      <c r="C512" s="232"/>
      <c r="D512" s="222" t="s">
        <v>147</v>
      </c>
      <c r="E512" s="233" t="s">
        <v>19</v>
      </c>
      <c r="F512" s="234" t="s">
        <v>315</v>
      </c>
      <c r="G512" s="232"/>
      <c r="H512" s="235">
        <v>9.3800000000000008</v>
      </c>
      <c r="I512" s="236"/>
      <c r="J512" s="232"/>
      <c r="K512" s="232"/>
      <c r="L512" s="237"/>
      <c r="M512" s="238"/>
      <c r="N512" s="239"/>
      <c r="O512" s="239"/>
      <c r="P512" s="239"/>
      <c r="Q512" s="239"/>
      <c r="R512" s="239"/>
      <c r="S512" s="239"/>
      <c r="T512" s="240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1" t="s">
        <v>147</v>
      </c>
      <c r="AU512" s="241" t="s">
        <v>84</v>
      </c>
      <c r="AV512" s="14" t="s">
        <v>84</v>
      </c>
      <c r="AW512" s="14" t="s">
        <v>36</v>
      </c>
      <c r="AX512" s="14" t="s">
        <v>74</v>
      </c>
      <c r="AY512" s="241" t="s">
        <v>136</v>
      </c>
    </row>
    <row r="513" s="13" customFormat="1">
      <c r="A513" s="13"/>
      <c r="B513" s="220"/>
      <c r="C513" s="221"/>
      <c r="D513" s="222" t="s">
        <v>147</v>
      </c>
      <c r="E513" s="223" t="s">
        <v>19</v>
      </c>
      <c r="F513" s="224" t="s">
        <v>150</v>
      </c>
      <c r="G513" s="221"/>
      <c r="H513" s="223" t="s">
        <v>19</v>
      </c>
      <c r="I513" s="225"/>
      <c r="J513" s="221"/>
      <c r="K513" s="221"/>
      <c r="L513" s="226"/>
      <c r="M513" s="227"/>
      <c r="N513" s="228"/>
      <c r="O513" s="228"/>
      <c r="P513" s="228"/>
      <c r="Q513" s="228"/>
      <c r="R513" s="228"/>
      <c r="S513" s="228"/>
      <c r="T513" s="229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0" t="s">
        <v>147</v>
      </c>
      <c r="AU513" s="230" t="s">
        <v>84</v>
      </c>
      <c r="AV513" s="13" t="s">
        <v>82</v>
      </c>
      <c r="AW513" s="13" t="s">
        <v>36</v>
      </c>
      <c r="AX513" s="13" t="s">
        <v>74</v>
      </c>
      <c r="AY513" s="230" t="s">
        <v>136</v>
      </c>
    </row>
    <row r="514" s="14" customFormat="1">
      <c r="A514" s="14"/>
      <c r="B514" s="231"/>
      <c r="C514" s="232"/>
      <c r="D514" s="222" t="s">
        <v>147</v>
      </c>
      <c r="E514" s="233" t="s">
        <v>19</v>
      </c>
      <c r="F514" s="234" t="s">
        <v>316</v>
      </c>
      <c r="G514" s="232"/>
      <c r="H514" s="235">
        <v>2.125</v>
      </c>
      <c r="I514" s="236"/>
      <c r="J514" s="232"/>
      <c r="K514" s="232"/>
      <c r="L514" s="237"/>
      <c r="M514" s="238"/>
      <c r="N514" s="239"/>
      <c r="O514" s="239"/>
      <c r="P514" s="239"/>
      <c r="Q514" s="239"/>
      <c r="R514" s="239"/>
      <c r="S514" s="239"/>
      <c r="T514" s="240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1" t="s">
        <v>147</v>
      </c>
      <c r="AU514" s="241" t="s">
        <v>84</v>
      </c>
      <c r="AV514" s="14" t="s">
        <v>84</v>
      </c>
      <c r="AW514" s="14" t="s">
        <v>36</v>
      </c>
      <c r="AX514" s="14" t="s">
        <v>74</v>
      </c>
      <c r="AY514" s="241" t="s">
        <v>136</v>
      </c>
    </row>
    <row r="515" s="14" customFormat="1">
      <c r="A515" s="14"/>
      <c r="B515" s="231"/>
      <c r="C515" s="232"/>
      <c r="D515" s="222" t="s">
        <v>147</v>
      </c>
      <c r="E515" s="233" t="s">
        <v>19</v>
      </c>
      <c r="F515" s="234" t="s">
        <v>347</v>
      </c>
      <c r="G515" s="232"/>
      <c r="H515" s="235">
        <v>5.9749999999999996</v>
      </c>
      <c r="I515" s="236"/>
      <c r="J515" s="232"/>
      <c r="K515" s="232"/>
      <c r="L515" s="237"/>
      <c r="M515" s="238"/>
      <c r="N515" s="239"/>
      <c r="O515" s="239"/>
      <c r="P515" s="239"/>
      <c r="Q515" s="239"/>
      <c r="R515" s="239"/>
      <c r="S515" s="239"/>
      <c r="T515" s="240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1" t="s">
        <v>147</v>
      </c>
      <c r="AU515" s="241" t="s">
        <v>84</v>
      </c>
      <c r="AV515" s="14" t="s">
        <v>84</v>
      </c>
      <c r="AW515" s="14" t="s">
        <v>36</v>
      </c>
      <c r="AX515" s="14" t="s">
        <v>74</v>
      </c>
      <c r="AY515" s="241" t="s">
        <v>136</v>
      </c>
    </row>
    <row r="516" s="13" customFormat="1">
      <c r="A516" s="13"/>
      <c r="B516" s="220"/>
      <c r="C516" s="221"/>
      <c r="D516" s="222" t="s">
        <v>147</v>
      </c>
      <c r="E516" s="223" t="s">
        <v>19</v>
      </c>
      <c r="F516" s="224" t="s">
        <v>153</v>
      </c>
      <c r="G516" s="221"/>
      <c r="H516" s="223" t="s">
        <v>19</v>
      </c>
      <c r="I516" s="225"/>
      <c r="J516" s="221"/>
      <c r="K516" s="221"/>
      <c r="L516" s="226"/>
      <c r="M516" s="227"/>
      <c r="N516" s="228"/>
      <c r="O516" s="228"/>
      <c r="P516" s="228"/>
      <c r="Q516" s="228"/>
      <c r="R516" s="228"/>
      <c r="S516" s="228"/>
      <c r="T516" s="229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0" t="s">
        <v>147</v>
      </c>
      <c r="AU516" s="230" t="s">
        <v>84</v>
      </c>
      <c r="AV516" s="13" t="s">
        <v>82</v>
      </c>
      <c r="AW516" s="13" t="s">
        <v>36</v>
      </c>
      <c r="AX516" s="13" t="s">
        <v>74</v>
      </c>
      <c r="AY516" s="230" t="s">
        <v>136</v>
      </c>
    </row>
    <row r="517" s="14" customFormat="1">
      <c r="A517" s="14"/>
      <c r="B517" s="231"/>
      <c r="C517" s="232"/>
      <c r="D517" s="222" t="s">
        <v>147</v>
      </c>
      <c r="E517" s="233" t="s">
        <v>19</v>
      </c>
      <c r="F517" s="234" t="s">
        <v>318</v>
      </c>
      <c r="G517" s="232"/>
      <c r="H517" s="235">
        <v>7.5599999999999996</v>
      </c>
      <c r="I517" s="236"/>
      <c r="J517" s="232"/>
      <c r="K517" s="232"/>
      <c r="L517" s="237"/>
      <c r="M517" s="238"/>
      <c r="N517" s="239"/>
      <c r="O517" s="239"/>
      <c r="P517" s="239"/>
      <c r="Q517" s="239"/>
      <c r="R517" s="239"/>
      <c r="S517" s="239"/>
      <c r="T517" s="240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1" t="s">
        <v>147</v>
      </c>
      <c r="AU517" s="241" t="s">
        <v>84</v>
      </c>
      <c r="AV517" s="14" t="s">
        <v>84</v>
      </c>
      <c r="AW517" s="14" t="s">
        <v>36</v>
      </c>
      <c r="AX517" s="14" t="s">
        <v>74</v>
      </c>
      <c r="AY517" s="241" t="s">
        <v>136</v>
      </c>
    </row>
    <row r="518" s="15" customFormat="1">
      <c r="A518" s="15"/>
      <c r="B518" s="242"/>
      <c r="C518" s="243"/>
      <c r="D518" s="222" t="s">
        <v>147</v>
      </c>
      <c r="E518" s="244" t="s">
        <v>19</v>
      </c>
      <c r="F518" s="245" t="s">
        <v>155</v>
      </c>
      <c r="G518" s="243"/>
      <c r="H518" s="246">
        <v>25.039999999999999</v>
      </c>
      <c r="I518" s="247"/>
      <c r="J518" s="243"/>
      <c r="K518" s="243"/>
      <c r="L518" s="248"/>
      <c r="M518" s="249"/>
      <c r="N518" s="250"/>
      <c r="O518" s="250"/>
      <c r="P518" s="250"/>
      <c r="Q518" s="250"/>
      <c r="R518" s="250"/>
      <c r="S518" s="250"/>
      <c r="T518" s="251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52" t="s">
        <v>147</v>
      </c>
      <c r="AU518" s="252" t="s">
        <v>84</v>
      </c>
      <c r="AV518" s="15" t="s">
        <v>143</v>
      </c>
      <c r="AW518" s="15" t="s">
        <v>36</v>
      </c>
      <c r="AX518" s="15" t="s">
        <v>82</v>
      </c>
      <c r="AY518" s="252" t="s">
        <v>136</v>
      </c>
    </row>
    <row r="519" s="14" customFormat="1">
      <c r="A519" s="14"/>
      <c r="B519" s="231"/>
      <c r="C519" s="232"/>
      <c r="D519" s="222" t="s">
        <v>147</v>
      </c>
      <c r="E519" s="232"/>
      <c r="F519" s="234" t="s">
        <v>319</v>
      </c>
      <c r="G519" s="232"/>
      <c r="H519" s="235">
        <v>27.544</v>
      </c>
      <c r="I519" s="236"/>
      <c r="J519" s="232"/>
      <c r="K519" s="232"/>
      <c r="L519" s="237"/>
      <c r="M519" s="238"/>
      <c r="N519" s="239"/>
      <c r="O519" s="239"/>
      <c r="P519" s="239"/>
      <c r="Q519" s="239"/>
      <c r="R519" s="239"/>
      <c r="S519" s="239"/>
      <c r="T519" s="240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1" t="s">
        <v>147</v>
      </c>
      <c r="AU519" s="241" t="s">
        <v>84</v>
      </c>
      <c r="AV519" s="14" t="s">
        <v>84</v>
      </c>
      <c r="AW519" s="14" t="s">
        <v>4</v>
      </c>
      <c r="AX519" s="14" t="s">
        <v>82</v>
      </c>
      <c r="AY519" s="241" t="s">
        <v>136</v>
      </c>
    </row>
    <row r="520" s="2" customFormat="1" ht="24.15" customHeight="1">
      <c r="A520" s="40"/>
      <c r="B520" s="41"/>
      <c r="C520" s="202" t="s">
        <v>495</v>
      </c>
      <c r="D520" s="202" t="s">
        <v>138</v>
      </c>
      <c r="E520" s="203" t="s">
        <v>496</v>
      </c>
      <c r="F520" s="204" t="s">
        <v>497</v>
      </c>
      <c r="G520" s="205" t="s">
        <v>212</v>
      </c>
      <c r="H520" s="206">
        <v>25.039999999999999</v>
      </c>
      <c r="I520" s="207"/>
      <c r="J520" s="208">
        <f>ROUND(I520*H520,2)</f>
        <v>0</v>
      </c>
      <c r="K520" s="204" t="s">
        <v>142</v>
      </c>
      <c r="L520" s="46"/>
      <c r="M520" s="209" t="s">
        <v>19</v>
      </c>
      <c r="N520" s="210" t="s">
        <v>45</v>
      </c>
      <c r="O520" s="86"/>
      <c r="P520" s="211">
        <f>O520*H520</f>
        <v>0</v>
      </c>
      <c r="Q520" s="211">
        <v>0.00040000000000000002</v>
      </c>
      <c r="R520" s="211">
        <f>Q520*H520</f>
        <v>0.010016000000000001</v>
      </c>
      <c r="S520" s="211">
        <v>0</v>
      </c>
      <c r="T520" s="212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3" t="s">
        <v>254</v>
      </c>
      <c r="AT520" s="213" t="s">
        <v>138</v>
      </c>
      <c r="AU520" s="213" t="s">
        <v>84</v>
      </c>
      <c r="AY520" s="19" t="s">
        <v>136</v>
      </c>
      <c r="BE520" s="214">
        <f>IF(N520="základní",J520,0)</f>
        <v>0</v>
      </c>
      <c r="BF520" s="214">
        <f>IF(N520="snížená",J520,0)</f>
        <v>0</v>
      </c>
      <c r="BG520" s="214">
        <f>IF(N520="zákl. přenesená",J520,0)</f>
        <v>0</v>
      </c>
      <c r="BH520" s="214">
        <f>IF(N520="sníž. přenesená",J520,0)</f>
        <v>0</v>
      </c>
      <c r="BI520" s="214">
        <f>IF(N520="nulová",J520,0)</f>
        <v>0</v>
      </c>
      <c r="BJ520" s="19" t="s">
        <v>82</v>
      </c>
      <c r="BK520" s="214">
        <f>ROUND(I520*H520,2)</f>
        <v>0</v>
      </c>
      <c r="BL520" s="19" t="s">
        <v>254</v>
      </c>
      <c r="BM520" s="213" t="s">
        <v>498</v>
      </c>
    </row>
    <row r="521" s="2" customFormat="1">
      <c r="A521" s="40"/>
      <c r="B521" s="41"/>
      <c r="C521" s="42"/>
      <c r="D521" s="215" t="s">
        <v>145</v>
      </c>
      <c r="E521" s="42"/>
      <c r="F521" s="216" t="s">
        <v>499</v>
      </c>
      <c r="G521" s="42"/>
      <c r="H521" s="42"/>
      <c r="I521" s="217"/>
      <c r="J521" s="42"/>
      <c r="K521" s="42"/>
      <c r="L521" s="46"/>
      <c r="M521" s="218"/>
      <c r="N521" s="219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145</v>
      </c>
      <c r="AU521" s="19" t="s">
        <v>84</v>
      </c>
    </row>
    <row r="522" s="13" customFormat="1">
      <c r="A522" s="13"/>
      <c r="B522" s="220"/>
      <c r="C522" s="221"/>
      <c r="D522" s="222" t="s">
        <v>147</v>
      </c>
      <c r="E522" s="223" t="s">
        <v>19</v>
      </c>
      <c r="F522" s="224" t="s">
        <v>148</v>
      </c>
      <c r="G522" s="221"/>
      <c r="H522" s="223" t="s">
        <v>19</v>
      </c>
      <c r="I522" s="225"/>
      <c r="J522" s="221"/>
      <c r="K522" s="221"/>
      <c r="L522" s="226"/>
      <c r="M522" s="227"/>
      <c r="N522" s="228"/>
      <c r="O522" s="228"/>
      <c r="P522" s="228"/>
      <c r="Q522" s="228"/>
      <c r="R522" s="228"/>
      <c r="S522" s="228"/>
      <c r="T522" s="229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0" t="s">
        <v>147</v>
      </c>
      <c r="AU522" s="230" t="s">
        <v>84</v>
      </c>
      <c r="AV522" s="13" t="s">
        <v>82</v>
      </c>
      <c r="AW522" s="13" t="s">
        <v>36</v>
      </c>
      <c r="AX522" s="13" t="s">
        <v>74</v>
      </c>
      <c r="AY522" s="230" t="s">
        <v>136</v>
      </c>
    </row>
    <row r="523" s="14" customFormat="1">
      <c r="A523" s="14"/>
      <c r="B523" s="231"/>
      <c r="C523" s="232"/>
      <c r="D523" s="222" t="s">
        <v>147</v>
      </c>
      <c r="E523" s="233" t="s">
        <v>19</v>
      </c>
      <c r="F523" s="234" t="s">
        <v>315</v>
      </c>
      <c r="G523" s="232"/>
      <c r="H523" s="235">
        <v>9.3800000000000008</v>
      </c>
      <c r="I523" s="236"/>
      <c r="J523" s="232"/>
      <c r="K523" s="232"/>
      <c r="L523" s="237"/>
      <c r="M523" s="238"/>
      <c r="N523" s="239"/>
      <c r="O523" s="239"/>
      <c r="P523" s="239"/>
      <c r="Q523" s="239"/>
      <c r="R523" s="239"/>
      <c r="S523" s="239"/>
      <c r="T523" s="240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1" t="s">
        <v>147</v>
      </c>
      <c r="AU523" s="241" t="s">
        <v>84</v>
      </c>
      <c r="AV523" s="14" t="s">
        <v>84</v>
      </c>
      <c r="AW523" s="14" t="s">
        <v>36</v>
      </c>
      <c r="AX523" s="14" t="s">
        <v>74</v>
      </c>
      <c r="AY523" s="241" t="s">
        <v>136</v>
      </c>
    </row>
    <row r="524" s="13" customFormat="1">
      <c r="A524" s="13"/>
      <c r="B524" s="220"/>
      <c r="C524" s="221"/>
      <c r="D524" s="222" t="s">
        <v>147</v>
      </c>
      <c r="E524" s="223" t="s">
        <v>19</v>
      </c>
      <c r="F524" s="224" t="s">
        <v>150</v>
      </c>
      <c r="G524" s="221"/>
      <c r="H524" s="223" t="s">
        <v>19</v>
      </c>
      <c r="I524" s="225"/>
      <c r="J524" s="221"/>
      <c r="K524" s="221"/>
      <c r="L524" s="226"/>
      <c r="M524" s="227"/>
      <c r="N524" s="228"/>
      <c r="O524" s="228"/>
      <c r="P524" s="228"/>
      <c r="Q524" s="228"/>
      <c r="R524" s="228"/>
      <c r="S524" s="228"/>
      <c r="T524" s="229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0" t="s">
        <v>147</v>
      </c>
      <c r="AU524" s="230" t="s">
        <v>84</v>
      </c>
      <c r="AV524" s="13" t="s">
        <v>82</v>
      </c>
      <c r="AW524" s="13" t="s">
        <v>36</v>
      </c>
      <c r="AX524" s="13" t="s">
        <v>74</v>
      </c>
      <c r="AY524" s="230" t="s">
        <v>136</v>
      </c>
    </row>
    <row r="525" s="14" customFormat="1">
      <c r="A525" s="14"/>
      <c r="B525" s="231"/>
      <c r="C525" s="232"/>
      <c r="D525" s="222" t="s">
        <v>147</v>
      </c>
      <c r="E525" s="233" t="s">
        <v>19</v>
      </c>
      <c r="F525" s="234" t="s">
        <v>316</v>
      </c>
      <c r="G525" s="232"/>
      <c r="H525" s="235">
        <v>2.125</v>
      </c>
      <c r="I525" s="236"/>
      <c r="J525" s="232"/>
      <c r="K525" s="232"/>
      <c r="L525" s="237"/>
      <c r="M525" s="238"/>
      <c r="N525" s="239"/>
      <c r="O525" s="239"/>
      <c r="P525" s="239"/>
      <c r="Q525" s="239"/>
      <c r="R525" s="239"/>
      <c r="S525" s="239"/>
      <c r="T525" s="240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1" t="s">
        <v>147</v>
      </c>
      <c r="AU525" s="241" t="s">
        <v>84</v>
      </c>
      <c r="AV525" s="14" t="s">
        <v>84</v>
      </c>
      <c r="AW525" s="14" t="s">
        <v>36</v>
      </c>
      <c r="AX525" s="14" t="s">
        <v>74</v>
      </c>
      <c r="AY525" s="241" t="s">
        <v>136</v>
      </c>
    </row>
    <row r="526" s="14" customFormat="1">
      <c r="A526" s="14"/>
      <c r="B526" s="231"/>
      <c r="C526" s="232"/>
      <c r="D526" s="222" t="s">
        <v>147</v>
      </c>
      <c r="E526" s="233" t="s">
        <v>19</v>
      </c>
      <c r="F526" s="234" t="s">
        <v>347</v>
      </c>
      <c r="G526" s="232"/>
      <c r="H526" s="235">
        <v>5.9749999999999996</v>
      </c>
      <c r="I526" s="236"/>
      <c r="J526" s="232"/>
      <c r="K526" s="232"/>
      <c r="L526" s="237"/>
      <c r="M526" s="238"/>
      <c r="N526" s="239"/>
      <c r="O526" s="239"/>
      <c r="P526" s="239"/>
      <c r="Q526" s="239"/>
      <c r="R526" s="239"/>
      <c r="S526" s="239"/>
      <c r="T526" s="240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1" t="s">
        <v>147</v>
      </c>
      <c r="AU526" s="241" t="s">
        <v>84</v>
      </c>
      <c r="AV526" s="14" t="s">
        <v>84</v>
      </c>
      <c r="AW526" s="14" t="s">
        <v>36</v>
      </c>
      <c r="AX526" s="14" t="s">
        <v>74</v>
      </c>
      <c r="AY526" s="241" t="s">
        <v>136</v>
      </c>
    </row>
    <row r="527" s="13" customFormat="1">
      <c r="A527" s="13"/>
      <c r="B527" s="220"/>
      <c r="C527" s="221"/>
      <c r="D527" s="222" t="s">
        <v>147</v>
      </c>
      <c r="E527" s="223" t="s">
        <v>19</v>
      </c>
      <c r="F527" s="224" t="s">
        <v>153</v>
      </c>
      <c r="G527" s="221"/>
      <c r="H527" s="223" t="s">
        <v>19</v>
      </c>
      <c r="I527" s="225"/>
      <c r="J527" s="221"/>
      <c r="K527" s="221"/>
      <c r="L527" s="226"/>
      <c r="M527" s="227"/>
      <c r="N527" s="228"/>
      <c r="O527" s="228"/>
      <c r="P527" s="228"/>
      <c r="Q527" s="228"/>
      <c r="R527" s="228"/>
      <c r="S527" s="228"/>
      <c r="T527" s="229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0" t="s">
        <v>147</v>
      </c>
      <c r="AU527" s="230" t="s">
        <v>84</v>
      </c>
      <c r="AV527" s="13" t="s">
        <v>82</v>
      </c>
      <c r="AW527" s="13" t="s">
        <v>36</v>
      </c>
      <c r="AX527" s="13" t="s">
        <v>74</v>
      </c>
      <c r="AY527" s="230" t="s">
        <v>136</v>
      </c>
    </row>
    <row r="528" s="14" customFormat="1">
      <c r="A528" s="14"/>
      <c r="B528" s="231"/>
      <c r="C528" s="232"/>
      <c r="D528" s="222" t="s">
        <v>147</v>
      </c>
      <c r="E528" s="233" t="s">
        <v>19</v>
      </c>
      <c r="F528" s="234" t="s">
        <v>318</v>
      </c>
      <c r="G528" s="232"/>
      <c r="H528" s="235">
        <v>7.5599999999999996</v>
      </c>
      <c r="I528" s="236"/>
      <c r="J528" s="232"/>
      <c r="K528" s="232"/>
      <c r="L528" s="237"/>
      <c r="M528" s="238"/>
      <c r="N528" s="239"/>
      <c r="O528" s="239"/>
      <c r="P528" s="239"/>
      <c r="Q528" s="239"/>
      <c r="R528" s="239"/>
      <c r="S528" s="239"/>
      <c r="T528" s="240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1" t="s">
        <v>147</v>
      </c>
      <c r="AU528" s="241" t="s">
        <v>84</v>
      </c>
      <c r="AV528" s="14" t="s">
        <v>84</v>
      </c>
      <c r="AW528" s="14" t="s">
        <v>36</v>
      </c>
      <c r="AX528" s="14" t="s">
        <v>74</v>
      </c>
      <c r="AY528" s="241" t="s">
        <v>136</v>
      </c>
    </row>
    <row r="529" s="15" customFormat="1">
      <c r="A529" s="15"/>
      <c r="B529" s="242"/>
      <c r="C529" s="243"/>
      <c r="D529" s="222" t="s">
        <v>147</v>
      </c>
      <c r="E529" s="244" t="s">
        <v>19</v>
      </c>
      <c r="F529" s="245" t="s">
        <v>155</v>
      </c>
      <c r="G529" s="243"/>
      <c r="H529" s="246">
        <v>25.039999999999999</v>
      </c>
      <c r="I529" s="247"/>
      <c r="J529" s="243"/>
      <c r="K529" s="243"/>
      <c r="L529" s="248"/>
      <c r="M529" s="249"/>
      <c r="N529" s="250"/>
      <c r="O529" s="250"/>
      <c r="P529" s="250"/>
      <c r="Q529" s="250"/>
      <c r="R529" s="250"/>
      <c r="S529" s="250"/>
      <c r="T529" s="251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52" t="s">
        <v>147</v>
      </c>
      <c r="AU529" s="252" t="s">
        <v>84</v>
      </c>
      <c r="AV529" s="15" t="s">
        <v>143</v>
      </c>
      <c r="AW529" s="15" t="s">
        <v>36</v>
      </c>
      <c r="AX529" s="15" t="s">
        <v>82</v>
      </c>
      <c r="AY529" s="252" t="s">
        <v>136</v>
      </c>
    </row>
    <row r="530" s="2" customFormat="1" ht="24.15" customHeight="1">
      <c r="A530" s="40"/>
      <c r="B530" s="41"/>
      <c r="C530" s="202" t="s">
        <v>500</v>
      </c>
      <c r="D530" s="202" t="s">
        <v>138</v>
      </c>
      <c r="E530" s="203" t="s">
        <v>501</v>
      </c>
      <c r="F530" s="204" t="s">
        <v>502</v>
      </c>
      <c r="G530" s="205" t="s">
        <v>212</v>
      </c>
      <c r="H530" s="206">
        <v>12.210000000000001</v>
      </c>
      <c r="I530" s="207"/>
      <c r="J530" s="208">
        <f>ROUND(I530*H530,2)</f>
        <v>0</v>
      </c>
      <c r="K530" s="204" t="s">
        <v>142</v>
      </c>
      <c r="L530" s="46"/>
      <c r="M530" s="209" t="s">
        <v>19</v>
      </c>
      <c r="N530" s="210" t="s">
        <v>45</v>
      </c>
      <c r="O530" s="86"/>
      <c r="P530" s="211">
        <f>O530*H530</f>
        <v>0</v>
      </c>
      <c r="Q530" s="211">
        <v>0.00040000000000000002</v>
      </c>
      <c r="R530" s="211">
        <f>Q530*H530</f>
        <v>0.0048840000000000003</v>
      </c>
      <c r="S530" s="211">
        <v>0</v>
      </c>
      <c r="T530" s="212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3" t="s">
        <v>254</v>
      </c>
      <c r="AT530" s="213" t="s">
        <v>138</v>
      </c>
      <c r="AU530" s="213" t="s">
        <v>84</v>
      </c>
      <c r="AY530" s="19" t="s">
        <v>136</v>
      </c>
      <c r="BE530" s="214">
        <f>IF(N530="základní",J530,0)</f>
        <v>0</v>
      </c>
      <c r="BF530" s="214">
        <f>IF(N530="snížená",J530,0)</f>
        <v>0</v>
      </c>
      <c r="BG530" s="214">
        <f>IF(N530="zákl. přenesená",J530,0)</f>
        <v>0</v>
      </c>
      <c r="BH530" s="214">
        <f>IF(N530="sníž. přenesená",J530,0)</f>
        <v>0</v>
      </c>
      <c r="BI530" s="214">
        <f>IF(N530="nulová",J530,0)</f>
        <v>0</v>
      </c>
      <c r="BJ530" s="19" t="s">
        <v>82</v>
      </c>
      <c r="BK530" s="214">
        <f>ROUND(I530*H530,2)</f>
        <v>0</v>
      </c>
      <c r="BL530" s="19" t="s">
        <v>254</v>
      </c>
      <c r="BM530" s="213" t="s">
        <v>503</v>
      </c>
    </row>
    <row r="531" s="2" customFormat="1">
      <c r="A531" s="40"/>
      <c r="B531" s="41"/>
      <c r="C531" s="42"/>
      <c r="D531" s="215" t="s">
        <v>145</v>
      </c>
      <c r="E531" s="42"/>
      <c r="F531" s="216" t="s">
        <v>504</v>
      </c>
      <c r="G531" s="42"/>
      <c r="H531" s="42"/>
      <c r="I531" s="217"/>
      <c r="J531" s="42"/>
      <c r="K531" s="42"/>
      <c r="L531" s="46"/>
      <c r="M531" s="218"/>
      <c r="N531" s="219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145</v>
      </c>
      <c r="AU531" s="19" t="s">
        <v>84</v>
      </c>
    </row>
    <row r="532" s="13" customFormat="1">
      <c r="A532" s="13"/>
      <c r="B532" s="220"/>
      <c r="C532" s="221"/>
      <c r="D532" s="222" t="s">
        <v>147</v>
      </c>
      <c r="E532" s="223" t="s">
        <v>19</v>
      </c>
      <c r="F532" s="224" t="s">
        <v>148</v>
      </c>
      <c r="G532" s="221"/>
      <c r="H532" s="223" t="s">
        <v>19</v>
      </c>
      <c r="I532" s="225"/>
      <c r="J532" s="221"/>
      <c r="K532" s="221"/>
      <c r="L532" s="226"/>
      <c r="M532" s="227"/>
      <c r="N532" s="228"/>
      <c r="O532" s="228"/>
      <c r="P532" s="228"/>
      <c r="Q532" s="228"/>
      <c r="R532" s="228"/>
      <c r="S532" s="228"/>
      <c r="T532" s="229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0" t="s">
        <v>147</v>
      </c>
      <c r="AU532" s="230" t="s">
        <v>84</v>
      </c>
      <c r="AV532" s="13" t="s">
        <v>82</v>
      </c>
      <c r="AW532" s="13" t="s">
        <v>36</v>
      </c>
      <c r="AX532" s="13" t="s">
        <v>74</v>
      </c>
      <c r="AY532" s="230" t="s">
        <v>136</v>
      </c>
    </row>
    <row r="533" s="14" customFormat="1">
      <c r="A533" s="14"/>
      <c r="B533" s="231"/>
      <c r="C533" s="232"/>
      <c r="D533" s="222" t="s">
        <v>147</v>
      </c>
      <c r="E533" s="233" t="s">
        <v>19</v>
      </c>
      <c r="F533" s="234" t="s">
        <v>505</v>
      </c>
      <c r="G533" s="232"/>
      <c r="H533" s="235">
        <v>3.0899999999999999</v>
      </c>
      <c r="I533" s="236"/>
      <c r="J533" s="232"/>
      <c r="K533" s="232"/>
      <c r="L533" s="237"/>
      <c r="M533" s="238"/>
      <c r="N533" s="239"/>
      <c r="O533" s="239"/>
      <c r="P533" s="239"/>
      <c r="Q533" s="239"/>
      <c r="R533" s="239"/>
      <c r="S533" s="239"/>
      <c r="T533" s="240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1" t="s">
        <v>147</v>
      </c>
      <c r="AU533" s="241" t="s">
        <v>84</v>
      </c>
      <c r="AV533" s="14" t="s">
        <v>84</v>
      </c>
      <c r="AW533" s="14" t="s">
        <v>36</v>
      </c>
      <c r="AX533" s="14" t="s">
        <v>74</v>
      </c>
      <c r="AY533" s="241" t="s">
        <v>136</v>
      </c>
    </row>
    <row r="534" s="13" customFormat="1">
      <c r="A534" s="13"/>
      <c r="B534" s="220"/>
      <c r="C534" s="221"/>
      <c r="D534" s="222" t="s">
        <v>147</v>
      </c>
      <c r="E534" s="223" t="s">
        <v>19</v>
      </c>
      <c r="F534" s="224" t="s">
        <v>150</v>
      </c>
      <c r="G534" s="221"/>
      <c r="H534" s="223" t="s">
        <v>19</v>
      </c>
      <c r="I534" s="225"/>
      <c r="J534" s="221"/>
      <c r="K534" s="221"/>
      <c r="L534" s="226"/>
      <c r="M534" s="227"/>
      <c r="N534" s="228"/>
      <c r="O534" s="228"/>
      <c r="P534" s="228"/>
      <c r="Q534" s="228"/>
      <c r="R534" s="228"/>
      <c r="S534" s="228"/>
      <c r="T534" s="229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0" t="s">
        <v>147</v>
      </c>
      <c r="AU534" s="230" t="s">
        <v>84</v>
      </c>
      <c r="AV534" s="13" t="s">
        <v>82</v>
      </c>
      <c r="AW534" s="13" t="s">
        <v>36</v>
      </c>
      <c r="AX534" s="13" t="s">
        <v>74</v>
      </c>
      <c r="AY534" s="230" t="s">
        <v>136</v>
      </c>
    </row>
    <row r="535" s="14" customFormat="1">
      <c r="A535" s="14"/>
      <c r="B535" s="231"/>
      <c r="C535" s="232"/>
      <c r="D535" s="222" t="s">
        <v>147</v>
      </c>
      <c r="E535" s="233" t="s">
        <v>19</v>
      </c>
      <c r="F535" s="234" t="s">
        <v>481</v>
      </c>
      <c r="G535" s="232"/>
      <c r="H535" s="235">
        <v>1.77</v>
      </c>
      <c r="I535" s="236"/>
      <c r="J535" s="232"/>
      <c r="K535" s="232"/>
      <c r="L535" s="237"/>
      <c r="M535" s="238"/>
      <c r="N535" s="239"/>
      <c r="O535" s="239"/>
      <c r="P535" s="239"/>
      <c r="Q535" s="239"/>
      <c r="R535" s="239"/>
      <c r="S535" s="239"/>
      <c r="T535" s="240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1" t="s">
        <v>147</v>
      </c>
      <c r="AU535" s="241" t="s">
        <v>84</v>
      </c>
      <c r="AV535" s="14" t="s">
        <v>84</v>
      </c>
      <c r="AW535" s="14" t="s">
        <v>36</v>
      </c>
      <c r="AX535" s="14" t="s">
        <v>74</v>
      </c>
      <c r="AY535" s="241" t="s">
        <v>136</v>
      </c>
    </row>
    <row r="536" s="14" customFormat="1">
      <c r="A536" s="14"/>
      <c r="B536" s="231"/>
      <c r="C536" s="232"/>
      <c r="D536" s="222" t="s">
        <v>147</v>
      </c>
      <c r="E536" s="233" t="s">
        <v>19</v>
      </c>
      <c r="F536" s="234" t="s">
        <v>482</v>
      </c>
      <c r="G536" s="232"/>
      <c r="H536" s="235">
        <v>2.7000000000000002</v>
      </c>
      <c r="I536" s="236"/>
      <c r="J536" s="232"/>
      <c r="K536" s="232"/>
      <c r="L536" s="237"/>
      <c r="M536" s="238"/>
      <c r="N536" s="239"/>
      <c r="O536" s="239"/>
      <c r="P536" s="239"/>
      <c r="Q536" s="239"/>
      <c r="R536" s="239"/>
      <c r="S536" s="239"/>
      <c r="T536" s="240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1" t="s">
        <v>147</v>
      </c>
      <c r="AU536" s="241" t="s">
        <v>84</v>
      </c>
      <c r="AV536" s="14" t="s">
        <v>84</v>
      </c>
      <c r="AW536" s="14" t="s">
        <v>36</v>
      </c>
      <c r="AX536" s="14" t="s">
        <v>74</v>
      </c>
      <c r="AY536" s="241" t="s">
        <v>136</v>
      </c>
    </row>
    <row r="537" s="14" customFormat="1">
      <c r="A537" s="14"/>
      <c r="B537" s="231"/>
      <c r="C537" s="232"/>
      <c r="D537" s="222" t="s">
        <v>147</v>
      </c>
      <c r="E537" s="233" t="s">
        <v>19</v>
      </c>
      <c r="F537" s="234" t="s">
        <v>483</v>
      </c>
      <c r="G537" s="232"/>
      <c r="H537" s="235">
        <v>1.3500000000000001</v>
      </c>
      <c r="I537" s="236"/>
      <c r="J537" s="232"/>
      <c r="K537" s="232"/>
      <c r="L537" s="237"/>
      <c r="M537" s="238"/>
      <c r="N537" s="239"/>
      <c r="O537" s="239"/>
      <c r="P537" s="239"/>
      <c r="Q537" s="239"/>
      <c r="R537" s="239"/>
      <c r="S537" s="239"/>
      <c r="T537" s="240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1" t="s">
        <v>147</v>
      </c>
      <c r="AU537" s="241" t="s">
        <v>84</v>
      </c>
      <c r="AV537" s="14" t="s">
        <v>84</v>
      </c>
      <c r="AW537" s="14" t="s">
        <v>36</v>
      </c>
      <c r="AX537" s="14" t="s">
        <v>74</v>
      </c>
      <c r="AY537" s="241" t="s">
        <v>136</v>
      </c>
    </row>
    <row r="538" s="13" customFormat="1">
      <c r="A538" s="13"/>
      <c r="B538" s="220"/>
      <c r="C538" s="221"/>
      <c r="D538" s="222" t="s">
        <v>147</v>
      </c>
      <c r="E538" s="223" t="s">
        <v>19</v>
      </c>
      <c r="F538" s="224" t="s">
        <v>153</v>
      </c>
      <c r="G538" s="221"/>
      <c r="H538" s="223" t="s">
        <v>19</v>
      </c>
      <c r="I538" s="225"/>
      <c r="J538" s="221"/>
      <c r="K538" s="221"/>
      <c r="L538" s="226"/>
      <c r="M538" s="227"/>
      <c r="N538" s="228"/>
      <c r="O538" s="228"/>
      <c r="P538" s="228"/>
      <c r="Q538" s="228"/>
      <c r="R538" s="228"/>
      <c r="S538" s="228"/>
      <c r="T538" s="229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0" t="s">
        <v>147</v>
      </c>
      <c r="AU538" s="230" t="s">
        <v>84</v>
      </c>
      <c r="AV538" s="13" t="s">
        <v>82</v>
      </c>
      <c r="AW538" s="13" t="s">
        <v>36</v>
      </c>
      <c r="AX538" s="13" t="s">
        <v>74</v>
      </c>
      <c r="AY538" s="230" t="s">
        <v>136</v>
      </c>
    </row>
    <row r="539" s="14" customFormat="1">
      <c r="A539" s="14"/>
      <c r="B539" s="231"/>
      <c r="C539" s="232"/>
      <c r="D539" s="222" t="s">
        <v>147</v>
      </c>
      <c r="E539" s="233" t="s">
        <v>19</v>
      </c>
      <c r="F539" s="234" t="s">
        <v>484</v>
      </c>
      <c r="G539" s="232"/>
      <c r="H539" s="235">
        <v>3.2999999999999998</v>
      </c>
      <c r="I539" s="236"/>
      <c r="J539" s="232"/>
      <c r="K539" s="232"/>
      <c r="L539" s="237"/>
      <c r="M539" s="238"/>
      <c r="N539" s="239"/>
      <c r="O539" s="239"/>
      <c r="P539" s="239"/>
      <c r="Q539" s="239"/>
      <c r="R539" s="239"/>
      <c r="S539" s="239"/>
      <c r="T539" s="240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1" t="s">
        <v>147</v>
      </c>
      <c r="AU539" s="241" t="s">
        <v>84</v>
      </c>
      <c r="AV539" s="14" t="s">
        <v>84</v>
      </c>
      <c r="AW539" s="14" t="s">
        <v>36</v>
      </c>
      <c r="AX539" s="14" t="s">
        <v>74</v>
      </c>
      <c r="AY539" s="241" t="s">
        <v>136</v>
      </c>
    </row>
    <row r="540" s="15" customFormat="1">
      <c r="A540" s="15"/>
      <c r="B540" s="242"/>
      <c r="C540" s="243"/>
      <c r="D540" s="222" t="s">
        <v>147</v>
      </c>
      <c r="E540" s="244" t="s">
        <v>19</v>
      </c>
      <c r="F540" s="245" t="s">
        <v>155</v>
      </c>
      <c r="G540" s="243"/>
      <c r="H540" s="246">
        <v>12.210000000000001</v>
      </c>
      <c r="I540" s="247"/>
      <c r="J540" s="243"/>
      <c r="K540" s="243"/>
      <c r="L540" s="248"/>
      <c r="M540" s="249"/>
      <c r="N540" s="250"/>
      <c r="O540" s="250"/>
      <c r="P540" s="250"/>
      <c r="Q540" s="250"/>
      <c r="R540" s="250"/>
      <c r="S540" s="250"/>
      <c r="T540" s="251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52" t="s">
        <v>147</v>
      </c>
      <c r="AU540" s="252" t="s">
        <v>84</v>
      </c>
      <c r="AV540" s="15" t="s">
        <v>143</v>
      </c>
      <c r="AW540" s="15" t="s">
        <v>36</v>
      </c>
      <c r="AX540" s="15" t="s">
        <v>82</v>
      </c>
      <c r="AY540" s="252" t="s">
        <v>136</v>
      </c>
    </row>
    <row r="541" s="2" customFormat="1" ht="49.05" customHeight="1">
      <c r="A541" s="40"/>
      <c r="B541" s="41"/>
      <c r="C541" s="253" t="s">
        <v>506</v>
      </c>
      <c r="D541" s="253" t="s">
        <v>185</v>
      </c>
      <c r="E541" s="254" t="s">
        <v>507</v>
      </c>
      <c r="F541" s="255" t="s">
        <v>508</v>
      </c>
      <c r="G541" s="256" t="s">
        <v>212</v>
      </c>
      <c r="H541" s="257">
        <v>44.640000000000001</v>
      </c>
      <c r="I541" s="258"/>
      <c r="J541" s="259">
        <f>ROUND(I541*H541,2)</f>
        <v>0</v>
      </c>
      <c r="K541" s="255" t="s">
        <v>142</v>
      </c>
      <c r="L541" s="260"/>
      <c r="M541" s="261" t="s">
        <v>19</v>
      </c>
      <c r="N541" s="262" t="s">
        <v>45</v>
      </c>
      <c r="O541" s="86"/>
      <c r="P541" s="211">
        <f>O541*H541</f>
        <v>0</v>
      </c>
      <c r="Q541" s="211">
        <v>0.0054000000000000003</v>
      </c>
      <c r="R541" s="211">
        <f>Q541*H541</f>
        <v>0.24105600000000002</v>
      </c>
      <c r="S541" s="211">
        <v>0</v>
      </c>
      <c r="T541" s="212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3" t="s">
        <v>359</v>
      </c>
      <c r="AT541" s="213" t="s">
        <v>185</v>
      </c>
      <c r="AU541" s="213" t="s">
        <v>84</v>
      </c>
      <c r="AY541" s="19" t="s">
        <v>136</v>
      </c>
      <c r="BE541" s="214">
        <f>IF(N541="základní",J541,0)</f>
        <v>0</v>
      </c>
      <c r="BF541" s="214">
        <f>IF(N541="snížená",J541,0)</f>
        <v>0</v>
      </c>
      <c r="BG541" s="214">
        <f>IF(N541="zákl. přenesená",J541,0)</f>
        <v>0</v>
      </c>
      <c r="BH541" s="214">
        <f>IF(N541="sníž. přenesená",J541,0)</f>
        <v>0</v>
      </c>
      <c r="BI541" s="214">
        <f>IF(N541="nulová",J541,0)</f>
        <v>0</v>
      </c>
      <c r="BJ541" s="19" t="s">
        <v>82</v>
      </c>
      <c r="BK541" s="214">
        <f>ROUND(I541*H541,2)</f>
        <v>0</v>
      </c>
      <c r="BL541" s="19" t="s">
        <v>254</v>
      </c>
      <c r="BM541" s="213" t="s">
        <v>509</v>
      </c>
    </row>
    <row r="542" s="14" customFormat="1">
      <c r="A542" s="14"/>
      <c r="B542" s="231"/>
      <c r="C542" s="232"/>
      <c r="D542" s="222" t="s">
        <v>147</v>
      </c>
      <c r="E542" s="233" t="s">
        <v>19</v>
      </c>
      <c r="F542" s="234" t="s">
        <v>510</v>
      </c>
      <c r="G542" s="232"/>
      <c r="H542" s="235">
        <v>37.200000000000003</v>
      </c>
      <c r="I542" s="236"/>
      <c r="J542" s="232"/>
      <c r="K542" s="232"/>
      <c r="L542" s="237"/>
      <c r="M542" s="238"/>
      <c r="N542" s="239"/>
      <c r="O542" s="239"/>
      <c r="P542" s="239"/>
      <c r="Q542" s="239"/>
      <c r="R542" s="239"/>
      <c r="S542" s="239"/>
      <c r="T542" s="240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1" t="s">
        <v>147</v>
      </c>
      <c r="AU542" s="241" t="s">
        <v>84</v>
      </c>
      <c r="AV542" s="14" t="s">
        <v>84</v>
      </c>
      <c r="AW542" s="14" t="s">
        <v>36</v>
      </c>
      <c r="AX542" s="14" t="s">
        <v>74</v>
      </c>
      <c r="AY542" s="241" t="s">
        <v>136</v>
      </c>
    </row>
    <row r="543" s="15" customFormat="1">
      <c r="A543" s="15"/>
      <c r="B543" s="242"/>
      <c r="C543" s="243"/>
      <c r="D543" s="222" t="s">
        <v>147</v>
      </c>
      <c r="E543" s="244" t="s">
        <v>19</v>
      </c>
      <c r="F543" s="245" t="s">
        <v>155</v>
      </c>
      <c r="G543" s="243"/>
      <c r="H543" s="246">
        <v>37.200000000000003</v>
      </c>
      <c r="I543" s="247"/>
      <c r="J543" s="243"/>
      <c r="K543" s="243"/>
      <c r="L543" s="248"/>
      <c r="M543" s="249"/>
      <c r="N543" s="250"/>
      <c r="O543" s="250"/>
      <c r="P543" s="250"/>
      <c r="Q543" s="250"/>
      <c r="R543" s="250"/>
      <c r="S543" s="250"/>
      <c r="T543" s="251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52" t="s">
        <v>147</v>
      </c>
      <c r="AU543" s="252" t="s">
        <v>84</v>
      </c>
      <c r="AV543" s="15" t="s">
        <v>143</v>
      </c>
      <c r="AW543" s="15" t="s">
        <v>36</v>
      </c>
      <c r="AX543" s="15" t="s">
        <v>82</v>
      </c>
      <c r="AY543" s="252" t="s">
        <v>136</v>
      </c>
    </row>
    <row r="544" s="14" customFormat="1">
      <c r="A544" s="14"/>
      <c r="B544" s="231"/>
      <c r="C544" s="232"/>
      <c r="D544" s="222" t="s">
        <v>147</v>
      </c>
      <c r="E544" s="232"/>
      <c r="F544" s="234" t="s">
        <v>511</v>
      </c>
      <c r="G544" s="232"/>
      <c r="H544" s="235">
        <v>44.640000000000001</v>
      </c>
      <c r="I544" s="236"/>
      <c r="J544" s="232"/>
      <c r="K544" s="232"/>
      <c r="L544" s="237"/>
      <c r="M544" s="238"/>
      <c r="N544" s="239"/>
      <c r="O544" s="239"/>
      <c r="P544" s="239"/>
      <c r="Q544" s="239"/>
      <c r="R544" s="239"/>
      <c r="S544" s="239"/>
      <c r="T544" s="240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1" t="s">
        <v>147</v>
      </c>
      <c r="AU544" s="241" t="s">
        <v>84</v>
      </c>
      <c r="AV544" s="14" t="s">
        <v>84</v>
      </c>
      <c r="AW544" s="14" t="s">
        <v>4</v>
      </c>
      <c r="AX544" s="14" t="s">
        <v>82</v>
      </c>
      <c r="AY544" s="241" t="s">
        <v>136</v>
      </c>
    </row>
    <row r="545" s="2" customFormat="1" ht="49.05" customHeight="1">
      <c r="A545" s="40"/>
      <c r="B545" s="41"/>
      <c r="C545" s="253" t="s">
        <v>512</v>
      </c>
      <c r="D545" s="253" t="s">
        <v>185</v>
      </c>
      <c r="E545" s="254" t="s">
        <v>513</v>
      </c>
      <c r="F545" s="255" t="s">
        <v>514</v>
      </c>
      <c r="G545" s="256" t="s">
        <v>212</v>
      </c>
      <c r="H545" s="257">
        <v>44.640000000000001</v>
      </c>
      <c r="I545" s="258"/>
      <c r="J545" s="259">
        <f>ROUND(I545*H545,2)</f>
        <v>0</v>
      </c>
      <c r="K545" s="255" t="s">
        <v>142</v>
      </c>
      <c r="L545" s="260"/>
      <c r="M545" s="261" t="s">
        <v>19</v>
      </c>
      <c r="N545" s="262" t="s">
        <v>45</v>
      </c>
      <c r="O545" s="86"/>
      <c r="P545" s="211">
        <f>O545*H545</f>
        <v>0</v>
      </c>
      <c r="Q545" s="211">
        <v>0.0053</v>
      </c>
      <c r="R545" s="211">
        <f>Q545*H545</f>
        <v>0.236592</v>
      </c>
      <c r="S545" s="211">
        <v>0</v>
      </c>
      <c r="T545" s="212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3" t="s">
        <v>359</v>
      </c>
      <c r="AT545" s="213" t="s">
        <v>185</v>
      </c>
      <c r="AU545" s="213" t="s">
        <v>84</v>
      </c>
      <c r="AY545" s="19" t="s">
        <v>136</v>
      </c>
      <c r="BE545" s="214">
        <f>IF(N545="základní",J545,0)</f>
        <v>0</v>
      </c>
      <c r="BF545" s="214">
        <f>IF(N545="snížená",J545,0)</f>
        <v>0</v>
      </c>
      <c r="BG545" s="214">
        <f>IF(N545="zákl. přenesená",J545,0)</f>
        <v>0</v>
      </c>
      <c r="BH545" s="214">
        <f>IF(N545="sníž. přenesená",J545,0)</f>
        <v>0</v>
      </c>
      <c r="BI545" s="214">
        <f>IF(N545="nulová",J545,0)</f>
        <v>0</v>
      </c>
      <c r="BJ545" s="19" t="s">
        <v>82</v>
      </c>
      <c r="BK545" s="214">
        <f>ROUND(I545*H545,2)</f>
        <v>0</v>
      </c>
      <c r="BL545" s="19" t="s">
        <v>254</v>
      </c>
      <c r="BM545" s="213" t="s">
        <v>515</v>
      </c>
    </row>
    <row r="546" s="14" customFormat="1">
      <c r="A546" s="14"/>
      <c r="B546" s="231"/>
      <c r="C546" s="232"/>
      <c r="D546" s="222" t="s">
        <v>147</v>
      </c>
      <c r="E546" s="233" t="s">
        <v>19</v>
      </c>
      <c r="F546" s="234" t="s">
        <v>510</v>
      </c>
      <c r="G546" s="232"/>
      <c r="H546" s="235">
        <v>37.200000000000003</v>
      </c>
      <c r="I546" s="236"/>
      <c r="J546" s="232"/>
      <c r="K546" s="232"/>
      <c r="L546" s="237"/>
      <c r="M546" s="238"/>
      <c r="N546" s="239"/>
      <c r="O546" s="239"/>
      <c r="P546" s="239"/>
      <c r="Q546" s="239"/>
      <c r="R546" s="239"/>
      <c r="S546" s="239"/>
      <c r="T546" s="240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1" t="s">
        <v>147</v>
      </c>
      <c r="AU546" s="241" t="s">
        <v>84</v>
      </c>
      <c r="AV546" s="14" t="s">
        <v>84</v>
      </c>
      <c r="AW546" s="14" t="s">
        <v>36</v>
      </c>
      <c r="AX546" s="14" t="s">
        <v>74</v>
      </c>
      <c r="AY546" s="241" t="s">
        <v>136</v>
      </c>
    </row>
    <row r="547" s="15" customFormat="1">
      <c r="A547" s="15"/>
      <c r="B547" s="242"/>
      <c r="C547" s="243"/>
      <c r="D547" s="222" t="s">
        <v>147</v>
      </c>
      <c r="E547" s="244" t="s">
        <v>19</v>
      </c>
      <c r="F547" s="245" t="s">
        <v>155</v>
      </c>
      <c r="G547" s="243"/>
      <c r="H547" s="246">
        <v>37.200000000000003</v>
      </c>
      <c r="I547" s="247"/>
      <c r="J547" s="243"/>
      <c r="K547" s="243"/>
      <c r="L547" s="248"/>
      <c r="M547" s="249"/>
      <c r="N547" s="250"/>
      <c r="O547" s="250"/>
      <c r="P547" s="250"/>
      <c r="Q547" s="250"/>
      <c r="R547" s="250"/>
      <c r="S547" s="250"/>
      <c r="T547" s="251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52" t="s">
        <v>147</v>
      </c>
      <c r="AU547" s="252" t="s">
        <v>84</v>
      </c>
      <c r="AV547" s="15" t="s">
        <v>143</v>
      </c>
      <c r="AW547" s="15" t="s">
        <v>36</v>
      </c>
      <c r="AX547" s="15" t="s">
        <v>82</v>
      </c>
      <c r="AY547" s="252" t="s">
        <v>136</v>
      </c>
    </row>
    <row r="548" s="14" customFormat="1">
      <c r="A548" s="14"/>
      <c r="B548" s="231"/>
      <c r="C548" s="232"/>
      <c r="D548" s="222" t="s">
        <v>147</v>
      </c>
      <c r="E548" s="232"/>
      <c r="F548" s="234" t="s">
        <v>511</v>
      </c>
      <c r="G548" s="232"/>
      <c r="H548" s="235">
        <v>44.640000000000001</v>
      </c>
      <c r="I548" s="236"/>
      <c r="J548" s="232"/>
      <c r="K548" s="232"/>
      <c r="L548" s="237"/>
      <c r="M548" s="238"/>
      <c r="N548" s="239"/>
      <c r="O548" s="239"/>
      <c r="P548" s="239"/>
      <c r="Q548" s="239"/>
      <c r="R548" s="239"/>
      <c r="S548" s="239"/>
      <c r="T548" s="240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1" t="s">
        <v>147</v>
      </c>
      <c r="AU548" s="241" t="s">
        <v>84</v>
      </c>
      <c r="AV548" s="14" t="s">
        <v>84</v>
      </c>
      <c r="AW548" s="14" t="s">
        <v>4</v>
      </c>
      <c r="AX548" s="14" t="s">
        <v>82</v>
      </c>
      <c r="AY548" s="241" t="s">
        <v>136</v>
      </c>
    </row>
    <row r="549" s="2" customFormat="1" ht="33" customHeight="1">
      <c r="A549" s="40"/>
      <c r="B549" s="41"/>
      <c r="C549" s="202" t="s">
        <v>516</v>
      </c>
      <c r="D549" s="202" t="s">
        <v>138</v>
      </c>
      <c r="E549" s="203" t="s">
        <v>517</v>
      </c>
      <c r="F549" s="204" t="s">
        <v>518</v>
      </c>
      <c r="G549" s="205" t="s">
        <v>212</v>
      </c>
      <c r="H549" s="206">
        <v>7.5599999999999996</v>
      </c>
      <c r="I549" s="207"/>
      <c r="J549" s="208">
        <f>ROUND(I549*H549,2)</f>
        <v>0</v>
      </c>
      <c r="K549" s="204" t="s">
        <v>142</v>
      </c>
      <c r="L549" s="46"/>
      <c r="M549" s="209" t="s">
        <v>19</v>
      </c>
      <c r="N549" s="210" t="s">
        <v>45</v>
      </c>
      <c r="O549" s="86"/>
      <c r="P549" s="211">
        <f>O549*H549</f>
        <v>0</v>
      </c>
      <c r="Q549" s="211">
        <v>0</v>
      </c>
      <c r="R549" s="211">
        <f>Q549*H549</f>
        <v>0</v>
      </c>
      <c r="S549" s="211">
        <v>0</v>
      </c>
      <c r="T549" s="212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3" t="s">
        <v>254</v>
      </c>
      <c r="AT549" s="213" t="s">
        <v>138</v>
      </c>
      <c r="AU549" s="213" t="s">
        <v>84</v>
      </c>
      <c r="AY549" s="19" t="s">
        <v>136</v>
      </c>
      <c r="BE549" s="214">
        <f>IF(N549="základní",J549,0)</f>
        <v>0</v>
      </c>
      <c r="BF549" s="214">
        <f>IF(N549="snížená",J549,0)</f>
        <v>0</v>
      </c>
      <c r="BG549" s="214">
        <f>IF(N549="zákl. přenesená",J549,0)</f>
        <v>0</v>
      </c>
      <c r="BH549" s="214">
        <f>IF(N549="sníž. přenesená",J549,0)</f>
        <v>0</v>
      </c>
      <c r="BI549" s="214">
        <f>IF(N549="nulová",J549,0)</f>
        <v>0</v>
      </c>
      <c r="BJ549" s="19" t="s">
        <v>82</v>
      </c>
      <c r="BK549" s="214">
        <f>ROUND(I549*H549,2)</f>
        <v>0</v>
      </c>
      <c r="BL549" s="19" t="s">
        <v>254</v>
      </c>
      <c r="BM549" s="213" t="s">
        <v>519</v>
      </c>
    </row>
    <row r="550" s="2" customFormat="1">
      <c r="A550" s="40"/>
      <c r="B550" s="41"/>
      <c r="C550" s="42"/>
      <c r="D550" s="215" t="s">
        <v>145</v>
      </c>
      <c r="E550" s="42"/>
      <c r="F550" s="216" t="s">
        <v>520</v>
      </c>
      <c r="G550" s="42"/>
      <c r="H550" s="42"/>
      <c r="I550" s="217"/>
      <c r="J550" s="42"/>
      <c r="K550" s="42"/>
      <c r="L550" s="46"/>
      <c r="M550" s="218"/>
      <c r="N550" s="219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145</v>
      </c>
      <c r="AU550" s="19" t="s">
        <v>84</v>
      </c>
    </row>
    <row r="551" s="13" customFormat="1">
      <c r="A551" s="13"/>
      <c r="B551" s="220"/>
      <c r="C551" s="221"/>
      <c r="D551" s="222" t="s">
        <v>147</v>
      </c>
      <c r="E551" s="223" t="s">
        <v>19</v>
      </c>
      <c r="F551" s="224" t="s">
        <v>153</v>
      </c>
      <c r="G551" s="221"/>
      <c r="H551" s="223" t="s">
        <v>19</v>
      </c>
      <c r="I551" s="225"/>
      <c r="J551" s="221"/>
      <c r="K551" s="221"/>
      <c r="L551" s="226"/>
      <c r="M551" s="227"/>
      <c r="N551" s="228"/>
      <c r="O551" s="228"/>
      <c r="P551" s="228"/>
      <c r="Q551" s="228"/>
      <c r="R551" s="228"/>
      <c r="S551" s="228"/>
      <c r="T551" s="229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0" t="s">
        <v>147</v>
      </c>
      <c r="AU551" s="230" t="s">
        <v>84</v>
      </c>
      <c r="AV551" s="13" t="s">
        <v>82</v>
      </c>
      <c r="AW551" s="13" t="s">
        <v>36</v>
      </c>
      <c r="AX551" s="13" t="s">
        <v>74</v>
      </c>
      <c r="AY551" s="230" t="s">
        <v>136</v>
      </c>
    </row>
    <row r="552" s="14" customFormat="1">
      <c r="A552" s="14"/>
      <c r="B552" s="231"/>
      <c r="C552" s="232"/>
      <c r="D552" s="222" t="s">
        <v>147</v>
      </c>
      <c r="E552" s="233" t="s">
        <v>19</v>
      </c>
      <c r="F552" s="234" t="s">
        <v>521</v>
      </c>
      <c r="G552" s="232"/>
      <c r="H552" s="235">
        <v>7.5599999999999996</v>
      </c>
      <c r="I552" s="236"/>
      <c r="J552" s="232"/>
      <c r="K552" s="232"/>
      <c r="L552" s="237"/>
      <c r="M552" s="238"/>
      <c r="N552" s="239"/>
      <c r="O552" s="239"/>
      <c r="P552" s="239"/>
      <c r="Q552" s="239"/>
      <c r="R552" s="239"/>
      <c r="S552" s="239"/>
      <c r="T552" s="240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1" t="s">
        <v>147</v>
      </c>
      <c r="AU552" s="241" t="s">
        <v>84</v>
      </c>
      <c r="AV552" s="14" t="s">
        <v>84</v>
      </c>
      <c r="AW552" s="14" t="s">
        <v>36</v>
      </c>
      <c r="AX552" s="14" t="s">
        <v>74</v>
      </c>
      <c r="AY552" s="241" t="s">
        <v>136</v>
      </c>
    </row>
    <row r="553" s="15" customFormat="1">
      <c r="A553" s="15"/>
      <c r="B553" s="242"/>
      <c r="C553" s="243"/>
      <c r="D553" s="222" t="s">
        <v>147</v>
      </c>
      <c r="E553" s="244" t="s">
        <v>19</v>
      </c>
      <c r="F553" s="245" t="s">
        <v>155</v>
      </c>
      <c r="G553" s="243"/>
      <c r="H553" s="246">
        <v>7.5599999999999996</v>
      </c>
      <c r="I553" s="247"/>
      <c r="J553" s="243"/>
      <c r="K553" s="243"/>
      <c r="L553" s="248"/>
      <c r="M553" s="249"/>
      <c r="N553" s="250"/>
      <c r="O553" s="250"/>
      <c r="P553" s="250"/>
      <c r="Q553" s="250"/>
      <c r="R553" s="250"/>
      <c r="S553" s="250"/>
      <c r="T553" s="251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52" t="s">
        <v>147</v>
      </c>
      <c r="AU553" s="252" t="s">
        <v>84</v>
      </c>
      <c r="AV553" s="15" t="s">
        <v>143</v>
      </c>
      <c r="AW553" s="15" t="s">
        <v>36</v>
      </c>
      <c r="AX553" s="15" t="s">
        <v>82</v>
      </c>
      <c r="AY553" s="252" t="s">
        <v>136</v>
      </c>
    </row>
    <row r="554" s="2" customFormat="1" ht="24.15" customHeight="1">
      <c r="A554" s="40"/>
      <c r="B554" s="41"/>
      <c r="C554" s="253" t="s">
        <v>522</v>
      </c>
      <c r="D554" s="253" t="s">
        <v>185</v>
      </c>
      <c r="E554" s="254" t="s">
        <v>523</v>
      </c>
      <c r="F554" s="255" t="s">
        <v>524</v>
      </c>
      <c r="G554" s="256" t="s">
        <v>525</v>
      </c>
      <c r="H554" s="257">
        <v>20.789999999999999</v>
      </c>
      <c r="I554" s="258"/>
      <c r="J554" s="259">
        <f>ROUND(I554*H554,2)</f>
        <v>0</v>
      </c>
      <c r="K554" s="255" t="s">
        <v>142</v>
      </c>
      <c r="L554" s="260"/>
      <c r="M554" s="261" t="s">
        <v>19</v>
      </c>
      <c r="N554" s="262" t="s">
        <v>45</v>
      </c>
      <c r="O554" s="86"/>
      <c r="P554" s="211">
        <f>O554*H554</f>
        <v>0</v>
      </c>
      <c r="Q554" s="211">
        <v>0.001</v>
      </c>
      <c r="R554" s="211">
        <f>Q554*H554</f>
        <v>0.020789999999999999</v>
      </c>
      <c r="S554" s="211">
        <v>0</v>
      </c>
      <c r="T554" s="212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3" t="s">
        <v>359</v>
      </c>
      <c r="AT554" s="213" t="s">
        <v>185</v>
      </c>
      <c r="AU554" s="213" t="s">
        <v>84</v>
      </c>
      <c r="AY554" s="19" t="s">
        <v>136</v>
      </c>
      <c r="BE554" s="214">
        <f>IF(N554="základní",J554,0)</f>
        <v>0</v>
      </c>
      <c r="BF554" s="214">
        <f>IF(N554="snížená",J554,0)</f>
        <v>0</v>
      </c>
      <c r="BG554" s="214">
        <f>IF(N554="zákl. přenesená",J554,0)</f>
        <v>0</v>
      </c>
      <c r="BH554" s="214">
        <f>IF(N554="sníž. přenesená",J554,0)</f>
        <v>0</v>
      </c>
      <c r="BI554" s="214">
        <f>IF(N554="nulová",J554,0)</f>
        <v>0</v>
      </c>
      <c r="BJ554" s="19" t="s">
        <v>82</v>
      </c>
      <c r="BK554" s="214">
        <f>ROUND(I554*H554,2)</f>
        <v>0</v>
      </c>
      <c r="BL554" s="19" t="s">
        <v>254</v>
      </c>
      <c r="BM554" s="213" t="s">
        <v>526</v>
      </c>
    </row>
    <row r="555" s="13" customFormat="1">
      <c r="A555" s="13"/>
      <c r="B555" s="220"/>
      <c r="C555" s="221"/>
      <c r="D555" s="222" t="s">
        <v>147</v>
      </c>
      <c r="E555" s="223" t="s">
        <v>19</v>
      </c>
      <c r="F555" s="224" t="s">
        <v>527</v>
      </c>
      <c r="G555" s="221"/>
      <c r="H555" s="223" t="s">
        <v>19</v>
      </c>
      <c r="I555" s="225"/>
      <c r="J555" s="221"/>
      <c r="K555" s="221"/>
      <c r="L555" s="226"/>
      <c r="M555" s="227"/>
      <c r="N555" s="228"/>
      <c r="O555" s="228"/>
      <c r="P555" s="228"/>
      <c r="Q555" s="228"/>
      <c r="R555" s="228"/>
      <c r="S555" s="228"/>
      <c r="T555" s="229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0" t="s">
        <v>147</v>
      </c>
      <c r="AU555" s="230" t="s">
        <v>84</v>
      </c>
      <c r="AV555" s="13" t="s">
        <v>82</v>
      </c>
      <c r="AW555" s="13" t="s">
        <v>36</v>
      </c>
      <c r="AX555" s="13" t="s">
        <v>74</v>
      </c>
      <c r="AY555" s="230" t="s">
        <v>136</v>
      </c>
    </row>
    <row r="556" s="14" customFormat="1">
      <c r="A556" s="14"/>
      <c r="B556" s="231"/>
      <c r="C556" s="232"/>
      <c r="D556" s="222" t="s">
        <v>147</v>
      </c>
      <c r="E556" s="233" t="s">
        <v>19</v>
      </c>
      <c r="F556" s="234" t="s">
        <v>528</v>
      </c>
      <c r="G556" s="232"/>
      <c r="H556" s="235">
        <v>18.899999999999999</v>
      </c>
      <c r="I556" s="236"/>
      <c r="J556" s="232"/>
      <c r="K556" s="232"/>
      <c r="L556" s="237"/>
      <c r="M556" s="238"/>
      <c r="N556" s="239"/>
      <c r="O556" s="239"/>
      <c r="P556" s="239"/>
      <c r="Q556" s="239"/>
      <c r="R556" s="239"/>
      <c r="S556" s="239"/>
      <c r="T556" s="240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1" t="s">
        <v>147</v>
      </c>
      <c r="AU556" s="241" t="s">
        <v>84</v>
      </c>
      <c r="AV556" s="14" t="s">
        <v>84</v>
      </c>
      <c r="AW556" s="14" t="s">
        <v>36</v>
      </c>
      <c r="AX556" s="14" t="s">
        <v>74</v>
      </c>
      <c r="AY556" s="241" t="s">
        <v>136</v>
      </c>
    </row>
    <row r="557" s="15" customFormat="1">
      <c r="A557" s="15"/>
      <c r="B557" s="242"/>
      <c r="C557" s="243"/>
      <c r="D557" s="222" t="s">
        <v>147</v>
      </c>
      <c r="E557" s="244" t="s">
        <v>19</v>
      </c>
      <c r="F557" s="245" t="s">
        <v>155</v>
      </c>
      <c r="G557" s="243"/>
      <c r="H557" s="246">
        <v>18.899999999999999</v>
      </c>
      <c r="I557" s="247"/>
      <c r="J557" s="243"/>
      <c r="K557" s="243"/>
      <c r="L557" s="248"/>
      <c r="M557" s="249"/>
      <c r="N557" s="250"/>
      <c r="O557" s="250"/>
      <c r="P557" s="250"/>
      <c r="Q557" s="250"/>
      <c r="R557" s="250"/>
      <c r="S557" s="250"/>
      <c r="T557" s="251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52" t="s">
        <v>147</v>
      </c>
      <c r="AU557" s="252" t="s">
        <v>84</v>
      </c>
      <c r="AV557" s="15" t="s">
        <v>143</v>
      </c>
      <c r="AW557" s="15" t="s">
        <v>36</v>
      </c>
      <c r="AX557" s="15" t="s">
        <v>82</v>
      </c>
      <c r="AY557" s="252" t="s">
        <v>136</v>
      </c>
    </row>
    <row r="558" s="14" customFormat="1">
      <c r="A558" s="14"/>
      <c r="B558" s="231"/>
      <c r="C558" s="232"/>
      <c r="D558" s="222" t="s">
        <v>147</v>
      </c>
      <c r="E558" s="232"/>
      <c r="F558" s="234" t="s">
        <v>529</v>
      </c>
      <c r="G558" s="232"/>
      <c r="H558" s="235">
        <v>20.789999999999999</v>
      </c>
      <c r="I558" s="236"/>
      <c r="J558" s="232"/>
      <c r="K558" s="232"/>
      <c r="L558" s="237"/>
      <c r="M558" s="238"/>
      <c r="N558" s="239"/>
      <c r="O558" s="239"/>
      <c r="P558" s="239"/>
      <c r="Q558" s="239"/>
      <c r="R558" s="239"/>
      <c r="S558" s="239"/>
      <c r="T558" s="240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1" t="s">
        <v>147</v>
      </c>
      <c r="AU558" s="241" t="s">
        <v>84</v>
      </c>
      <c r="AV558" s="14" t="s">
        <v>84</v>
      </c>
      <c r="AW558" s="14" t="s">
        <v>4</v>
      </c>
      <c r="AX558" s="14" t="s">
        <v>82</v>
      </c>
      <c r="AY558" s="241" t="s">
        <v>136</v>
      </c>
    </row>
    <row r="559" s="2" customFormat="1" ht="55.5" customHeight="1">
      <c r="A559" s="40"/>
      <c r="B559" s="41"/>
      <c r="C559" s="202" t="s">
        <v>530</v>
      </c>
      <c r="D559" s="202" t="s">
        <v>138</v>
      </c>
      <c r="E559" s="203" t="s">
        <v>531</v>
      </c>
      <c r="F559" s="204" t="s">
        <v>532</v>
      </c>
      <c r="G559" s="205" t="s">
        <v>188</v>
      </c>
      <c r="H559" s="206">
        <v>0.52600000000000002</v>
      </c>
      <c r="I559" s="207"/>
      <c r="J559" s="208">
        <f>ROUND(I559*H559,2)</f>
        <v>0</v>
      </c>
      <c r="K559" s="204" t="s">
        <v>142</v>
      </c>
      <c r="L559" s="46"/>
      <c r="M559" s="209" t="s">
        <v>19</v>
      </c>
      <c r="N559" s="210" t="s">
        <v>45</v>
      </c>
      <c r="O559" s="86"/>
      <c r="P559" s="211">
        <f>O559*H559</f>
        <v>0</v>
      </c>
      <c r="Q559" s="211">
        <v>0</v>
      </c>
      <c r="R559" s="211">
        <f>Q559*H559</f>
        <v>0</v>
      </c>
      <c r="S559" s="211">
        <v>0</v>
      </c>
      <c r="T559" s="212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13" t="s">
        <v>254</v>
      </c>
      <c r="AT559" s="213" t="s">
        <v>138</v>
      </c>
      <c r="AU559" s="213" t="s">
        <v>84</v>
      </c>
      <c r="AY559" s="19" t="s">
        <v>136</v>
      </c>
      <c r="BE559" s="214">
        <f>IF(N559="základní",J559,0)</f>
        <v>0</v>
      </c>
      <c r="BF559" s="214">
        <f>IF(N559="snížená",J559,0)</f>
        <v>0</v>
      </c>
      <c r="BG559" s="214">
        <f>IF(N559="zákl. přenesená",J559,0)</f>
        <v>0</v>
      </c>
      <c r="BH559" s="214">
        <f>IF(N559="sníž. přenesená",J559,0)</f>
        <v>0</v>
      </c>
      <c r="BI559" s="214">
        <f>IF(N559="nulová",J559,0)</f>
        <v>0</v>
      </c>
      <c r="BJ559" s="19" t="s">
        <v>82</v>
      </c>
      <c r="BK559" s="214">
        <f>ROUND(I559*H559,2)</f>
        <v>0</v>
      </c>
      <c r="BL559" s="19" t="s">
        <v>254</v>
      </c>
      <c r="BM559" s="213" t="s">
        <v>533</v>
      </c>
    </row>
    <row r="560" s="2" customFormat="1">
      <c r="A560" s="40"/>
      <c r="B560" s="41"/>
      <c r="C560" s="42"/>
      <c r="D560" s="215" t="s">
        <v>145</v>
      </c>
      <c r="E560" s="42"/>
      <c r="F560" s="216" t="s">
        <v>534</v>
      </c>
      <c r="G560" s="42"/>
      <c r="H560" s="42"/>
      <c r="I560" s="217"/>
      <c r="J560" s="42"/>
      <c r="K560" s="42"/>
      <c r="L560" s="46"/>
      <c r="M560" s="218"/>
      <c r="N560" s="219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145</v>
      </c>
      <c r="AU560" s="19" t="s">
        <v>84</v>
      </c>
    </row>
    <row r="561" s="12" customFormat="1" ht="22.8" customHeight="1">
      <c r="A561" s="12"/>
      <c r="B561" s="186"/>
      <c r="C561" s="187"/>
      <c r="D561" s="188" t="s">
        <v>73</v>
      </c>
      <c r="E561" s="200" t="s">
        <v>535</v>
      </c>
      <c r="F561" s="200" t="s">
        <v>536</v>
      </c>
      <c r="G561" s="187"/>
      <c r="H561" s="187"/>
      <c r="I561" s="190"/>
      <c r="J561" s="201">
        <f>BK561</f>
        <v>0</v>
      </c>
      <c r="K561" s="187"/>
      <c r="L561" s="192"/>
      <c r="M561" s="193"/>
      <c r="N561" s="194"/>
      <c r="O561" s="194"/>
      <c r="P561" s="195">
        <f>SUM(P562:P571)</f>
        <v>0</v>
      </c>
      <c r="Q561" s="194"/>
      <c r="R561" s="195">
        <f>SUM(R562:R571)</f>
        <v>0.041325000000000001</v>
      </c>
      <c r="S561" s="194"/>
      <c r="T561" s="196">
        <f>SUM(T562:T571)</f>
        <v>0</v>
      </c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R561" s="197" t="s">
        <v>84</v>
      </c>
      <c r="AT561" s="198" t="s">
        <v>73</v>
      </c>
      <c r="AU561" s="198" t="s">
        <v>82</v>
      </c>
      <c r="AY561" s="197" t="s">
        <v>136</v>
      </c>
      <c r="BK561" s="199">
        <f>SUM(BK562:BK571)</f>
        <v>0</v>
      </c>
    </row>
    <row r="562" s="2" customFormat="1" ht="37.8" customHeight="1">
      <c r="A562" s="40"/>
      <c r="B562" s="41"/>
      <c r="C562" s="202" t="s">
        <v>537</v>
      </c>
      <c r="D562" s="202" t="s">
        <v>138</v>
      </c>
      <c r="E562" s="203" t="s">
        <v>538</v>
      </c>
      <c r="F562" s="204" t="s">
        <v>539</v>
      </c>
      <c r="G562" s="205" t="s">
        <v>212</v>
      </c>
      <c r="H562" s="206">
        <v>25</v>
      </c>
      <c r="I562" s="207"/>
      <c r="J562" s="208">
        <f>ROUND(I562*H562,2)</f>
        <v>0</v>
      </c>
      <c r="K562" s="204" t="s">
        <v>142</v>
      </c>
      <c r="L562" s="46"/>
      <c r="M562" s="209" t="s">
        <v>19</v>
      </c>
      <c r="N562" s="210" t="s">
        <v>45</v>
      </c>
      <c r="O562" s="86"/>
      <c r="P562" s="211">
        <f>O562*H562</f>
        <v>0</v>
      </c>
      <c r="Q562" s="211">
        <v>0</v>
      </c>
      <c r="R562" s="211">
        <f>Q562*H562</f>
        <v>0</v>
      </c>
      <c r="S562" s="211">
        <v>0</v>
      </c>
      <c r="T562" s="212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13" t="s">
        <v>254</v>
      </c>
      <c r="AT562" s="213" t="s">
        <v>138</v>
      </c>
      <c r="AU562" s="213" t="s">
        <v>84</v>
      </c>
      <c r="AY562" s="19" t="s">
        <v>136</v>
      </c>
      <c r="BE562" s="214">
        <f>IF(N562="základní",J562,0)</f>
        <v>0</v>
      </c>
      <c r="BF562" s="214">
        <f>IF(N562="snížená",J562,0)</f>
        <v>0</v>
      </c>
      <c r="BG562" s="214">
        <f>IF(N562="zákl. přenesená",J562,0)</f>
        <v>0</v>
      </c>
      <c r="BH562" s="214">
        <f>IF(N562="sníž. přenesená",J562,0)</f>
        <v>0</v>
      </c>
      <c r="BI562" s="214">
        <f>IF(N562="nulová",J562,0)</f>
        <v>0</v>
      </c>
      <c r="BJ562" s="19" t="s">
        <v>82</v>
      </c>
      <c r="BK562" s="214">
        <f>ROUND(I562*H562,2)</f>
        <v>0</v>
      </c>
      <c r="BL562" s="19" t="s">
        <v>254</v>
      </c>
      <c r="BM562" s="213" t="s">
        <v>540</v>
      </c>
    </row>
    <row r="563" s="2" customFormat="1">
      <c r="A563" s="40"/>
      <c r="B563" s="41"/>
      <c r="C563" s="42"/>
      <c r="D563" s="215" t="s">
        <v>145</v>
      </c>
      <c r="E563" s="42"/>
      <c r="F563" s="216" t="s">
        <v>541</v>
      </c>
      <c r="G563" s="42"/>
      <c r="H563" s="42"/>
      <c r="I563" s="217"/>
      <c r="J563" s="42"/>
      <c r="K563" s="42"/>
      <c r="L563" s="46"/>
      <c r="M563" s="218"/>
      <c r="N563" s="219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145</v>
      </c>
      <c r="AU563" s="19" t="s">
        <v>84</v>
      </c>
    </row>
    <row r="564" s="14" customFormat="1">
      <c r="A564" s="14"/>
      <c r="B564" s="231"/>
      <c r="C564" s="232"/>
      <c r="D564" s="222" t="s">
        <v>147</v>
      </c>
      <c r="E564" s="233" t="s">
        <v>19</v>
      </c>
      <c r="F564" s="234" t="s">
        <v>325</v>
      </c>
      <c r="G564" s="232"/>
      <c r="H564" s="235">
        <v>25</v>
      </c>
      <c r="I564" s="236"/>
      <c r="J564" s="232"/>
      <c r="K564" s="232"/>
      <c r="L564" s="237"/>
      <c r="M564" s="238"/>
      <c r="N564" s="239"/>
      <c r="O564" s="239"/>
      <c r="P564" s="239"/>
      <c r="Q564" s="239"/>
      <c r="R564" s="239"/>
      <c r="S564" s="239"/>
      <c r="T564" s="240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1" t="s">
        <v>147</v>
      </c>
      <c r="AU564" s="241" t="s">
        <v>84</v>
      </c>
      <c r="AV564" s="14" t="s">
        <v>84</v>
      </c>
      <c r="AW564" s="14" t="s">
        <v>36</v>
      </c>
      <c r="AX564" s="14" t="s">
        <v>74</v>
      </c>
      <c r="AY564" s="241" t="s">
        <v>136</v>
      </c>
    </row>
    <row r="565" s="15" customFormat="1">
      <c r="A565" s="15"/>
      <c r="B565" s="242"/>
      <c r="C565" s="243"/>
      <c r="D565" s="222" t="s">
        <v>147</v>
      </c>
      <c r="E565" s="244" t="s">
        <v>19</v>
      </c>
      <c r="F565" s="245" t="s">
        <v>155</v>
      </c>
      <c r="G565" s="243"/>
      <c r="H565" s="246">
        <v>25</v>
      </c>
      <c r="I565" s="247"/>
      <c r="J565" s="243"/>
      <c r="K565" s="243"/>
      <c r="L565" s="248"/>
      <c r="M565" s="249"/>
      <c r="N565" s="250"/>
      <c r="O565" s="250"/>
      <c r="P565" s="250"/>
      <c r="Q565" s="250"/>
      <c r="R565" s="250"/>
      <c r="S565" s="250"/>
      <c r="T565" s="251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52" t="s">
        <v>147</v>
      </c>
      <c r="AU565" s="252" t="s">
        <v>84</v>
      </c>
      <c r="AV565" s="15" t="s">
        <v>143</v>
      </c>
      <c r="AW565" s="15" t="s">
        <v>36</v>
      </c>
      <c r="AX565" s="15" t="s">
        <v>82</v>
      </c>
      <c r="AY565" s="252" t="s">
        <v>136</v>
      </c>
    </row>
    <row r="566" s="2" customFormat="1" ht="24.15" customHeight="1">
      <c r="A566" s="40"/>
      <c r="B566" s="41"/>
      <c r="C566" s="253" t="s">
        <v>542</v>
      </c>
      <c r="D566" s="253" t="s">
        <v>185</v>
      </c>
      <c r="E566" s="254" t="s">
        <v>543</v>
      </c>
      <c r="F566" s="255" t="s">
        <v>544</v>
      </c>
      <c r="G566" s="256" t="s">
        <v>212</v>
      </c>
      <c r="H566" s="257">
        <v>27.550000000000001</v>
      </c>
      <c r="I566" s="258"/>
      <c r="J566" s="259">
        <f>ROUND(I566*H566,2)</f>
        <v>0</v>
      </c>
      <c r="K566" s="255" t="s">
        <v>142</v>
      </c>
      <c r="L566" s="260"/>
      <c r="M566" s="261" t="s">
        <v>19</v>
      </c>
      <c r="N566" s="262" t="s">
        <v>45</v>
      </c>
      <c r="O566" s="86"/>
      <c r="P566" s="211">
        <f>O566*H566</f>
        <v>0</v>
      </c>
      <c r="Q566" s="211">
        <v>0.0015</v>
      </c>
      <c r="R566" s="211">
        <f>Q566*H566</f>
        <v>0.041325000000000001</v>
      </c>
      <c r="S566" s="211">
        <v>0</v>
      </c>
      <c r="T566" s="212">
        <f>S566*H566</f>
        <v>0</v>
      </c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213" t="s">
        <v>359</v>
      </c>
      <c r="AT566" s="213" t="s">
        <v>185</v>
      </c>
      <c r="AU566" s="213" t="s">
        <v>84</v>
      </c>
      <c r="AY566" s="19" t="s">
        <v>136</v>
      </c>
      <c r="BE566" s="214">
        <f>IF(N566="základní",J566,0)</f>
        <v>0</v>
      </c>
      <c r="BF566" s="214">
        <f>IF(N566="snížená",J566,0)</f>
        <v>0</v>
      </c>
      <c r="BG566" s="214">
        <f>IF(N566="zákl. přenesená",J566,0)</f>
        <v>0</v>
      </c>
      <c r="BH566" s="214">
        <f>IF(N566="sníž. přenesená",J566,0)</f>
        <v>0</v>
      </c>
      <c r="BI566" s="214">
        <f>IF(N566="nulová",J566,0)</f>
        <v>0</v>
      </c>
      <c r="BJ566" s="19" t="s">
        <v>82</v>
      </c>
      <c r="BK566" s="214">
        <f>ROUND(I566*H566,2)</f>
        <v>0</v>
      </c>
      <c r="BL566" s="19" t="s">
        <v>254</v>
      </c>
      <c r="BM566" s="213" t="s">
        <v>545</v>
      </c>
    </row>
    <row r="567" s="14" customFormat="1">
      <c r="A567" s="14"/>
      <c r="B567" s="231"/>
      <c r="C567" s="232"/>
      <c r="D567" s="222" t="s">
        <v>147</v>
      </c>
      <c r="E567" s="233" t="s">
        <v>19</v>
      </c>
      <c r="F567" s="234" t="s">
        <v>325</v>
      </c>
      <c r="G567" s="232"/>
      <c r="H567" s="235">
        <v>25</v>
      </c>
      <c r="I567" s="236"/>
      <c r="J567" s="232"/>
      <c r="K567" s="232"/>
      <c r="L567" s="237"/>
      <c r="M567" s="238"/>
      <c r="N567" s="239"/>
      <c r="O567" s="239"/>
      <c r="P567" s="239"/>
      <c r="Q567" s="239"/>
      <c r="R567" s="239"/>
      <c r="S567" s="239"/>
      <c r="T567" s="240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1" t="s">
        <v>147</v>
      </c>
      <c r="AU567" s="241" t="s">
        <v>84</v>
      </c>
      <c r="AV567" s="14" t="s">
        <v>84</v>
      </c>
      <c r="AW567" s="14" t="s">
        <v>36</v>
      </c>
      <c r="AX567" s="14" t="s">
        <v>74</v>
      </c>
      <c r="AY567" s="241" t="s">
        <v>136</v>
      </c>
    </row>
    <row r="568" s="15" customFormat="1">
      <c r="A568" s="15"/>
      <c r="B568" s="242"/>
      <c r="C568" s="243"/>
      <c r="D568" s="222" t="s">
        <v>147</v>
      </c>
      <c r="E568" s="244" t="s">
        <v>19</v>
      </c>
      <c r="F568" s="245" t="s">
        <v>155</v>
      </c>
      <c r="G568" s="243"/>
      <c r="H568" s="246">
        <v>25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52" t="s">
        <v>147</v>
      </c>
      <c r="AU568" s="252" t="s">
        <v>84</v>
      </c>
      <c r="AV568" s="15" t="s">
        <v>143</v>
      </c>
      <c r="AW568" s="15" t="s">
        <v>36</v>
      </c>
      <c r="AX568" s="15" t="s">
        <v>82</v>
      </c>
      <c r="AY568" s="252" t="s">
        <v>136</v>
      </c>
    </row>
    <row r="569" s="14" customFormat="1">
      <c r="A569" s="14"/>
      <c r="B569" s="231"/>
      <c r="C569" s="232"/>
      <c r="D569" s="222" t="s">
        <v>147</v>
      </c>
      <c r="E569" s="232"/>
      <c r="F569" s="234" t="s">
        <v>546</v>
      </c>
      <c r="G569" s="232"/>
      <c r="H569" s="235">
        <v>27.550000000000001</v>
      </c>
      <c r="I569" s="236"/>
      <c r="J569" s="232"/>
      <c r="K569" s="232"/>
      <c r="L569" s="237"/>
      <c r="M569" s="238"/>
      <c r="N569" s="239"/>
      <c r="O569" s="239"/>
      <c r="P569" s="239"/>
      <c r="Q569" s="239"/>
      <c r="R569" s="239"/>
      <c r="S569" s="239"/>
      <c r="T569" s="240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1" t="s">
        <v>147</v>
      </c>
      <c r="AU569" s="241" t="s">
        <v>84</v>
      </c>
      <c r="AV569" s="14" t="s">
        <v>84</v>
      </c>
      <c r="AW569" s="14" t="s">
        <v>4</v>
      </c>
      <c r="AX569" s="14" t="s">
        <v>82</v>
      </c>
      <c r="AY569" s="241" t="s">
        <v>136</v>
      </c>
    </row>
    <row r="570" s="2" customFormat="1" ht="49.05" customHeight="1">
      <c r="A570" s="40"/>
      <c r="B570" s="41"/>
      <c r="C570" s="202" t="s">
        <v>547</v>
      </c>
      <c r="D570" s="202" t="s">
        <v>138</v>
      </c>
      <c r="E570" s="203" t="s">
        <v>548</v>
      </c>
      <c r="F570" s="204" t="s">
        <v>549</v>
      </c>
      <c r="G570" s="205" t="s">
        <v>188</v>
      </c>
      <c r="H570" s="206">
        <v>0.041000000000000002</v>
      </c>
      <c r="I570" s="207"/>
      <c r="J570" s="208">
        <f>ROUND(I570*H570,2)</f>
        <v>0</v>
      </c>
      <c r="K570" s="204" t="s">
        <v>142</v>
      </c>
      <c r="L570" s="46"/>
      <c r="M570" s="209" t="s">
        <v>19</v>
      </c>
      <c r="N570" s="210" t="s">
        <v>45</v>
      </c>
      <c r="O570" s="86"/>
      <c r="P570" s="211">
        <f>O570*H570</f>
        <v>0</v>
      </c>
      <c r="Q570" s="211">
        <v>0</v>
      </c>
      <c r="R570" s="211">
        <f>Q570*H570</f>
        <v>0</v>
      </c>
      <c r="S570" s="211">
        <v>0</v>
      </c>
      <c r="T570" s="212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3" t="s">
        <v>254</v>
      </c>
      <c r="AT570" s="213" t="s">
        <v>138</v>
      </c>
      <c r="AU570" s="213" t="s">
        <v>84</v>
      </c>
      <c r="AY570" s="19" t="s">
        <v>136</v>
      </c>
      <c r="BE570" s="214">
        <f>IF(N570="základní",J570,0)</f>
        <v>0</v>
      </c>
      <c r="BF570" s="214">
        <f>IF(N570="snížená",J570,0)</f>
        <v>0</v>
      </c>
      <c r="BG570" s="214">
        <f>IF(N570="zákl. přenesená",J570,0)</f>
        <v>0</v>
      </c>
      <c r="BH570" s="214">
        <f>IF(N570="sníž. přenesená",J570,0)</f>
        <v>0</v>
      </c>
      <c r="BI570" s="214">
        <f>IF(N570="nulová",J570,0)</f>
        <v>0</v>
      </c>
      <c r="BJ570" s="19" t="s">
        <v>82</v>
      </c>
      <c r="BK570" s="214">
        <f>ROUND(I570*H570,2)</f>
        <v>0</v>
      </c>
      <c r="BL570" s="19" t="s">
        <v>254</v>
      </c>
      <c r="BM570" s="213" t="s">
        <v>550</v>
      </c>
    </row>
    <row r="571" s="2" customFormat="1">
      <c r="A571" s="40"/>
      <c r="B571" s="41"/>
      <c r="C571" s="42"/>
      <c r="D571" s="215" t="s">
        <v>145</v>
      </c>
      <c r="E571" s="42"/>
      <c r="F571" s="216" t="s">
        <v>551</v>
      </c>
      <c r="G571" s="42"/>
      <c r="H571" s="42"/>
      <c r="I571" s="217"/>
      <c r="J571" s="42"/>
      <c r="K571" s="42"/>
      <c r="L571" s="46"/>
      <c r="M571" s="218"/>
      <c r="N571" s="219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145</v>
      </c>
      <c r="AU571" s="19" t="s">
        <v>84</v>
      </c>
    </row>
    <row r="572" s="12" customFormat="1" ht="22.8" customHeight="1">
      <c r="A572" s="12"/>
      <c r="B572" s="186"/>
      <c r="C572" s="187"/>
      <c r="D572" s="188" t="s">
        <v>73</v>
      </c>
      <c r="E572" s="200" t="s">
        <v>552</v>
      </c>
      <c r="F572" s="200" t="s">
        <v>553</v>
      </c>
      <c r="G572" s="187"/>
      <c r="H572" s="187"/>
      <c r="I572" s="190"/>
      <c r="J572" s="201">
        <f>BK572</f>
        <v>0</v>
      </c>
      <c r="K572" s="187"/>
      <c r="L572" s="192"/>
      <c r="M572" s="193"/>
      <c r="N572" s="194"/>
      <c r="O572" s="194"/>
      <c r="P572" s="195">
        <f>SUM(P573:P636)</f>
        <v>0</v>
      </c>
      <c r="Q572" s="194"/>
      <c r="R572" s="195">
        <f>SUM(R573:R636)</f>
        <v>0.11877800000000002</v>
      </c>
      <c r="S572" s="194"/>
      <c r="T572" s="196">
        <f>SUM(T573:T636)</f>
        <v>0</v>
      </c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R572" s="197" t="s">
        <v>84</v>
      </c>
      <c r="AT572" s="198" t="s">
        <v>73</v>
      </c>
      <c r="AU572" s="198" t="s">
        <v>82</v>
      </c>
      <c r="AY572" s="197" t="s">
        <v>136</v>
      </c>
      <c r="BK572" s="199">
        <f>SUM(BK573:BK636)</f>
        <v>0</v>
      </c>
    </row>
    <row r="573" s="2" customFormat="1" ht="33" customHeight="1">
      <c r="A573" s="40"/>
      <c r="B573" s="41"/>
      <c r="C573" s="202" t="s">
        <v>554</v>
      </c>
      <c r="D573" s="202" t="s">
        <v>138</v>
      </c>
      <c r="E573" s="203" t="s">
        <v>555</v>
      </c>
      <c r="F573" s="204" t="s">
        <v>556</v>
      </c>
      <c r="G573" s="205" t="s">
        <v>557</v>
      </c>
      <c r="H573" s="206">
        <v>3</v>
      </c>
      <c r="I573" s="207"/>
      <c r="J573" s="208">
        <f>ROUND(I573*H573,2)</f>
        <v>0</v>
      </c>
      <c r="K573" s="204" t="s">
        <v>19</v>
      </c>
      <c r="L573" s="46"/>
      <c r="M573" s="209" t="s">
        <v>19</v>
      </c>
      <c r="N573" s="210" t="s">
        <v>45</v>
      </c>
      <c r="O573" s="86"/>
      <c r="P573" s="211">
        <f>O573*H573</f>
        <v>0</v>
      </c>
      <c r="Q573" s="211">
        <v>0</v>
      </c>
      <c r="R573" s="211">
        <f>Q573*H573</f>
        <v>0</v>
      </c>
      <c r="S573" s="211">
        <v>0</v>
      </c>
      <c r="T573" s="212">
        <f>S573*H573</f>
        <v>0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13" t="s">
        <v>254</v>
      </c>
      <c r="AT573" s="213" t="s">
        <v>138</v>
      </c>
      <c r="AU573" s="213" t="s">
        <v>84</v>
      </c>
      <c r="AY573" s="19" t="s">
        <v>136</v>
      </c>
      <c r="BE573" s="214">
        <f>IF(N573="základní",J573,0)</f>
        <v>0</v>
      </c>
      <c r="BF573" s="214">
        <f>IF(N573="snížená",J573,0)</f>
        <v>0</v>
      </c>
      <c r="BG573" s="214">
        <f>IF(N573="zákl. přenesená",J573,0)</f>
        <v>0</v>
      </c>
      <c r="BH573" s="214">
        <f>IF(N573="sníž. přenesená",J573,0)</f>
        <v>0</v>
      </c>
      <c r="BI573" s="214">
        <f>IF(N573="nulová",J573,0)</f>
        <v>0</v>
      </c>
      <c r="BJ573" s="19" t="s">
        <v>82</v>
      </c>
      <c r="BK573" s="214">
        <f>ROUND(I573*H573,2)</f>
        <v>0</v>
      </c>
      <c r="BL573" s="19" t="s">
        <v>254</v>
      </c>
      <c r="BM573" s="213" t="s">
        <v>558</v>
      </c>
    </row>
    <row r="574" s="2" customFormat="1" ht="21.75" customHeight="1">
      <c r="A574" s="40"/>
      <c r="B574" s="41"/>
      <c r="C574" s="202" t="s">
        <v>559</v>
      </c>
      <c r="D574" s="202" t="s">
        <v>138</v>
      </c>
      <c r="E574" s="203" t="s">
        <v>560</v>
      </c>
      <c r="F574" s="204" t="s">
        <v>561</v>
      </c>
      <c r="G574" s="205" t="s">
        <v>393</v>
      </c>
      <c r="H574" s="206">
        <v>6.5999999999999996</v>
      </c>
      <c r="I574" s="207"/>
      <c r="J574" s="208">
        <f>ROUND(I574*H574,2)</f>
        <v>0</v>
      </c>
      <c r="K574" s="204" t="s">
        <v>142</v>
      </c>
      <c r="L574" s="46"/>
      <c r="M574" s="209" t="s">
        <v>19</v>
      </c>
      <c r="N574" s="210" t="s">
        <v>45</v>
      </c>
      <c r="O574" s="86"/>
      <c r="P574" s="211">
        <f>O574*H574</f>
        <v>0</v>
      </c>
      <c r="Q574" s="211">
        <v>0.00142</v>
      </c>
      <c r="R574" s="211">
        <f>Q574*H574</f>
        <v>0.0093720000000000001</v>
      </c>
      <c r="S574" s="211">
        <v>0</v>
      </c>
      <c r="T574" s="212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213" t="s">
        <v>254</v>
      </c>
      <c r="AT574" s="213" t="s">
        <v>138</v>
      </c>
      <c r="AU574" s="213" t="s">
        <v>84</v>
      </c>
      <c r="AY574" s="19" t="s">
        <v>136</v>
      </c>
      <c r="BE574" s="214">
        <f>IF(N574="základní",J574,0)</f>
        <v>0</v>
      </c>
      <c r="BF574" s="214">
        <f>IF(N574="snížená",J574,0)</f>
        <v>0</v>
      </c>
      <c r="BG574" s="214">
        <f>IF(N574="zákl. přenesená",J574,0)</f>
        <v>0</v>
      </c>
      <c r="BH574" s="214">
        <f>IF(N574="sníž. přenesená",J574,0)</f>
        <v>0</v>
      </c>
      <c r="BI574" s="214">
        <f>IF(N574="nulová",J574,0)</f>
        <v>0</v>
      </c>
      <c r="BJ574" s="19" t="s">
        <v>82</v>
      </c>
      <c r="BK574" s="214">
        <f>ROUND(I574*H574,2)</f>
        <v>0</v>
      </c>
      <c r="BL574" s="19" t="s">
        <v>254</v>
      </c>
      <c r="BM574" s="213" t="s">
        <v>562</v>
      </c>
    </row>
    <row r="575" s="2" customFormat="1">
      <c r="A575" s="40"/>
      <c r="B575" s="41"/>
      <c r="C575" s="42"/>
      <c r="D575" s="215" t="s">
        <v>145</v>
      </c>
      <c r="E575" s="42"/>
      <c r="F575" s="216" t="s">
        <v>563</v>
      </c>
      <c r="G575" s="42"/>
      <c r="H575" s="42"/>
      <c r="I575" s="217"/>
      <c r="J575" s="42"/>
      <c r="K575" s="42"/>
      <c r="L575" s="46"/>
      <c r="M575" s="218"/>
      <c r="N575" s="219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145</v>
      </c>
      <c r="AU575" s="19" t="s">
        <v>84</v>
      </c>
    </row>
    <row r="576" s="13" customFormat="1">
      <c r="A576" s="13"/>
      <c r="B576" s="220"/>
      <c r="C576" s="221"/>
      <c r="D576" s="222" t="s">
        <v>147</v>
      </c>
      <c r="E576" s="223" t="s">
        <v>19</v>
      </c>
      <c r="F576" s="224" t="s">
        <v>396</v>
      </c>
      <c r="G576" s="221"/>
      <c r="H576" s="223" t="s">
        <v>19</v>
      </c>
      <c r="I576" s="225"/>
      <c r="J576" s="221"/>
      <c r="K576" s="221"/>
      <c r="L576" s="226"/>
      <c r="M576" s="227"/>
      <c r="N576" s="228"/>
      <c r="O576" s="228"/>
      <c r="P576" s="228"/>
      <c r="Q576" s="228"/>
      <c r="R576" s="228"/>
      <c r="S576" s="228"/>
      <c r="T576" s="229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0" t="s">
        <v>147</v>
      </c>
      <c r="AU576" s="230" t="s">
        <v>84</v>
      </c>
      <c r="AV576" s="13" t="s">
        <v>82</v>
      </c>
      <c r="AW576" s="13" t="s">
        <v>36</v>
      </c>
      <c r="AX576" s="13" t="s">
        <v>74</v>
      </c>
      <c r="AY576" s="230" t="s">
        <v>136</v>
      </c>
    </row>
    <row r="577" s="14" customFormat="1">
      <c r="A577" s="14"/>
      <c r="B577" s="231"/>
      <c r="C577" s="232"/>
      <c r="D577" s="222" t="s">
        <v>147</v>
      </c>
      <c r="E577" s="233" t="s">
        <v>19</v>
      </c>
      <c r="F577" s="234" t="s">
        <v>175</v>
      </c>
      <c r="G577" s="232"/>
      <c r="H577" s="235">
        <v>6</v>
      </c>
      <c r="I577" s="236"/>
      <c r="J577" s="232"/>
      <c r="K577" s="232"/>
      <c r="L577" s="237"/>
      <c r="M577" s="238"/>
      <c r="N577" s="239"/>
      <c r="O577" s="239"/>
      <c r="P577" s="239"/>
      <c r="Q577" s="239"/>
      <c r="R577" s="239"/>
      <c r="S577" s="239"/>
      <c r="T577" s="240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1" t="s">
        <v>147</v>
      </c>
      <c r="AU577" s="241" t="s">
        <v>84</v>
      </c>
      <c r="AV577" s="14" t="s">
        <v>84</v>
      </c>
      <c r="AW577" s="14" t="s">
        <v>36</v>
      </c>
      <c r="AX577" s="14" t="s">
        <v>74</v>
      </c>
      <c r="AY577" s="241" t="s">
        <v>136</v>
      </c>
    </row>
    <row r="578" s="15" customFormat="1">
      <c r="A578" s="15"/>
      <c r="B578" s="242"/>
      <c r="C578" s="243"/>
      <c r="D578" s="222" t="s">
        <v>147</v>
      </c>
      <c r="E578" s="244" t="s">
        <v>19</v>
      </c>
      <c r="F578" s="245" t="s">
        <v>155</v>
      </c>
      <c r="G578" s="243"/>
      <c r="H578" s="246">
        <v>6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52" t="s">
        <v>147</v>
      </c>
      <c r="AU578" s="252" t="s">
        <v>84</v>
      </c>
      <c r="AV578" s="15" t="s">
        <v>143</v>
      </c>
      <c r="AW578" s="15" t="s">
        <v>36</v>
      </c>
      <c r="AX578" s="15" t="s">
        <v>82</v>
      </c>
      <c r="AY578" s="252" t="s">
        <v>136</v>
      </c>
    </row>
    <row r="579" s="14" customFormat="1">
      <c r="A579" s="14"/>
      <c r="B579" s="231"/>
      <c r="C579" s="232"/>
      <c r="D579" s="222" t="s">
        <v>147</v>
      </c>
      <c r="E579" s="232"/>
      <c r="F579" s="234" t="s">
        <v>564</v>
      </c>
      <c r="G579" s="232"/>
      <c r="H579" s="235">
        <v>6.5999999999999996</v>
      </c>
      <c r="I579" s="236"/>
      <c r="J579" s="232"/>
      <c r="K579" s="232"/>
      <c r="L579" s="237"/>
      <c r="M579" s="238"/>
      <c r="N579" s="239"/>
      <c r="O579" s="239"/>
      <c r="P579" s="239"/>
      <c r="Q579" s="239"/>
      <c r="R579" s="239"/>
      <c r="S579" s="239"/>
      <c r="T579" s="240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1" t="s">
        <v>147</v>
      </c>
      <c r="AU579" s="241" t="s">
        <v>84</v>
      </c>
      <c r="AV579" s="14" t="s">
        <v>84</v>
      </c>
      <c r="AW579" s="14" t="s">
        <v>4</v>
      </c>
      <c r="AX579" s="14" t="s">
        <v>82</v>
      </c>
      <c r="AY579" s="241" t="s">
        <v>136</v>
      </c>
    </row>
    <row r="580" s="2" customFormat="1" ht="21.75" customHeight="1">
      <c r="A580" s="40"/>
      <c r="B580" s="41"/>
      <c r="C580" s="202" t="s">
        <v>565</v>
      </c>
      <c r="D580" s="202" t="s">
        <v>138</v>
      </c>
      <c r="E580" s="203" t="s">
        <v>566</v>
      </c>
      <c r="F580" s="204" t="s">
        <v>567</v>
      </c>
      <c r="G580" s="205" t="s">
        <v>393</v>
      </c>
      <c r="H580" s="206">
        <v>8.8000000000000007</v>
      </c>
      <c r="I580" s="207"/>
      <c r="J580" s="208">
        <f>ROUND(I580*H580,2)</f>
        <v>0</v>
      </c>
      <c r="K580" s="204" t="s">
        <v>142</v>
      </c>
      <c r="L580" s="46"/>
      <c r="M580" s="209" t="s">
        <v>19</v>
      </c>
      <c r="N580" s="210" t="s">
        <v>45</v>
      </c>
      <c r="O580" s="86"/>
      <c r="P580" s="211">
        <f>O580*H580</f>
        <v>0</v>
      </c>
      <c r="Q580" s="211">
        <v>0.00197</v>
      </c>
      <c r="R580" s="211">
        <f>Q580*H580</f>
        <v>0.017336000000000001</v>
      </c>
      <c r="S580" s="211">
        <v>0</v>
      </c>
      <c r="T580" s="212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3" t="s">
        <v>254</v>
      </c>
      <c r="AT580" s="213" t="s">
        <v>138</v>
      </c>
      <c r="AU580" s="213" t="s">
        <v>84</v>
      </c>
      <c r="AY580" s="19" t="s">
        <v>136</v>
      </c>
      <c r="BE580" s="214">
        <f>IF(N580="základní",J580,0)</f>
        <v>0</v>
      </c>
      <c r="BF580" s="214">
        <f>IF(N580="snížená",J580,0)</f>
        <v>0</v>
      </c>
      <c r="BG580" s="214">
        <f>IF(N580="zákl. přenesená",J580,0)</f>
        <v>0</v>
      </c>
      <c r="BH580" s="214">
        <f>IF(N580="sníž. přenesená",J580,0)</f>
        <v>0</v>
      </c>
      <c r="BI580" s="214">
        <f>IF(N580="nulová",J580,0)</f>
        <v>0</v>
      </c>
      <c r="BJ580" s="19" t="s">
        <v>82</v>
      </c>
      <c r="BK580" s="214">
        <f>ROUND(I580*H580,2)</f>
        <v>0</v>
      </c>
      <c r="BL580" s="19" t="s">
        <v>254</v>
      </c>
      <c r="BM580" s="213" t="s">
        <v>568</v>
      </c>
    </row>
    <row r="581" s="2" customFormat="1">
      <c r="A581" s="40"/>
      <c r="B581" s="41"/>
      <c r="C581" s="42"/>
      <c r="D581" s="215" t="s">
        <v>145</v>
      </c>
      <c r="E581" s="42"/>
      <c r="F581" s="216" t="s">
        <v>569</v>
      </c>
      <c r="G581" s="42"/>
      <c r="H581" s="42"/>
      <c r="I581" s="217"/>
      <c r="J581" s="42"/>
      <c r="K581" s="42"/>
      <c r="L581" s="46"/>
      <c r="M581" s="218"/>
      <c r="N581" s="219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145</v>
      </c>
      <c r="AU581" s="19" t="s">
        <v>84</v>
      </c>
    </row>
    <row r="582" s="13" customFormat="1">
      <c r="A582" s="13"/>
      <c r="B582" s="220"/>
      <c r="C582" s="221"/>
      <c r="D582" s="222" t="s">
        <v>147</v>
      </c>
      <c r="E582" s="223" t="s">
        <v>19</v>
      </c>
      <c r="F582" s="224" t="s">
        <v>396</v>
      </c>
      <c r="G582" s="221"/>
      <c r="H582" s="223" t="s">
        <v>19</v>
      </c>
      <c r="I582" s="225"/>
      <c r="J582" s="221"/>
      <c r="K582" s="221"/>
      <c r="L582" s="226"/>
      <c r="M582" s="227"/>
      <c r="N582" s="228"/>
      <c r="O582" s="228"/>
      <c r="P582" s="228"/>
      <c r="Q582" s="228"/>
      <c r="R582" s="228"/>
      <c r="S582" s="228"/>
      <c r="T582" s="229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0" t="s">
        <v>147</v>
      </c>
      <c r="AU582" s="230" t="s">
        <v>84</v>
      </c>
      <c r="AV582" s="13" t="s">
        <v>82</v>
      </c>
      <c r="AW582" s="13" t="s">
        <v>36</v>
      </c>
      <c r="AX582" s="13" t="s">
        <v>74</v>
      </c>
      <c r="AY582" s="230" t="s">
        <v>136</v>
      </c>
    </row>
    <row r="583" s="14" customFormat="1">
      <c r="A583" s="14"/>
      <c r="B583" s="231"/>
      <c r="C583" s="232"/>
      <c r="D583" s="222" t="s">
        <v>147</v>
      </c>
      <c r="E583" s="233" t="s">
        <v>19</v>
      </c>
      <c r="F583" s="234" t="s">
        <v>189</v>
      </c>
      <c r="G583" s="232"/>
      <c r="H583" s="235">
        <v>8</v>
      </c>
      <c r="I583" s="236"/>
      <c r="J583" s="232"/>
      <c r="K583" s="232"/>
      <c r="L583" s="237"/>
      <c r="M583" s="238"/>
      <c r="N583" s="239"/>
      <c r="O583" s="239"/>
      <c r="P583" s="239"/>
      <c r="Q583" s="239"/>
      <c r="R583" s="239"/>
      <c r="S583" s="239"/>
      <c r="T583" s="240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1" t="s">
        <v>147</v>
      </c>
      <c r="AU583" s="241" t="s">
        <v>84</v>
      </c>
      <c r="AV583" s="14" t="s">
        <v>84</v>
      </c>
      <c r="AW583" s="14" t="s">
        <v>36</v>
      </c>
      <c r="AX583" s="14" t="s">
        <v>74</v>
      </c>
      <c r="AY583" s="241" t="s">
        <v>136</v>
      </c>
    </row>
    <row r="584" s="15" customFormat="1">
      <c r="A584" s="15"/>
      <c r="B584" s="242"/>
      <c r="C584" s="243"/>
      <c r="D584" s="222" t="s">
        <v>147</v>
      </c>
      <c r="E584" s="244" t="s">
        <v>19</v>
      </c>
      <c r="F584" s="245" t="s">
        <v>155</v>
      </c>
      <c r="G584" s="243"/>
      <c r="H584" s="246">
        <v>8</v>
      </c>
      <c r="I584" s="247"/>
      <c r="J584" s="243"/>
      <c r="K584" s="243"/>
      <c r="L584" s="248"/>
      <c r="M584" s="249"/>
      <c r="N584" s="250"/>
      <c r="O584" s="250"/>
      <c r="P584" s="250"/>
      <c r="Q584" s="250"/>
      <c r="R584" s="250"/>
      <c r="S584" s="250"/>
      <c r="T584" s="251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52" t="s">
        <v>147</v>
      </c>
      <c r="AU584" s="252" t="s">
        <v>84</v>
      </c>
      <c r="AV584" s="15" t="s">
        <v>143</v>
      </c>
      <c r="AW584" s="15" t="s">
        <v>36</v>
      </c>
      <c r="AX584" s="15" t="s">
        <v>82</v>
      </c>
      <c r="AY584" s="252" t="s">
        <v>136</v>
      </c>
    </row>
    <row r="585" s="14" customFormat="1">
      <c r="A585" s="14"/>
      <c r="B585" s="231"/>
      <c r="C585" s="232"/>
      <c r="D585" s="222" t="s">
        <v>147</v>
      </c>
      <c r="E585" s="232"/>
      <c r="F585" s="234" t="s">
        <v>570</v>
      </c>
      <c r="G585" s="232"/>
      <c r="H585" s="235">
        <v>8.8000000000000007</v>
      </c>
      <c r="I585" s="236"/>
      <c r="J585" s="232"/>
      <c r="K585" s="232"/>
      <c r="L585" s="237"/>
      <c r="M585" s="238"/>
      <c r="N585" s="239"/>
      <c r="O585" s="239"/>
      <c r="P585" s="239"/>
      <c r="Q585" s="239"/>
      <c r="R585" s="239"/>
      <c r="S585" s="239"/>
      <c r="T585" s="240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1" t="s">
        <v>147</v>
      </c>
      <c r="AU585" s="241" t="s">
        <v>84</v>
      </c>
      <c r="AV585" s="14" t="s">
        <v>84</v>
      </c>
      <c r="AW585" s="14" t="s">
        <v>4</v>
      </c>
      <c r="AX585" s="14" t="s">
        <v>82</v>
      </c>
      <c r="AY585" s="241" t="s">
        <v>136</v>
      </c>
    </row>
    <row r="586" s="2" customFormat="1" ht="21.75" customHeight="1">
      <c r="A586" s="40"/>
      <c r="B586" s="41"/>
      <c r="C586" s="202" t="s">
        <v>571</v>
      </c>
      <c r="D586" s="202" t="s">
        <v>138</v>
      </c>
      <c r="E586" s="203" t="s">
        <v>572</v>
      </c>
      <c r="F586" s="204" t="s">
        <v>573</v>
      </c>
      <c r="G586" s="205" t="s">
        <v>393</v>
      </c>
      <c r="H586" s="206">
        <v>8.8000000000000007</v>
      </c>
      <c r="I586" s="207"/>
      <c r="J586" s="208">
        <f>ROUND(I586*H586,2)</f>
        <v>0</v>
      </c>
      <c r="K586" s="204" t="s">
        <v>142</v>
      </c>
      <c r="L586" s="46"/>
      <c r="M586" s="209" t="s">
        <v>19</v>
      </c>
      <c r="N586" s="210" t="s">
        <v>45</v>
      </c>
      <c r="O586" s="86"/>
      <c r="P586" s="211">
        <f>O586*H586</f>
        <v>0</v>
      </c>
      <c r="Q586" s="211">
        <v>0.0030400000000000002</v>
      </c>
      <c r="R586" s="211">
        <f>Q586*H586</f>
        <v>0.026752000000000005</v>
      </c>
      <c r="S586" s="211">
        <v>0</v>
      </c>
      <c r="T586" s="212">
        <f>S586*H586</f>
        <v>0</v>
      </c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R586" s="213" t="s">
        <v>254</v>
      </c>
      <c r="AT586" s="213" t="s">
        <v>138</v>
      </c>
      <c r="AU586" s="213" t="s">
        <v>84</v>
      </c>
      <c r="AY586" s="19" t="s">
        <v>136</v>
      </c>
      <c r="BE586" s="214">
        <f>IF(N586="základní",J586,0)</f>
        <v>0</v>
      </c>
      <c r="BF586" s="214">
        <f>IF(N586="snížená",J586,0)</f>
        <v>0</v>
      </c>
      <c r="BG586" s="214">
        <f>IF(N586="zákl. přenesená",J586,0)</f>
        <v>0</v>
      </c>
      <c r="BH586" s="214">
        <f>IF(N586="sníž. přenesená",J586,0)</f>
        <v>0</v>
      </c>
      <c r="BI586" s="214">
        <f>IF(N586="nulová",J586,0)</f>
        <v>0</v>
      </c>
      <c r="BJ586" s="19" t="s">
        <v>82</v>
      </c>
      <c r="BK586" s="214">
        <f>ROUND(I586*H586,2)</f>
        <v>0</v>
      </c>
      <c r="BL586" s="19" t="s">
        <v>254</v>
      </c>
      <c r="BM586" s="213" t="s">
        <v>574</v>
      </c>
    </row>
    <row r="587" s="2" customFormat="1">
      <c r="A587" s="40"/>
      <c r="B587" s="41"/>
      <c r="C587" s="42"/>
      <c r="D587" s="215" t="s">
        <v>145</v>
      </c>
      <c r="E587" s="42"/>
      <c r="F587" s="216" t="s">
        <v>575</v>
      </c>
      <c r="G587" s="42"/>
      <c r="H587" s="42"/>
      <c r="I587" s="217"/>
      <c r="J587" s="42"/>
      <c r="K587" s="42"/>
      <c r="L587" s="46"/>
      <c r="M587" s="218"/>
      <c r="N587" s="219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145</v>
      </c>
      <c r="AU587" s="19" t="s">
        <v>84</v>
      </c>
    </row>
    <row r="588" s="13" customFormat="1">
      <c r="A588" s="13"/>
      <c r="B588" s="220"/>
      <c r="C588" s="221"/>
      <c r="D588" s="222" t="s">
        <v>147</v>
      </c>
      <c r="E588" s="223" t="s">
        <v>19</v>
      </c>
      <c r="F588" s="224" t="s">
        <v>396</v>
      </c>
      <c r="G588" s="221"/>
      <c r="H588" s="223" t="s">
        <v>19</v>
      </c>
      <c r="I588" s="225"/>
      <c r="J588" s="221"/>
      <c r="K588" s="221"/>
      <c r="L588" s="226"/>
      <c r="M588" s="227"/>
      <c r="N588" s="228"/>
      <c r="O588" s="228"/>
      <c r="P588" s="228"/>
      <c r="Q588" s="228"/>
      <c r="R588" s="228"/>
      <c r="S588" s="228"/>
      <c r="T588" s="229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0" t="s">
        <v>147</v>
      </c>
      <c r="AU588" s="230" t="s">
        <v>84</v>
      </c>
      <c r="AV588" s="13" t="s">
        <v>82</v>
      </c>
      <c r="AW588" s="13" t="s">
        <v>36</v>
      </c>
      <c r="AX588" s="13" t="s">
        <v>74</v>
      </c>
      <c r="AY588" s="230" t="s">
        <v>136</v>
      </c>
    </row>
    <row r="589" s="14" customFormat="1">
      <c r="A589" s="14"/>
      <c r="B589" s="231"/>
      <c r="C589" s="232"/>
      <c r="D589" s="222" t="s">
        <v>147</v>
      </c>
      <c r="E589" s="233" t="s">
        <v>19</v>
      </c>
      <c r="F589" s="234" t="s">
        <v>189</v>
      </c>
      <c r="G589" s="232"/>
      <c r="H589" s="235">
        <v>8</v>
      </c>
      <c r="I589" s="236"/>
      <c r="J589" s="232"/>
      <c r="K589" s="232"/>
      <c r="L589" s="237"/>
      <c r="M589" s="238"/>
      <c r="N589" s="239"/>
      <c r="O589" s="239"/>
      <c r="P589" s="239"/>
      <c r="Q589" s="239"/>
      <c r="R589" s="239"/>
      <c r="S589" s="239"/>
      <c r="T589" s="240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1" t="s">
        <v>147</v>
      </c>
      <c r="AU589" s="241" t="s">
        <v>84</v>
      </c>
      <c r="AV589" s="14" t="s">
        <v>84</v>
      </c>
      <c r="AW589" s="14" t="s">
        <v>36</v>
      </c>
      <c r="AX589" s="14" t="s">
        <v>74</v>
      </c>
      <c r="AY589" s="241" t="s">
        <v>136</v>
      </c>
    </row>
    <row r="590" s="15" customFormat="1">
      <c r="A590" s="15"/>
      <c r="B590" s="242"/>
      <c r="C590" s="243"/>
      <c r="D590" s="222" t="s">
        <v>147</v>
      </c>
      <c r="E590" s="244" t="s">
        <v>19</v>
      </c>
      <c r="F590" s="245" t="s">
        <v>155</v>
      </c>
      <c r="G590" s="243"/>
      <c r="H590" s="246">
        <v>8</v>
      </c>
      <c r="I590" s="247"/>
      <c r="J590" s="243"/>
      <c r="K590" s="243"/>
      <c r="L590" s="248"/>
      <c r="M590" s="249"/>
      <c r="N590" s="250"/>
      <c r="O590" s="250"/>
      <c r="P590" s="250"/>
      <c r="Q590" s="250"/>
      <c r="R590" s="250"/>
      <c r="S590" s="250"/>
      <c r="T590" s="251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52" t="s">
        <v>147</v>
      </c>
      <c r="AU590" s="252" t="s">
        <v>84</v>
      </c>
      <c r="AV590" s="15" t="s">
        <v>143</v>
      </c>
      <c r="AW590" s="15" t="s">
        <v>36</v>
      </c>
      <c r="AX590" s="15" t="s">
        <v>82</v>
      </c>
      <c r="AY590" s="252" t="s">
        <v>136</v>
      </c>
    </row>
    <row r="591" s="14" customFormat="1">
      <c r="A591" s="14"/>
      <c r="B591" s="231"/>
      <c r="C591" s="232"/>
      <c r="D591" s="222" t="s">
        <v>147</v>
      </c>
      <c r="E591" s="232"/>
      <c r="F591" s="234" t="s">
        <v>570</v>
      </c>
      <c r="G591" s="232"/>
      <c r="H591" s="235">
        <v>8.8000000000000007</v>
      </c>
      <c r="I591" s="236"/>
      <c r="J591" s="232"/>
      <c r="K591" s="232"/>
      <c r="L591" s="237"/>
      <c r="M591" s="238"/>
      <c r="N591" s="239"/>
      <c r="O591" s="239"/>
      <c r="P591" s="239"/>
      <c r="Q591" s="239"/>
      <c r="R591" s="239"/>
      <c r="S591" s="239"/>
      <c r="T591" s="240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1" t="s">
        <v>147</v>
      </c>
      <c r="AU591" s="241" t="s">
        <v>84</v>
      </c>
      <c r="AV591" s="14" t="s">
        <v>84</v>
      </c>
      <c r="AW591" s="14" t="s">
        <v>4</v>
      </c>
      <c r="AX591" s="14" t="s">
        <v>82</v>
      </c>
      <c r="AY591" s="241" t="s">
        <v>136</v>
      </c>
    </row>
    <row r="592" s="2" customFormat="1" ht="21.75" customHeight="1">
      <c r="A592" s="40"/>
      <c r="B592" s="41"/>
      <c r="C592" s="202" t="s">
        <v>576</v>
      </c>
      <c r="D592" s="202" t="s">
        <v>138</v>
      </c>
      <c r="E592" s="203" t="s">
        <v>577</v>
      </c>
      <c r="F592" s="204" t="s">
        <v>578</v>
      </c>
      <c r="G592" s="205" t="s">
        <v>393</v>
      </c>
      <c r="H592" s="206">
        <v>4.4000000000000004</v>
      </c>
      <c r="I592" s="207"/>
      <c r="J592" s="208">
        <f>ROUND(I592*H592,2)</f>
        <v>0</v>
      </c>
      <c r="K592" s="204" t="s">
        <v>142</v>
      </c>
      <c r="L592" s="46"/>
      <c r="M592" s="209" t="s">
        <v>19</v>
      </c>
      <c r="N592" s="210" t="s">
        <v>45</v>
      </c>
      <c r="O592" s="86"/>
      <c r="P592" s="211">
        <f>O592*H592</f>
        <v>0</v>
      </c>
      <c r="Q592" s="211">
        <v>0.0049199999999999999</v>
      </c>
      <c r="R592" s="211">
        <f>Q592*H592</f>
        <v>0.021648000000000001</v>
      </c>
      <c r="S592" s="211">
        <v>0</v>
      </c>
      <c r="T592" s="212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3" t="s">
        <v>254</v>
      </c>
      <c r="AT592" s="213" t="s">
        <v>138</v>
      </c>
      <c r="AU592" s="213" t="s">
        <v>84</v>
      </c>
      <c r="AY592" s="19" t="s">
        <v>136</v>
      </c>
      <c r="BE592" s="214">
        <f>IF(N592="základní",J592,0)</f>
        <v>0</v>
      </c>
      <c r="BF592" s="214">
        <f>IF(N592="snížená",J592,0)</f>
        <v>0</v>
      </c>
      <c r="BG592" s="214">
        <f>IF(N592="zákl. přenesená",J592,0)</f>
        <v>0</v>
      </c>
      <c r="BH592" s="214">
        <f>IF(N592="sníž. přenesená",J592,0)</f>
        <v>0</v>
      </c>
      <c r="BI592" s="214">
        <f>IF(N592="nulová",J592,0)</f>
        <v>0</v>
      </c>
      <c r="BJ592" s="19" t="s">
        <v>82</v>
      </c>
      <c r="BK592" s="214">
        <f>ROUND(I592*H592,2)</f>
        <v>0</v>
      </c>
      <c r="BL592" s="19" t="s">
        <v>254</v>
      </c>
      <c r="BM592" s="213" t="s">
        <v>579</v>
      </c>
    </row>
    <row r="593" s="2" customFormat="1">
      <c r="A593" s="40"/>
      <c r="B593" s="41"/>
      <c r="C593" s="42"/>
      <c r="D593" s="215" t="s">
        <v>145</v>
      </c>
      <c r="E593" s="42"/>
      <c r="F593" s="216" t="s">
        <v>580</v>
      </c>
      <c r="G593" s="42"/>
      <c r="H593" s="42"/>
      <c r="I593" s="217"/>
      <c r="J593" s="42"/>
      <c r="K593" s="42"/>
      <c r="L593" s="46"/>
      <c r="M593" s="218"/>
      <c r="N593" s="219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145</v>
      </c>
      <c r="AU593" s="19" t="s">
        <v>84</v>
      </c>
    </row>
    <row r="594" s="13" customFormat="1">
      <c r="A594" s="13"/>
      <c r="B594" s="220"/>
      <c r="C594" s="221"/>
      <c r="D594" s="222" t="s">
        <v>147</v>
      </c>
      <c r="E594" s="223" t="s">
        <v>19</v>
      </c>
      <c r="F594" s="224" t="s">
        <v>396</v>
      </c>
      <c r="G594" s="221"/>
      <c r="H594" s="223" t="s">
        <v>19</v>
      </c>
      <c r="I594" s="225"/>
      <c r="J594" s="221"/>
      <c r="K594" s="221"/>
      <c r="L594" s="226"/>
      <c r="M594" s="227"/>
      <c r="N594" s="228"/>
      <c r="O594" s="228"/>
      <c r="P594" s="228"/>
      <c r="Q594" s="228"/>
      <c r="R594" s="228"/>
      <c r="S594" s="228"/>
      <c r="T594" s="229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0" t="s">
        <v>147</v>
      </c>
      <c r="AU594" s="230" t="s">
        <v>84</v>
      </c>
      <c r="AV594" s="13" t="s">
        <v>82</v>
      </c>
      <c r="AW594" s="13" t="s">
        <v>36</v>
      </c>
      <c r="AX594" s="13" t="s">
        <v>74</v>
      </c>
      <c r="AY594" s="230" t="s">
        <v>136</v>
      </c>
    </row>
    <row r="595" s="14" customFormat="1">
      <c r="A595" s="14"/>
      <c r="B595" s="231"/>
      <c r="C595" s="232"/>
      <c r="D595" s="222" t="s">
        <v>147</v>
      </c>
      <c r="E595" s="233" t="s">
        <v>19</v>
      </c>
      <c r="F595" s="234" t="s">
        <v>143</v>
      </c>
      <c r="G595" s="232"/>
      <c r="H595" s="235">
        <v>4</v>
      </c>
      <c r="I595" s="236"/>
      <c r="J595" s="232"/>
      <c r="K595" s="232"/>
      <c r="L595" s="237"/>
      <c r="M595" s="238"/>
      <c r="N595" s="239"/>
      <c r="O595" s="239"/>
      <c r="P595" s="239"/>
      <c r="Q595" s="239"/>
      <c r="R595" s="239"/>
      <c r="S595" s="239"/>
      <c r="T595" s="240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1" t="s">
        <v>147</v>
      </c>
      <c r="AU595" s="241" t="s">
        <v>84</v>
      </c>
      <c r="AV595" s="14" t="s">
        <v>84</v>
      </c>
      <c r="AW595" s="14" t="s">
        <v>36</v>
      </c>
      <c r="AX595" s="14" t="s">
        <v>74</v>
      </c>
      <c r="AY595" s="241" t="s">
        <v>136</v>
      </c>
    </row>
    <row r="596" s="15" customFormat="1">
      <c r="A596" s="15"/>
      <c r="B596" s="242"/>
      <c r="C596" s="243"/>
      <c r="D596" s="222" t="s">
        <v>147</v>
      </c>
      <c r="E596" s="244" t="s">
        <v>19</v>
      </c>
      <c r="F596" s="245" t="s">
        <v>155</v>
      </c>
      <c r="G596" s="243"/>
      <c r="H596" s="246">
        <v>4</v>
      </c>
      <c r="I596" s="247"/>
      <c r="J596" s="243"/>
      <c r="K596" s="243"/>
      <c r="L596" s="248"/>
      <c r="M596" s="249"/>
      <c r="N596" s="250"/>
      <c r="O596" s="250"/>
      <c r="P596" s="250"/>
      <c r="Q596" s="250"/>
      <c r="R596" s="250"/>
      <c r="S596" s="250"/>
      <c r="T596" s="251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52" t="s">
        <v>147</v>
      </c>
      <c r="AU596" s="252" t="s">
        <v>84</v>
      </c>
      <c r="AV596" s="15" t="s">
        <v>143</v>
      </c>
      <c r="AW596" s="15" t="s">
        <v>36</v>
      </c>
      <c r="AX596" s="15" t="s">
        <v>82</v>
      </c>
      <c r="AY596" s="252" t="s">
        <v>136</v>
      </c>
    </row>
    <row r="597" s="14" customFormat="1">
      <c r="A597" s="14"/>
      <c r="B597" s="231"/>
      <c r="C597" s="232"/>
      <c r="D597" s="222" t="s">
        <v>147</v>
      </c>
      <c r="E597" s="232"/>
      <c r="F597" s="234" t="s">
        <v>581</v>
      </c>
      <c r="G597" s="232"/>
      <c r="H597" s="235">
        <v>4.4000000000000004</v>
      </c>
      <c r="I597" s="236"/>
      <c r="J597" s="232"/>
      <c r="K597" s="232"/>
      <c r="L597" s="237"/>
      <c r="M597" s="238"/>
      <c r="N597" s="239"/>
      <c r="O597" s="239"/>
      <c r="P597" s="239"/>
      <c r="Q597" s="239"/>
      <c r="R597" s="239"/>
      <c r="S597" s="239"/>
      <c r="T597" s="240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1" t="s">
        <v>147</v>
      </c>
      <c r="AU597" s="241" t="s">
        <v>84</v>
      </c>
      <c r="AV597" s="14" t="s">
        <v>84</v>
      </c>
      <c r="AW597" s="14" t="s">
        <v>4</v>
      </c>
      <c r="AX597" s="14" t="s">
        <v>82</v>
      </c>
      <c r="AY597" s="241" t="s">
        <v>136</v>
      </c>
    </row>
    <row r="598" s="2" customFormat="1" ht="24.15" customHeight="1">
      <c r="A598" s="40"/>
      <c r="B598" s="41"/>
      <c r="C598" s="202" t="s">
        <v>582</v>
      </c>
      <c r="D598" s="202" t="s">
        <v>138</v>
      </c>
      <c r="E598" s="203" t="s">
        <v>583</v>
      </c>
      <c r="F598" s="204" t="s">
        <v>584</v>
      </c>
      <c r="G598" s="205" t="s">
        <v>393</v>
      </c>
      <c r="H598" s="206">
        <v>22</v>
      </c>
      <c r="I598" s="207"/>
      <c r="J598" s="208">
        <f>ROUND(I598*H598,2)</f>
        <v>0</v>
      </c>
      <c r="K598" s="204" t="s">
        <v>142</v>
      </c>
      <c r="L598" s="46"/>
      <c r="M598" s="209" t="s">
        <v>19</v>
      </c>
      <c r="N598" s="210" t="s">
        <v>45</v>
      </c>
      <c r="O598" s="86"/>
      <c r="P598" s="211">
        <f>O598*H598</f>
        <v>0</v>
      </c>
      <c r="Q598" s="211">
        <v>0.0015200000000000001</v>
      </c>
      <c r="R598" s="211">
        <f>Q598*H598</f>
        <v>0.033440000000000004</v>
      </c>
      <c r="S598" s="211">
        <v>0</v>
      </c>
      <c r="T598" s="212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13" t="s">
        <v>254</v>
      </c>
      <c r="AT598" s="213" t="s">
        <v>138</v>
      </c>
      <c r="AU598" s="213" t="s">
        <v>84</v>
      </c>
      <c r="AY598" s="19" t="s">
        <v>136</v>
      </c>
      <c r="BE598" s="214">
        <f>IF(N598="základní",J598,0)</f>
        <v>0</v>
      </c>
      <c r="BF598" s="214">
        <f>IF(N598="snížená",J598,0)</f>
        <v>0</v>
      </c>
      <c r="BG598" s="214">
        <f>IF(N598="zákl. přenesená",J598,0)</f>
        <v>0</v>
      </c>
      <c r="BH598" s="214">
        <f>IF(N598="sníž. přenesená",J598,0)</f>
        <v>0</v>
      </c>
      <c r="BI598" s="214">
        <f>IF(N598="nulová",J598,0)</f>
        <v>0</v>
      </c>
      <c r="BJ598" s="19" t="s">
        <v>82</v>
      </c>
      <c r="BK598" s="214">
        <f>ROUND(I598*H598,2)</f>
        <v>0</v>
      </c>
      <c r="BL598" s="19" t="s">
        <v>254</v>
      </c>
      <c r="BM598" s="213" t="s">
        <v>585</v>
      </c>
    </row>
    <row r="599" s="2" customFormat="1">
      <c r="A599" s="40"/>
      <c r="B599" s="41"/>
      <c r="C599" s="42"/>
      <c r="D599" s="215" t="s">
        <v>145</v>
      </c>
      <c r="E599" s="42"/>
      <c r="F599" s="216" t="s">
        <v>586</v>
      </c>
      <c r="G599" s="42"/>
      <c r="H599" s="42"/>
      <c r="I599" s="217"/>
      <c r="J599" s="42"/>
      <c r="K599" s="42"/>
      <c r="L599" s="46"/>
      <c r="M599" s="218"/>
      <c r="N599" s="219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145</v>
      </c>
      <c r="AU599" s="19" t="s">
        <v>84</v>
      </c>
    </row>
    <row r="600" s="13" customFormat="1">
      <c r="A600" s="13"/>
      <c r="B600" s="220"/>
      <c r="C600" s="221"/>
      <c r="D600" s="222" t="s">
        <v>147</v>
      </c>
      <c r="E600" s="223" t="s">
        <v>19</v>
      </c>
      <c r="F600" s="224" t="s">
        <v>587</v>
      </c>
      <c r="G600" s="221"/>
      <c r="H600" s="223" t="s">
        <v>19</v>
      </c>
      <c r="I600" s="225"/>
      <c r="J600" s="221"/>
      <c r="K600" s="221"/>
      <c r="L600" s="226"/>
      <c r="M600" s="227"/>
      <c r="N600" s="228"/>
      <c r="O600" s="228"/>
      <c r="P600" s="228"/>
      <c r="Q600" s="228"/>
      <c r="R600" s="228"/>
      <c r="S600" s="228"/>
      <c r="T600" s="229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0" t="s">
        <v>147</v>
      </c>
      <c r="AU600" s="230" t="s">
        <v>84</v>
      </c>
      <c r="AV600" s="13" t="s">
        <v>82</v>
      </c>
      <c r="AW600" s="13" t="s">
        <v>36</v>
      </c>
      <c r="AX600" s="13" t="s">
        <v>74</v>
      </c>
      <c r="AY600" s="230" t="s">
        <v>136</v>
      </c>
    </row>
    <row r="601" s="14" customFormat="1">
      <c r="A601" s="14"/>
      <c r="B601" s="231"/>
      <c r="C601" s="232"/>
      <c r="D601" s="222" t="s">
        <v>147</v>
      </c>
      <c r="E601" s="233" t="s">
        <v>19</v>
      </c>
      <c r="F601" s="234" t="s">
        <v>588</v>
      </c>
      <c r="G601" s="232"/>
      <c r="H601" s="235">
        <v>22</v>
      </c>
      <c r="I601" s="236"/>
      <c r="J601" s="232"/>
      <c r="K601" s="232"/>
      <c r="L601" s="237"/>
      <c r="M601" s="238"/>
      <c r="N601" s="239"/>
      <c r="O601" s="239"/>
      <c r="P601" s="239"/>
      <c r="Q601" s="239"/>
      <c r="R601" s="239"/>
      <c r="S601" s="239"/>
      <c r="T601" s="240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41" t="s">
        <v>147</v>
      </c>
      <c r="AU601" s="241" t="s">
        <v>84</v>
      </c>
      <c r="AV601" s="14" t="s">
        <v>84</v>
      </c>
      <c r="AW601" s="14" t="s">
        <v>36</v>
      </c>
      <c r="AX601" s="14" t="s">
        <v>74</v>
      </c>
      <c r="AY601" s="241" t="s">
        <v>136</v>
      </c>
    </row>
    <row r="602" s="15" customFormat="1">
      <c r="A602" s="15"/>
      <c r="B602" s="242"/>
      <c r="C602" s="243"/>
      <c r="D602" s="222" t="s">
        <v>147</v>
      </c>
      <c r="E602" s="244" t="s">
        <v>19</v>
      </c>
      <c r="F602" s="245" t="s">
        <v>155</v>
      </c>
      <c r="G602" s="243"/>
      <c r="H602" s="246">
        <v>22</v>
      </c>
      <c r="I602" s="247"/>
      <c r="J602" s="243"/>
      <c r="K602" s="243"/>
      <c r="L602" s="248"/>
      <c r="M602" s="249"/>
      <c r="N602" s="250"/>
      <c r="O602" s="250"/>
      <c r="P602" s="250"/>
      <c r="Q602" s="250"/>
      <c r="R602" s="250"/>
      <c r="S602" s="250"/>
      <c r="T602" s="251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52" t="s">
        <v>147</v>
      </c>
      <c r="AU602" s="252" t="s">
        <v>84</v>
      </c>
      <c r="AV602" s="15" t="s">
        <v>143</v>
      </c>
      <c r="AW602" s="15" t="s">
        <v>36</v>
      </c>
      <c r="AX602" s="15" t="s">
        <v>82</v>
      </c>
      <c r="AY602" s="252" t="s">
        <v>136</v>
      </c>
    </row>
    <row r="603" s="2" customFormat="1" ht="21.75" customHeight="1">
      <c r="A603" s="40"/>
      <c r="B603" s="41"/>
      <c r="C603" s="202" t="s">
        <v>589</v>
      </c>
      <c r="D603" s="202" t="s">
        <v>138</v>
      </c>
      <c r="E603" s="203" t="s">
        <v>590</v>
      </c>
      <c r="F603" s="204" t="s">
        <v>591</v>
      </c>
      <c r="G603" s="205" t="s">
        <v>393</v>
      </c>
      <c r="H603" s="206">
        <v>11</v>
      </c>
      <c r="I603" s="207"/>
      <c r="J603" s="208">
        <f>ROUND(I603*H603,2)</f>
        <v>0</v>
      </c>
      <c r="K603" s="204" t="s">
        <v>142</v>
      </c>
      <c r="L603" s="46"/>
      <c r="M603" s="209" t="s">
        <v>19</v>
      </c>
      <c r="N603" s="210" t="s">
        <v>45</v>
      </c>
      <c r="O603" s="86"/>
      <c r="P603" s="211">
        <f>O603*H603</f>
        <v>0</v>
      </c>
      <c r="Q603" s="211">
        <v>0.00042999999999999999</v>
      </c>
      <c r="R603" s="211">
        <f>Q603*H603</f>
        <v>0.0047299999999999998</v>
      </c>
      <c r="S603" s="211">
        <v>0</v>
      </c>
      <c r="T603" s="212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213" t="s">
        <v>254</v>
      </c>
      <c r="AT603" s="213" t="s">
        <v>138</v>
      </c>
      <c r="AU603" s="213" t="s">
        <v>84</v>
      </c>
      <c r="AY603" s="19" t="s">
        <v>136</v>
      </c>
      <c r="BE603" s="214">
        <f>IF(N603="základní",J603,0)</f>
        <v>0</v>
      </c>
      <c r="BF603" s="214">
        <f>IF(N603="snížená",J603,0)</f>
        <v>0</v>
      </c>
      <c r="BG603" s="214">
        <f>IF(N603="zákl. přenesená",J603,0)</f>
        <v>0</v>
      </c>
      <c r="BH603" s="214">
        <f>IF(N603="sníž. přenesená",J603,0)</f>
        <v>0</v>
      </c>
      <c r="BI603" s="214">
        <f>IF(N603="nulová",J603,0)</f>
        <v>0</v>
      </c>
      <c r="BJ603" s="19" t="s">
        <v>82</v>
      </c>
      <c r="BK603" s="214">
        <f>ROUND(I603*H603,2)</f>
        <v>0</v>
      </c>
      <c r="BL603" s="19" t="s">
        <v>254</v>
      </c>
      <c r="BM603" s="213" t="s">
        <v>592</v>
      </c>
    </row>
    <row r="604" s="2" customFormat="1">
      <c r="A604" s="40"/>
      <c r="B604" s="41"/>
      <c r="C604" s="42"/>
      <c r="D604" s="215" t="s">
        <v>145</v>
      </c>
      <c r="E604" s="42"/>
      <c r="F604" s="216" t="s">
        <v>593</v>
      </c>
      <c r="G604" s="42"/>
      <c r="H604" s="42"/>
      <c r="I604" s="217"/>
      <c r="J604" s="42"/>
      <c r="K604" s="42"/>
      <c r="L604" s="46"/>
      <c r="M604" s="218"/>
      <c r="N604" s="219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145</v>
      </c>
      <c r="AU604" s="19" t="s">
        <v>84</v>
      </c>
    </row>
    <row r="605" s="13" customFormat="1">
      <c r="A605" s="13"/>
      <c r="B605" s="220"/>
      <c r="C605" s="221"/>
      <c r="D605" s="222" t="s">
        <v>147</v>
      </c>
      <c r="E605" s="223" t="s">
        <v>19</v>
      </c>
      <c r="F605" s="224" t="s">
        <v>396</v>
      </c>
      <c r="G605" s="221"/>
      <c r="H605" s="223" t="s">
        <v>19</v>
      </c>
      <c r="I605" s="225"/>
      <c r="J605" s="221"/>
      <c r="K605" s="221"/>
      <c r="L605" s="226"/>
      <c r="M605" s="227"/>
      <c r="N605" s="228"/>
      <c r="O605" s="228"/>
      <c r="P605" s="228"/>
      <c r="Q605" s="228"/>
      <c r="R605" s="228"/>
      <c r="S605" s="228"/>
      <c r="T605" s="229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0" t="s">
        <v>147</v>
      </c>
      <c r="AU605" s="230" t="s">
        <v>84</v>
      </c>
      <c r="AV605" s="13" t="s">
        <v>82</v>
      </c>
      <c r="AW605" s="13" t="s">
        <v>36</v>
      </c>
      <c r="AX605" s="13" t="s">
        <v>74</v>
      </c>
      <c r="AY605" s="230" t="s">
        <v>136</v>
      </c>
    </row>
    <row r="606" s="14" customFormat="1">
      <c r="A606" s="14"/>
      <c r="B606" s="231"/>
      <c r="C606" s="232"/>
      <c r="D606" s="222" t="s">
        <v>147</v>
      </c>
      <c r="E606" s="233" t="s">
        <v>19</v>
      </c>
      <c r="F606" s="234" t="s">
        <v>203</v>
      </c>
      <c r="G606" s="232"/>
      <c r="H606" s="235">
        <v>10</v>
      </c>
      <c r="I606" s="236"/>
      <c r="J606" s="232"/>
      <c r="K606" s="232"/>
      <c r="L606" s="237"/>
      <c r="M606" s="238"/>
      <c r="N606" s="239"/>
      <c r="O606" s="239"/>
      <c r="P606" s="239"/>
      <c r="Q606" s="239"/>
      <c r="R606" s="239"/>
      <c r="S606" s="239"/>
      <c r="T606" s="240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1" t="s">
        <v>147</v>
      </c>
      <c r="AU606" s="241" t="s">
        <v>84</v>
      </c>
      <c r="AV606" s="14" t="s">
        <v>84</v>
      </c>
      <c r="AW606" s="14" t="s">
        <v>36</v>
      </c>
      <c r="AX606" s="14" t="s">
        <v>74</v>
      </c>
      <c r="AY606" s="241" t="s">
        <v>136</v>
      </c>
    </row>
    <row r="607" s="15" customFormat="1">
      <c r="A607" s="15"/>
      <c r="B607" s="242"/>
      <c r="C607" s="243"/>
      <c r="D607" s="222" t="s">
        <v>147</v>
      </c>
      <c r="E607" s="244" t="s">
        <v>19</v>
      </c>
      <c r="F607" s="245" t="s">
        <v>155</v>
      </c>
      <c r="G607" s="243"/>
      <c r="H607" s="246">
        <v>10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52" t="s">
        <v>147</v>
      </c>
      <c r="AU607" s="252" t="s">
        <v>84</v>
      </c>
      <c r="AV607" s="15" t="s">
        <v>143</v>
      </c>
      <c r="AW607" s="15" t="s">
        <v>36</v>
      </c>
      <c r="AX607" s="15" t="s">
        <v>82</v>
      </c>
      <c r="AY607" s="252" t="s">
        <v>136</v>
      </c>
    </row>
    <row r="608" s="14" customFormat="1">
      <c r="A608" s="14"/>
      <c r="B608" s="231"/>
      <c r="C608" s="232"/>
      <c r="D608" s="222" t="s">
        <v>147</v>
      </c>
      <c r="E608" s="232"/>
      <c r="F608" s="234" t="s">
        <v>594</v>
      </c>
      <c r="G608" s="232"/>
      <c r="H608" s="235">
        <v>11</v>
      </c>
      <c r="I608" s="236"/>
      <c r="J608" s="232"/>
      <c r="K608" s="232"/>
      <c r="L608" s="237"/>
      <c r="M608" s="238"/>
      <c r="N608" s="239"/>
      <c r="O608" s="239"/>
      <c r="P608" s="239"/>
      <c r="Q608" s="239"/>
      <c r="R608" s="239"/>
      <c r="S608" s="239"/>
      <c r="T608" s="240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41" t="s">
        <v>147</v>
      </c>
      <c r="AU608" s="241" t="s">
        <v>84</v>
      </c>
      <c r="AV608" s="14" t="s">
        <v>84</v>
      </c>
      <c r="AW608" s="14" t="s">
        <v>4</v>
      </c>
      <c r="AX608" s="14" t="s">
        <v>82</v>
      </c>
      <c r="AY608" s="241" t="s">
        <v>136</v>
      </c>
    </row>
    <row r="609" s="2" customFormat="1" ht="21.75" customHeight="1">
      <c r="A609" s="40"/>
      <c r="B609" s="41"/>
      <c r="C609" s="202" t="s">
        <v>595</v>
      </c>
      <c r="D609" s="202" t="s">
        <v>138</v>
      </c>
      <c r="E609" s="203" t="s">
        <v>596</v>
      </c>
      <c r="F609" s="204" t="s">
        <v>597</v>
      </c>
      <c r="G609" s="205" t="s">
        <v>393</v>
      </c>
      <c r="H609" s="206">
        <v>11</v>
      </c>
      <c r="I609" s="207"/>
      <c r="J609" s="208">
        <f>ROUND(I609*H609,2)</f>
        <v>0</v>
      </c>
      <c r="K609" s="204" t="s">
        <v>142</v>
      </c>
      <c r="L609" s="46"/>
      <c r="M609" s="209" t="s">
        <v>19</v>
      </c>
      <c r="N609" s="210" t="s">
        <v>45</v>
      </c>
      <c r="O609" s="86"/>
      <c r="P609" s="211">
        <f>O609*H609</f>
        <v>0</v>
      </c>
      <c r="Q609" s="211">
        <v>0.00050000000000000001</v>
      </c>
      <c r="R609" s="211">
        <f>Q609*H609</f>
        <v>0.0054999999999999997</v>
      </c>
      <c r="S609" s="211">
        <v>0</v>
      </c>
      <c r="T609" s="212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13" t="s">
        <v>254</v>
      </c>
      <c r="AT609" s="213" t="s">
        <v>138</v>
      </c>
      <c r="AU609" s="213" t="s">
        <v>84</v>
      </c>
      <c r="AY609" s="19" t="s">
        <v>136</v>
      </c>
      <c r="BE609" s="214">
        <f>IF(N609="základní",J609,0)</f>
        <v>0</v>
      </c>
      <c r="BF609" s="214">
        <f>IF(N609="snížená",J609,0)</f>
        <v>0</v>
      </c>
      <c r="BG609" s="214">
        <f>IF(N609="zákl. přenesená",J609,0)</f>
        <v>0</v>
      </c>
      <c r="BH609" s="214">
        <f>IF(N609="sníž. přenesená",J609,0)</f>
        <v>0</v>
      </c>
      <c r="BI609" s="214">
        <f>IF(N609="nulová",J609,0)</f>
        <v>0</v>
      </c>
      <c r="BJ609" s="19" t="s">
        <v>82</v>
      </c>
      <c r="BK609" s="214">
        <f>ROUND(I609*H609,2)</f>
        <v>0</v>
      </c>
      <c r="BL609" s="19" t="s">
        <v>254</v>
      </c>
      <c r="BM609" s="213" t="s">
        <v>598</v>
      </c>
    </row>
    <row r="610" s="2" customFormat="1">
      <c r="A610" s="40"/>
      <c r="B610" s="41"/>
      <c r="C610" s="42"/>
      <c r="D610" s="215" t="s">
        <v>145</v>
      </c>
      <c r="E610" s="42"/>
      <c r="F610" s="216" t="s">
        <v>599</v>
      </c>
      <c r="G610" s="42"/>
      <c r="H610" s="42"/>
      <c r="I610" s="217"/>
      <c r="J610" s="42"/>
      <c r="K610" s="42"/>
      <c r="L610" s="46"/>
      <c r="M610" s="218"/>
      <c r="N610" s="219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145</v>
      </c>
      <c r="AU610" s="19" t="s">
        <v>84</v>
      </c>
    </row>
    <row r="611" s="13" customFormat="1">
      <c r="A611" s="13"/>
      <c r="B611" s="220"/>
      <c r="C611" s="221"/>
      <c r="D611" s="222" t="s">
        <v>147</v>
      </c>
      <c r="E611" s="223" t="s">
        <v>19</v>
      </c>
      <c r="F611" s="224" t="s">
        <v>396</v>
      </c>
      <c r="G611" s="221"/>
      <c r="H611" s="223" t="s">
        <v>19</v>
      </c>
      <c r="I611" s="225"/>
      <c r="J611" s="221"/>
      <c r="K611" s="221"/>
      <c r="L611" s="226"/>
      <c r="M611" s="227"/>
      <c r="N611" s="228"/>
      <c r="O611" s="228"/>
      <c r="P611" s="228"/>
      <c r="Q611" s="228"/>
      <c r="R611" s="228"/>
      <c r="S611" s="228"/>
      <c r="T611" s="229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0" t="s">
        <v>147</v>
      </c>
      <c r="AU611" s="230" t="s">
        <v>84</v>
      </c>
      <c r="AV611" s="13" t="s">
        <v>82</v>
      </c>
      <c r="AW611" s="13" t="s">
        <v>36</v>
      </c>
      <c r="AX611" s="13" t="s">
        <v>74</v>
      </c>
      <c r="AY611" s="230" t="s">
        <v>136</v>
      </c>
    </row>
    <row r="612" s="14" customFormat="1">
      <c r="A612" s="14"/>
      <c r="B612" s="231"/>
      <c r="C612" s="232"/>
      <c r="D612" s="222" t="s">
        <v>147</v>
      </c>
      <c r="E612" s="233" t="s">
        <v>19</v>
      </c>
      <c r="F612" s="234" t="s">
        <v>203</v>
      </c>
      <c r="G612" s="232"/>
      <c r="H612" s="235">
        <v>10</v>
      </c>
      <c r="I612" s="236"/>
      <c r="J612" s="232"/>
      <c r="K612" s="232"/>
      <c r="L612" s="237"/>
      <c r="M612" s="238"/>
      <c r="N612" s="239"/>
      <c r="O612" s="239"/>
      <c r="P612" s="239"/>
      <c r="Q612" s="239"/>
      <c r="R612" s="239"/>
      <c r="S612" s="239"/>
      <c r="T612" s="240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1" t="s">
        <v>147</v>
      </c>
      <c r="AU612" s="241" t="s">
        <v>84</v>
      </c>
      <c r="AV612" s="14" t="s">
        <v>84</v>
      </c>
      <c r="AW612" s="14" t="s">
        <v>36</v>
      </c>
      <c r="AX612" s="14" t="s">
        <v>74</v>
      </c>
      <c r="AY612" s="241" t="s">
        <v>136</v>
      </c>
    </row>
    <row r="613" s="15" customFormat="1">
      <c r="A613" s="15"/>
      <c r="B613" s="242"/>
      <c r="C613" s="243"/>
      <c r="D613" s="222" t="s">
        <v>147</v>
      </c>
      <c r="E613" s="244" t="s">
        <v>19</v>
      </c>
      <c r="F613" s="245" t="s">
        <v>155</v>
      </c>
      <c r="G613" s="243"/>
      <c r="H613" s="246">
        <v>10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52" t="s">
        <v>147</v>
      </c>
      <c r="AU613" s="252" t="s">
        <v>84</v>
      </c>
      <c r="AV613" s="15" t="s">
        <v>143</v>
      </c>
      <c r="AW613" s="15" t="s">
        <v>36</v>
      </c>
      <c r="AX613" s="15" t="s">
        <v>82</v>
      </c>
      <c r="AY613" s="252" t="s">
        <v>136</v>
      </c>
    </row>
    <row r="614" s="14" customFormat="1">
      <c r="A614" s="14"/>
      <c r="B614" s="231"/>
      <c r="C614" s="232"/>
      <c r="D614" s="222" t="s">
        <v>147</v>
      </c>
      <c r="E614" s="232"/>
      <c r="F614" s="234" t="s">
        <v>594</v>
      </c>
      <c r="G614" s="232"/>
      <c r="H614" s="235">
        <v>11</v>
      </c>
      <c r="I614" s="236"/>
      <c r="J614" s="232"/>
      <c r="K614" s="232"/>
      <c r="L614" s="237"/>
      <c r="M614" s="238"/>
      <c r="N614" s="239"/>
      <c r="O614" s="239"/>
      <c r="P614" s="239"/>
      <c r="Q614" s="239"/>
      <c r="R614" s="239"/>
      <c r="S614" s="239"/>
      <c r="T614" s="240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1" t="s">
        <v>147</v>
      </c>
      <c r="AU614" s="241" t="s">
        <v>84</v>
      </c>
      <c r="AV614" s="14" t="s">
        <v>84</v>
      </c>
      <c r="AW614" s="14" t="s">
        <v>4</v>
      </c>
      <c r="AX614" s="14" t="s">
        <v>82</v>
      </c>
      <c r="AY614" s="241" t="s">
        <v>136</v>
      </c>
    </row>
    <row r="615" s="2" customFormat="1" ht="24.15" customHeight="1">
      <c r="A615" s="40"/>
      <c r="B615" s="41"/>
      <c r="C615" s="202" t="s">
        <v>600</v>
      </c>
      <c r="D615" s="202" t="s">
        <v>138</v>
      </c>
      <c r="E615" s="203" t="s">
        <v>601</v>
      </c>
      <c r="F615" s="204" t="s">
        <v>602</v>
      </c>
      <c r="G615" s="205" t="s">
        <v>206</v>
      </c>
      <c r="H615" s="206">
        <v>6.9000000000000004</v>
      </c>
      <c r="I615" s="207"/>
      <c r="J615" s="208">
        <f>ROUND(I615*H615,2)</f>
        <v>0</v>
      </c>
      <c r="K615" s="204" t="s">
        <v>142</v>
      </c>
      <c r="L615" s="46"/>
      <c r="M615" s="209" t="s">
        <v>19</v>
      </c>
      <c r="N615" s="210" t="s">
        <v>45</v>
      </c>
      <c r="O615" s="86"/>
      <c r="P615" s="211">
        <f>O615*H615</f>
        <v>0</v>
      </c>
      <c r="Q615" s="211">
        <v>0</v>
      </c>
      <c r="R615" s="211">
        <f>Q615*H615</f>
        <v>0</v>
      </c>
      <c r="S615" s="211">
        <v>0</v>
      </c>
      <c r="T615" s="212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13" t="s">
        <v>254</v>
      </c>
      <c r="AT615" s="213" t="s">
        <v>138</v>
      </c>
      <c r="AU615" s="213" t="s">
        <v>84</v>
      </c>
      <c r="AY615" s="19" t="s">
        <v>136</v>
      </c>
      <c r="BE615" s="214">
        <f>IF(N615="základní",J615,0)</f>
        <v>0</v>
      </c>
      <c r="BF615" s="214">
        <f>IF(N615="snížená",J615,0)</f>
        <v>0</v>
      </c>
      <c r="BG615" s="214">
        <f>IF(N615="zákl. přenesená",J615,0)</f>
        <v>0</v>
      </c>
      <c r="BH615" s="214">
        <f>IF(N615="sníž. přenesená",J615,0)</f>
        <v>0</v>
      </c>
      <c r="BI615" s="214">
        <f>IF(N615="nulová",J615,0)</f>
        <v>0</v>
      </c>
      <c r="BJ615" s="19" t="s">
        <v>82</v>
      </c>
      <c r="BK615" s="214">
        <f>ROUND(I615*H615,2)</f>
        <v>0</v>
      </c>
      <c r="BL615" s="19" t="s">
        <v>254</v>
      </c>
      <c r="BM615" s="213" t="s">
        <v>603</v>
      </c>
    </row>
    <row r="616" s="2" customFormat="1">
      <c r="A616" s="40"/>
      <c r="B616" s="41"/>
      <c r="C616" s="42"/>
      <c r="D616" s="215" t="s">
        <v>145</v>
      </c>
      <c r="E616" s="42"/>
      <c r="F616" s="216" t="s">
        <v>604</v>
      </c>
      <c r="G616" s="42"/>
      <c r="H616" s="42"/>
      <c r="I616" s="217"/>
      <c r="J616" s="42"/>
      <c r="K616" s="42"/>
      <c r="L616" s="46"/>
      <c r="M616" s="218"/>
      <c r="N616" s="219"/>
      <c r="O616" s="86"/>
      <c r="P616" s="86"/>
      <c r="Q616" s="86"/>
      <c r="R616" s="86"/>
      <c r="S616" s="86"/>
      <c r="T616" s="87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19" t="s">
        <v>145</v>
      </c>
      <c r="AU616" s="19" t="s">
        <v>84</v>
      </c>
    </row>
    <row r="617" s="14" customFormat="1">
      <c r="A617" s="14"/>
      <c r="B617" s="231"/>
      <c r="C617" s="232"/>
      <c r="D617" s="222" t="s">
        <v>147</v>
      </c>
      <c r="E617" s="233" t="s">
        <v>19</v>
      </c>
      <c r="F617" s="234" t="s">
        <v>175</v>
      </c>
      <c r="G617" s="232"/>
      <c r="H617" s="235">
        <v>6</v>
      </c>
      <c r="I617" s="236"/>
      <c r="J617" s="232"/>
      <c r="K617" s="232"/>
      <c r="L617" s="237"/>
      <c r="M617" s="238"/>
      <c r="N617" s="239"/>
      <c r="O617" s="239"/>
      <c r="P617" s="239"/>
      <c r="Q617" s="239"/>
      <c r="R617" s="239"/>
      <c r="S617" s="239"/>
      <c r="T617" s="240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1" t="s">
        <v>147</v>
      </c>
      <c r="AU617" s="241" t="s">
        <v>84</v>
      </c>
      <c r="AV617" s="14" t="s">
        <v>84</v>
      </c>
      <c r="AW617" s="14" t="s">
        <v>36</v>
      </c>
      <c r="AX617" s="14" t="s">
        <v>74</v>
      </c>
      <c r="AY617" s="241" t="s">
        <v>136</v>
      </c>
    </row>
    <row r="618" s="15" customFormat="1">
      <c r="A618" s="15"/>
      <c r="B618" s="242"/>
      <c r="C618" s="243"/>
      <c r="D618" s="222" t="s">
        <v>147</v>
      </c>
      <c r="E618" s="244" t="s">
        <v>19</v>
      </c>
      <c r="F618" s="245" t="s">
        <v>155</v>
      </c>
      <c r="G618" s="243"/>
      <c r="H618" s="246">
        <v>6</v>
      </c>
      <c r="I618" s="247"/>
      <c r="J618" s="243"/>
      <c r="K618" s="243"/>
      <c r="L618" s="248"/>
      <c r="M618" s="249"/>
      <c r="N618" s="250"/>
      <c r="O618" s="250"/>
      <c r="P618" s="250"/>
      <c r="Q618" s="250"/>
      <c r="R618" s="250"/>
      <c r="S618" s="250"/>
      <c r="T618" s="251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52" t="s">
        <v>147</v>
      </c>
      <c r="AU618" s="252" t="s">
        <v>84</v>
      </c>
      <c r="AV618" s="15" t="s">
        <v>143</v>
      </c>
      <c r="AW618" s="15" t="s">
        <v>36</v>
      </c>
      <c r="AX618" s="15" t="s">
        <v>82</v>
      </c>
      <c r="AY618" s="252" t="s">
        <v>136</v>
      </c>
    </row>
    <row r="619" s="14" customFormat="1">
      <c r="A619" s="14"/>
      <c r="B619" s="231"/>
      <c r="C619" s="232"/>
      <c r="D619" s="222" t="s">
        <v>147</v>
      </c>
      <c r="E619" s="232"/>
      <c r="F619" s="234" t="s">
        <v>605</v>
      </c>
      <c r="G619" s="232"/>
      <c r="H619" s="235">
        <v>6.9000000000000004</v>
      </c>
      <c r="I619" s="236"/>
      <c r="J619" s="232"/>
      <c r="K619" s="232"/>
      <c r="L619" s="237"/>
      <c r="M619" s="238"/>
      <c r="N619" s="239"/>
      <c r="O619" s="239"/>
      <c r="P619" s="239"/>
      <c r="Q619" s="239"/>
      <c r="R619" s="239"/>
      <c r="S619" s="239"/>
      <c r="T619" s="240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1" t="s">
        <v>147</v>
      </c>
      <c r="AU619" s="241" t="s">
        <v>84</v>
      </c>
      <c r="AV619" s="14" t="s">
        <v>84</v>
      </c>
      <c r="AW619" s="14" t="s">
        <v>4</v>
      </c>
      <c r="AX619" s="14" t="s">
        <v>82</v>
      </c>
      <c r="AY619" s="241" t="s">
        <v>136</v>
      </c>
    </row>
    <row r="620" s="2" customFormat="1" ht="24.15" customHeight="1">
      <c r="A620" s="40"/>
      <c r="B620" s="41"/>
      <c r="C620" s="202" t="s">
        <v>606</v>
      </c>
      <c r="D620" s="202" t="s">
        <v>138</v>
      </c>
      <c r="E620" s="203" t="s">
        <v>607</v>
      </c>
      <c r="F620" s="204" t="s">
        <v>608</v>
      </c>
      <c r="G620" s="205" t="s">
        <v>206</v>
      </c>
      <c r="H620" s="206">
        <v>6.9000000000000004</v>
      </c>
      <c r="I620" s="207"/>
      <c r="J620" s="208">
        <f>ROUND(I620*H620,2)</f>
        <v>0</v>
      </c>
      <c r="K620" s="204" t="s">
        <v>142</v>
      </c>
      <c r="L620" s="46"/>
      <c r="M620" s="209" t="s">
        <v>19</v>
      </c>
      <c r="N620" s="210" t="s">
        <v>45</v>
      </c>
      <c r="O620" s="86"/>
      <c r="P620" s="211">
        <f>O620*H620</f>
        <v>0</v>
      </c>
      <c r="Q620" s="211">
        <v>0</v>
      </c>
      <c r="R620" s="211">
        <f>Q620*H620</f>
        <v>0</v>
      </c>
      <c r="S620" s="211">
        <v>0</v>
      </c>
      <c r="T620" s="212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3" t="s">
        <v>254</v>
      </c>
      <c r="AT620" s="213" t="s">
        <v>138</v>
      </c>
      <c r="AU620" s="213" t="s">
        <v>84</v>
      </c>
      <c r="AY620" s="19" t="s">
        <v>136</v>
      </c>
      <c r="BE620" s="214">
        <f>IF(N620="základní",J620,0)</f>
        <v>0</v>
      </c>
      <c r="BF620" s="214">
        <f>IF(N620="snížená",J620,0)</f>
        <v>0</v>
      </c>
      <c r="BG620" s="214">
        <f>IF(N620="zákl. přenesená",J620,0)</f>
        <v>0</v>
      </c>
      <c r="BH620" s="214">
        <f>IF(N620="sníž. přenesená",J620,0)</f>
        <v>0</v>
      </c>
      <c r="BI620" s="214">
        <f>IF(N620="nulová",J620,0)</f>
        <v>0</v>
      </c>
      <c r="BJ620" s="19" t="s">
        <v>82</v>
      </c>
      <c r="BK620" s="214">
        <f>ROUND(I620*H620,2)</f>
        <v>0</v>
      </c>
      <c r="BL620" s="19" t="s">
        <v>254</v>
      </c>
      <c r="BM620" s="213" t="s">
        <v>609</v>
      </c>
    </row>
    <row r="621" s="2" customFormat="1">
      <c r="A621" s="40"/>
      <c r="B621" s="41"/>
      <c r="C621" s="42"/>
      <c r="D621" s="215" t="s">
        <v>145</v>
      </c>
      <c r="E621" s="42"/>
      <c r="F621" s="216" t="s">
        <v>610</v>
      </c>
      <c r="G621" s="42"/>
      <c r="H621" s="42"/>
      <c r="I621" s="217"/>
      <c r="J621" s="42"/>
      <c r="K621" s="42"/>
      <c r="L621" s="46"/>
      <c r="M621" s="218"/>
      <c r="N621" s="219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145</v>
      </c>
      <c r="AU621" s="19" t="s">
        <v>84</v>
      </c>
    </row>
    <row r="622" s="14" customFormat="1">
      <c r="A622" s="14"/>
      <c r="B622" s="231"/>
      <c r="C622" s="232"/>
      <c r="D622" s="222" t="s">
        <v>147</v>
      </c>
      <c r="E622" s="233" t="s">
        <v>19</v>
      </c>
      <c r="F622" s="234" t="s">
        <v>175</v>
      </c>
      <c r="G622" s="232"/>
      <c r="H622" s="235">
        <v>6</v>
      </c>
      <c r="I622" s="236"/>
      <c r="J622" s="232"/>
      <c r="K622" s="232"/>
      <c r="L622" s="237"/>
      <c r="M622" s="238"/>
      <c r="N622" s="239"/>
      <c r="O622" s="239"/>
      <c r="P622" s="239"/>
      <c r="Q622" s="239"/>
      <c r="R622" s="239"/>
      <c r="S622" s="239"/>
      <c r="T622" s="240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1" t="s">
        <v>147</v>
      </c>
      <c r="AU622" s="241" t="s">
        <v>84</v>
      </c>
      <c r="AV622" s="14" t="s">
        <v>84</v>
      </c>
      <c r="AW622" s="14" t="s">
        <v>36</v>
      </c>
      <c r="AX622" s="14" t="s">
        <v>74</v>
      </c>
      <c r="AY622" s="241" t="s">
        <v>136</v>
      </c>
    </row>
    <row r="623" s="15" customFormat="1">
      <c r="A623" s="15"/>
      <c r="B623" s="242"/>
      <c r="C623" s="243"/>
      <c r="D623" s="222" t="s">
        <v>147</v>
      </c>
      <c r="E623" s="244" t="s">
        <v>19</v>
      </c>
      <c r="F623" s="245" t="s">
        <v>155</v>
      </c>
      <c r="G623" s="243"/>
      <c r="H623" s="246">
        <v>6</v>
      </c>
      <c r="I623" s="247"/>
      <c r="J623" s="243"/>
      <c r="K623" s="243"/>
      <c r="L623" s="248"/>
      <c r="M623" s="249"/>
      <c r="N623" s="250"/>
      <c r="O623" s="250"/>
      <c r="P623" s="250"/>
      <c r="Q623" s="250"/>
      <c r="R623" s="250"/>
      <c r="S623" s="250"/>
      <c r="T623" s="251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52" t="s">
        <v>147</v>
      </c>
      <c r="AU623" s="252" t="s">
        <v>84</v>
      </c>
      <c r="AV623" s="15" t="s">
        <v>143</v>
      </c>
      <c r="AW623" s="15" t="s">
        <v>36</v>
      </c>
      <c r="AX623" s="15" t="s">
        <v>82</v>
      </c>
      <c r="AY623" s="252" t="s">
        <v>136</v>
      </c>
    </row>
    <row r="624" s="14" customFormat="1">
      <c r="A624" s="14"/>
      <c r="B624" s="231"/>
      <c r="C624" s="232"/>
      <c r="D624" s="222" t="s">
        <v>147</v>
      </c>
      <c r="E624" s="232"/>
      <c r="F624" s="234" t="s">
        <v>605</v>
      </c>
      <c r="G624" s="232"/>
      <c r="H624" s="235">
        <v>6.9000000000000004</v>
      </c>
      <c r="I624" s="236"/>
      <c r="J624" s="232"/>
      <c r="K624" s="232"/>
      <c r="L624" s="237"/>
      <c r="M624" s="238"/>
      <c r="N624" s="239"/>
      <c r="O624" s="239"/>
      <c r="P624" s="239"/>
      <c r="Q624" s="239"/>
      <c r="R624" s="239"/>
      <c r="S624" s="239"/>
      <c r="T624" s="240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1" t="s">
        <v>147</v>
      </c>
      <c r="AU624" s="241" t="s">
        <v>84</v>
      </c>
      <c r="AV624" s="14" t="s">
        <v>84</v>
      </c>
      <c r="AW624" s="14" t="s">
        <v>4</v>
      </c>
      <c r="AX624" s="14" t="s">
        <v>82</v>
      </c>
      <c r="AY624" s="241" t="s">
        <v>136</v>
      </c>
    </row>
    <row r="625" s="2" customFormat="1" ht="24.15" customHeight="1">
      <c r="A625" s="40"/>
      <c r="B625" s="41"/>
      <c r="C625" s="202" t="s">
        <v>611</v>
      </c>
      <c r="D625" s="202" t="s">
        <v>138</v>
      </c>
      <c r="E625" s="203" t="s">
        <v>612</v>
      </c>
      <c r="F625" s="204" t="s">
        <v>613</v>
      </c>
      <c r="G625" s="205" t="s">
        <v>393</v>
      </c>
      <c r="H625" s="206">
        <v>37.399999999999999</v>
      </c>
      <c r="I625" s="207"/>
      <c r="J625" s="208">
        <f>ROUND(I625*H625,2)</f>
        <v>0</v>
      </c>
      <c r="K625" s="204" t="s">
        <v>142</v>
      </c>
      <c r="L625" s="46"/>
      <c r="M625" s="209" t="s">
        <v>19</v>
      </c>
      <c r="N625" s="210" t="s">
        <v>45</v>
      </c>
      <c r="O625" s="86"/>
      <c r="P625" s="211">
        <f>O625*H625</f>
        <v>0</v>
      </c>
      <c r="Q625" s="211">
        <v>0</v>
      </c>
      <c r="R625" s="211">
        <f>Q625*H625</f>
        <v>0</v>
      </c>
      <c r="S625" s="211">
        <v>0</v>
      </c>
      <c r="T625" s="212">
        <f>S625*H625</f>
        <v>0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213" t="s">
        <v>254</v>
      </c>
      <c r="AT625" s="213" t="s">
        <v>138</v>
      </c>
      <c r="AU625" s="213" t="s">
        <v>84</v>
      </c>
      <c r="AY625" s="19" t="s">
        <v>136</v>
      </c>
      <c r="BE625" s="214">
        <f>IF(N625="základní",J625,0)</f>
        <v>0</v>
      </c>
      <c r="BF625" s="214">
        <f>IF(N625="snížená",J625,0)</f>
        <v>0</v>
      </c>
      <c r="BG625" s="214">
        <f>IF(N625="zákl. přenesená",J625,0)</f>
        <v>0</v>
      </c>
      <c r="BH625" s="214">
        <f>IF(N625="sníž. přenesená",J625,0)</f>
        <v>0</v>
      </c>
      <c r="BI625" s="214">
        <f>IF(N625="nulová",J625,0)</f>
        <v>0</v>
      </c>
      <c r="BJ625" s="19" t="s">
        <v>82</v>
      </c>
      <c r="BK625" s="214">
        <f>ROUND(I625*H625,2)</f>
        <v>0</v>
      </c>
      <c r="BL625" s="19" t="s">
        <v>254</v>
      </c>
      <c r="BM625" s="213" t="s">
        <v>614</v>
      </c>
    </row>
    <row r="626" s="2" customFormat="1">
      <c r="A626" s="40"/>
      <c r="B626" s="41"/>
      <c r="C626" s="42"/>
      <c r="D626" s="215" t="s">
        <v>145</v>
      </c>
      <c r="E626" s="42"/>
      <c r="F626" s="216" t="s">
        <v>615</v>
      </c>
      <c r="G626" s="42"/>
      <c r="H626" s="42"/>
      <c r="I626" s="217"/>
      <c r="J626" s="42"/>
      <c r="K626" s="42"/>
      <c r="L626" s="46"/>
      <c r="M626" s="218"/>
      <c r="N626" s="219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145</v>
      </c>
      <c r="AU626" s="19" t="s">
        <v>84</v>
      </c>
    </row>
    <row r="627" s="14" customFormat="1">
      <c r="A627" s="14"/>
      <c r="B627" s="231"/>
      <c r="C627" s="232"/>
      <c r="D627" s="222" t="s">
        <v>147</v>
      </c>
      <c r="E627" s="233" t="s">
        <v>19</v>
      </c>
      <c r="F627" s="234" t="s">
        <v>616</v>
      </c>
      <c r="G627" s="232"/>
      <c r="H627" s="235">
        <v>34</v>
      </c>
      <c r="I627" s="236"/>
      <c r="J627" s="232"/>
      <c r="K627" s="232"/>
      <c r="L627" s="237"/>
      <c r="M627" s="238"/>
      <c r="N627" s="239"/>
      <c r="O627" s="239"/>
      <c r="P627" s="239"/>
      <c r="Q627" s="239"/>
      <c r="R627" s="239"/>
      <c r="S627" s="239"/>
      <c r="T627" s="240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1" t="s">
        <v>147</v>
      </c>
      <c r="AU627" s="241" t="s">
        <v>84</v>
      </c>
      <c r="AV627" s="14" t="s">
        <v>84</v>
      </c>
      <c r="AW627" s="14" t="s">
        <v>36</v>
      </c>
      <c r="AX627" s="14" t="s">
        <v>74</v>
      </c>
      <c r="AY627" s="241" t="s">
        <v>136</v>
      </c>
    </row>
    <row r="628" s="15" customFormat="1">
      <c r="A628" s="15"/>
      <c r="B628" s="242"/>
      <c r="C628" s="243"/>
      <c r="D628" s="222" t="s">
        <v>147</v>
      </c>
      <c r="E628" s="244" t="s">
        <v>19</v>
      </c>
      <c r="F628" s="245" t="s">
        <v>155</v>
      </c>
      <c r="G628" s="243"/>
      <c r="H628" s="246">
        <v>34</v>
      </c>
      <c r="I628" s="247"/>
      <c r="J628" s="243"/>
      <c r="K628" s="243"/>
      <c r="L628" s="248"/>
      <c r="M628" s="249"/>
      <c r="N628" s="250"/>
      <c r="O628" s="250"/>
      <c r="P628" s="250"/>
      <c r="Q628" s="250"/>
      <c r="R628" s="250"/>
      <c r="S628" s="250"/>
      <c r="T628" s="251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52" t="s">
        <v>147</v>
      </c>
      <c r="AU628" s="252" t="s">
        <v>84</v>
      </c>
      <c r="AV628" s="15" t="s">
        <v>143</v>
      </c>
      <c r="AW628" s="15" t="s">
        <v>36</v>
      </c>
      <c r="AX628" s="15" t="s">
        <v>82</v>
      </c>
      <c r="AY628" s="252" t="s">
        <v>136</v>
      </c>
    </row>
    <row r="629" s="14" customFormat="1">
      <c r="A629" s="14"/>
      <c r="B629" s="231"/>
      <c r="C629" s="232"/>
      <c r="D629" s="222" t="s">
        <v>147</v>
      </c>
      <c r="E629" s="232"/>
      <c r="F629" s="234" t="s">
        <v>617</v>
      </c>
      <c r="G629" s="232"/>
      <c r="H629" s="235">
        <v>37.399999999999999</v>
      </c>
      <c r="I629" s="236"/>
      <c r="J629" s="232"/>
      <c r="K629" s="232"/>
      <c r="L629" s="237"/>
      <c r="M629" s="238"/>
      <c r="N629" s="239"/>
      <c r="O629" s="239"/>
      <c r="P629" s="239"/>
      <c r="Q629" s="239"/>
      <c r="R629" s="239"/>
      <c r="S629" s="239"/>
      <c r="T629" s="240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1" t="s">
        <v>147</v>
      </c>
      <c r="AU629" s="241" t="s">
        <v>84</v>
      </c>
      <c r="AV629" s="14" t="s">
        <v>84</v>
      </c>
      <c r="AW629" s="14" t="s">
        <v>4</v>
      </c>
      <c r="AX629" s="14" t="s">
        <v>82</v>
      </c>
      <c r="AY629" s="241" t="s">
        <v>136</v>
      </c>
    </row>
    <row r="630" s="2" customFormat="1" ht="24.15" customHeight="1">
      <c r="A630" s="40"/>
      <c r="B630" s="41"/>
      <c r="C630" s="202" t="s">
        <v>618</v>
      </c>
      <c r="D630" s="202" t="s">
        <v>138</v>
      </c>
      <c r="E630" s="203" t="s">
        <v>619</v>
      </c>
      <c r="F630" s="204" t="s">
        <v>620</v>
      </c>
      <c r="G630" s="205" t="s">
        <v>393</v>
      </c>
      <c r="H630" s="206">
        <v>13.199999999999999</v>
      </c>
      <c r="I630" s="207"/>
      <c r="J630" s="208">
        <f>ROUND(I630*H630,2)</f>
        <v>0</v>
      </c>
      <c r="K630" s="204" t="s">
        <v>142</v>
      </c>
      <c r="L630" s="46"/>
      <c r="M630" s="209" t="s">
        <v>19</v>
      </c>
      <c r="N630" s="210" t="s">
        <v>45</v>
      </c>
      <c r="O630" s="86"/>
      <c r="P630" s="211">
        <f>O630*H630</f>
        <v>0</v>
      </c>
      <c r="Q630" s="211">
        <v>0</v>
      </c>
      <c r="R630" s="211">
        <f>Q630*H630</f>
        <v>0</v>
      </c>
      <c r="S630" s="211">
        <v>0</v>
      </c>
      <c r="T630" s="212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3" t="s">
        <v>254</v>
      </c>
      <c r="AT630" s="213" t="s">
        <v>138</v>
      </c>
      <c r="AU630" s="213" t="s">
        <v>84</v>
      </c>
      <c r="AY630" s="19" t="s">
        <v>136</v>
      </c>
      <c r="BE630" s="214">
        <f>IF(N630="základní",J630,0)</f>
        <v>0</v>
      </c>
      <c r="BF630" s="214">
        <f>IF(N630="snížená",J630,0)</f>
        <v>0</v>
      </c>
      <c r="BG630" s="214">
        <f>IF(N630="zákl. přenesená",J630,0)</f>
        <v>0</v>
      </c>
      <c r="BH630" s="214">
        <f>IF(N630="sníž. přenesená",J630,0)</f>
        <v>0</v>
      </c>
      <c r="BI630" s="214">
        <f>IF(N630="nulová",J630,0)</f>
        <v>0</v>
      </c>
      <c r="BJ630" s="19" t="s">
        <v>82</v>
      </c>
      <c r="BK630" s="214">
        <f>ROUND(I630*H630,2)</f>
        <v>0</v>
      </c>
      <c r="BL630" s="19" t="s">
        <v>254</v>
      </c>
      <c r="BM630" s="213" t="s">
        <v>621</v>
      </c>
    </row>
    <row r="631" s="2" customFormat="1">
      <c r="A631" s="40"/>
      <c r="B631" s="41"/>
      <c r="C631" s="42"/>
      <c r="D631" s="215" t="s">
        <v>145</v>
      </c>
      <c r="E631" s="42"/>
      <c r="F631" s="216" t="s">
        <v>622</v>
      </c>
      <c r="G631" s="42"/>
      <c r="H631" s="42"/>
      <c r="I631" s="217"/>
      <c r="J631" s="42"/>
      <c r="K631" s="42"/>
      <c r="L631" s="46"/>
      <c r="M631" s="218"/>
      <c r="N631" s="219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145</v>
      </c>
      <c r="AU631" s="19" t="s">
        <v>84</v>
      </c>
    </row>
    <row r="632" s="14" customFormat="1">
      <c r="A632" s="14"/>
      <c r="B632" s="231"/>
      <c r="C632" s="232"/>
      <c r="D632" s="222" t="s">
        <v>147</v>
      </c>
      <c r="E632" s="233" t="s">
        <v>19</v>
      </c>
      <c r="F632" s="234" t="s">
        <v>623</v>
      </c>
      <c r="G632" s="232"/>
      <c r="H632" s="235">
        <v>12</v>
      </c>
      <c r="I632" s="236"/>
      <c r="J632" s="232"/>
      <c r="K632" s="232"/>
      <c r="L632" s="237"/>
      <c r="M632" s="238"/>
      <c r="N632" s="239"/>
      <c r="O632" s="239"/>
      <c r="P632" s="239"/>
      <c r="Q632" s="239"/>
      <c r="R632" s="239"/>
      <c r="S632" s="239"/>
      <c r="T632" s="240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1" t="s">
        <v>147</v>
      </c>
      <c r="AU632" s="241" t="s">
        <v>84</v>
      </c>
      <c r="AV632" s="14" t="s">
        <v>84</v>
      </c>
      <c r="AW632" s="14" t="s">
        <v>36</v>
      </c>
      <c r="AX632" s="14" t="s">
        <v>74</v>
      </c>
      <c r="AY632" s="241" t="s">
        <v>136</v>
      </c>
    </row>
    <row r="633" s="15" customFormat="1">
      <c r="A633" s="15"/>
      <c r="B633" s="242"/>
      <c r="C633" s="243"/>
      <c r="D633" s="222" t="s">
        <v>147</v>
      </c>
      <c r="E633" s="244" t="s">
        <v>19</v>
      </c>
      <c r="F633" s="245" t="s">
        <v>155</v>
      </c>
      <c r="G633" s="243"/>
      <c r="H633" s="246">
        <v>12</v>
      </c>
      <c r="I633" s="247"/>
      <c r="J633" s="243"/>
      <c r="K633" s="243"/>
      <c r="L633" s="248"/>
      <c r="M633" s="249"/>
      <c r="N633" s="250"/>
      <c r="O633" s="250"/>
      <c r="P633" s="250"/>
      <c r="Q633" s="250"/>
      <c r="R633" s="250"/>
      <c r="S633" s="250"/>
      <c r="T633" s="251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52" t="s">
        <v>147</v>
      </c>
      <c r="AU633" s="252" t="s">
        <v>84</v>
      </c>
      <c r="AV633" s="15" t="s">
        <v>143</v>
      </c>
      <c r="AW633" s="15" t="s">
        <v>36</v>
      </c>
      <c r="AX633" s="15" t="s">
        <v>82</v>
      </c>
      <c r="AY633" s="252" t="s">
        <v>136</v>
      </c>
    </row>
    <row r="634" s="14" customFormat="1">
      <c r="A634" s="14"/>
      <c r="B634" s="231"/>
      <c r="C634" s="232"/>
      <c r="D634" s="222" t="s">
        <v>147</v>
      </c>
      <c r="E634" s="232"/>
      <c r="F634" s="234" t="s">
        <v>624</v>
      </c>
      <c r="G634" s="232"/>
      <c r="H634" s="235">
        <v>13.199999999999999</v>
      </c>
      <c r="I634" s="236"/>
      <c r="J634" s="232"/>
      <c r="K634" s="232"/>
      <c r="L634" s="237"/>
      <c r="M634" s="238"/>
      <c r="N634" s="239"/>
      <c r="O634" s="239"/>
      <c r="P634" s="239"/>
      <c r="Q634" s="239"/>
      <c r="R634" s="239"/>
      <c r="S634" s="239"/>
      <c r="T634" s="240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1" t="s">
        <v>147</v>
      </c>
      <c r="AU634" s="241" t="s">
        <v>84</v>
      </c>
      <c r="AV634" s="14" t="s">
        <v>84</v>
      </c>
      <c r="AW634" s="14" t="s">
        <v>4</v>
      </c>
      <c r="AX634" s="14" t="s">
        <v>82</v>
      </c>
      <c r="AY634" s="241" t="s">
        <v>136</v>
      </c>
    </row>
    <row r="635" s="2" customFormat="1" ht="49.05" customHeight="1">
      <c r="A635" s="40"/>
      <c r="B635" s="41"/>
      <c r="C635" s="202" t="s">
        <v>625</v>
      </c>
      <c r="D635" s="202" t="s">
        <v>138</v>
      </c>
      <c r="E635" s="203" t="s">
        <v>626</v>
      </c>
      <c r="F635" s="204" t="s">
        <v>627</v>
      </c>
      <c r="G635" s="205" t="s">
        <v>188</v>
      </c>
      <c r="H635" s="206">
        <v>0.119</v>
      </c>
      <c r="I635" s="207"/>
      <c r="J635" s="208">
        <f>ROUND(I635*H635,2)</f>
        <v>0</v>
      </c>
      <c r="K635" s="204" t="s">
        <v>142</v>
      </c>
      <c r="L635" s="46"/>
      <c r="M635" s="209" t="s">
        <v>19</v>
      </c>
      <c r="N635" s="210" t="s">
        <v>45</v>
      </c>
      <c r="O635" s="86"/>
      <c r="P635" s="211">
        <f>O635*H635</f>
        <v>0</v>
      </c>
      <c r="Q635" s="211">
        <v>0</v>
      </c>
      <c r="R635" s="211">
        <f>Q635*H635</f>
        <v>0</v>
      </c>
      <c r="S635" s="211">
        <v>0</v>
      </c>
      <c r="T635" s="212">
        <f>S635*H635</f>
        <v>0</v>
      </c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R635" s="213" t="s">
        <v>254</v>
      </c>
      <c r="AT635" s="213" t="s">
        <v>138</v>
      </c>
      <c r="AU635" s="213" t="s">
        <v>84</v>
      </c>
      <c r="AY635" s="19" t="s">
        <v>136</v>
      </c>
      <c r="BE635" s="214">
        <f>IF(N635="základní",J635,0)</f>
        <v>0</v>
      </c>
      <c r="BF635" s="214">
        <f>IF(N635="snížená",J635,0)</f>
        <v>0</v>
      </c>
      <c r="BG635" s="214">
        <f>IF(N635="zákl. přenesená",J635,0)</f>
        <v>0</v>
      </c>
      <c r="BH635" s="214">
        <f>IF(N635="sníž. přenesená",J635,0)</f>
        <v>0</v>
      </c>
      <c r="BI635" s="214">
        <f>IF(N635="nulová",J635,0)</f>
        <v>0</v>
      </c>
      <c r="BJ635" s="19" t="s">
        <v>82</v>
      </c>
      <c r="BK635" s="214">
        <f>ROUND(I635*H635,2)</f>
        <v>0</v>
      </c>
      <c r="BL635" s="19" t="s">
        <v>254</v>
      </c>
      <c r="BM635" s="213" t="s">
        <v>628</v>
      </c>
    </row>
    <row r="636" s="2" customFormat="1">
      <c r="A636" s="40"/>
      <c r="B636" s="41"/>
      <c r="C636" s="42"/>
      <c r="D636" s="215" t="s">
        <v>145</v>
      </c>
      <c r="E636" s="42"/>
      <c r="F636" s="216" t="s">
        <v>629</v>
      </c>
      <c r="G636" s="42"/>
      <c r="H636" s="42"/>
      <c r="I636" s="217"/>
      <c r="J636" s="42"/>
      <c r="K636" s="42"/>
      <c r="L636" s="46"/>
      <c r="M636" s="218"/>
      <c r="N636" s="219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145</v>
      </c>
      <c r="AU636" s="19" t="s">
        <v>84</v>
      </c>
    </row>
    <row r="637" s="12" customFormat="1" ht="22.8" customHeight="1">
      <c r="A637" s="12"/>
      <c r="B637" s="186"/>
      <c r="C637" s="187"/>
      <c r="D637" s="188" t="s">
        <v>73</v>
      </c>
      <c r="E637" s="200" t="s">
        <v>630</v>
      </c>
      <c r="F637" s="200" t="s">
        <v>631</v>
      </c>
      <c r="G637" s="187"/>
      <c r="H637" s="187"/>
      <c r="I637" s="190"/>
      <c r="J637" s="201">
        <f>BK637</f>
        <v>0</v>
      </c>
      <c r="K637" s="187"/>
      <c r="L637" s="192"/>
      <c r="M637" s="193"/>
      <c r="N637" s="194"/>
      <c r="O637" s="194"/>
      <c r="P637" s="195">
        <f>SUM(P638:P693)</f>
        <v>0</v>
      </c>
      <c r="Q637" s="194"/>
      <c r="R637" s="195">
        <f>SUM(R638:R693)</f>
        <v>0.09445000000000002</v>
      </c>
      <c r="S637" s="194"/>
      <c r="T637" s="196">
        <f>SUM(T638:T693)</f>
        <v>0</v>
      </c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R637" s="197" t="s">
        <v>84</v>
      </c>
      <c r="AT637" s="198" t="s">
        <v>73</v>
      </c>
      <c r="AU637" s="198" t="s">
        <v>82</v>
      </c>
      <c r="AY637" s="197" t="s">
        <v>136</v>
      </c>
      <c r="BK637" s="199">
        <f>SUM(BK638:BK693)</f>
        <v>0</v>
      </c>
    </row>
    <row r="638" s="2" customFormat="1" ht="21.75" customHeight="1">
      <c r="A638" s="40"/>
      <c r="B638" s="41"/>
      <c r="C638" s="202" t="s">
        <v>632</v>
      </c>
      <c r="D638" s="202" t="s">
        <v>138</v>
      </c>
      <c r="E638" s="203" t="s">
        <v>633</v>
      </c>
      <c r="F638" s="204" t="s">
        <v>634</v>
      </c>
      <c r="G638" s="205" t="s">
        <v>557</v>
      </c>
      <c r="H638" s="206">
        <v>3</v>
      </c>
      <c r="I638" s="207"/>
      <c r="J638" s="208">
        <f>ROUND(I638*H638,2)</f>
        <v>0</v>
      </c>
      <c r="K638" s="204" t="s">
        <v>19</v>
      </c>
      <c r="L638" s="46"/>
      <c r="M638" s="209" t="s">
        <v>19</v>
      </c>
      <c r="N638" s="210" t="s">
        <v>45</v>
      </c>
      <c r="O638" s="86"/>
      <c r="P638" s="211">
        <f>O638*H638</f>
        <v>0</v>
      </c>
      <c r="Q638" s="211">
        <v>0</v>
      </c>
      <c r="R638" s="211">
        <f>Q638*H638</f>
        <v>0</v>
      </c>
      <c r="S638" s="211">
        <v>0</v>
      </c>
      <c r="T638" s="212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13" t="s">
        <v>254</v>
      </c>
      <c r="AT638" s="213" t="s">
        <v>138</v>
      </c>
      <c r="AU638" s="213" t="s">
        <v>84</v>
      </c>
      <c r="AY638" s="19" t="s">
        <v>136</v>
      </c>
      <c r="BE638" s="214">
        <f>IF(N638="základní",J638,0)</f>
        <v>0</v>
      </c>
      <c r="BF638" s="214">
        <f>IF(N638="snížená",J638,0)</f>
        <v>0</v>
      </c>
      <c r="BG638" s="214">
        <f>IF(N638="zákl. přenesená",J638,0)</f>
        <v>0</v>
      </c>
      <c r="BH638" s="214">
        <f>IF(N638="sníž. přenesená",J638,0)</f>
        <v>0</v>
      </c>
      <c r="BI638" s="214">
        <f>IF(N638="nulová",J638,0)</f>
        <v>0</v>
      </c>
      <c r="BJ638" s="19" t="s">
        <v>82</v>
      </c>
      <c r="BK638" s="214">
        <f>ROUND(I638*H638,2)</f>
        <v>0</v>
      </c>
      <c r="BL638" s="19" t="s">
        <v>254</v>
      </c>
      <c r="BM638" s="213" t="s">
        <v>635</v>
      </c>
    </row>
    <row r="639" s="2" customFormat="1" ht="24.15" customHeight="1">
      <c r="A639" s="40"/>
      <c r="B639" s="41"/>
      <c r="C639" s="202" t="s">
        <v>636</v>
      </c>
      <c r="D639" s="202" t="s">
        <v>138</v>
      </c>
      <c r="E639" s="203" t="s">
        <v>637</v>
      </c>
      <c r="F639" s="204" t="s">
        <v>638</v>
      </c>
      <c r="G639" s="205" t="s">
        <v>393</v>
      </c>
      <c r="H639" s="206">
        <v>20</v>
      </c>
      <c r="I639" s="207"/>
      <c r="J639" s="208">
        <f>ROUND(I639*H639,2)</f>
        <v>0</v>
      </c>
      <c r="K639" s="204" t="s">
        <v>142</v>
      </c>
      <c r="L639" s="46"/>
      <c r="M639" s="209" t="s">
        <v>19</v>
      </c>
      <c r="N639" s="210" t="s">
        <v>45</v>
      </c>
      <c r="O639" s="86"/>
      <c r="P639" s="211">
        <f>O639*H639</f>
        <v>0</v>
      </c>
      <c r="Q639" s="211">
        <v>0.00064000000000000005</v>
      </c>
      <c r="R639" s="211">
        <f>Q639*H639</f>
        <v>0.012800000000000001</v>
      </c>
      <c r="S639" s="211">
        <v>0</v>
      </c>
      <c r="T639" s="212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13" t="s">
        <v>254</v>
      </c>
      <c r="AT639" s="213" t="s">
        <v>138</v>
      </c>
      <c r="AU639" s="213" t="s">
        <v>84</v>
      </c>
      <c r="AY639" s="19" t="s">
        <v>136</v>
      </c>
      <c r="BE639" s="214">
        <f>IF(N639="základní",J639,0)</f>
        <v>0</v>
      </c>
      <c r="BF639" s="214">
        <f>IF(N639="snížená",J639,0)</f>
        <v>0</v>
      </c>
      <c r="BG639" s="214">
        <f>IF(N639="zákl. přenesená",J639,0)</f>
        <v>0</v>
      </c>
      <c r="BH639" s="214">
        <f>IF(N639="sníž. přenesená",J639,0)</f>
        <v>0</v>
      </c>
      <c r="BI639" s="214">
        <f>IF(N639="nulová",J639,0)</f>
        <v>0</v>
      </c>
      <c r="BJ639" s="19" t="s">
        <v>82</v>
      </c>
      <c r="BK639" s="214">
        <f>ROUND(I639*H639,2)</f>
        <v>0</v>
      </c>
      <c r="BL639" s="19" t="s">
        <v>254</v>
      </c>
      <c r="BM639" s="213" t="s">
        <v>639</v>
      </c>
    </row>
    <row r="640" s="2" customFormat="1">
      <c r="A640" s="40"/>
      <c r="B640" s="41"/>
      <c r="C640" s="42"/>
      <c r="D640" s="215" t="s">
        <v>145</v>
      </c>
      <c r="E640" s="42"/>
      <c r="F640" s="216" t="s">
        <v>640</v>
      </c>
      <c r="G640" s="42"/>
      <c r="H640" s="42"/>
      <c r="I640" s="217"/>
      <c r="J640" s="42"/>
      <c r="K640" s="42"/>
      <c r="L640" s="46"/>
      <c r="M640" s="218"/>
      <c r="N640" s="219"/>
      <c r="O640" s="86"/>
      <c r="P640" s="86"/>
      <c r="Q640" s="86"/>
      <c r="R640" s="86"/>
      <c r="S640" s="86"/>
      <c r="T640" s="87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T640" s="19" t="s">
        <v>145</v>
      </c>
      <c r="AU640" s="19" t="s">
        <v>84</v>
      </c>
    </row>
    <row r="641" s="13" customFormat="1">
      <c r="A641" s="13"/>
      <c r="B641" s="220"/>
      <c r="C641" s="221"/>
      <c r="D641" s="222" t="s">
        <v>147</v>
      </c>
      <c r="E641" s="223" t="s">
        <v>19</v>
      </c>
      <c r="F641" s="224" t="s">
        <v>396</v>
      </c>
      <c r="G641" s="221"/>
      <c r="H641" s="223" t="s">
        <v>19</v>
      </c>
      <c r="I641" s="225"/>
      <c r="J641" s="221"/>
      <c r="K641" s="221"/>
      <c r="L641" s="226"/>
      <c r="M641" s="227"/>
      <c r="N641" s="228"/>
      <c r="O641" s="228"/>
      <c r="P641" s="228"/>
      <c r="Q641" s="228"/>
      <c r="R641" s="228"/>
      <c r="S641" s="228"/>
      <c r="T641" s="229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0" t="s">
        <v>147</v>
      </c>
      <c r="AU641" s="230" t="s">
        <v>84</v>
      </c>
      <c r="AV641" s="13" t="s">
        <v>82</v>
      </c>
      <c r="AW641" s="13" t="s">
        <v>36</v>
      </c>
      <c r="AX641" s="13" t="s">
        <v>74</v>
      </c>
      <c r="AY641" s="230" t="s">
        <v>136</v>
      </c>
    </row>
    <row r="642" s="14" customFormat="1">
      <c r="A642" s="14"/>
      <c r="B642" s="231"/>
      <c r="C642" s="232"/>
      <c r="D642" s="222" t="s">
        <v>147</v>
      </c>
      <c r="E642" s="233" t="s">
        <v>19</v>
      </c>
      <c r="F642" s="234" t="s">
        <v>291</v>
      </c>
      <c r="G642" s="232"/>
      <c r="H642" s="235">
        <v>20</v>
      </c>
      <c r="I642" s="236"/>
      <c r="J642" s="232"/>
      <c r="K642" s="232"/>
      <c r="L642" s="237"/>
      <c r="M642" s="238"/>
      <c r="N642" s="239"/>
      <c r="O642" s="239"/>
      <c r="P642" s="239"/>
      <c r="Q642" s="239"/>
      <c r="R642" s="239"/>
      <c r="S642" s="239"/>
      <c r="T642" s="240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1" t="s">
        <v>147</v>
      </c>
      <c r="AU642" s="241" t="s">
        <v>84</v>
      </c>
      <c r="AV642" s="14" t="s">
        <v>84</v>
      </c>
      <c r="AW642" s="14" t="s">
        <v>36</v>
      </c>
      <c r="AX642" s="14" t="s">
        <v>74</v>
      </c>
      <c r="AY642" s="241" t="s">
        <v>136</v>
      </c>
    </row>
    <row r="643" s="15" customFormat="1">
      <c r="A643" s="15"/>
      <c r="B643" s="242"/>
      <c r="C643" s="243"/>
      <c r="D643" s="222" t="s">
        <v>147</v>
      </c>
      <c r="E643" s="244" t="s">
        <v>19</v>
      </c>
      <c r="F643" s="245" t="s">
        <v>155</v>
      </c>
      <c r="G643" s="243"/>
      <c r="H643" s="246">
        <v>20</v>
      </c>
      <c r="I643" s="247"/>
      <c r="J643" s="243"/>
      <c r="K643" s="243"/>
      <c r="L643" s="248"/>
      <c r="M643" s="249"/>
      <c r="N643" s="250"/>
      <c r="O643" s="250"/>
      <c r="P643" s="250"/>
      <c r="Q643" s="250"/>
      <c r="R643" s="250"/>
      <c r="S643" s="250"/>
      <c r="T643" s="251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52" t="s">
        <v>147</v>
      </c>
      <c r="AU643" s="252" t="s">
        <v>84</v>
      </c>
      <c r="AV643" s="15" t="s">
        <v>143</v>
      </c>
      <c r="AW643" s="15" t="s">
        <v>36</v>
      </c>
      <c r="AX643" s="15" t="s">
        <v>82</v>
      </c>
      <c r="AY643" s="252" t="s">
        <v>136</v>
      </c>
    </row>
    <row r="644" s="2" customFormat="1" ht="24.15" customHeight="1">
      <c r="A644" s="40"/>
      <c r="B644" s="41"/>
      <c r="C644" s="202" t="s">
        <v>641</v>
      </c>
      <c r="D644" s="202" t="s">
        <v>138</v>
      </c>
      <c r="E644" s="203" t="s">
        <v>642</v>
      </c>
      <c r="F644" s="204" t="s">
        <v>643</v>
      </c>
      <c r="G644" s="205" t="s">
        <v>393</v>
      </c>
      <c r="H644" s="206">
        <v>40</v>
      </c>
      <c r="I644" s="207"/>
      <c r="J644" s="208">
        <f>ROUND(I644*H644,2)</f>
        <v>0</v>
      </c>
      <c r="K644" s="204" t="s">
        <v>142</v>
      </c>
      <c r="L644" s="46"/>
      <c r="M644" s="209" t="s">
        <v>19</v>
      </c>
      <c r="N644" s="210" t="s">
        <v>45</v>
      </c>
      <c r="O644" s="86"/>
      <c r="P644" s="211">
        <f>O644*H644</f>
        <v>0</v>
      </c>
      <c r="Q644" s="211">
        <v>0.00097999999999999997</v>
      </c>
      <c r="R644" s="211">
        <f>Q644*H644</f>
        <v>0.039199999999999999</v>
      </c>
      <c r="S644" s="211">
        <v>0</v>
      </c>
      <c r="T644" s="212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3" t="s">
        <v>254</v>
      </c>
      <c r="AT644" s="213" t="s">
        <v>138</v>
      </c>
      <c r="AU644" s="213" t="s">
        <v>84</v>
      </c>
      <c r="AY644" s="19" t="s">
        <v>136</v>
      </c>
      <c r="BE644" s="214">
        <f>IF(N644="základní",J644,0)</f>
        <v>0</v>
      </c>
      <c r="BF644" s="214">
        <f>IF(N644="snížená",J644,0)</f>
        <v>0</v>
      </c>
      <c r="BG644" s="214">
        <f>IF(N644="zákl. přenesená",J644,0)</f>
        <v>0</v>
      </c>
      <c r="BH644" s="214">
        <f>IF(N644="sníž. přenesená",J644,0)</f>
        <v>0</v>
      </c>
      <c r="BI644" s="214">
        <f>IF(N644="nulová",J644,0)</f>
        <v>0</v>
      </c>
      <c r="BJ644" s="19" t="s">
        <v>82</v>
      </c>
      <c r="BK644" s="214">
        <f>ROUND(I644*H644,2)</f>
        <v>0</v>
      </c>
      <c r="BL644" s="19" t="s">
        <v>254</v>
      </c>
      <c r="BM644" s="213" t="s">
        <v>644</v>
      </c>
    </row>
    <row r="645" s="2" customFormat="1">
      <c r="A645" s="40"/>
      <c r="B645" s="41"/>
      <c r="C645" s="42"/>
      <c r="D645" s="215" t="s">
        <v>145</v>
      </c>
      <c r="E645" s="42"/>
      <c r="F645" s="216" t="s">
        <v>645</v>
      </c>
      <c r="G645" s="42"/>
      <c r="H645" s="42"/>
      <c r="I645" s="217"/>
      <c r="J645" s="42"/>
      <c r="K645" s="42"/>
      <c r="L645" s="46"/>
      <c r="M645" s="218"/>
      <c r="N645" s="219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145</v>
      </c>
      <c r="AU645" s="19" t="s">
        <v>84</v>
      </c>
    </row>
    <row r="646" s="13" customFormat="1">
      <c r="A646" s="13"/>
      <c r="B646" s="220"/>
      <c r="C646" s="221"/>
      <c r="D646" s="222" t="s">
        <v>147</v>
      </c>
      <c r="E646" s="223" t="s">
        <v>19</v>
      </c>
      <c r="F646" s="224" t="s">
        <v>396</v>
      </c>
      <c r="G646" s="221"/>
      <c r="H646" s="223" t="s">
        <v>19</v>
      </c>
      <c r="I646" s="225"/>
      <c r="J646" s="221"/>
      <c r="K646" s="221"/>
      <c r="L646" s="226"/>
      <c r="M646" s="227"/>
      <c r="N646" s="228"/>
      <c r="O646" s="228"/>
      <c r="P646" s="228"/>
      <c r="Q646" s="228"/>
      <c r="R646" s="228"/>
      <c r="S646" s="228"/>
      <c r="T646" s="229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0" t="s">
        <v>147</v>
      </c>
      <c r="AU646" s="230" t="s">
        <v>84</v>
      </c>
      <c r="AV646" s="13" t="s">
        <v>82</v>
      </c>
      <c r="AW646" s="13" t="s">
        <v>36</v>
      </c>
      <c r="AX646" s="13" t="s">
        <v>74</v>
      </c>
      <c r="AY646" s="230" t="s">
        <v>136</v>
      </c>
    </row>
    <row r="647" s="14" customFormat="1">
      <c r="A647" s="14"/>
      <c r="B647" s="231"/>
      <c r="C647" s="232"/>
      <c r="D647" s="222" t="s">
        <v>147</v>
      </c>
      <c r="E647" s="233" t="s">
        <v>19</v>
      </c>
      <c r="F647" s="234" t="s">
        <v>646</v>
      </c>
      <c r="G647" s="232"/>
      <c r="H647" s="235">
        <v>40</v>
      </c>
      <c r="I647" s="236"/>
      <c r="J647" s="232"/>
      <c r="K647" s="232"/>
      <c r="L647" s="237"/>
      <c r="M647" s="238"/>
      <c r="N647" s="239"/>
      <c r="O647" s="239"/>
      <c r="P647" s="239"/>
      <c r="Q647" s="239"/>
      <c r="R647" s="239"/>
      <c r="S647" s="239"/>
      <c r="T647" s="240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1" t="s">
        <v>147</v>
      </c>
      <c r="AU647" s="241" t="s">
        <v>84</v>
      </c>
      <c r="AV647" s="14" t="s">
        <v>84</v>
      </c>
      <c r="AW647" s="14" t="s">
        <v>36</v>
      </c>
      <c r="AX647" s="14" t="s">
        <v>74</v>
      </c>
      <c r="AY647" s="241" t="s">
        <v>136</v>
      </c>
    </row>
    <row r="648" s="15" customFormat="1">
      <c r="A648" s="15"/>
      <c r="B648" s="242"/>
      <c r="C648" s="243"/>
      <c r="D648" s="222" t="s">
        <v>147</v>
      </c>
      <c r="E648" s="244" t="s">
        <v>19</v>
      </c>
      <c r="F648" s="245" t="s">
        <v>155</v>
      </c>
      <c r="G648" s="243"/>
      <c r="H648" s="246">
        <v>40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52" t="s">
        <v>147</v>
      </c>
      <c r="AU648" s="252" t="s">
        <v>84</v>
      </c>
      <c r="AV648" s="15" t="s">
        <v>143</v>
      </c>
      <c r="AW648" s="15" t="s">
        <v>36</v>
      </c>
      <c r="AX648" s="15" t="s">
        <v>82</v>
      </c>
      <c r="AY648" s="252" t="s">
        <v>136</v>
      </c>
    </row>
    <row r="649" s="2" customFormat="1" ht="55.5" customHeight="1">
      <c r="A649" s="40"/>
      <c r="B649" s="41"/>
      <c r="C649" s="202" t="s">
        <v>647</v>
      </c>
      <c r="D649" s="202" t="s">
        <v>138</v>
      </c>
      <c r="E649" s="203" t="s">
        <v>648</v>
      </c>
      <c r="F649" s="204" t="s">
        <v>649</v>
      </c>
      <c r="G649" s="205" t="s">
        <v>393</v>
      </c>
      <c r="H649" s="206">
        <v>20</v>
      </c>
      <c r="I649" s="207"/>
      <c r="J649" s="208">
        <f>ROUND(I649*H649,2)</f>
        <v>0</v>
      </c>
      <c r="K649" s="204" t="s">
        <v>142</v>
      </c>
      <c r="L649" s="46"/>
      <c r="M649" s="209" t="s">
        <v>19</v>
      </c>
      <c r="N649" s="210" t="s">
        <v>45</v>
      </c>
      <c r="O649" s="86"/>
      <c r="P649" s="211">
        <f>O649*H649</f>
        <v>0</v>
      </c>
      <c r="Q649" s="211">
        <v>0.00034000000000000002</v>
      </c>
      <c r="R649" s="211">
        <f>Q649*H649</f>
        <v>0.0068000000000000005</v>
      </c>
      <c r="S649" s="211">
        <v>0</v>
      </c>
      <c r="T649" s="212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3" t="s">
        <v>254</v>
      </c>
      <c r="AT649" s="213" t="s">
        <v>138</v>
      </c>
      <c r="AU649" s="213" t="s">
        <v>84</v>
      </c>
      <c r="AY649" s="19" t="s">
        <v>136</v>
      </c>
      <c r="BE649" s="214">
        <f>IF(N649="základní",J649,0)</f>
        <v>0</v>
      </c>
      <c r="BF649" s="214">
        <f>IF(N649="snížená",J649,0)</f>
        <v>0</v>
      </c>
      <c r="BG649" s="214">
        <f>IF(N649="zákl. přenesená",J649,0)</f>
        <v>0</v>
      </c>
      <c r="BH649" s="214">
        <f>IF(N649="sníž. přenesená",J649,0)</f>
        <v>0</v>
      </c>
      <c r="BI649" s="214">
        <f>IF(N649="nulová",J649,0)</f>
        <v>0</v>
      </c>
      <c r="BJ649" s="19" t="s">
        <v>82</v>
      </c>
      <c r="BK649" s="214">
        <f>ROUND(I649*H649,2)</f>
        <v>0</v>
      </c>
      <c r="BL649" s="19" t="s">
        <v>254</v>
      </c>
      <c r="BM649" s="213" t="s">
        <v>650</v>
      </c>
    </row>
    <row r="650" s="2" customFormat="1">
      <c r="A650" s="40"/>
      <c r="B650" s="41"/>
      <c r="C650" s="42"/>
      <c r="D650" s="215" t="s">
        <v>145</v>
      </c>
      <c r="E650" s="42"/>
      <c r="F650" s="216" t="s">
        <v>651</v>
      </c>
      <c r="G650" s="42"/>
      <c r="H650" s="42"/>
      <c r="I650" s="217"/>
      <c r="J650" s="42"/>
      <c r="K650" s="42"/>
      <c r="L650" s="46"/>
      <c r="M650" s="218"/>
      <c r="N650" s="219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145</v>
      </c>
      <c r="AU650" s="19" t="s">
        <v>84</v>
      </c>
    </row>
    <row r="651" s="13" customFormat="1">
      <c r="A651" s="13"/>
      <c r="B651" s="220"/>
      <c r="C651" s="221"/>
      <c r="D651" s="222" t="s">
        <v>147</v>
      </c>
      <c r="E651" s="223" t="s">
        <v>19</v>
      </c>
      <c r="F651" s="224" t="s">
        <v>396</v>
      </c>
      <c r="G651" s="221"/>
      <c r="H651" s="223" t="s">
        <v>19</v>
      </c>
      <c r="I651" s="225"/>
      <c r="J651" s="221"/>
      <c r="K651" s="221"/>
      <c r="L651" s="226"/>
      <c r="M651" s="227"/>
      <c r="N651" s="228"/>
      <c r="O651" s="228"/>
      <c r="P651" s="228"/>
      <c r="Q651" s="228"/>
      <c r="R651" s="228"/>
      <c r="S651" s="228"/>
      <c r="T651" s="229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0" t="s">
        <v>147</v>
      </c>
      <c r="AU651" s="230" t="s">
        <v>84</v>
      </c>
      <c r="AV651" s="13" t="s">
        <v>82</v>
      </c>
      <c r="AW651" s="13" t="s">
        <v>36</v>
      </c>
      <c r="AX651" s="13" t="s">
        <v>74</v>
      </c>
      <c r="AY651" s="230" t="s">
        <v>136</v>
      </c>
    </row>
    <row r="652" s="14" customFormat="1">
      <c r="A652" s="14"/>
      <c r="B652" s="231"/>
      <c r="C652" s="232"/>
      <c r="D652" s="222" t="s">
        <v>147</v>
      </c>
      <c r="E652" s="233" t="s">
        <v>19</v>
      </c>
      <c r="F652" s="234" t="s">
        <v>291</v>
      </c>
      <c r="G652" s="232"/>
      <c r="H652" s="235">
        <v>20</v>
      </c>
      <c r="I652" s="236"/>
      <c r="J652" s="232"/>
      <c r="K652" s="232"/>
      <c r="L652" s="237"/>
      <c r="M652" s="238"/>
      <c r="N652" s="239"/>
      <c r="O652" s="239"/>
      <c r="P652" s="239"/>
      <c r="Q652" s="239"/>
      <c r="R652" s="239"/>
      <c r="S652" s="239"/>
      <c r="T652" s="240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1" t="s">
        <v>147</v>
      </c>
      <c r="AU652" s="241" t="s">
        <v>84</v>
      </c>
      <c r="AV652" s="14" t="s">
        <v>84</v>
      </c>
      <c r="AW652" s="14" t="s">
        <v>36</v>
      </c>
      <c r="AX652" s="14" t="s">
        <v>74</v>
      </c>
      <c r="AY652" s="241" t="s">
        <v>136</v>
      </c>
    </row>
    <row r="653" s="15" customFormat="1">
      <c r="A653" s="15"/>
      <c r="B653" s="242"/>
      <c r="C653" s="243"/>
      <c r="D653" s="222" t="s">
        <v>147</v>
      </c>
      <c r="E653" s="244" t="s">
        <v>19</v>
      </c>
      <c r="F653" s="245" t="s">
        <v>155</v>
      </c>
      <c r="G653" s="243"/>
      <c r="H653" s="246">
        <v>20</v>
      </c>
      <c r="I653" s="247"/>
      <c r="J653" s="243"/>
      <c r="K653" s="243"/>
      <c r="L653" s="248"/>
      <c r="M653" s="249"/>
      <c r="N653" s="250"/>
      <c r="O653" s="250"/>
      <c r="P653" s="250"/>
      <c r="Q653" s="250"/>
      <c r="R653" s="250"/>
      <c r="S653" s="250"/>
      <c r="T653" s="251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52" t="s">
        <v>147</v>
      </c>
      <c r="AU653" s="252" t="s">
        <v>84</v>
      </c>
      <c r="AV653" s="15" t="s">
        <v>143</v>
      </c>
      <c r="AW653" s="15" t="s">
        <v>36</v>
      </c>
      <c r="AX653" s="15" t="s">
        <v>82</v>
      </c>
      <c r="AY653" s="252" t="s">
        <v>136</v>
      </c>
    </row>
    <row r="654" s="2" customFormat="1" ht="55.5" customHeight="1">
      <c r="A654" s="40"/>
      <c r="B654" s="41"/>
      <c r="C654" s="202" t="s">
        <v>652</v>
      </c>
      <c r="D654" s="202" t="s">
        <v>138</v>
      </c>
      <c r="E654" s="203" t="s">
        <v>653</v>
      </c>
      <c r="F654" s="204" t="s">
        <v>654</v>
      </c>
      <c r="G654" s="205" t="s">
        <v>393</v>
      </c>
      <c r="H654" s="206">
        <v>40</v>
      </c>
      <c r="I654" s="207"/>
      <c r="J654" s="208">
        <f>ROUND(I654*H654,2)</f>
        <v>0</v>
      </c>
      <c r="K654" s="204" t="s">
        <v>142</v>
      </c>
      <c r="L654" s="46"/>
      <c r="M654" s="209" t="s">
        <v>19</v>
      </c>
      <c r="N654" s="210" t="s">
        <v>45</v>
      </c>
      <c r="O654" s="86"/>
      <c r="P654" s="211">
        <f>O654*H654</f>
        <v>0</v>
      </c>
      <c r="Q654" s="211">
        <v>0.00010000000000000001</v>
      </c>
      <c r="R654" s="211">
        <f>Q654*H654</f>
        <v>0.0040000000000000001</v>
      </c>
      <c r="S654" s="211">
        <v>0</v>
      </c>
      <c r="T654" s="212">
        <f>S654*H654</f>
        <v>0</v>
      </c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R654" s="213" t="s">
        <v>254</v>
      </c>
      <c r="AT654" s="213" t="s">
        <v>138</v>
      </c>
      <c r="AU654" s="213" t="s">
        <v>84</v>
      </c>
      <c r="AY654" s="19" t="s">
        <v>136</v>
      </c>
      <c r="BE654" s="214">
        <f>IF(N654="základní",J654,0)</f>
        <v>0</v>
      </c>
      <c r="BF654" s="214">
        <f>IF(N654="snížená",J654,0)</f>
        <v>0</v>
      </c>
      <c r="BG654" s="214">
        <f>IF(N654="zákl. přenesená",J654,0)</f>
        <v>0</v>
      </c>
      <c r="BH654" s="214">
        <f>IF(N654="sníž. přenesená",J654,0)</f>
        <v>0</v>
      </c>
      <c r="BI654" s="214">
        <f>IF(N654="nulová",J654,0)</f>
        <v>0</v>
      </c>
      <c r="BJ654" s="19" t="s">
        <v>82</v>
      </c>
      <c r="BK654" s="214">
        <f>ROUND(I654*H654,2)</f>
        <v>0</v>
      </c>
      <c r="BL654" s="19" t="s">
        <v>254</v>
      </c>
      <c r="BM654" s="213" t="s">
        <v>655</v>
      </c>
    </row>
    <row r="655" s="2" customFormat="1">
      <c r="A655" s="40"/>
      <c r="B655" s="41"/>
      <c r="C655" s="42"/>
      <c r="D655" s="215" t="s">
        <v>145</v>
      </c>
      <c r="E655" s="42"/>
      <c r="F655" s="216" t="s">
        <v>656</v>
      </c>
      <c r="G655" s="42"/>
      <c r="H655" s="42"/>
      <c r="I655" s="217"/>
      <c r="J655" s="42"/>
      <c r="K655" s="42"/>
      <c r="L655" s="46"/>
      <c r="M655" s="218"/>
      <c r="N655" s="219"/>
      <c r="O655" s="86"/>
      <c r="P655" s="86"/>
      <c r="Q655" s="86"/>
      <c r="R655" s="86"/>
      <c r="S655" s="86"/>
      <c r="T655" s="87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19" t="s">
        <v>145</v>
      </c>
      <c r="AU655" s="19" t="s">
        <v>84</v>
      </c>
    </row>
    <row r="656" s="13" customFormat="1">
      <c r="A656" s="13"/>
      <c r="B656" s="220"/>
      <c r="C656" s="221"/>
      <c r="D656" s="222" t="s">
        <v>147</v>
      </c>
      <c r="E656" s="223" t="s">
        <v>19</v>
      </c>
      <c r="F656" s="224" t="s">
        <v>396</v>
      </c>
      <c r="G656" s="221"/>
      <c r="H656" s="223" t="s">
        <v>19</v>
      </c>
      <c r="I656" s="225"/>
      <c r="J656" s="221"/>
      <c r="K656" s="221"/>
      <c r="L656" s="226"/>
      <c r="M656" s="227"/>
      <c r="N656" s="228"/>
      <c r="O656" s="228"/>
      <c r="P656" s="228"/>
      <c r="Q656" s="228"/>
      <c r="R656" s="228"/>
      <c r="S656" s="228"/>
      <c r="T656" s="229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0" t="s">
        <v>147</v>
      </c>
      <c r="AU656" s="230" t="s">
        <v>84</v>
      </c>
      <c r="AV656" s="13" t="s">
        <v>82</v>
      </c>
      <c r="AW656" s="13" t="s">
        <v>36</v>
      </c>
      <c r="AX656" s="13" t="s">
        <v>74</v>
      </c>
      <c r="AY656" s="230" t="s">
        <v>136</v>
      </c>
    </row>
    <row r="657" s="14" customFormat="1">
      <c r="A657" s="14"/>
      <c r="B657" s="231"/>
      <c r="C657" s="232"/>
      <c r="D657" s="222" t="s">
        <v>147</v>
      </c>
      <c r="E657" s="233" t="s">
        <v>19</v>
      </c>
      <c r="F657" s="234" t="s">
        <v>646</v>
      </c>
      <c r="G657" s="232"/>
      <c r="H657" s="235">
        <v>40</v>
      </c>
      <c r="I657" s="236"/>
      <c r="J657" s="232"/>
      <c r="K657" s="232"/>
      <c r="L657" s="237"/>
      <c r="M657" s="238"/>
      <c r="N657" s="239"/>
      <c r="O657" s="239"/>
      <c r="P657" s="239"/>
      <c r="Q657" s="239"/>
      <c r="R657" s="239"/>
      <c r="S657" s="239"/>
      <c r="T657" s="240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1" t="s">
        <v>147</v>
      </c>
      <c r="AU657" s="241" t="s">
        <v>84</v>
      </c>
      <c r="AV657" s="14" t="s">
        <v>84</v>
      </c>
      <c r="AW657" s="14" t="s">
        <v>36</v>
      </c>
      <c r="AX657" s="14" t="s">
        <v>74</v>
      </c>
      <c r="AY657" s="241" t="s">
        <v>136</v>
      </c>
    </row>
    <row r="658" s="15" customFormat="1">
      <c r="A658" s="15"/>
      <c r="B658" s="242"/>
      <c r="C658" s="243"/>
      <c r="D658" s="222" t="s">
        <v>147</v>
      </c>
      <c r="E658" s="244" t="s">
        <v>19</v>
      </c>
      <c r="F658" s="245" t="s">
        <v>155</v>
      </c>
      <c r="G658" s="243"/>
      <c r="H658" s="246">
        <v>40</v>
      </c>
      <c r="I658" s="247"/>
      <c r="J658" s="243"/>
      <c r="K658" s="243"/>
      <c r="L658" s="248"/>
      <c r="M658" s="249"/>
      <c r="N658" s="250"/>
      <c r="O658" s="250"/>
      <c r="P658" s="250"/>
      <c r="Q658" s="250"/>
      <c r="R658" s="250"/>
      <c r="S658" s="250"/>
      <c r="T658" s="251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52" t="s">
        <v>147</v>
      </c>
      <c r="AU658" s="252" t="s">
        <v>84</v>
      </c>
      <c r="AV658" s="15" t="s">
        <v>143</v>
      </c>
      <c r="AW658" s="15" t="s">
        <v>36</v>
      </c>
      <c r="AX658" s="15" t="s">
        <v>82</v>
      </c>
      <c r="AY658" s="252" t="s">
        <v>136</v>
      </c>
    </row>
    <row r="659" s="2" customFormat="1" ht="33" customHeight="1">
      <c r="A659" s="40"/>
      <c r="B659" s="41"/>
      <c r="C659" s="202" t="s">
        <v>657</v>
      </c>
      <c r="D659" s="202" t="s">
        <v>138</v>
      </c>
      <c r="E659" s="203" t="s">
        <v>658</v>
      </c>
      <c r="F659" s="204" t="s">
        <v>659</v>
      </c>
      <c r="G659" s="205" t="s">
        <v>206</v>
      </c>
      <c r="H659" s="206">
        <v>3</v>
      </c>
      <c r="I659" s="207"/>
      <c r="J659" s="208">
        <f>ROUND(I659*H659,2)</f>
        <v>0</v>
      </c>
      <c r="K659" s="204" t="s">
        <v>142</v>
      </c>
      <c r="L659" s="46"/>
      <c r="M659" s="209" t="s">
        <v>19</v>
      </c>
      <c r="N659" s="210" t="s">
        <v>45</v>
      </c>
      <c r="O659" s="86"/>
      <c r="P659" s="211">
        <f>O659*H659</f>
        <v>0</v>
      </c>
      <c r="Q659" s="211">
        <v>0</v>
      </c>
      <c r="R659" s="211">
        <f>Q659*H659</f>
        <v>0</v>
      </c>
      <c r="S659" s="211">
        <v>0</v>
      </c>
      <c r="T659" s="212">
        <f>S659*H659</f>
        <v>0</v>
      </c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R659" s="213" t="s">
        <v>254</v>
      </c>
      <c r="AT659" s="213" t="s">
        <v>138</v>
      </c>
      <c r="AU659" s="213" t="s">
        <v>84</v>
      </c>
      <c r="AY659" s="19" t="s">
        <v>136</v>
      </c>
      <c r="BE659" s="214">
        <f>IF(N659="základní",J659,0)</f>
        <v>0</v>
      </c>
      <c r="BF659" s="214">
        <f>IF(N659="snížená",J659,0)</f>
        <v>0</v>
      </c>
      <c r="BG659" s="214">
        <f>IF(N659="zákl. přenesená",J659,0)</f>
        <v>0</v>
      </c>
      <c r="BH659" s="214">
        <f>IF(N659="sníž. přenesená",J659,0)</f>
        <v>0</v>
      </c>
      <c r="BI659" s="214">
        <f>IF(N659="nulová",J659,0)</f>
        <v>0</v>
      </c>
      <c r="BJ659" s="19" t="s">
        <v>82</v>
      </c>
      <c r="BK659" s="214">
        <f>ROUND(I659*H659,2)</f>
        <v>0</v>
      </c>
      <c r="BL659" s="19" t="s">
        <v>254</v>
      </c>
      <c r="BM659" s="213" t="s">
        <v>660</v>
      </c>
    </row>
    <row r="660" s="2" customFormat="1">
      <c r="A660" s="40"/>
      <c r="B660" s="41"/>
      <c r="C660" s="42"/>
      <c r="D660" s="215" t="s">
        <v>145</v>
      </c>
      <c r="E660" s="42"/>
      <c r="F660" s="216" t="s">
        <v>661</v>
      </c>
      <c r="G660" s="42"/>
      <c r="H660" s="42"/>
      <c r="I660" s="217"/>
      <c r="J660" s="42"/>
      <c r="K660" s="42"/>
      <c r="L660" s="46"/>
      <c r="M660" s="218"/>
      <c r="N660" s="219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145</v>
      </c>
      <c r="AU660" s="19" t="s">
        <v>84</v>
      </c>
    </row>
    <row r="661" s="14" customFormat="1">
      <c r="A661" s="14"/>
      <c r="B661" s="231"/>
      <c r="C661" s="232"/>
      <c r="D661" s="222" t="s">
        <v>147</v>
      </c>
      <c r="E661" s="233" t="s">
        <v>19</v>
      </c>
      <c r="F661" s="234" t="s">
        <v>160</v>
      </c>
      <c r="G661" s="232"/>
      <c r="H661" s="235">
        <v>3</v>
      </c>
      <c r="I661" s="236"/>
      <c r="J661" s="232"/>
      <c r="K661" s="232"/>
      <c r="L661" s="237"/>
      <c r="M661" s="238"/>
      <c r="N661" s="239"/>
      <c r="O661" s="239"/>
      <c r="P661" s="239"/>
      <c r="Q661" s="239"/>
      <c r="R661" s="239"/>
      <c r="S661" s="239"/>
      <c r="T661" s="240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1" t="s">
        <v>147</v>
      </c>
      <c r="AU661" s="241" t="s">
        <v>84</v>
      </c>
      <c r="AV661" s="14" t="s">
        <v>84</v>
      </c>
      <c r="AW661" s="14" t="s">
        <v>36</v>
      </c>
      <c r="AX661" s="14" t="s">
        <v>74</v>
      </c>
      <c r="AY661" s="241" t="s">
        <v>136</v>
      </c>
    </row>
    <row r="662" s="15" customFormat="1">
      <c r="A662" s="15"/>
      <c r="B662" s="242"/>
      <c r="C662" s="243"/>
      <c r="D662" s="222" t="s">
        <v>147</v>
      </c>
      <c r="E662" s="244" t="s">
        <v>19</v>
      </c>
      <c r="F662" s="245" t="s">
        <v>155</v>
      </c>
      <c r="G662" s="243"/>
      <c r="H662" s="246">
        <v>3</v>
      </c>
      <c r="I662" s="247"/>
      <c r="J662" s="243"/>
      <c r="K662" s="243"/>
      <c r="L662" s="248"/>
      <c r="M662" s="249"/>
      <c r="N662" s="250"/>
      <c r="O662" s="250"/>
      <c r="P662" s="250"/>
      <c r="Q662" s="250"/>
      <c r="R662" s="250"/>
      <c r="S662" s="250"/>
      <c r="T662" s="251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52" t="s">
        <v>147</v>
      </c>
      <c r="AU662" s="252" t="s">
        <v>84</v>
      </c>
      <c r="AV662" s="15" t="s">
        <v>143</v>
      </c>
      <c r="AW662" s="15" t="s">
        <v>36</v>
      </c>
      <c r="AX662" s="15" t="s">
        <v>82</v>
      </c>
      <c r="AY662" s="252" t="s">
        <v>136</v>
      </c>
    </row>
    <row r="663" s="2" customFormat="1" ht="37.8" customHeight="1">
      <c r="A663" s="40"/>
      <c r="B663" s="41"/>
      <c r="C663" s="202" t="s">
        <v>662</v>
      </c>
      <c r="D663" s="202" t="s">
        <v>138</v>
      </c>
      <c r="E663" s="203" t="s">
        <v>663</v>
      </c>
      <c r="F663" s="204" t="s">
        <v>664</v>
      </c>
      <c r="G663" s="205" t="s">
        <v>206</v>
      </c>
      <c r="H663" s="206">
        <v>3</v>
      </c>
      <c r="I663" s="207"/>
      <c r="J663" s="208">
        <f>ROUND(I663*H663,2)</f>
        <v>0</v>
      </c>
      <c r="K663" s="204" t="s">
        <v>142</v>
      </c>
      <c r="L663" s="46"/>
      <c r="M663" s="209" t="s">
        <v>19</v>
      </c>
      <c r="N663" s="210" t="s">
        <v>45</v>
      </c>
      <c r="O663" s="86"/>
      <c r="P663" s="211">
        <f>O663*H663</f>
        <v>0</v>
      </c>
      <c r="Q663" s="211">
        <v>6.9999999999999994E-05</v>
      </c>
      <c r="R663" s="211">
        <f>Q663*H663</f>
        <v>0.00020999999999999998</v>
      </c>
      <c r="S663" s="211">
        <v>0</v>
      </c>
      <c r="T663" s="212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13" t="s">
        <v>254</v>
      </c>
      <c r="AT663" s="213" t="s">
        <v>138</v>
      </c>
      <c r="AU663" s="213" t="s">
        <v>84</v>
      </c>
      <c r="AY663" s="19" t="s">
        <v>136</v>
      </c>
      <c r="BE663" s="214">
        <f>IF(N663="základní",J663,0)</f>
        <v>0</v>
      </c>
      <c r="BF663" s="214">
        <f>IF(N663="snížená",J663,0)</f>
        <v>0</v>
      </c>
      <c r="BG663" s="214">
        <f>IF(N663="zákl. přenesená",J663,0)</f>
        <v>0</v>
      </c>
      <c r="BH663" s="214">
        <f>IF(N663="sníž. přenesená",J663,0)</f>
        <v>0</v>
      </c>
      <c r="BI663" s="214">
        <f>IF(N663="nulová",J663,0)</f>
        <v>0</v>
      </c>
      <c r="BJ663" s="19" t="s">
        <v>82</v>
      </c>
      <c r="BK663" s="214">
        <f>ROUND(I663*H663,2)</f>
        <v>0</v>
      </c>
      <c r="BL663" s="19" t="s">
        <v>254</v>
      </c>
      <c r="BM663" s="213" t="s">
        <v>665</v>
      </c>
    </row>
    <row r="664" s="2" customFormat="1">
      <c r="A664" s="40"/>
      <c r="B664" s="41"/>
      <c r="C664" s="42"/>
      <c r="D664" s="215" t="s">
        <v>145</v>
      </c>
      <c r="E664" s="42"/>
      <c r="F664" s="216" t="s">
        <v>666</v>
      </c>
      <c r="G664" s="42"/>
      <c r="H664" s="42"/>
      <c r="I664" s="217"/>
      <c r="J664" s="42"/>
      <c r="K664" s="42"/>
      <c r="L664" s="46"/>
      <c r="M664" s="218"/>
      <c r="N664" s="219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145</v>
      </c>
      <c r="AU664" s="19" t="s">
        <v>84</v>
      </c>
    </row>
    <row r="665" s="14" customFormat="1">
      <c r="A665" s="14"/>
      <c r="B665" s="231"/>
      <c r="C665" s="232"/>
      <c r="D665" s="222" t="s">
        <v>147</v>
      </c>
      <c r="E665" s="233" t="s">
        <v>19</v>
      </c>
      <c r="F665" s="234" t="s">
        <v>160</v>
      </c>
      <c r="G665" s="232"/>
      <c r="H665" s="235">
        <v>3</v>
      </c>
      <c r="I665" s="236"/>
      <c r="J665" s="232"/>
      <c r="K665" s="232"/>
      <c r="L665" s="237"/>
      <c r="M665" s="238"/>
      <c r="N665" s="239"/>
      <c r="O665" s="239"/>
      <c r="P665" s="239"/>
      <c r="Q665" s="239"/>
      <c r="R665" s="239"/>
      <c r="S665" s="239"/>
      <c r="T665" s="240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1" t="s">
        <v>147</v>
      </c>
      <c r="AU665" s="241" t="s">
        <v>84</v>
      </c>
      <c r="AV665" s="14" t="s">
        <v>84</v>
      </c>
      <c r="AW665" s="14" t="s">
        <v>36</v>
      </c>
      <c r="AX665" s="14" t="s">
        <v>74</v>
      </c>
      <c r="AY665" s="241" t="s">
        <v>136</v>
      </c>
    </row>
    <row r="666" s="15" customFormat="1">
      <c r="A666" s="15"/>
      <c r="B666" s="242"/>
      <c r="C666" s="243"/>
      <c r="D666" s="222" t="s">
        <v>147</v>
      </c>
      <c r="E666" s="244" t="s">
        <v>19</v>
      </c>
      <c r="F666" s="245" t="s">
        <v>155</v>
      </c>
      <c r="G666" s="243"/>
      <c r="H666" s="246">
        <v>3</v>
      </c>
      <c r="I666" s="247"/>
      <c r="J666" s="243"/>
      <c r="K666" s="243"/>
      <c r="L666" s="248"/>
      <c r="M666" s="249"/>
      <c r="N666" s="250"/>
      <c r="O666" s="250"/>
      <c r="P666" s="250"/>
      <c r="Q666" s="250"/>
      <c r="R666" s="250"/>
      <c r="S666" s="250"/>
      <c r="T666" s="251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52" t="s">
        <v>147</v>
      </c>
      <c r="AU666" s="252" t="s">
        <v>84</v>
      </c>
      <c r="AV666" s="15" t="s">
        <v>143</v>
      </c>
      <c r="AW666" s="15" t="s">
        <v>36</v>
      </c>
      <c r="AX666" s="15" t="s">
        <v>82</v>
      </c>
      <c r="AY666" s="252" t="s">
        <v>136</v>
      </c>
    </row>
    <row r="667" s="2" customFormat="1" ht="37.8" customHeight="1">
      <c r="A667" s="40"/>
      <c r="B667" s="41"/>
      <c r="C667" s="202" t="s">
        <v>667</v>
      </c>
      <c r="D667" s="202" t="s">
        <v>138</v>
      </c>
      <c r="E667" s="203" t="s">
        <v>668</v>
      </c>
      <c r="F667" s="204" t="s">
        <v>669</v>
      </c>
      <c r="G667" s="205" t="s">
        <v>206</v>
      </c>
      <c r="H667" s="206">
        <v>6</v>
      </c>
      <c r="I667" s="207"/>
      <c r="J667" s="208">
        <f>ROUND(I667*H667,2)</f>
        <v>0</v>
      </c>
      <c r="K667" s="204" t="s">
        <v>142</v>
      </c>
      <c r="L667" s="46"/>
      <c r="M667" s="209" t="s">
        <v>19</v>
      </c>
      <c r="N667" s="210" t="s">
        <v>45</v>
      </c>
      <c r="O667" s="86"/>
      <c r="P667" s="211">
        <f>O667*H667</f>
        <v>0</v>
      </c>
      <c r="Q667" s="211">
        <v>0.00011</v>
      </c>
      <c r="R667" s="211">
        <f>Q667*H667</f>
        <v>0.00066</v>
      </c>
      <c r="S667" s="211">
        <v>0</v>
      </c>
      <c r="T667" s="212">
        <f>S667*H667</f>
        <v>0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13" t="s">
        <v>254</v>
      </c>
      <c r="AT667" s="213" t="s">
        <v>138</v>
      </c>
      <c r="AU667" s="213" t="s">
        <v>84</v>
      </c>
      <c r="AY667" s="19" t="s">
        <v>136</v>
      </c>
      <c r="BE667" s="214">
        <f>IF(N667="základní",J667,0)</f>
        <v>0</v>
      </c>
      <c r="BF667" s="214">
        <f>IF(N667="snížená",J667,0)</f>
        <v>0</v>
      </c>
      <c r="BG667" s="214">
        <f>IF(N667="zákl. přenesená",J667,0)</f>
        <v>0</v>
      </c>
      <c r="BH667" s="214">
        <f>IF(N667="sníž. přenesená",J667,0)</f>
        <v>0</v>
      </c>
      <c r="BI667" s="214">
        <f>IF(N667="nulová",J667,0)</f>
        <v>0</v>
      </c>
      <c r="BJ667" s="19" t="s">
        <v>82</v>
      </c>
      <c r="BK667" s="214">
        <f>ROUND(I667*H667,2)</f>
        <v>0</v>
      </c>
      <c r="BL667" s="19" t="s">
        <v>254</v>
      </c>
      <c r="BM667" s="213" t="s">
        <v>670</v>
      </c>
    </row>
    <row r="668" s="2" customFormat="1">
      <c r="A668" s="40"/>
      <c r="B668" s="41"/>
      <c r="C668" s="42"/>
      <c r="D668" s="215" t="s">
        <v>145</v>
      </c>
      <c r="E668" s="42"/>
      <c r="F668" s="216" t="s">
        <v>671</v>
      </c>
      <c r="G668" s="42"/>
      <c r="H668" s="42"/>
      <c r="I668" s="217"/>
      <c r="J668" s="42"/>
      <c r="K668" s="42"/>
      <c r="L668" s="46"/>
      <c r="M668" s="218"/>
      <c r="N668" s="219"/>
      <c r="O668" s="86"/>
      <c r="P668" s="86"/>
      <c r="Q668" s="86"/>
      <c r="R668" s="86"/>
      <c r="S668" s="86"/>
      <c r="T668" s="87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9" t="s">
        <v>145</v>
      </c>
      <c r="AU668" s="19" t="s">
        <v>84</v>
      </c>
    </row>
    <row r="669" s="14" customFormat="1">
      <c r="A669" s="14"/>
      <c r="B669" s="231"/>
      <c r="C669" s="232"/>
      <c r="D669" s="222" t="s">
        <v>147</v>
      </c>
      <c r="E669" s="233" t="s">
        <v>19</v>
      </c>
      <c r="F669" s="234" t="s">
        <v>672</v>
      </c>
      <c r="G669" s="232"/>
      <c r="H669" s="235">
        <v>6</v>
      </c>
      <c r="I669" s="236"/>
      <c r="J669" s="232"/>
      <c r="K669" s="232"/>
      <c r="L669" s="237"/>
      <c r="M669" s="238"/>
      <c r="N669" s="239"/>
      <c r="O669" s="239"/>
      <c r="P669" s="239"/>
      <c r="Q669" s="239"/>
      <c r="R669" s="239"/>
      <c r="S669" s="239"/>
      <c r="T669" s="240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1" t="s">
        <v>147</v>
      </c>
      <c r="AU669" s="241" t="s">
        <v>84</v>
      </c>
      <c r="AV669" s="14" t="s">
        <v>84</v>
      </c>
      <c r="AW669" s="14" t="s">
        <v>36</v>
      </c>
      <c r="AX669" s="14" t="s">
        <v>74</v>
      </c>
      <c r="AY669" s="241" t="s">
        <v>136</v>
      </c>
    </row>
    <row r="670" s="15" customFormat="1">
      <c r="A670" s="15"/>
      <c r="B670" s="242"/>
      <c r="C670" s="243"/>
      <c r="D670" s="222" t="s">
        <v>147</v>
      </c>
      <c r="E670" s="244" t="s">
        <v>19</v>
      </c>
      <c r="F670" s="245" t="s">
        <v>155</v>
      </c>
      <c r="G670" s="243"/>
      <c r="H670" s="246">
        <v>6</v>
      </c>
      <c r="I670" s="247"/>
      <c r="J670" s="243"/>
      <c r="K670" s="243"/>
      <c r="L670" s="248"/>
      <c r="M670" s="249"/>
      <c r="N670" s="250"/>
      <c r="O670" s="250"/>
      <c r="P670" s="250"/>
      <c r="Q670" s="250"/>
      <c r="R670" s="250"/>
      <c r="S670" s="250"/>
      <c r="T670" s="251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52" t="s">
        <v>147</v>
      </c>
      <c r="AU670" s="252" t="s">
        <v>84</v>
      </c>
      <c r="AV670" s="15" t="s">
        <v>143</v>
      </c>
      <c r="AW670" s="15" t="s">
        <v>36</v>
      </c>
      <c r="AX670" s="15" t="s">
        <v>82</v>
      </c>
      <c r="AY670" s="252" t="s">
        <v>136</v>
      </c>
    </row>
    <row r="671" s="2" customFormat="1" ht="24.15" customHeight="1">
      <c r="A671" s="40"/>
      <c r="B671" s="41"/>
      <c r="C671" s="202" t="s">
        <v>673</v>
      </c>
      <c r="D671" s="202" t="s">
        <v>138</v>
      </c>
      <c r="E671" s="203" t="s">
        <v>674</v>
      </c>
      <c r="F671" s="204" t="s">
        <v>675</v>
      </c>
      <c r="G671" s="205" t="s">
        <v>206</v>
      </c>
      <c r="H671" s="206">
        <v>6</v>
      </c>
      <c r="I671" s="207"/>
      <c r="J671" s="208">
        <f>ROUND(I671*H671,2)</f>
        <v>0</v>
      </c>
      <c r="K671" s="204" t="s">
        <v>142</v>
      </c>
      <c r="L671" s="46"/>
      <c r="M671" s="209" t="s">
        <v>19</v>
      </c>
      <c r="N671" s="210" t="s">
        <v>45</v>
      </c>
      <c r="O671" s="86"/>
      <c r="P671" s="211">
        <f>O671*H671</f>
        <v>0</v>
      </c>
      <c r="Q671" s="211">
        <v>0.00013999999999999999</v>
      </c>
      <c r="R671" s="211">
        <f>Q671*H671</f>
        <v>0.00083999999999999993</v>
      </c>
      <c r="S671" s="211">
        <v>0</v>
      </c>
      <c r="T671" s="212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3" t="s">
        <v>254</v>
      </c>
      <c r="AT671" s="213" t="s">
        <v>138</v>
      </c>
      <c r="AU671" s="213" t="s">
        <v>84</v>
      </c>
      <c r="AY671" s="19" t="s">
        <v>136</v>
      </c>
      <c r="BE671" s="214">
        <f>IF(N671="základní",J671,0)</f>
        <v>0</v>
      </c>
      <c r="BF671" s="214">
        <f>IF(N671="snížená",J671,0)</f>
        <v>0</v>
      </c>
      <c r="BG671" s="214">
        <f>IF(N671="zákl. přenesená",J671,0)</f>
        <v>0</v>
      </c>
      <c r="BH671" s="214">
        <f>IF(N671="sníž. přenesená",J671,0)</f>
        <v>0</v>
      </c>
      <c r="BI671" s="214">
        <f>IF(N671="nulová",J671,0)</f>
        <v>0</v>
      </c>
      <c r="BJ671" s="19" t="s">
        <v>82</v>
      </c>
      <c r="BK671" s="214">
        <f>ROUND(I671*H671,2)</f>
        <v>0</v>
      </c>
      <c r="BL671" s="19" t="s">
        <v>254</v>
      </c>
      <c r="BM671" s="213" t="s">
        <v>676</v>
      </c>
    </row>
    <row r="672" s="2" customFormat="1">
      <c r="A672" s="40"/>
      <c r="B672" s="41"/>
      <c r="C672" s="42"/>
      <c r="D672" s="215" t="s">
        <v>145</v>
      </c>
      <c r="E672" s="42"/>
      <c r="F672" s="216" t="s">
        <v>677</v>
      </c>
      <c r="G672" s="42"/>
      <c r="H672" s="42"/>
      <c r="I672" s="217"/>
      <c r="J672" s="42"/>
      <c r="K672" s="42"/>
      <c r="L672" s="46"/>
      <c r="M672" s="218"/>
      <c r="N672" s="219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145</v>
      </c>
      <c r="AU672" s="19" t="s">
        <v>84</v>
      </c>
    </row>
    <row r="673" s="14" customFormat="1">
      <c r="A673" s="14"/>
      <c r="B673" s="231"/>
      <c r="C673" s="232"/>
      <c r="D673" s="222" t="s">
        <v>147</v>
      </c>
      <c r="E673" s="233" t="s">
        <v>19</v>
      </c>
      <c r="F673" s="234" t="s">
        <v>175</v>
      </c>
      <c r="G673" s="232"/>
      <c r="H673" s="235">
        <v>6</v>
      </c>
      <c r="I673" s="236"/>
      <c r="J673" s="232"/>
      <c r="K673" s="232"/>
      <c r="L673" s="237"/>
      <c r="M673" s="238"/>
      <c r="N673" s="239"/>
      <c r="O673" s="239"/>
      <c r="P673" s="239"/>
      <c r="Q673" s="239"/>
      <c r="R673" s="239"/>
      <c r="S673" s="239"/>
      <c r="T673" s="240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1" t="s">
        <v>147</v>
      </c>
      <c r="AU673" s="241" t="s">
        <v>84</v>
      </c>
      <c r="AV673" s="14" t="s">
        <v>84</v>
      </c>
      <c r="AW673" s="14" t="s">
        <v>36</v>
      </c>
      <c r="AX673" s="14" t="s">
        <v>74</v>
      </c>
      <c r="AY673" s="241" t="s">
        <v>136</v>
      </c>
    </row>
    <row r="674" s="15" customFormat="1">
      <c r="A674" s="15"/>
      <c r="B674" s="242"/>
      <c r="C674" s="243"/>
      <c r="D674" s="222" t="s">
        <v>147</v>
      </c>
      <c r="E674" s="244" t="s">
        <v>19</v>
      </c>
      <c r="F674" s="245" t="s">
        <v>155</v>
      </c>
      <c r="G674" s="243"/>
      <c r="H674" s="246">
        <v>6</v>
      </c>
      <c r="I674" s="247"/>
      <c r="J674" s="243"/>
      <c r="K674" s="243"/>
      <c r="L674" s="248"/>
      <c r="M674" s="249"/>
      <c r="N674" s="250"/>
      <c r="O674" s="250"/>
      <c r="P674" s="250"/>
      <c r="Q674" s="250"/>
      <c r="R674" s="250"/>
      <c r="S674" s="250"/>
      <c r="T674" s="251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52" t="s">
        <v>147</v>
      </c>
      <c r="AU674" s="252" t="s">
        <v>84</v>
      </c>
      <c r="AV674" s="15" t="s">
        <v>143</v>
      </c>
      <c r="AW674" s="15" t="s">
        <v>36</v>
      </c>
      <c r="AX674" s="15" t="s">
        <v>82</v>
      </c>
      <c r="AY674" s="252" t="s">
        <v>136</v>
      </c>
    </row>
    <row r="675" s="2" customFormat="1" ht="24.15" customHeight="1">
      <c r="A675" s="40"/>
      <c r="B675" s="41"/>
      <c r="C675" s="202" t="s">
        <v>678</v>
      </c>
      <c r="D675" s="202" t="s">
        <v>138</v>
      </c>
      <c r="E675" s="203" t="s">
        <v>679</v>
      </c>
      <c r="F675" s="204" t="s">
        <v>680</v>
      </c>
      <c r="G675" s="205" t="s">
        <v>206</v>
      </c>
      <c r="H675" s="206">
        <v>12</v>
      </c>
      <c r="I675" s="207"/>
      <c r="J675" s="208">
        <f>ROUND(I675*H675,2)</f>
        <v>0</v>
      </c>
      <c r="K675" s="204" t="s">
        <v>142</v>
      </c>
      <c r="L675" s="46"/>
      <c r="M675" s="209" t="s">
        <v>19</v>
      </c>
      <c r="N675" s="210" t="s">
        <v>45</v>
      </c>
      <c r="O675" s="86"/>
      <c r="P675" s="211">
        <f>O675*H675</f>
        <v>0</v>
      </c>
      <c r="Q675" s="211">
        <v>0.00020000000000000001</v>
      </c>
      <c r="R675" s="211">
        <f>Q675*H675</f>
        <v>0.0024000000000000002</v>
      </c>
      <c r="S675" s="211">
        <v>0</v>
      </c>
      <c r="T675" s="212">
        <f>S675*H675</f>
        <v>0</v>
      </c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R675" s="213" t="s">
        <v>254</v>
      </c>
      <c r="AT675" s="213" t="s">
        <v>138</v>
      </c>
      <c r="AU675" s="213" t="s">
        <v>84</v>
      </c>
      <c r="AY675" s="19" t="s">
        <v>136</v>
      </c>
      <c r="BE675" s="214">
        <f>IF(N675="základní",J675,0)</f>
        <v>0</v>
      </c>
      <c r="BF675" s="214">
        <f>IF(N675="snížená",J675,0)</f>
        <v>0</v>
      </c>
      <c r="BG675" s="214">
        <f>IF(N675="zákl. přenesená",J675,0)</f>
        <v>0</v>
      </c>
      <c r="BH675" s="214">
        <f>IF(N675="sníž. přenesená",J675,0)</f>
        <v>0</v>
      </c>
      <c r="BI675" s="214">
        <f>IF(N675="nulová",J675,0)</f>
        <v>0</v>
      </c>
      <c r="BJ675" s="19" t="s">
        <v>82</v>
      </c>
      <c r="BK675" s="214">
        <f>ROUND(I675*H675,2)</f>
        <v>0</v>
      </c>
      <c r="BL675" s="19" t="s">
        <v>254</v>
      </c>
      <c r="BM675" s="213" t="s">
        <v>681</v>
      </c>
    </row>
    <row r="676" s="2" customFormat="1">
      <c r="A676" s="40"/>
      <c r="B676" s="41"/>
      <c r="C676" s="42"/>
      <c r="D676" s="215" t="s">
        <v>145</v>
      </c>
      <c r="E676" s="42"/>
      <c r="F676" s="216" t="s">
        <v>682</v>
      </c>
      <c r="G676" s="42"/>
      <c r="H676" s="42"/>
      <c r="I676" s="217"/>
      <c r="J676" s="42"/>
      <c r="K676" s="42"/>
      <c r="L676" s="46"/>
      <c r="M676" s="218"/>
      <c r="N676" s="219"/>
      <c r="O676" s="86"/>
      <c r="P676" s="86"/>
      <c r="Q676" s="86"/>
      <c r="R676" s="86"/>
      <c r="S676" s="86"/>
      <c r="T676" s="87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T676" s="19" t="s">
        <v>145</v>
      </c>
      <c r="AU676" s="19" t="s">
        <v>84</v>
      </c>
    </row>
    <row r="677" s="14" customFormat="1">
      <c r="A677" s="14"/>
      <c r="B677" s="231"/>
      <c r="C677" s="232"/>
      <c r="D677" s="222" t="s">
        <v>147</v>
      </c>
      <c r="E677" s="233" t="s">
        <v>19</v>
      </c>
      <c r="F677" s="234" t="s">
        <v>683</v>
      </c>
      <c r="G677" s="232"/>
      <c r="H677" s="235">
        <v>12</v>
      </c>
      <c r="I677" s="236"/>
      <c r="J677" s="232"/>
      <c r="K677" s="232"/>
      <c r="L677" s="237"/>
      <c r="M677" s="238"/>
      <c r="N677" s="239"/>
      <c r="O677" s="239"/>
      <c r="P677" s="239"/>
      <c r="Q677" s="239"/>
      <c r="R677" s="239"/>
      <c r="S677" s="239"/>
      <c r="T677" s="240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1" t="s">
        <v>147</v>
      </c>
      <c r="AU677" s="241" t="s">
        <v>84</v>
      </c>
      <c r="AV677" s="14" t="s">
        <v>84</v>
      </c>
      <c r="AW677" s="14" t="s">
        <v>36</v>
      </c>
      <c r="AX677" s="14" t="s">
        <v>74</v>
      </c>
      <c r="AY677" s="241" t="s">
        <v>136</v>
      </c>
    </row>
    <row r="678" s="15" customFormat="1">
      <c r="A678" s="15"/>
      <c r="B678" s="242"/>
      <c r="C678" s="243"/>
      <c r="D678" s="222" t="s">
        <v>147</v>
      </c>
      <c r="E678" s="244" t="s">
        <v>19</v>
      </c>
      <c r="F678" s="245" t="s">
        <v>155</v>
      </c>
      <c r="G678" s="243"/>
      <c r="H678" s="246">
        <v>12</v>
      </c>
      <c r="I678" s="247"/>
      <c r="J678" s="243"/>
      <c r="K678" s="243"/>
      <c r="L678" s="248"/>
      <c r="M678" s="249"/>
      <c r="N678" s="250"/>
      <c r="O678" s="250"/>
      <c r="P678" s="250"/>
      <c r="Q678" s="250"/>
      <c r="R678" s="250"/>
      <c r="S678" s="250"/>
      <c r="T678" s="251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52" t="s">
        <v>147</v>
      </c>
      <c r="AU678" s="252" t="s">
        <v>84</v>
      </c>
      <c r="AV678" s="15" t="s">
        <v>143</v>
      </c>
      <c r="AW678" s="15" t="s">
        <v>36</v>
      </c>
      <c r="AX678" s="15" t="s">
        <v>82</v>
      </c>
      <c r="AY678" s="252" t="s">
        <v>136</v>
      </c>
    </row>
    <row r="679" s="2" customFormat="1" ht="24.15" customHeight="1">
      <c r="A679" s="40"/>
      <c r="B679" s="41"/>
      <c r="C679" s="202" t="s">
        <v>684</v>
      </c>
      <c r="D679" s="202" t="s">
        <v>138</v>
      </c>
      <c r="E679" s="203" t="s">
        <v>685</v>
      </c>
      <c r="F679" s="204" t="s">
        <v>686</v>
      </c>
      <c r="G679" s="205" t="s">
        <v>206</v>
      </c>
      <c r="H679" s="206">
        <v>6</v>
      </c>
      <c r="I679" s="207"/>
      <c r="J679" s="208">
        <f>ROUND(I679*H679,2)</f>
        <v>0</v>
      </c>
      <c r="K679" s="204" t="s">
        <v>142</v>
      </c>
      <c r="L679" s="46"/>
      <c r="M679" s="209" t="s">
        <v>19</v>
      </c>
      <c r="N679" s="210" t="s">
        <v>45</v>
      </c>
      <c r="O679" s="86"/>
      <c r="P679" s="211">
        <f>O679*H679</f>
        <v>0</v>
      </c>
      <c r="Q679" s="211">
        <v>0.00075000000000000002</v>
      </c>
      <c r="R679" s="211">
        <f>Q679*H679</f>
        <v>0.0045000000000000005</v>
      </c>
      <c r="S679" s="211">
        <v>0</v>
      </c>
      <c r="T679" s="212">
        <f>S679*H679</f>
        <v>0</v>
      </c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R679" s="213" t="s">
        <v>254</v>
      </c>
      <c r="AT679" s="213" t="s">
        <v>138</v>
      </c>
      <c r="AU679" s="213" t="s">
        <v>84</v>
      </c>
      <c r="AY679" s="19" t="s">
        <v>136</v>
      </c>
      <c r="BE679" s="214">
        <f>IF(N679="základní",J679,0)</f>
        <v>0</v>
      </c>
      <c r="BF679" s="214">
        <f>IF(N679="snížená",J679,0)</f>
        <v>0</v>
      </c>
      <c r="BG679" s="214">
        <f>IF(N679="zákl. přenesená",J679,0)</f>
        <v>0</v>
      </c>
      <c r="BH679" s="214">
        <f>IF(N679="sníž. přenesená",J679,0)</f>
        <v>0</v>
      </c>
      <c r="BI679" s="214">
        <f>IF(N679="nulová",J679,0)</f>
        <v>0</v>
      </c>
      <c r="BJ679" s="19" t="s">
        <v>82</v>
      </c>
      <c r="BK679" s="214">
        <f>ROUND(I679*H679,2)</f>
        <v>0</v>
      </c>
      <c r="BL679" s="19" t="s">
        <v>254</v>
      </c>
      <c r="BM679" s="213" t="s">
        <v>687</v>
      </c>
    </row>
    <row r="680" s="2" customFormat="1">
      <c r="A680" s="40"/>
      <c r="B680" s="41"/>
      <c r="C680" s="42"/>
      <c r="D680" s="215" t="s">
        <v>145</v>
      </c>
      <c r="E680" s="42"/>
      <c r="F680" s="216" t="s">
        <v>688</v>
      </c>
      <c r="G680" s="42"/>
      <c r="H680" s="42"/>
      <c r="I680" s="217"/>
      <c r="J680" s="42"/>
      <c r="K680" s="42"/>
      <c r="L680" s="46"/>
      <c r="M680" s="218"/>
      <c r="N680" s="219"/>
      <c r="O680" s="86"/>
      <c r="P680" s="86"/>
      <c r="Q680" s="86"/>
      <c r="R680" s="86"/>
      <c r="S680" s="86"/>
      <c r="T680" s="87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9" t="s">
        <v>145</v>
      </c>
      <c r="AU680" s="19" t="s">
        <v>84</v>
      </c>
    </row>
    <row r="681" s="14" customFormat="1">
      <c r="A681" s="14"/>
      <c r="B681" s="231"/>
      <c r="C681" s="232"/>
      <c r="D681" s="222" t="s">
        <v>147</v>
      </c>
      <c r="E681" s="233" t="s">
        <v>19</v>
      </c>
      <c r="F681" s="234" t="s">
        <v>175</v>
      </c>
      <c r="G681" s="232"/>
      <c r="H681" s="235">
        <v>6</v>
      </c>
      <c r="I681" s="236"/>
      <c r="J681" s="232"/>
      <c r="K681" s="232"/>
      <c r="L681" s="237"/>
      <c r="M681" s="238"/>
      <c r="N681" s="239"/>
      <c r="O681" s="239"/>
      <c r="P681" s="239"/>
      <c r="Q681" s="239"/>
      <c r="R681" s="239"/>
      <c r="S681" s="239"/>
      <c r="T681" s="240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1" t="s">
        <v>147</v>
      </c>
      <c r="AU681" s="241" t="s">
        <v>84</v>
      </c>
      <c r="AV681" s="14" t="s">
        <v>84</v>
      </c>
      <c r="AW681" s="14" t="s">
        <v>36</v>
      </c>
      <c r="AX681" s="14" t="s">
        <v>74</v>
      </c>
      <c r="AY681" s="241" t="s">
        <v>136</v>
      </c>
    </row>
    <row r="682" s="15" customFormat="1">
      <c r="A682" s="15"/>
      <c r="B682" s="242"/>
      <c r="C682" s="243"/>
      <c r="D682" s="222" t="s">
        <v>147</v>
      </c>
      <c r="E682" s="244" t="s">
        <v>19</v>
      </c>
      <c r="F682" s="245" t="s">
        <v>155</v>
      </c>
      <c r="G682" s="243"/>
      <c r="H682" s="246">
        <v>6</v>
      </c>
      <c r="I682" s="247"/>
      <c r="J682" s="243"/>
      <c r="K682" s="243"/>
      <c r="L682" s="248"/>
      <c r="M682" s="249"/>
      <c r="N682" s="250"/>
      <c r="O682" s="250"/>
      <c r="P682" s="250"/>
      <c r="Q682" s="250"/>
      <c r="R682" s="250"/>
      <c r="S682" s="250"/>
      <c r="T682" s="251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52" t="s">
        <v>147</v>
      </c>
      <c r="AU682" s="252" t="s">
        <v>84</v>
      </c>
      <c r="AV682" s="15" t="s">
        <v>143</v>
      </c>
      <c r="AW682" s="15" t="s">
        <v>36</v>
      </c>
      <c r="AX682" s="15" t="s">
        <v>82</v>
      </c>
      <c r="AY682" s="252" t="s">
        <v>136</v>
      </c>
    </row>
    <row r="683" s="2" customFormat="1" ht="24.15" customHeight="1">
      <c r="A683" s="40"/>
      <c r="B683" s="41"/>
      <c r="C683" s="202" t="s">
        <v>689</v>
      </c>
      <c r="D683" s="202" t="s">
        <v>138</v>
      </c>
      <c r="E683" s="203" t="s">
        <v>690</v>
      </c>
      <c r="F683" s="204" t="s">
        <v>691</v>
      </c>
      <c r="G683" s="205" t="s">
        <v>206</v>
      </c>
      <c r="H683" s="206">
        <v>12</v>
      </c>
      <c r="I683" s="207"/>
      <c r="J683" s="208">
        <f>ROUND(I683*H683,2)</f>
        <v>0</v>
      </c>
      <c r="K683" s="204" t="s">
        <v>142</v>
      </c>
      <c r="L683" s="46"/>
      <c r="M683" s="209" t="s">
        <v>19</v>
      </c>
      <c r="N683" s="210" t="s">
        <v>45</v>
      </c>
      <c r="O683" s="86"/>
      <c r="P683" s="211">
        <f>O683*H683</f>
        <v>0</v>
      </c>
      <c r="Q683" s="211">
        <v>0.00097000000000000005</v>
      </c>
      <c r="R683" s="211">
        <f>Q683*H683</f>
        <v>0.011640000000000001</v>
      </c>
      <c r="S683" s="211">
        <v>0</v>
      </c>
      <c r="T683" s="212">
        <f>S683*H683</f>
        <v>0</v>
      </c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R683" s="213" t="s">
        <v>254</v>
      </c>
      <c r="AT683" s="213" t="s">
        <v>138</v>
      </c>
      <c r="AU683" s="213" t="s">
        <v>84</v>
      </c>
      <c r="AY683" s="19" t="s">
        <v>136</v>
      </c>
      <c r="BE683" s="214">
        <f>IF(N683="základní",J683,0)</f>
        <v>0</v>
      </c>
      <c r="BF683" s="214">
        <f>IF(N683="snížená",J683,0)</f>
        <v>0</v>
      </c>
      <c r="BG683" s="214">
        <f>IF(N683="zákl. přenesená",J683,0)</f>
        <v>0</v>
      </c>
      <c r="BH683" s="214">
        <f>IF(N683="sníž. přenesená",J683,0)</f>
        <v>0</v>
      </c>
      <c r="BI683" s="214">
        <f>IF(N683="nulová",J683,0)</f>
        <v>0</v>
      </c>
      <c r="BJ683" s="19" t="s">
        <v>82</v>
      </c>
      <c r="BK683" s="214">
        <f>ROUND(I683*H683,2)</f>
        <v>0</v>
      </c>
      <c r="BL683" s="19" t="s">
        <v>254</v>
      </c>
      <c r="BM683" s="213" t="s">
        <v>692</v>
      </c>
    </row>
    <row r="684" s="2" customFormat="1">
      <c r="A684" s="40"/>
      <c r="B684" s="41"/>
      <c r="C684" s="42"/>
      <c r="D684" s="215" t="s">
        <v>145</v>
      </c>
      <c r="E684" s="42"/>
      <c r="F684" s="216" t="s">
        <v>693</v>
      </c>
      <c r="G684" s="42"/>
      <c r="H684" s="42"/>
      <c r="I684" s="217"/>
      <c r="J684" s="42"/>
      <c r="K684" s="42"/>
      <c r="L684" s="46"/>
      <c r="M684" s="218"/>
      <c r="N684" s="219"/>
      <c r="O684" s="86"/>
      <c r="P684" s="86"/>
      <c r="Q684" s="86"/>
      <c r="R684" s="86"/>
      <c r="S684" s="86"/>
      <c r="T684" s="87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T684" s="19" t="s">
        <v>145</v>
      </c>
      <c r="AU684" s="19" t="s">
        <v>84</v>
      </c>
    </row>
    <row r="685" s="14" customFormat="1">
      <c r="A685" s="14"/>
      <c r="B685" s="231"/>
      <c r="C685" s="232"/>
      <c r="D685" s="222" t="s">
        <v>147</v>
      </c>
      <c r="E685" s="233" t="s">
        <v>19</v>
      </c>
      <c r="F685" s="234" t="s">
        <v>683</v>
      </c>
      <c r="G685" s="232"/>
      <c r="H685" s="235">
        <v>12</v>
      </c>
      <c r="I685" s="236"/>
      <c r="J685" s="232"/>
      <c r="K685" s="232"/>
      <c r="L685" s="237"/>
      <c r="M685" s="238"/>
      <c r="N685" s="239"/>
      <c r="O685" s="239"/>
      <c r="P685" s="239"/>
      <c r="Q685" s="239"/>
      <c r="R685" s="239"/>
      <c r="S685" s="239"/>
      <c r="T685" s="240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1" t="s">
        <v>147</v>
      </c>
      <c r="AU685" s="241" t="s">
        <v>84</v>
      </c>
      <c r="AV685" s="14" t="s">
        <v>84</v>
      </c>
      <c r="AW685" s="14" t="s">
        <v>36</v>
      </c>
      <c r="AX685" s="14" t="s">
        <v>74</v>
      </c>
      <c r="AY685" s="241" t="s">
        <v>136</v>
      </c>
    </row>
    <row r="686" s="15" customFormat="1">
      <c r="A686" s="15"/>
      <c r="B686" s="242"/>
      <c r="C686" s="243"/>
      <c r="D686" s="222" t="s">
        <v>147</v>
      </c>
      <c r="E686" s="244" t="s">
        <v>19</v>
      </c>
      <c r="F686" s="245" t="s">
        <v>155</v>
      </c>
      <c r="G686" s="243"/>
      <c r="H686" s="246">
        <v>12</v>
      </c>
      <c r="I686" s="247"/>
      <c r="J686" s="243"/>
      <c r="K686" s="243"/>
      <c r="L686" s="248"/>
      <c r="M686" s="249"/>
      <c r="N686" s="250"/>
      <c r="O686" s="250"/>
      <c r="P686" s="250"/>
      <c r="Q686" s="250"/>
      <c r="R686" s="250"/>
      <c r="S686" s="250"/>
      <c r="T686" s="251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52" t="s">
        <v>147</v>
      </c>
      <c r="AU686" s="252" t="s">
        <v>84</v>
      </c>
      <c r="AV686" s="15" t="s">
        <v>143</v>
      </c>
      <c r="AW686" s="15" t="s">
        <v>36</v>
      </c>
      <c r="AX686" s="15" t="s">
        <v>82</v>
      </c>
      <c r="AY686" s="252" t="s">
        <v>136</v>
      </c>
    </row>
    <row r="687" s="2" customFormat="1" ht="37.8" customHeight="1">
      <c r="A687" s="40"/>
      <c r="B687" s="41"/>
      <c r="C687" s="202" t="s">
        <v>694</v>
      </c>
      <c r="D687" s="202" t="s">
        <v>138</v>
      </c>
      <c r="E687" s="203" t="s">
        <v>695</v>
      </c>
      <c r="F687" s="204" t="s">
        <v>696</v>
      </c>
      <c r="G687" s="205" t="s">
        <v>393</v>
      </c>
      <c r="H687" s="206">
        <v>60</v>
      </c>
      <c r="I687" s="207"/>
      <c r="J687" s="208">
        <f>ROUND(I687*H687,2)</f>
        <v>0</v>
      </c>
      <c r="K687" s="204" t="s">
        <v>142</v>
      </c>
      <c r="L687" s="46"/>
      <c r="M687" s="209" t="s">
        <v>19</v>
      </c>
      <c r="N687" s="210" t="s">
        <v>45</v>
      </c>
      <c r="O687" s="86"/>
      <c r="P687" s="211">
        <f>O687*H687</f>
        <v>0</v>
      </c>
      <c r="Q687" s="211">
        <v>0.00019000000000000001</v>
      </c>
      <c r="R687" s="211">
        <f>Q687*H687</f>
        <v>0.0114</v>
      </c>
      <c r="S687" s="211">
        <v>0</v>
      </c>
      <c r="T687" s="212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3" t="s">
        <v>254</v>
      </c>
      <c r="AT687" s="213" t="s">
        <v>138</v>
      </c>
      <c r="AU687" s="213" t="s">
        <v>84</v>
      </c>
      <c r="AY687" s="19" t="s">
        <v>136</v>
      </c>
      <c r="BE687" s="214">
        <f>IF(N687="základní",J687,0)</f>
        <v>0</v>
      </c>
      <c r="BF687" s="214">
        <f>IF(N687="snížená",J687,0)</f>
        <v>0</v>
      </c>
      <c r="BG687" s="214">
        <f>IF(N687="zákl. přenesená",J687,0)</f>
        <v>0</v>
      </c>
      <c r="BH687" s="214">
        <f>IF(N687="sníž. přenesená",J687,0)</f>
        <v>0</v>
      </c>
      <c r="BI687" s="214">
        <f>IF(N687="nulová",J687,0)</f>
        <v>0</v>
      </c>
      <c r="BJ687" s="19" t="s">
        <v>82</v>
      </c>
      <c r="BK687" s="214">
        <f>ROUND(I687*H687,2)</f>
        <v>0</v>
      </c>
      <c r="BL687" s="19" t="s">
        <v>254</v>
      </c>
      <c r="BM687" s="213" t="s">
        <v>697</v>
      </c>
    </row>
    <row r="688" s="2" customFormat="1">
      <c r="A688" s="40"/>
      <c r="B688" s="41"/>
      <c r="C688" s="42"/>
      <c r="D688" s="215" t="s">
        <v>145</v>
      </c>
      <c r="E688" s="42"/>
      <c r="F688" s="216" t="s">
        <v>698</v>
      </c>
      <c r="G688" s="42"/>
      <c r="H688" s="42"/>
      <c r="I688" s="217"/>
      <c r="J688" s="42"/>
      <c r="K688" s="42"/>
      <c r="L688" s="46"/>
      <c r="M688" s="218"/>
      <c r="N688" s="219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145</v>
      </c>
      <c r="AU688" s="19" t="s">
        <v>84</v>
      </c>
    </row>
    <row r="689" s="13" customFormat="1">
      <c r="A689" s="13"/>
      <c r="B689" s="220"/>
      <c r="C689" s="221"/>
      <c r="D689" s="222" t="s">
        <v>147</v>
      </c>
      <c r="E689" s="223" t="s">
        <v>19</v>
      </c>
      <c r="F689" s="224" t="s">
        <v>396</v>
      </c>
      <c r="G689" s="221"/>
      <c r="H689" s="223" t="s">
        <v>19</v>
      </c>
      <c r="I689" s="225"/>
      <c r="J689" s="221"/>
      <c r="K689" s="221"/>
      <c r="L689" s="226"/>
      <c r="M689" s="227"/>
      <c r="N689" s="228"/>
      <c r="O689" s="228"/>
      <c r="P689" s="228"/>
      <c r="Q689" s="228"/>
      <c r="R689" s="228"/>
      <c r="S689" s="228"/>
      <c r="T689" s="229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0" t="s">
        <v>147</v>
      </c>
      <c r="AU689" s="230" t="s">
        <v>84</v>
      </c>
      <c r="AV689" s="13" t="s">
        <v>82</v>
      </c>
      <c r="AW689" s="13" t="s">
        <v>36</v>
      </c>
      <c r="AX689" s="13" t="s">
        <v>74</v>
      </c>
      <c r="AY689" s="230" t="s">
        <v>136</v>
      </c>
    </row>
    <row r="690" s="14" customFormat="1">
      <c r="A690" s="14"/>
      <c r="B690" s="231"/>
      <c r="C690" s="232"/>
      <c r="D690" s="222" t="s">
        <v>147</v>
      </c>
      <c r="E690" s="233" t="s">
        <v>19</v>
      </c>
      <c r="F690" s="234" t="s">
        <v>699</v>
      </c>
      <c r="G690" s="232"/>
      <c r="H690" s="235">
        <v>60</v>
      </c>
      <c r="I690" s="236"/>
      <c r="J690" s="232"/>
      <c r="K690" s="232"/>
      <c r="L690" s="237"/>
      <c r="M690" s="238"/>
      <c r="N690" s="239"/>
      <c r="O690" s="239"/>
      <c r="P690" s="239"/>
      <c r="Q690" s="239"/>
      <c r="R690" s="239"/>
      <c r="S690" s="239"/>
      <c r="T690" s="240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1" t="s">
        <v>147</v>
      </c>
      <c r="AU690" s="241" t="s">
        <v>84</v>
      </c>
      <c r="AV690" s="14" t="s">
        <v>84</v>
      </c>
      <c r="AW690" s="14" t="s">
        <v>36</v>
      </c>
      <c r="AX690" s="14" t="s">
        <v>74</v>
      </c>
      <c r="AY690" s="241" t="s">
        <v>136</v>
      </c>
    </row>
    <row r="691" s="15" customFormat="1">
      <c r="A691" s="15"/>
      <c r="B691" s="242"/>
      <c r="C691" s="243"/>
      <c r="D691" s="222" t="s">
        <v>147</v>
      </c>
      <c r="E691" s="244" t="s">
        <v>19</v>
      </c>
      <c r="F691" s="245" t="s">
        <v>155</v>
      </c>
      <c r="G691" s="243"/>
      <c r="H691" s="246">
        <v>60</v>
      </c>
      <c r="I691" s="247"/>
      <c r="J691" s="243"/>
      <c r="K691" s="243"/>
      <c r="L691" s="248"/>
      <c r="M691" s="249"/>
      <c r="N691" s="250"/>
      <c r="O691" s="250"/>
      <c r="P691" s="250"/>
      <c r="Q691" s="250"/>
      <c r="R691" s="250"/>
      <c r="S691" s="250"/>
      <c r="T691" s="251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52" t="s">
        <v>147</v>
      </c>
      <c r="AU691" s="252" t="s">
        <v>84</v>
      </c>
      <c r="AV691" s="15" t="s">
        <v>143</v>
      </c>
      <c r="AW691" s="15" t="s">
        <v>36</v>
      </c>
      <c r="AX691" s="15" t="s">
        <v>82</v>
      </c>
      <c r="AY691" s="252" t="s">
        <v>136</v>
      </c>
    </row>
    <row r="692" s="2" customFormat="1" ht="49.05" customHeight="1">
      <c r="A692" s="40"/>
      <c r="B692" s="41"/>
      <c r="C692" s="202" t="s">
        <v>700</v>
      </c>
      <c r="D692" s="202" t="s">
        <v>138</v>
      </c>
      <c r="E692" s="203" t="s">
        <v>701</v>
      </c>
      <c r="F692" s="204" t="s">
        <v>702</v>
      </c>
      <c r="G692" s="205" t="s">
        <v>188</v>
      </c>
      <c r="H692" s="206">
        <v>0.094</v>
      </c>
      <c r="I692" s="207"/>
      <c r="J692" s="208">
        <f>ROUND(I692*H692,2)</f>
        <v>0</v>
      </c>
      <c r="K692" s="204" t="s">
        <v>142</v>
      </c>
      <c r="L692" s="46"/>
      <c r="M692" s="209" t="s">
        <v>19</v>
      </c>
      <c r="N692" s="210" t="s">
        <v>45</v>
      </c>
      <c r="O692" s="86"/>
      <c r="P692" s="211">
        <f>O692*H692</f>
        <v>0</v>
      </c>
      <c r="Q692" s="211">
        <v>0</v>
      </c>
      <c r="R692" s="211">
        <f>Q692*H692</f>
        <v>0</v>
      </c>
      <c r="S692" s="211">
        <v>0</v>
      </c>
      <c r="T692" s="212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13" t="s">
        <v>254</v>
      </c>
      <c r="AT692" s="213" t="s">
        <v>138</v>
      </c>
      <c r="AU692" s="213" t="s">
        <v>84</v>
      </c>
      <c r="AY692" s="19" t="s">
        <v>136</v>
      </c>
      <c r="BE692" s="214">
        <f>IF(N692="základní",J692,0)</f>
        <v>0</v>
      </c>
      <c r="BF692" s="214">
        <f>IF(N692="snížená",J692,0)</f>
        <v>0</v>
      </c>
      <c r="BG692" s="214">
        <f>IF(N692="zákl. přenesená",J692,0)</f>
        <v>0</v>
      </c>
      <c r="BH692" s="214">
        <f>IF(N692="sníž. přenesená",J692,0)</f>
        <v>0</v>
      </c>
      <c r="BI692" s="214">
        <f>IF(N692="nulová",J692,0)</f>
        <v>0</v>
      </c>
      <c r="BJ692" s="19" t="s">
        <v>82</v>
      </c>
      <c r="BK692" s="214">
        <f>ROUND(I692*H692,2)</f>
        <v>0</v>
      </c>
      <c r="BL692" s="19" t="s">
        <v>254</v>
      </c>
      <c r="BM692" s="213" t="s">
        <v>703</v>
      </c>
    </row>
    <row r="693" s="2" customFormat="1">
      <c r="A693" s="40"/>
      <c r="B693" s="41"/>
      <c r="C693" s="42"/>
      <c r="D693" s="215" t="s">
        <v>145</v>
      </c>
      <c r="E693" s="42"/>
      <c r="F693" s="216" t="s">
        <v>704</v>
      </c>
      <c r="G693" s="42"/>
      <c r="H693" s="42"/>
      <c r="I693" s="217"/>
      <c r="J693" s="42"/>
      <c r="K693" s="42"/>
      <c r="L693" s="46"/>
      <c r="M693" s="218"/>
      <c r="N693" s="219"/>
      <c r="O693" s="86"/>
      <c r="P693" s="86"/>
      <c r="Q693" s="86"/>
      <c r="R693" s="86"/>
      <c r="S693" s="86"/>
      <c r="T693" s="87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19" t="s">
        <v>145</v>
      </c>
      <c r="AU693" s="19" t="s">
        <v>84</v>
      </c>
    </row>
    <row r="694" s="12" customFormat="1" ht="22.8" customHeight="1">
      <c r="A694" s="12"/>
      <c r="B694" s="186"/>
      <c r="C694" s="187"/>
      <c r="D694" s="188" t="s">
        <v>73</v>
      </c>
      <c r="E694" s="200" t="s">
        <v>705</v>
      </c>
      <c r="F694" s="200" t="s">
        <v>706</v>
      </c>
      <c r="G694" s="187"/>
      <c r="H694" s="187"/>
      <c r="I694" s="190"/>
      <c r="J694" s="201">
        <f>BK694</f>
        <v>0</v>
      </c>
      <c r="K694" s="187"/>
      <c r="L694" s="192"/>
      <c r="M694" s="193"/>
      <c r="N694" s="194"/>
      <c r="O694" s="194"/>
      <c r="P694" s="195">
        <f>SUM(P695:P768)</f>
        <v>0</v>
      </c>
      <c r="Q694" s="194"/>
      <c r="R694" s="195">
        <f>SUM(R695:R768)</f>
        <v>0.24789</v>
      </c>
      <c r="S694" s="194"/>
      <c r="T694" s="196">
        <f>SUM(T695:T768)</f>
        <v>0.24968000000000001</v>
      </c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R694" s="197" t="s">
        <v>84</v>
      </c>
      <c r="AT694" s="198" t="s">
        <v>73</v>
      </c>
      <c r="AU694" s="198" t="s">
        <v>82</v>
      </c>
      <c r="AY694" s="197" t="s">
        <v>136</v>
      </c>
      <c r="BK694" s="199">
        <f>SUM(BK695:BK768)</f>
        <v>0</v>
      </c>
    </row>
    <row r="695" s="2" customFormat="1" ht="16.5" customHeight="1">
      <c r="A695" s="40"/>
      <c r="B695" s="41"/>
      <c r="C695" s="202" t="s">
        <v>707</v>
      </c>
      <c r="D695" s="202" t="s">
        <v>138</v>
      </c>
      <c r="E695" s="203" t="s">
        <v>708</v>
      </c>
      <c r="F695" s="204" t="s">
        <v>709</v>
      </c>
      <c r="G695" s="205" t="s">
        <v>557</v>
      </c>
      <c r="H695" s="206">
        <v>5</v>
      </c>
      <c r="I695" s="207"/>
      <c r="J695" s="208">
        <f>ROUND(I695*H695,2)</f>
        <v>0</v>
      </c>
      <c r="K695" s="204" t="s">
        <v>19</v>
      </c>
      <c r="L695" s="46"/>
      <c r="M695" s="209" t="s">
        <v>19</v>
      </c>
      <c r="N695" s="210" t="s">
        <v>45</v>
      </c>
      <c r="O695" s="86"/>
      <c r="P695" s="211">
        <f>O695*H695</f>
        <v>0</v>
      </c>
      <c r="Q695" s="211">
        <v>0</v>
      </c>
      <c r="R695" s="211">
        <f>Q695*H695</f>
        <v>0</v>
      </c>
      <c r="S695" s="211">
        <v>0</v>
      </c>
      <c r="T695" s="212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3" t="s">
        <v>254</v>
      </c>
      <c r="AT695" s="213" t="s">
        <v>138</v>
      </c>
      <c r="AU695" s="213" t="s">
        <v>84</v>
      </c>
      <c r="AY695" s="19" t="s">
        <v>136</v>
      </c>
      <c r="BE695" s="214">
        <f>IF(N695="základní",J695,0)</f>
        <v>0</v>
      </c>
      <c r="BF695" s="214">
        <f>IF(N695="snížená",J695,0)</f>
        <v>0</v>
      </c>
      <c r="BG695" s="214">
        <f>IF(N695="zákl. přenesená",J695,0)</f>
        <v>0</v>
      </c>
      <c r="BH695" s="214">
        <f>IF(N695="sníž. přenesená",J695,0)</f>
        <v>0</v>
      </c>
      <c r="BI695" s="214">
        <f>IF(N695="nulová",J695,0)</f>
        <v>0</v>
      </c>
      <c r="BJ695" s="19" t="s">
        <v>82</v>
      </c>
      <c r="BK695" s="214">
        <f>ROUND(I695*H695,2)</f>
        <v>0</v>
      </c>
      <c r="BL695" s="19" t="s">
        <v>254</v>
      </c>
      <c r="BM695" s="213" t="s">
        <v>710</v>
      </c>
    </row>
    <row r="696" s="2" customFormat="1" ht="21.75" customHeight="1">
      <c r="A696" s="40"/>
      <c r="B696" s="41"/>
      <c r="C696" s="202" t="s">
        <v>711</v>
      </c>
      <c r="D696" s="202" t="s">
        <v>138</v>
      </c>
      <c r="E696" s="203" t="s">
        <v>712</v>
      </c>
      <c r="F696" s="204" t="s">
        <v>713</v>
      </c>
      <c r="G696" s="205" t="s">
        <v>557</v>
      </c>
      <c r="H696" s="206">
        <v>3</v>
      </c>
      <c r="I696" s="207"/>
      <c r="J696" s="208">
        <f>ROUND(I696*H696,2)</f>
        <v>0</v>
      </c>
      <c r="K696" s="204" t="s">
        <v>19</v>
      </c>
      <c r="L696" s="46"/>
      <c r="M696" s="209" t="s">
        <v>19</v>
      </c>
      <c r="N696" s="210" t="s">
        <v>45</v>
      </c>
      <c r="O696" s="86"/>
      <c r="P696" s="211">
        <f>O696*H696</f>
        <v>0</v>
      </c>
      <c r="Q696" s="211">
        <v>0</v>
      </c>
      <c r="R696" s="211">
        <f>Q696*H696</f>
        <v>0</v>
      </c>
      <c r="S696" s="211">
        <v>0</v>
      </c>
      <c r="T696" s="212">
        <f>S696*H696</f>
        <v>0</v>
      </c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R696" s="213" t="s">
        <v>254</v>
      </c>
      <c r="AT696" s="213" t="s">
        <v>138</v>
      </c>
      <c r="AU696" s="213" t="s">
        <v>84</v>
      </c>
      <c r="AY696" s="19" t="s">
        <v>136</v>
      </c>
      <c r="BE696" s="214">
        <f>IF(N696="základní",J696,0)</f>
        <v>0</v>
      </c>
      <c r="BF696" s="214">
        <f>IF(N696="snížená",J696,0)</f>
        <v>0</v>
      </c>
      <c r="BG696" s="214">
        <f>IF(N696="zákl. přenesená",J696,0)</f>
        <v>0</v>
      </c>
      <c r="BH696" s="214">
        <f>IF(N696="sníž. přenesená",J696,0)</f>
        <v>0</v>
      </c>
      <c r="BI696" s="214">
        <f>IF(N696="nulová",J696,0)</f>
        <v>0</v>
      </c>
      <c r="BJ696" s="19" t="s">
        <v>82</v>
      </c>
      <c r="BK696" s="214">
        <f>ROUND(I696*H696,2)</f>
        <v>0</v>
      </c>
      <c r="BL696" s="19" t="s">
        <v>254</v>
      </c>
      <c r="BM696" s="213" t="s">
        <v>714</v>
      </c>
    </row>
    <row r="697" s="2" customFormat="1" ht="16.5" customHeight="1">
      <c r="A697" s="40"/>
      <c r="B697" s="41"/>
      <c r="C697" s="202" t="s">
        <v>715</v>
      </c>
      <c r="D697" s="202" t="s">
        <v>138</v>
      </c>
      <c r="E697" s="203" t="s">
        <v>716</v>
      </c>
      <c r="F697" s="204" t="s">
        <v>717</v>
      </c>
      <c r="G697" s="205" t="s">
        <v>557</v>
      </c>
      <c r="H697" s="206">
        <v>3</v>
      </c>
      <c r="I697" s="207"/>
      <c r="J697" s="208">
        <f>ROUND(I697*H697,2)</f>
        <v>0</v>
      </c>
      <c r="K697" s="204" t="s">
        <v>19</v>
      </c>
      <c r="L697" s="46"/>
      <c r="M697" s="209" t="s">
        <v>19</v>
      </c>
      <c r="N697" s="210" t="s">
        <v>45</v>
      </c>
      <c r="O697" s="86"/>
      <c r="P697" s="211">
        <f>O697*H697</f>
        <v>0</v>
      </c>
      <c r="Q697" s="211">
        <v>0</v>
      </c>
      <c r="R697" s="211">
        <f>Q697*H697</f>
        <v>0</v>
      </c>
      <c r="S697" s="211">
        <v>0</v>
      </c>
      <c r="T697" s="212">
        <f>S697*H697</f>
        <v>0</v>
      </c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R697" s="213" t="s">
        <v>254</v>
      </c>
      <c r="AT697" s="213" t="s">
        <v>138</v>
      </c>
      <c r="AU697" s="213" t="s">
        <v>84</v>
      </c>
      <c r="AY697" s="19" t="s">
        <v>136</v>
      </c>
      <c r="BE697" s="214">
        <f>IF(N697="základní",J697,0)</f>
        <v>0</v>
      </c>
      <c r="BF697" s="214">
        <f>IF(N697="snížená",J697,0)</f>
        <v>0</v>
      </c>
      <c r="BG697" s="214">
        <f>IF(N697="zákl. přenesená",J697,0)</f>
        <v>0</v>
      </c>
      <c r="BH697" s="214">
        <f>IF(N697="sníž. přenesená",J697,0)</f>
        <v>0</v>
      </c>
      <c r="BI697" s="214">
        <f>IF(N697="nulová",J697,0)</f>
        <v>0</v>
      </c>
      <c r="BJ697" s="19" t="s">
        <v>82</v>
      </c>
      <c r="BK697" s="214">
        <f>ROUND(I697*H697,2)</f>
        <v>0</v>
      </c>
      <c r="BL697" s="19" t="s">
        <v>254</v>
      </c>
      <c r="BM697" s="213" t="s">
        <v>718</v>
      </c>
    </row>
    <row r="698" s="2" customFormat="1" ht="24.15" customHeight="1">
      <c r="A698" s="40"/>
      <c r="B698" s="41"/>
      <c r="C698" s="202" t="s">
        <v>719</v>
      </c>
      <c r="D698" s="202" t="s">
        <v>138</v>
      </c>
      <c r="E698" s="203" t="s">
        <v>720</v>
      </c>
      <c r="F698" s="204" t="s">
        <v>721</v>
      </c>
      <c r="G698" s="205" t="s">
        <v>722</v>
      </c>
      <c r="H698" s="206">
        <v>4</v>
      </c>
      <c r="I698" s="207"/>
      <c r="J698" s="208">
        <f>ROUND(I698*H698,2)</f>
        <v>0</v>
      </c>
      <c r="K698" s="204" t="s">
        <v>142</v>
      </c>
      <c r="L698" s="46"/>
      <c r="M698" s="209" t="s">
        <v>19</v>
      </c>
      <c r="N698" s="210" t="s">
        <v>45</v>
      </c>
      <c r="O698" s="86"/>
      <c r="P698" s="211">
        <f>O698*H698</f>
        <v>0</v>
      </c>
      <c r="Q698" s="211">
        <v>0</v>
      </c>
      <c r="R698" s="211">
        <f>Q698*H698</f>
        <v>0</v>
      </c>
      <c r="S698" s="211">
        <v>0.01933</v>
      </c>
      <c r="T698" s="212">
        <f>S698*H698</f>
        <v>0.07732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3" t="s">
        <v>254</v>
      </c>
      <c r="AT698" s="213" t="s">
        <v>138</v>
      </c>
      <c r="AU698" s="213" t="s">
        <v>84</v>
      </c>
      <c r="AY698" s="19" t="s">
        <v>136</v>
      </c>
      <c r="BE698" s="214">
        <f>IF(N698="základní",J698,0)</f>
        <v>0</v>
      </c>
      <c r="BF698" s="214">
        <f>IF(N698="snížená",J698,0)</f>
        <v>0</v>
      </c>
      <c r="BG698" s="214">
        <f>IF(N698="zákl. přenesená",J698,0)</f>
        <v>0</v>
      </c>
      <c r="BH698" s="214">
        <f>IF(N698="sníž. přenesená",J698,0)</f>
        <v>0</v>
      </c>
      <c r="BI698" s="214">
        <f>IF(N698="nulová",J698,0)</f>
        <v>0</v>
      </c>
      <c r="BJ698" s="19" t="s">
        <v>82</v>
      </c>
      <c r="BK698" s="214">
        <f>ROUND(I698*H698,2)</f>
        <v>0</v>
      </c>
      <c r="BL698" s="19" t="s">
        <v>254</v>
      </c>
      <c r="BM698" s="213" t="s">
        <v>723</v>
      </c>
    </row>
    <row r="699" s="2" customFormat="1">
      <c r="A699" s="40"/>
      <c r="B699" s="41"/>
      <c r="C699" s="42"/>
      <c r="D699" s="215" t="s">
        <v>145</v>
      </c>
      <c r="E699" s="42"/>
      <c r="F699" s="216" t="s">
        <v>724</v>
      </c>
      <c r="G699" s="42"/>
      <c r="H699" s="42"/>
      <c r="I699" s="217"/>
      <c r="J699" s="42"/>
      <c r="K699" s="42"/>
      <c r="L699" s="46"/>
      <c r="M699" s="218"/>
      <c r="N699" s="219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145</v>
      </c>
      <c r="AU699" s="19" t="s">
        <v>84</v>
      </c>
    </row>
    <row r="700" s="14" customFormat="1">
      <c r="A700" s="14"/>
      <c r="B700" s="231"/>
      <c r="C700" s="232"/>
      <c r="D700" s="222" t="s">
        <v>147</v>
      </c>
      <c r="E700" s="233" t="s">
        <v>19</v>
      </c>
      <c r="F700" s="234" t="s">
        <v>143</v>
      </c>
      <c r="G700" s="232"/>
      <c r="H700" s="235">
        <v>4</v>
      </c>
      <c r="I700" s="236"/>
      <c r="J700" s="232"/>
      <c r="K700" s="232"/>
      <c r="L700" s="237"/>
      <c r="M700" s="238"/>
      <c r="N700" s="239"/>
      <c r="O700" s="239"/>
      <c r="P700" s="239"/>
      <c r="Q700" s="239"/>
      <c r="R700" s="239"/>
      <c r="S700" s="239"/>
      <c r="T700" s="240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1" t="s">
        <v>147</v>
      </c>
      <c r="AU700" s="241" t="s">
        <v>84</v>
      </c>
      <c r="AV700" s="14" t="s">
        <v>84</v>
      </c>
      <c r="AW700" s="14" t="s">
        <v>36</v>
      </c>
      <c r="AX700" s="14" t="s">
        <v>74</v>
      </c>
      <c r="AY700" s="241" t="s">
        <v>136</v>
      </c>
    </row>
    <row r="701" s="15" customFormat="1">
      <c r="A701" s="15"/>
      <c r="B701" s="242"/>
      <c r="C701" s="243"/>
      <c r="D701" s="222" t="s">
        <v>147</v>
      </c>
      <c r="E701" s="244" t="s">
        <v>19</v>
      </c>
      <c r="F701" s="245" t="s">
        <v>155</v>
      </c>
      <c r="G701" s="243"/>
      <c r="H701" s="246">
        <v>4</v>
      </c>
      <c r="I701" s="247"/>
      <c r="J701" s="243"/>
      <c r="K701" s="243"/>
      <c r="L701" s="248"/>
      <c r="M701" s="249"/>
      <c r="N701" s="250"/>
      <c r="O701" s="250"/>
      <c r="P701" s="250"/>
      <c r="Q701" s="250"/>
      <c r="R701" s="250"/>
      <c r="S701" s="250"/>
      <c r="T701" s="251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52" t="s">
        <v>147</v>
      </c>
      <c r="AU701" s="252" t="s">
        <v>84</v>
      </c>
      <c r="AV701" s="15" t="s">
        <v>143</v>
      </c>
      <c r="AW701" s="15" t="s">
        <v>36</v>
      </c>
      <c r="AX701" s="15" t="s">
        <v>82</v>
      </c>
      <c r="AY701" s="252" t="s">
        <v>136</v>
      </c>
    </row>
    <row r="702" s="2" customFormat="1" ht="24.15" customHeight="1">
      <c r="A702" s="40"/>
      <c r="B702" s="41"/>
      <c r="C702" s="202" t="s">
        <v>725</v>
      </c>
      <c r="D702" s="202" t="s">
        <v>138</v>
      </c>
      <c r="E702" s="203" t="s">
        <v>726</v>
      </c>
      <c r="F702" s="204" t="s">
        <v>727</v>
      </c>
      <c r="G702" s="205" t="s">
        <v>722</v>
      </c>
      <c r="H702" s="206">
        <v>3</v>
      </c>
      <c r="I702" s="207"/>
      <c r="J702" s="208">
        <f>ROUND(I702*H702,2)</f>
        <v>0</v>
      </c>
      <c r="K702" s="204" t="s">
        <v>142</v>
      </c>
      <c r="L702" s="46"/>
      <c r="M702" s="209" t="s">
        <v>19</v>
      </c>
      <c r="N702" s="210" t="s">
        <v>45</v>
      </c>
      <c r="O702" s="86"/>
      <c r="P702" s="211">
        <f>O702*H702</f>
        <v>0</v>
      </c>
      <c r="Q702" s="211">
        <v>0.029440000000000001</v>
      </c>
      <c r="R702" s="211">
        <f>Q702*H702</f>
        <v>0.08832000000000001</v>
      </c>
      <c r="S702" s="211">
        <v>0</v>
      </c>
      <c r="T702" s="212">
        <f>S702*H702</f>
        <v>0</v>
      </c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R702" s="213" t="s">
        <v>254</v>
      </c>
      <c r="AT702" s="213" t="s">
        <v>138</v>
      </c>
      <c r="AU702" s="213" t="s">
        <v>84</v>
      </c>
      <c r="AY702" s="19" t="s">
        <v>136</v>
      </c>
      <c r="BE702" s="214">
        <f>IF(N702="základní",J702,0)</f>
        <v>0</v>
      </c>
      <c r="BF702" s="214">
        <f>IF(N702="snížená",J702,0)</f>
        <v>0</v>
      </c>
      <c r="BG702" s="214">
        <f>IF(N702="zákl. přenesená",J702,0)</f>
        <v>0</v>
      </c>
      <c r="BH702" s="214">
        <f>IF(N702="sníž. přenesená",J702,0)</f>
        <v>0</v>
      </c>
      <c r="BI702" s="214">
        <f>IF(N702="nulová",J702,0)</f>
        <v>0</v>
      </c>
      <c r="BJ702" s="19" t="s">
        <v>82</v>
      </c>
      <c r="BK702" s="214">
        <f>ROUND(I702*H702,2)</f>
        <v>0</v>
      </c>
      <c r="BL702" s="19" t="s">
        <v>254</v>
      </c>
      <c r="BM702" s="213" t="s">
        <v>728</v>
      </c>
    </row>
    <row r="703" s="2" customFormat="1">
      <c r="A703" s="40"/>
      <c r="B703" s="41"/>
      <c r="C703" s="42"/>
      <c r="D703" s="215" t="s">
        <v>145</v>
      </c>
      <c r="E703" s="42"/>
      <c r="F703" s="216" t="s">
        <v>729</v>
      </c>
      <c r="G703" s="42"/>
      <c r="H703" s="42"/>
      <c r="I703" s="217"/>
      <c r="J703" s="42"/>
      <c r="K703" s="42"/>
      <c r="L703" s="46"/>
      <c r="M703" s="218"/>
      <c r="N703" s="219"/>
      <c r="O703" s="86"/>
      <c r="P703" s="86"/>
      <c r="Q703" s="86"/>
      <c r="R703" s="86"/>
      <c r="S703" s="86"/>
      <c r="T703" s="87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T703" s="19" t="s">
        <v>145</v>
      </c>
      <c r="AU703" s="19" t="s">
        <v>84</v>
      </c>
    </row>
    <row r="704" s="14" customFormat="1">
      <c r="A704" s="14"/>
      <c r="B704" s="231"/>
      <c r="C704" s="232"/>
      <c r="D704" s="222" t="s">
        <v>147</v>
      </c>
      <c r="E704" s="233" t="s">
        <v>19</v>
      </c>
      <c r="F704" s="234" t="s">
        <v>160</v>
      </c>
      <c r="G704" s="232"/>
      <c r="H704" s="235">
        <v>3</v>
      </c>
      <c r="I704" s="236"/>
      <c r="J704" s="232"/>
      <c r="K704" s="232"/>
      <c r="L704" s="237"/>
      <c r="M704" s="238"/>
      <c r="N704" s="239"/>
      <c r="O704" s="239"/>
      <c r="P704" s="239"/>
      <c r="Q704" s="239"/>
      <c r="R704" s="239"/>
      <c r="S704" s="239"/>
      <c r="T704" s="240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1" t="s">
        <v>147</v>
      </c>
      <c r="AU704" s="241" t="s">
        <v>84</v>
      </c>
      <c r="AV704" s="14" t="s">
        <v>84</v>
      </c>
      <c r="AW704" s="14" t="s">
        <v>36</v>
      </c>
      <c r="AX704" s="14" t="s">
        <v>74</v>
      </c>
      <c r="AY704" s="241" t="s">
        <v>136</v>
      </c>
    </row>
    <row r="705" s="15" customFormat="1">
      <c r="A705" s="15"/>
      <c r="B705" s="242"/>
      <c r="C705" s="243"/>
      <c r="D705" s="222" t="s">
        <v>147</v>
      </c>
      <c r="E705" s="244" t="s">
        <v>19</v>
      </c>
      <c r="F705" s="245" t="s">
        <v>155</v>
      </c>
      <c r="G705" s="243"/>
      <c r="H705" s="246">
        <v>3</v>
      </c>
      <c r="I705" s="247"/>
      <c r="J705" s="243"/>
      <c r="K705" s="243"/>
      <c r="L705" s="248"/>
      <c r="M705" s="249"/>
      <c r="N705" s="250"/>
      <c r="O705" s="250"/>
      <c r="P705" s="250"/>
      <c r="Q705" s="250"/>
      <c r="R705" s="250"/>
      <c r="S705" s="250"/>
      <c r="T705" s="251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52" t="s">
        <v>147</v>
      </c>
      <c r="AU705" s="252" t="s">
        <v>84</v>
      </c>
      <c r="AV705" s="15" t="s">
        <v>143</v>
      </c>
      <c r="AW705" s="15" t="s">
        <v>36</v>
      </c>
      <c r="AX705" s="15" t="s">
        <v>82</v>
      </c>
      <c r="AY705" s="252" t="s">
        <v>136</v>
      </c>
    </row>
    <row r="706" s="2" customFormat="1" ht="24.15" customHeight="1">
      <c r="A706" s="40"/>
      <c r="B706" s="41"/>
      <c r="C706" s="202" t="s">
        <v>730</v>
      </c>
      <c r="D706" s="202" t="s">
        <v>138</v>
      </c>
      <c r="E706" s="203" t="s">
        <v>731</v>
      </c>
      <c r="F706" s="204" t="s">
        <v>732</v>
      </c>
      <c r="G706" s="205" t="s">
        <v>722</v>
      </c>
      <c r="H706" s="206">
        <v>2</v>
      </c>
      <c r="I706" s="207"/>
      <c r="J706" s="208">
        <f>ROUND(I706*H706,2)</f>
        <v>0</v>
      </c>
      <c r="K706" s="204" t="s">
        <v>142</v>
      </c>
      <c r="L706" s="46"/>
      <c r="M706" s="209" t="s">
        <v>19</v>
      </c>
      <c r="N706" s="210" t="s">
        <v>45</v>
      </c>
      <c r="O706" s="86"/>
      <c r="P706" s="211">
        <f>O706*H706</f>
        <v>0</v>
      </c>
      <c r="Q706" s="211">
        <v>0.01908</v>
      </c>
      <c r="R706" s="211">
        <f>Q706*H706</f>
        <v>0.038159999999999999</v>
      </c>
      <c r="S706" s="211">
        <v>0</v>
      </c>
      <c r="T706" s="212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13" t="s">
        <v>254</v>
      </c>
      <c r="AT706" s="213" t="s">
        <v>138</v>
      </c>
      <c r="AU706" s="213" t="s">
        <v>84</v>
      </c>
      <c r="AY706" s="19" t="s">
        <v>136</v>
      </c>
      <c r="BE706" s="214">
        <f>IF(N706="základní",J706,0)</f>
        <v>0</v>
      </c>
      <c r="BF706" s="214">
        <f>IF(N706="snížená",J706,0)</f>
        <v>0</v>
      </c>
      <c r="BG706" s="214">
        <f>IF(N706="zákl. přenesená",J706,0)</f>
        <v>0</v>
      </c>
      <c r="BH706" s="214">
        <f>IF(N706="sníž. přenesená",J706,0)</f>
        <v>0</v>
      </c>
      <c r="BI706" s="214">
        <f>IF(N706="nulová",J706,0)</f>
        <v>0</v>
      </c>
      <c r="BJ706" s="19" t="s">
        <v>82</v>
      </c>
      <c r="BK706" s="214">
        <f>ROUND(I706*H706,2)</f>
        <v>0</v>
      </c>
      <c r="BL706" s="19" t="s">
        <v>254</v>
      </c>
      <c r="BM706" s="213" t="s">
        <v>733</v>
      </c>
    </row>
    <row r="707" s="2" customFormat="1">
      <c r="A707" s="40"/>
      <c r="B707" s="41"/>
      <c r="C707" s="42"/>
      <c r="D707" s="215" t="s">
        <v>145</v>
      </c>
      <c r="E707" s="42"/>
      <c r="F707" s="216" t="s">
        <v>734</v>
      </c>
      <c r="G707" s="42"/>
      <c r="H707" s="42"/>
      <c r="I707" s="217"/>
      <c r="J707" s="42"/>
      <c r="K707" s="42"/>
      <c r="L707" s="46"/>
      <c r="M707" s="218"/>
      <c r="N707" s="219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145</v>
      </c>
      <c r="AU707" s="19" t="s">
        <v>84</v>
      </c>
    </row>
    <row r="708" s="14" customFormat="1">
      <c r="A708" s="14"/>
      <c r="B708" s="231"/>
      <c r="C708" s="232"/>
      <c r="D708" s="222" t="s">
        <v>147</v>
      </c>
      <c r="E708" s="233" t="s">
        <v>19</v>
      </c>
      <c r="F708" s="234" t="s">
        <v>84</v>
      </c>
      <c r="G708" s="232"/>
      <c r="H708" s="235">
        <v>2</v>
      </c>
      <c r="I708" s="236"/>
      <c r="J708" s="232"/>
      <c r="K708" s="232"/>
      <c r="L708" s="237"/>
      <c r="M708" s="238"/>
      <c r="N708" s="239"/>
      <c r="O708" s="239"/>
      <c r="P708" s="239"/>
      <c r="Q708" s="239"/>
      <c r="R708" s="239"/>
      <c r="S708" s="239"/>
      <c r="T708" s="240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1" t="s">
        <v>147</v>
      </c>
      <c r="AU708" s="241" t="s">
        <v>84</v>
      </c>
      <c r="AV708" s="14" t="s">
        <v>84</v>
      </c>
      <c r="AW708" s="14" t="s">
        <v>36</v>
      </c>
      <c r="AX708" s="14" t="s">
        <v>74</v>
      </c>
      <c r="AY708" s="241" t="s">
        <v>136</v>
      </c>
    </row>
    <row r="709" s="15" customFormat="1">
      <c r="A709" s="15"/>
      <c r="B709" s="242"/>
      <c r="C709" s="243"/>
      <c r="D709" s="222" t="s">
        <v>147</v>
      </c>
      <c r="E709" s="244" t="s">
        <v>19</v>
      </c>
      <c r="F709" s="245" t="s">
        <v>155</v>
      </c>
      <c r="G709" s="243"/>
      <c r="H709" s="246">
        <v>2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52" t="s">
        <v>147</v>
      </c>
      <c r="AU709" s="252" t="s">
        <v>84</v>
      </c>
      <c r="AV709" s="15" t="s">
        <v>143</v>
      </c>
      <c r="AW709" s="15" t="s">
        <v>36</v>
      </c>
      <c r="AX709" s="15" t="s">
        <v>82</v>
      </c>
      <c r="AY709" s="252" t="s">
        <v>136</v>
      </c>
    </row>
    <row r="710" s="2" customFormat="1" ht="24.15" customHeight="1">
      <c r="A710" s="40"/>
      <c r="B710" s="41"/>
      <c r="C710" s="202" t="s">
        <v>735</v>
      </c>
      <c r="D710" s="202" t="s">
        <v>138</v>
      </c>
      <c r="E710" s="203" t="s">
        <v>736</v>
      </c>
      <c r="F710" s="204" t="s">
        <v>737</v>
      </c>
      <c r="G710" s="205" t="s">
        <v>722</v>
      </c>
      <c r="H710" s="206">
        <v>4</v>
      </c>
      <c r="I710" s="207"/>
      <c r="J710" s="208">
        <f>ROUND(I710*H710,2)</f>
        <v>0</v>
      </c>
      <c r="K710" s="204" t="s">
        <v>142</v>
      </c>
      <c r="L710" s="46"/>
      <c r="M710" s="209" t="s">
        <v>19</v>
      </c>
      <c r="N710" s="210" t="s">
        <v>45</v>
      </c>
      <c r="O710" s="86"/>
      <c r="P710" s="211">
        <f>O710*H710</f>
        <v>0</v>
      </c>
      <c r="Q710" s="211">
        <v>0</v>
      </c>
      <c r="R710" s="211">
        <f>Q710*H710</f>
        <v>0</v>
      </c>
      <c r="S710" s="211">
        <v>0.01107</v>
      </c>
      <c r="T710" s="212">
        <f>S710*H710</f>
        <v>0.04428</v>
      </c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R710" s="213" t="s">
        <v>254</v>
      </c>
      <c r="AT710" s="213" t="s">
        <v>138</v>
      </c>
      <c r="AU710" s="213" t="s">
        <v>84</v>
      </c>
      <c r="AY710" s="19" t="s">
        <v>136</v>
      </c>
      <c r="BE710" s="214">
        <f>IF(N710="základní",J710,0)</f>
        <v>0</v>
      </c>
      <c r="BF710" s="214">
        <f>IF(N710="snížená",J710,0)</f>
        <v>0</v>
      </c>
      <c r="BG710" s="214">
        <f>IF(N710="zákl. přenesená",J710,0)</f>
        <v>0</v>
      </c>
      <c r="BH710" s="214">
        <f>IF(N710="sníž. přenesená",J710,0)</f>
        <v>0</v>
      </c>
      <c r="BI710" s="214">
        <f>IF(N710="nulová",J710,0)</f>
        <v>0</v>
      </c>
      <c r="BJ710" s="19" t="s">
        <v>82</v>
      </c>
      <c r="BK710" s="214">
        <f>ROUND(I710*H710,2)</f>
        <v>0</v>
      </c>
      <c r="BL710" s="19" t="s">
        <v>254</v>
      </c>
      <c r="BM710" s="213" t="s">
        <v>738</v>
      </c>
    </row>
    <row r="711" s="2" customFormat="1">
      <c r="A711" s="40"/>
      <c r="B711" s="41"/>
      <c r="C711" s="42"/>
      <c r="D711" s="215" t="s">
        <v>145</v>
      </c>
      <c r="E711" s="42"/>
      <c r="F711" s="216" t="s">
        <v>739</v>
      </c>
      <c r="G711" s="42"/>
      <c r="H711" s="42"/>
      <c r="I711" s="217"/>
      <c r="J711" s="42"/>
      <c r="K711" s="42"/>
      <c r="L711" s="46"/>
      <c r="M711" s="218"/>
      <c r="N711" s="219"/>
      <c r="O711" s="86"/>
      <c r="P711" s="86"/>
      <c r="Q711" s="86"/>
      <c r="R711" s="86"/>
      <c r="S711" s="86"/>
      <c r="T711" s="87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9" t="s">
        <v>145</v>
      </c>
      <c r="AU711" s="19" t="s">
        <v>84</v>
      </c>
    </row>
    <row r="712" s="14" customFormat="1">
      <c r="A712" s="14"/>
      <c r="B712" s="231"/>
      <c r="C712" s="232"/>
      <c r="D712" s="222" t="s">
        <v>147</v>
      </c>
      <c r="E712" s="233" t="s">
        <v>19</v>
      </c>
      <c r="F712" s="234" t="s">
        <v>143</v>
      </c>
      <c r="G712" s="232"/>
      <c r="H712" s="235">
        <v>4</v>
      </c>
      <c r="I712" s="236"/>
      <c r="J712" s="232"/>
      <c r="K712" s="232"/>
      <c r="L712" s="237"/>
      <c r="M712" s="238"/>
      <c r="N712" s="239"/>
      <c r="O712" s="239"/>
      <c r="P712" s="239"/>
      <c r="Q712" s="239"/>
      <c r="R712" s="239"/>
      <c r="S712" s="239"/>
      <c r="T712" s="240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41" t="s">
        <v>147</v>
      </c>
      <c r="AU712" s="241" t="s">
        <v>84</v>
      </c>
      <c r="AV712" s="14" t="s">
        <v>84</v>
      </c>
      <c r="AW712" s="14" t="s">
        <v>36</v>
      </c>
      <c r="AX712" s="14" t="s">
        <v>74</v>
      </c>
      <c r="AY712" s="241" t="s">
        <v>136</v>
      </c>
    </row>
    <row r="713" s="15" customFormat="1">
      <c r="A713" s="15"/>
      <c r="B713" s="242"/>
      <c r="C713" s="243"/>
      <c r="D713" s="222" t="s">
        <v>147</v>
      </c>
      <c r="E713" s="244" t="s">
        <v>19</v>
      </c>
      <c r="F713" s="245" t="s">
        <v>155</v>
      </c>
      <c r="G713" s="243"/>
      <c r="H713" s="246">
        <v>4</v>
      </c>
      <c r="I713" s="247"/>
      <c r="J713" s="243"/>
      <c r="K713" s="243"/>
      <c r="L713" s="248"/>
      <c r="M713" s="249"/>
      <c r="N713" s="250"/>
      <c r="O713" s="250"/>
      <c r="P713" s="250"/>
      <c r="Q713" s="250"/>
      <c r="R713" s="250"/>
      <c r="S713" s="250"/>
      <c r="T713" s="251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52" t="s">
        <v>147</v>
      </c>
      <c r="AU713" s="252" t="s">
        <v>84</v>
      </c>
      <c r="AV713" s="15" t="s">
        <v>143</v>
      </c>
      <c r="AW713" s="15" t="s">
        <v>36</v>
      </c>
      <c r="AX713" s="15" t="s">
        <v>82</v>
      </c>
      <c r="AY713" s="252" t="s">
        <v>136</v>
      </c>
    </row>
    <row r="714" s="2" customFormat="1" ht="21.75" customHeight="1">
      <c r="A714" s="40"/>
      <c r="B714" s="41"/>
      <c r="C714" s="202" t="s">
        <v>740</v>
      </c>
      <c r="D714" s="202" t="s">
        <v>138</v>
      </c>
      <c r="E714" s="203" t="s">
        <v>741</v>
      </c>
      <c r="F714" s="204" t="s">
        <v>742</v>
      </c>
      <c r="G714" s="205" t="s">
        <v>722</v>
      </c>
      <c r="H714" s="206">
        <v>6</v>
      </c>
      <c r="I714" s="207"/>
      <c r="J714" s="208">
        <f>ROUND(I714*H714,2)</f>
        <v>0</v>
      </c>
      <c r="K714" s="204" t="s">
        <v>142</v>
      </c>
      <c r="L714" s="46"/>
      <c r="M714" s="209" t="s">
        <v>19</v>
      </c>
      <c r="N714" s="210" t="s">
        <v>45</v>
      </c>
      <c r="O714" s="86"/>
      <c r="P714" s="211">
        <f>O714*H714</f>
        <v>0</v>
      </c>
      <c r="Q714" s="211">
        <v>0</v>
      </c>
      <c r="R714" s="211">
        <f>Q714*H714</f>
        <v>0</v>
      </c>
      <c r="S714" s="211">
        <v>0.019460000000000002</v>
      </c>
      <c r="T714" s="212">
        <f>S714*H714</f>
        <v>0.11676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3" t="s">
        <v>254</v>
      </c>
      <c r="AT714" s="213" t="s">
        <v>138</v>
      </c>
      <c r="AU714" s="213" t="s">
        <v>84</v>
      </c>
      <c r="AY714" s="19" t="s">
        <v>136</v>
      </c>
      <c r="BE714" s="214">
        <f>IF(N714="základní",J714,0)</f>
        <v>0</v>
      </c>
      <c r="BF714" s="214">
        <f>IF(N714="snížená",J714,0)</f>
        <v>0</v>
      </c>
      <c r="BG714" s="214">
        <f>IF(N714="zákl. přenesená",J714,0)</f>
        <v>0</v>
      </c>
      <c r="BH714" s="214">
        <f>IF(N714="sníž. přenesená",J714,0)</f>
        <v>0</v>
      </c>
      <c r="BI714" s="214">
        <f>IF(N714="nulová",J714,0)</f>
        <v>0</v>
      </c>
      <c r="BJ714" s="19" t="s">
        <v>82</v>
      </c>
      <c r="BK714" s="214">
        <f>ROUND(I714*H714,2)</f>
        <v>0</v>
      </c>
      <c r="BL714" s="19" t="s">
        <v>254</v>
      </c>
      <c r="BM714" s="213" t="s">
        <v>743</v>
      </c>
    </row>
    <row r="715" s="2" customFormat="1">
      <c r="A715" s="40"/>
      <c r="B715" s="41"/>
      <c r="C715" s="42"/>
      <c r="D715" s="215" t="s">
        <v>145</v>
      </c>
      <c r="E715" s="42"/>
      <c r="F715" s="216" t="s">
        <v>744</v>
      </c>
      <c r="G715" s="42"/>
      <c r="H715" s="42"/>
      <c r="I715" s="217"/>
      <c r="J715" s="42"/>
      <c r="K715" s="42"/>
      <c r="L715" s="46"/>
      <c r="M715" s="218"/>
      <c r="N715" s="219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145</v>
      </c>
      <c r="AU715" s="19" t="s">
        <v>84</v>
      </c>
    </row>
    <row r="716" s="14" customFormat="1">
      <c r="A716" s="14"/>
      <c r="B716" s="231"/>
      <c r="C716" s="232"/>
      <c r="D716" s="222" t="s">
        <v>147</v>
      </c>
      <c r="E716" s="233" t="s">
        <v>19</v>
      </c>
      <c r="F716" s="234" t="s">
        <v>175</v>
      </c>
      <c r="G716" s="232"/>
      <c r="H716" s="235">
        <v>6</v>
      </c>
      <c r="I716" s="236"/>
      <c r="J716" s="232"/>
      <c r="K716" s="232"/>
      <c r="L716" s="237"/>
      <c r="M716" s="238"/>
      <c r="N716" s="239"/>
      <c r="O716" s="239"/>
      <c r="P716" s="239"/>
      <c r="Q716" s="239"/>
      <c r="R716" s="239"/>
      <c r="S716" s="239"/>
      <c r="T716" s="240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1" t="s">
        <v>147</v>
      </c>
      <c r="AU716" s="241" t="s">
        <v>84</v>
      </c>
      <c r="AV716" s="14" t="s">
        <v>84</v>
      </c>
      <c r="AW716" s="14" t="s">
        <v>36</v>
      </c>
      <c r="AX716" s="14" t="s">
        <v>74</v>
      </c>
      <c r="AY716" s="241" t="s">
        <v>136</v>
      </c>
    </row>
    <row r="717" s="15" customFormat="1">
      <c r="A717" s="15"/>
      <c r="B717" s="242"/>
      <c r="C717" s="243"/>
      <c r="D717" s="222" t="s">
        <v>147</v>
      </c>
      <c r="E717" s="244" t="s">
        <v>19</v>
      </c>
      <c r="F717" s="245" t="s">
        <v>155</v>
      </c>
      <c r="G717" s="243"/>
      <c r="H717" s="246">
        <v>6</v>
      </c>
      <c r="I717" s="247"/>
      <c r="J717" s="243"/>
      <c r="K717" s="243"/>
      <c r="L717" s="248"/>
      <c r="M717" s="249"/>
      <c r="N717" s="250"/>
      <c r="O717" s="250"/>
      <c r="P717" s="250"/>
      <c r="Q717" s="250"/>
      <c r="R717" s="250"/>
      <c r="S717" s="250"/>
      <c r="T717" s="251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52" t="s">
        <v>147</v>
      </c>
      <c r="AU717" s="252" t="s">
        <v>84</v>
      </c>
      <c r="AV717" s="15" t="s">
        <v>143</v>
      </c>
      <c r="AW717" s="15" t="s">
        <v>36</v>
      </c>
      <c r="AX717" s="15" t="s">
        <v>82</v>
      </c>
      <c r="AY717" s="252" t="s">
        <v>136</v>
      </c>
    </row>
    <row r="718" s="2" customFormat="1" ht="37.8" customHeight="1">
      <c r="A718" s="40"/>
      <c r="B718" s="41"/>
      <c r="C718" s="202" t="s">
        <v>745</v>
      </c>
      <c r="D718" s="202" t="s">
        <v>138</v>
      </c>
      <c r="E718" s="203" t="s">
        <v>746</v>
      </c>
      <c r="F718" s="204" t="s">
        <v>747</v>
      </c>
      <c r="G718" s="205" t="s">
        <v>722</v>
      </c>
      <c r="H718" s="206">
        <v>4</v>
      </c>
      <c r="I718" s="207"/>
      <c r="J718" s="208">
        <f>ROUND(I718*H718,2)</f>
        <v>0</v>
      </c>
      <c r="K718" s="204" t="s">
        <v>142</v>
      </c>
      <c r="L718" s="46"/>
      <c r="M718" s="209" t="s">
        <v>19</v>
      </c>
      <c r="N718" s="210" t="s">
        <v>45</v>
      </c>
      <c r="O718" s="86"/>
      <c r="P718" s="211">
        <f>O718*H718</f>
        <v>0</v>
      </c>
      <c r="Q718" s="211">
        <v>0.015469999999999999</v>
      </c>
      <c r="R718" s="211">
        <f>Q718*H718</f>
        <v>0.061879999999999998</v>
      </c>
      <c r="S718" s="211">
        <v>0</v>
      </c>
      <c r="T718" s="212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3" t="s">
        <v>254</v>
      </c>
      <c r="AT718" s="213" t="s">
        <v>138</v>
      </c>
      <c r="AU718" s="213" t="s">
        <v>84</v>
      </c>
      <c r="AY718" s="19" t="s">
        <v>136</v>
      </c>
      <c r="BE718" s="214">
        <f>IF(N718="základní",J718,0)</f>
        <v>0</v>
      </c>
      <c r="BF718" s="214">
        <f>IF(N718="snížená",J718,0)</f>
        <v>0</v>
      </c>
      <c r="BG718" s="214">
        <f>IF(N718="zákl. přenesená",J718,0)</f>
        <v>0</v>
      </c>
      <c r="BH718" s="214">
        <f>IF(N718="sníž. přenesená",J718,0)</f>
        <v>0</v>
      </c>
      <c r="BI718" s="214">
        <f>IF(N718="nulová",J718,0)</f>
        <v>0</v>
      </c>
      <c r="BJ718" s="19" t="s">
        <v>82</v>
      </c>
      <c r="BK718" s="214">
        <f>ROUND(I718*H718,2)</f>
        <v>0</v>
      </c>
      <c r="BL718" s="19" t="s">
        <v>254</v>
      </c>
      <c r="BM718" s="213" t="s">
        <v>748</v>
      </c>
    </row>
    <row r="719" s="2" customFormat="1">
      <c r="A719" s="40"/>
      <c r="B719" s="41"/>
      <c r="C719" s="42"/>
      <c r="D719" s="215" t="s">
        <v>145</v>
      </c>
      <c r="E719" s="42"/>
      <c r="F719" s="216" t="s">
        <v>749</v>
      </c>
      <c r="G719" s="42"/>
      <c r="H719" s="42"/>
      <c r="I719" s="217"/>
      <c r="J719" s="42"/>
      <c r="K719" s="42"/>
      <c r="L719" s="46"/>
      <c r="M719" s="218"/>
      <c r="N719" s="219"/>
      <c r="O719" s="86"/>
      <c r="P719" s="86"/>
      <c r="Q719" s="86"/>
      <c r="R719" s="86"/>
      <c r="S719" s="86"/>
      <c r="T719" s="87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9" t="s">
        <v>145</v>
      </c>
      <c r="AU719" s="19" t="s">
        <v>84</v>
      </c>
    </row>
    <row r="720" s="14" customFormat="1">
      <c r="A720" s="14"/>
      <c r="B720" s="231"/>
      <c r="C720" s="232"/>
      <c r="D720" s="222" t="s">
        <v>147</v>
      </c>
      <c r="E720" s="233" t="s">
        <v>19</v>
      </c>
      <c r="F720" s="234" t="s">
        <v>143</v>
      </c>
      <c r="G720" s="232"/>
      <c r="H720" s="235">
        <v>4</v>
      </c>
      <c r="I720" s="236"/>
      <c r="J720" s="232"/>
      <c r="K720" s="232"/>
      <c r="L720" s="237"/>
      <c r="M720" s="238"/>
      <c r="N720" s="239"/>
      <c r="O720" s="239"/>
      <c r="P720" s="239"/>
      <c r="Q720" s="239"/>
      <c r="R720" s="239"/>
      <c r="S720" s="239"/>
      <c r="T720" s="240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1" t="s">
        <v>147</v>
      </c>
      <c r="AU720" s="241" t="s">
        <v>84</v>
      </c>
      <c r="AV720" s="14" t="s">
        <v>84</v>
      </c>
      <c r="AW720" s="14" t="s">
        <v>36</v>
      </c>
      <c r="AX720" s="14" t="s">
        <v>74</v>
      </c>
      <c r="AY720" s="241" t="s">
        <v>136</v>
      </c>
    </row>
    <row r="721" s="15" customFormat="1">
      <c r="A721" s="15"/>
      <c r="B721" s="242"/>
      <c r="C721" s="243"/>
      <c r="D721" s="222" t="s">
        <v>147</v>
      </c>
      <c r="E721" s="244" t="s">
        <v>19</v>
      </c>
      <c r="F721" s="245" t="s">
        <v>155</v>
      </c>
      <c r="G721" s="243"/>
      <c r="H721" s="246">
        <v>4</v>
      </c>
      <c r="I721" s="247"/>
      <c r="J721" s="243"/>
      <c r="K721" s="243"/>
      <c r="L721" s="248"/>
      <c r="M721" s="249"/>
      <c r="N721" s="250"/>
      <c r="O721" s="250"/>
      <c r="P721" s="250"/>
      <c r="Q721" s="250"/>
      <c r="R721" s="250"/>
      <c r="S721" s="250"/>
      <c r="T721" s="251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52" t="s">
        <v>147</v>
      </c>
      <c r="AU721" s="252" t="s">
        <v>84</v>
      </c>
      <c r="AV721" s="15" t="s">
        <v>143</v>
      </c>
      <c r="AW721" s="15" t="s">
        <v>36</v>
      </c>
      <c r="AX721" s="15" t="s">
        <v>82</v>
      </c>
      <c r="AY721" s="252" t="s">
        <v>136</v>
      </c>
    </row>
    <row r="722" s="2" customFormat="1" ht="24.15" customHeight="1">
      <c r="A722" s="40"/>
      <c r="B722" s="41"/>
      <c r="C722" s="202" t="s">
        <v>750</v>
      </c>
      <c r="D722" s="202" t="s">
        <v>138</v>
      </c>
      <c r="E722" s="203" t="s">
        <v>751</v>
      </c>
      <c r="F722" s="204" t="s">
        <v>752</v>
      </c>
      <c r="G722" s="205" t="s">
        <v>722</v>
      </c>
      <c r="H722" s="206">
        <v>1</v>
      </c>
      <c r="I722" s="207"/>
      <c r="J722" s="208">
        <f>ROUND(I722*H722,2)</f>
        <v>0</v>
      </c>
      <c r="K722" s="204" t="s">
        <v>142</v>
      </c>
      <c r="L722" s="46"/>
      <c r="M722" s="209" t="s">
        <v>19</v>
      </c>
      <c r="N722" s="210" t="s">
        <v>45</v>
      </c>
      <c r="O722" s="86"/>
      <c r="P722" s="211">
        <f>O722*H722</f>
        <v>0</v>
      </c>
      <c r="Q722" s="211">
        <v>0.01499</v>
      </c>
      <c r="R722" s="211">
        <f>Q722*H722</f>
        <v>0.01499</v>
      </c>
      <c r="S722" s="211">
        <v>0</v>
      </c>
      <c r="T722" s="212">
        <f>S722*H722</f>
        <v>0</v>
      </c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213" t="s">
        <v>254</v>
      </c>
      <c r="AT722" s="213" t="s">
        <v>138</v>
      </c>
      <c r="AU722" s="213" t="s">
        <v>84</v>
      </c>
      <c r="AY722" s="19" t="s">
        <v>136</v>
      </c>
      <c r="BE722" s="214">
        <f>IF(N722="základní",J722,0)</f>
        <v>0</v>
      </c>
      <c r="BF722" s="214">
        <f>IF(N722="snížená",J722,0)</f>
        <v>0</v>
      </c>
      <c r="BG722" s="214">
        <f>IF(N722="zákl. přenesená",J722,0)</f>
        <v>0</v>
      </c>
      <c r="BH722" s="214">
        <f>IF(N722="sníž. přenesená",J722,0)</f>
        <v>0</v>
      </c>
      <c r="BI722" s="214">
        <f>IF(N722="nulová",J722,0)</f>
        <v>0</v>
      </c>
      <c r="BJ722" s="19" t="s">
        <v>82</v>
      </c>
      <c r="BK722" s="214">
        <f>ROUND(I722*H722,2)</f>
        <v>0</v>
      </c>
      <c r="BL722" s="19" t="s">
        <v>254</v>
      </c>
      <c r="BM722" s="213" t="s">
        <v>753</v>
      </c>
    </row>
    <row r="723" s="2" customFormat="1">
      <c r="A723" s="40"/>
      <c r="B723" s="41"/>
      <c r="C723" s="42"/>
      <c r="D723" s="215" t="s">
        <v>145</v>
      </c>
      <c r="E723" s="42"/>
      <c r="F723" s="216" t="s">
        <v>754</v>
      </c>
      <c r="G723" s="42"/>
      <c r="H723" s="42"/>
      <c r="I723" s="217"/>
      <c r="J723" s="42"/>
      <c r="K723" s="42"/>
      <c r="L723" s="46"/>
      <c r="M723" s="218"/>
      <c r="N723" s="219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145</v>
      </c>
      <c r="AU723" s="19" t="s">
        <v>84</v>
      </c>
    </row>
    <row r="724" s="14" customFormat="1">
      <c r="A724" s="14"/>
      <c r="B724" s="231"/>
      <c r="C724" s="232"/>
      <c r="D724" s="222" t="s">
        <v>147</v>
      </c>
      <c r="E724" s="233" t="s">
        <v>19</v>
      </c>
      <c r="F724" s="234" t="s">
        <v>82</v>
      </c>
      <c r="G724" s="232"/>
      <c r="H724" s="235">
        <v>1</v>
      </c>
      <c r="I724" s="236"/>
      <c r="J724" s="232"/>
      <c r="K724" s="232"/>
      <c r="L724" s="237"/>
      <c r="M724" s="238"/>
      <c r="N724" s="239"/>
      <c r="O724" s="239"/>
      <c r="P724" s="239"/>
      <c r="Q724" s="239"/>
      <c r="R724" s="239"/>
      <c r="S724" s="239"/>
      <c r="T724" s="240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41" t="s">
        <v>147</v>
      </c>
      <c r="AU724" s="241" t="s">
        <v>84</v>
      </c>
      <c r="AV724" s="14" t="s">
        <v>84</v>
      </c>
      <c r="AW724" s="14" t="s">
        <v>36</v>
      </c>
      <c r="AX724" s="14" t="s">
        <v>74</v>
      </c>
      <c r="AY724" s="241" t="s">
        <v>136</v>
      </c>
    </row>
    <row r="725" s="15" customFormat="1">
      <c r="A725" s="15"/>
      <c r="B725" s="242"/>
      <c r="C725" s="243"/>
      <c r="D725" s="222" t="s">
        <v>147</v>
      </c>
      <c r="E725" s="244" t="s">
        <v>19</v>
      </c>
      <c r="F725" s="245" t="s">
        <v>155</v>
      </c>
      <c r="G725" s="243"/>
      <c r="H725" s="246">
        <v>1</v>
      </c>
      <c r="I725" s="247"/>
      <c r="J725" s="243"/>
      <c r="K725" s="243"/>
      <c r="L725" s="248"/>
      <c r="M725" s="249"/>
      <c r="N725" s="250"/>
      <c r="O725" s="250"/>
      <c r="P725" s="250"/>
      <c r="Q725" s="250"/>
      <c r="R725" s="250"/>
      <c r="S725" s="250"/>
      <c r="T725" s="251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52" t="s">
        <v>147</v>
      </c>
      <c r="AU725" s="252" t="s">
        <v>84</v>
      </c>
      <c r="AV725" s="15" t="s">
        <v>143</v>
      </c>
      <c r="AW725" s="15" t="s">
        <v>36</v>
      </c>
      <c r="AX725" s="15" t="s">
        <v>82</v>
      </c>
      <c r="AY725" s="252" t="s">
        <v>136</v>
      </c>
    </row>
    <row r="726" s="2" customFormat="1" ht="24.15" customHeight="1">
      <c r="A726" s="40"/>
      <c r="B726" s="41"/>
      <c r="C726" s="202" t="s">
        <v>755</v>
      </c>
      <c r="D726" s="202" t="s">
        <v>138</v>
      </c>
      <c r="E726" s="203" t="s">
        <v>756</v>
      </c>
      <c r="F726" s="204" t="s">
        <v>757</v>
      </c>
      <c r="G726" s="205" t="s">
        <v>206</v>
      </c>
      <c r="H726" s="206">
        <v>3</v>
      </c>
      <c r="I726" s="207"/>
      <c r="J726" s="208">
        <f>ROUND(I726*H726,2)</f>
        <v>0</v>
      </c>
      <c r="K726" s="204" t="s">
        <v>142</v>
      </c>
      <c r="L726" s="46"/>
      <c r="M726" s="209" t="s">
        <v>19</v>
      </c>
      <c r="N726" s="210" t="s">
        <v>45</v>
      </c>
      <c r="O726" s="86"/>
      <c r="P726" s="211">
        <f>O726*H726</f>
        <v>0</v>
      </c>
      <c r="Q726" s="211">
        <v>0</v>
      </c>
      <c r="R726" s="211">
        <f>Q726*H726</f>
        <v>0</v>
      </c>
      <c r="S726" s="211">
        <v>0</v>
      </c>
      <c r="T726" s="212">
        <f>S726*H726</f>
        <v>0</v>
      </c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R726" s="213" t="s">
        <v>254</v>
      </c>
      <c r="AT726" s="213" t="s">
        <v>138</v>
      </c>
      <c r="AU726" s="213" t="s">
        <v>84</v>
      </c>
      <c r="AY726" s="19" t="s">
        <v>136</v>
      </c>
      <c r="BE726" s="214">
        <f>IF(N726="základní",J726,0)</f>
        <v>0</v>
      </c>
      <c r="BF726" s="214">
        <f>IF(N726="snížená",J726,0)</f>
        <v>0</v>
      </c>
      <c r="BG726" s="214">
        <f>IF(N726="zákl. přenesená",J726,0)</f>
        <v>0</v>
      </c>
      <c r="BH726" s="214">
        <f>IF(N726="sníž. přenesená",J726,0)</f>
        <v>0</v>
      </c>
      <c r="BI726" s="214">
        <f>IF(N726="nulová",J726,0)</f>
        <v>0</v>
      </c>
      <c r="BJ726" s="19" t="s">
        <v>82</v>
      </c>
      <c r="BK726" s="214">
        <f>ROUND(I726*H726,2)</f>
        <v>0</v>
      </c>
      <c r="BL726" s="19" t="s">
        <v>254</v>
      </c>
      <c r="BM726" s="213" t="s">
        <v>758</v>
      </c>
    </row>
    <row r="727" s="2" customFormat="1">
      <c r="A727" s="40"/>
      <c r="B727" s="41"/>
      <c r="C727" s="42"/>
      <c r="D727" s="215" t="s">
        <v>145</v>
      </c>
      <c r="E727" s="42"/>
      <c r="F727" s="216" t="s">
        <v>759</v>
      </c>
      <c r="G727" s="42"/>
      <c r="H727" s="42"/>
      <c r="I727" s="217"/>
      <c r="J727" s="42"/>
      <c r="K727" s="42"/>
      <c r="L727" s="46"/>
      <c r="M727" s="218"/>
      <c r="N727" s="219"/>
      <c r="O727" s="86"/>
      <c r="P727" s="86"/>
      <c r="Q727" s="86"/>
      <c r="R727" s="86"/>
      <c r="S727" s="86"/>
      <c r="T727" s="87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T727" s="19" t="s">
        <v>145</v>
      </c>
      <c r="AU727" s="19" t="s">
        <v>84</v>
      </c>
    </row>
    <row r="728" s="2" customFormat="1" ht="16.5" customHeight="1">
      <c r="A728" s="40"/>
      <c r="B728" s="41"/>
      <c r="C728" s="253" t="s">
        <v>760</v>
      </c>
      <c r="D728" s="253" t="s">
        <v>185</v>
      </c>
      <c r="E728" s="254" t="s">
        <v>761</v>
      </c>
      <c r="F728" s="255" t="s">
        <v>762</v>
      </c>
      <c r="G728" s="256" t="s">
        <v>206</v>
      </c>
      <c r="H728" s="257">
        <v>3</v>
      </c>
      <c r="I728" s="258"/>
      <c r="J728" s="259">
        <f>ROUND(I728*H728,2)</f>
        <v>0</v>
      </c>
      <c r="K728" s="255" t="s">
        <v>763</v>
      </c>
      <c r="L728" s="260"/>
      <c r="M728" s="261" t="s">
        <v>19</v>
      </c>
      <c r="N728" s="262" t="s">
        <v>45</v>
      </c>
      <c r="O728" s="86"/>
      <c r="P728" s="211">
        <f>O728*H728</f>
        <v>0</v>
      </c>
      <c r="Q728" s="211">
        <v>0.00050000000000000001</v>
      </c>
      <c r="R728" s="211">
        <f>Q728*H728</f>
        <v>0.0015</v>
      </c>
      <c r="S728" s="211">
        <v>0</v>
      </c>
      <c r="T728" s="212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13" t="s">
        <v>359</v>
      </c>
      <c r="AT728" s="213" t="s">
        <v>185</v>
      </c>
      <c r="AU728" s="213" t="s">
        <v>84</v>
      </c>
      <c r="AY728" s="19" t="s">
        <v>136</v>
      </c>
      <c r="BE728" s="214">
        <f>IF(N728="základní",J728,0)</f>
        <v>0</v>
      </c>
      <c r="BF728" s="214">
        <f>IF(N728="snížená",J728,0)</f>
        <v>0</v>
      </c>
      <c r="BG728" s="214">
        <f>IF(N728="zákl. přenesená",J728,0)</f>
        <v>0</v>
      </c>
      <c r="BH728" s="214">
        <f>IF(N728="sníž. přenesená",J728,0)</f>
        <v>0</v>
      </c>
      <c r="BI728" s="214">
        <f>IF(N728="nulová",J728,0)</f>
        <v>0</v>
      </c>
      <c r="BJ728" s="19" t="s">
        <v>82</v>
      </c>
      <c r="BK728" s="214">
        <f>ROUND(I728*H728,2)</f>
        <v>0</v>
      </c>
      <c r="BL728" s="19" t="s">
        <v>254</v>
      </c>
      <c r="BM728" s="213" t="s">
        <v>764</v>
      </c>
    </row>
    <row r="729" s="2" customFormat="1" ht="24.15" customHeight="1">
      <c r="A729" s="40"/>
      <c r="B729" s="41"/>
      <c r="C729" s="202" t="s">
        <v>765</v>
      </c>
      <c r="D729" s="202" t="s">
        <v>138</v>
      </c>
      <c r="E729" s="203" t="s">
        <v>766</v>
      </c>
      <c r="F729" s="204" t="s">
        <v>767</v>
      </c>
      <c r="G729" s="205" t="s">
        <v>206</v>
      </c>
      <c r="H729" s="206">
        <v>3</v>
      </c>
      <c r="I729" s="207"/>
      <c r="J729" s="208">
        <f>ROUND(I729*H729,2)</f>
        <v>0</v>
      </c>
      <c r="K729" s="204" t="s">
        <v>142</v>
      </c>
      <c r="L729" s="46"/>
      <c r="M729" s="209" t="s">
        <v>19</v>
      </c>
      <c r="N729" s="210" t="s">
        <v>45</v>
      </c>
      <c r="O729" s="86"/>
      <c r="P729" s="211">
        <f>O729*H729</f>
        <v>0</v>
      </c>
      <c r="Q729" s="211">
        <v>0</v>
      </c>
      <c r="R729" s="211">
        <f>Q729*H729</f>
        <v>0</v>
      </c>
      <c r="S729" s="211">
        <v>0</v>
      </c>
      <c r="T729" s="212">
        <f>S729*H729</f>
        <v>0</v>
      </c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R729" s="213" t="s">
        <v>254</v>
      </c>
      <c r="AT729" s="213" t="s">
        <v>138</v>
      </c>
      <c r="AU729" s="213" t="s">
        <v>84</v>
      </c>
      <c r="AY729" s="19" t="s">
        <v>136</v>
      </c>
      <c r="BE729" s="214">
        <f>IF(N729="základní",J729,0)</f>
        <v>0</v>
      </c>
      <c r="BF729" s="214">
        <f>IF(N729="snížená",J729,0)</f>
        <v>0</v>
      </c>
      <c r="BG729" s="214">
        <f>IF(N729="zákl. přenesená",J729,0)</f>
        <v>0</v>
      </c>
      <c r="BH729" s="214">
        <f>IF(N729="sníž. přenesená",J729,0)</f>
        <v>0</v>
      </c>
      <c r="BI729" s="214">
        <f>IF(N729="nulová",J729,0)</f>
        <v>0</v>
      </c>
      <c r="BJ729" s="19" t="s">
        <v>82</v>
      </c>
      <c r="BK729" s="214">
        <f>ROUND(I729*H729,2)</f>
        <v>0</v>
      </c>
      <c r="BL729" s="19" t="s">
        <v>254</v>
      </c>
      <c r="BM729" s="213" t="s">
        <v>768</v>
      </c>
    </row>
    <row r="730" s="2" customFormat="1">
      <c r="A730" s="40"/>
      <c r="B730" s="41"/>
      <c r="C730" s="42"/>
      <c r="D730" s="215" t="s">
        <v>145</v>
      </c>
      <c r="E730" s="42"/>
      <c r="F730" s="216" t="s">
        <v>769</v>
      </c>
      <c r="G730" s="42"/>
      <c r="H730" s="42"/>
      <c r="I730" s="217"/>
      <c r="J730" s="42"/>
      <c r="K730" s="42"/>
      <c r="L730" s="46"/>
      <c r="M730" s="218"/>
      <c r="N730" s="219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145</v>
      </c>
      <c r="AU730" s="19" t="s">
        <v>84</v>
      </c>
    </row>
    <row r="731" s="2" customFormat="1" ht="16.5" customHeight="1">
      <c r="A731" s="40"/>
      <c r="B731" s="41"/>
      <c r="C731" s="253" t="s">
        <v>770</v>
      </c>
      <c r="D731" s="253" t="s">
        <v>185</v>
      </c>
      <c r="E731" s="254" t="s">
        <v>771</v>
      </c>
      <c r="F731" s="255" t="s">
        <v>772</v>
      </c>
      <c r="G731" s="256" t="s">
        <v>206</v>
      </c>
      <c r="H731" s="257">
        <v>3</v>
      </c>
      <c r="I731" s="258"/>
      <c r="J731" s="259">
        <f>ROUND(I731*H731,2)</f>
        <v>0</v>
      </c>
      <c r="K731" s="255" t="s">
        <v>142</v>
      </c>
      <c r="L731" s="260"/>
      <c r="M731" s="261" t="s">
        <v>19</v>
      </c>
      <c r="N731" s="262" t="s">
        <v>45</v>
      </c>
      <c r="O731" s="86"/>
      <c r="P731" s="211">
        <f>O731*H731</f>
        <v>0</v>
      </c>
      <c r="Q731" s="211">
        <v>0.00050000000000000001</v>
      </c>
      <c r="R731" s="211">
        <f>Q731*H731</f>
        <v>0.0015</v>
      </c>
      <c r="S731" s="211">
        <v>0</v>
      </c>
      <c r="T731" s="212">
        <f>S731*H731</f>
        <v>0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3" t="s">
        <v>359</v>
      </c>
      <c r="AT731" s="213" t="s">
        <v>185</v>
      </c>
      <c r="AU731" s="213" t="s">
        <v>84</v>
      </c>
      <c r="AY731" s="19" t="s">
        <v>136</v>
      </c>
      <c r="BE731" s="214">
        <f>IF(N731="základní",J731,0)</f>
        <v>0</v>
      </c>
      <c r="BF731" s="214">
        <f>IF(N731="snížená",J731,0)</f>
        <v>0</v>
      </c>
      <c r="BG731" s="214">
        <f>IF(N731="zákl. přenesená",J731,0)</f>
        <v>0</v>
      </c>
      <c r="BH731" s="214">
        <f>IF(N731="sníž. přenesená",J731,0)</f>
        <v>0</v>
      </c>
      <c r="BI731" s="214">
        <f>IF(N731="nulová",J731,0)</f>
        <v>0</v>
      </c>
      <c r="BJ731" s="19" t="s">
        <v>82</v>
      </c>
      <c r="BK731" s="214">
        <f>ROUND(I731*H731,2)</f>
        <v>0</v>
      </c>
      <c r="BL731" s="19" t="s">
        <v>254</v>
      </c>
      <c r="BM731" s="213" t="s">
        <v>773</v>
      </c>
    </row>
    <row r="732" s="2" customFormat="1" ht="24.15" customHeight="1">
      <c r="A732" s="40"/>
      <c r="B732" s="41"/>
      <c r="C732" s="202" t="s">
        <v>774</v>
      </c>
      <c r="D732" s="202" t="s">
        <v>138</v>
      </c>
      <c r="E732" s="203" t="s">
        <v>775</v>
      </c>
      <c r="F732" s="204" t="s">
        <v>776</v>
      </c>
      <c r="G732" s="205" t="s">
        <v>206</v>
      </c>
      <c r="H732" s="206">
        <v>3</v>
      </c>
      <c r="I732" s="207"/>
      <c r="J732" s="208">
        <f>ROUND(I732*H732,2)</f>
        <v>0</v>
      </c>
      <c r="K732" s="204" t="s">
        <v>142</v>
      </c>
      <c r="L732" s="46"/>
      <c r="M732" s="209" t="s">
        <v>19</v>
      </c>
      <c r="N732" s="210" t="s">
        <v>45</v>
      </c>
      <c r="O732" s="86"/>
      <c r="P732" s="211">
        <f>O732*H732</f>
        <v>0</v>
      </c>
      <c r="Q732" s="211">
        <v>0</v>
      </c>
      <c r="R732" s="211">
        <f>Q732*H732</f>
        <v>0</v>
      </c>
      <c r="S732" s="211">
        <v>0</v>
      </c>
      <c r="T732" s="212">
        <f>S732*H732</f>
        <v>0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213" t="s">
        <v>254</v>
      </c>
      <c r="AT732" s="213" t="s">
        <v>138</v>
      </c>
      <c r="AU732" s="213" t="s">
        <v>84</v>
      </c>
      <c r="AY732" s="19" t="s">
        <v>136</v>
      </c>
      <c r="BE732" s="214">
        <f>IF(N732="základní",J732,0)</f>
        <v>0</v>
      </c>
      <c r="BF732" s="214">
        <f>IF(N732="snížená",J732,0)</f>
        <v>0</v>
      </c>
      <c r="BG732" s="214">
        <f>IF(N732="zákl. přenesená",J732,0)</f>
        <v>0</v>
      </c>
      <c r="BH732" s="214">
        <f>IF(N732="sníž. přenesená",J732,0)</f>
        <v>0</v>
      </c>
      <c r="BI732" s="214">
        <f>IF(N732="nulová",J732,0)</f>
        <v>0</v>
      </c>
      <c r="BJ732" s="19" t="s">
        <v>82</v>
      </c>
      <c r="BK732" s="214">
        <f>ROUND(I732*H732,2)</f>
        <v>0</v>
      </c>
      <c r="BL732" s="19" t="s">
        <v>254</v>
      </c>
      <c r="BM732" s="213" t="s">
        <v>777</v>
      </c>
    </row>
    <row r="733" s="2" customFormat="1">
      <c r="A733" s="40"/>
      <c r="B733" s="41"/>
      <c r="C733" s="42"/>
      <c r="D733" s="215" t="s">
        <v>145</v>
      </c>
      <c r="E733" s="42"/>
      <c r="F733" s="216" t="s">
        <v>778</v>
      </c>
      <c r="G733" s="42"/>
      <c r="H733" s="42"/>
      <c r="I733" s="217"/>
      <c r="J733" s="42"/>
      <c r="K733" s="42"/>
      <c r="L733" s="46"/>
      <c r="M733" s="218"/>
      <c r="N733" s="219"/>
      <c r="O733" s="86"/>
      <c r="P733" s="86"/>
      <c r="Q733" s="86"/>
      <c r="R733" s="86"/>
      <c r="S733" s="86"/>
      <c r="T733" s="87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19" t="s">
        <v>145</v>
      </c>
      <c r="AU733" s="19" t="s">
        <v>84</v>
      </c>
    </row>
    <row r="734" s="2" customFormat="1" ht="24.15" customHeight="1">
      <c r="A734" s="40"/>
      <c r="B734" s="41"/>
      <c r="C734" s="253" t="s">
        <v>779</v>
      </c>
      <c r="D734" s="253" t="s">
        <v>185</v>
      </c>
      <c r="E734" s="254" t="s">
        <v>780</v>
      </c>
      <c r="F734" s="255" t="s">
        <v>781</v>
      </c>
      <c r="G734" s="256" t="s">
        <v>206</v>
      </c>
      <c r="H734" s="257">
        <v>3</v>
      </c>
      <c r="I734" s="258"/>
      <c r="J734" s="259">
        <f>ROUND(I734*H734,2)</f>
        <v>0</v>
      </c>
      <c r="K734" s="255" t="s">
        <v>763</v>
      </c>
      <c r="L734" s="260"/>
      <c r="M734" s="261" t="s">
        <v>19</v>
      </c>
      <c r="N734" s="262" t="s">
        <v>45</v>
      </c>
      <c r="O734" s="86"/>
      <c r="P734" s="211">
        <f>O734*H734</f>
        <v>0</v>
      </c>
      <c r="Q734" s="211">
        <v>0.00050000000000000001</v>
      </c>
      <c r="R734" s="211">
        <f>Q734*H734</f>
        <v>0.0015</v>
      </c>
      <c r="S734" s="211">
        <v>0</v>
      </c>
      <c r="T734" s="212">
        <f>S734*H734</f>
        <v>0</v>
      </c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R734" s="213" t="s">
        <v>359</v>
      </c>
      <c r="AT734" s="213" t="s">
        <v>185</v>
      </c>
      <c r="AU734" s="213" t="s">
        <v>84</v>
      </c>
      <c r="AY734" s="19" t="s">
        <v>136</v>
      </c>
      <c r="BE734" s="214">
        <f>IF(N734="základní",J734,0)</f>
        <v>0</v>
      </c>
      <c r="BF734" s="214">
        <f>IF(N734="snížená",J734,0)</f>
        <v>0</v>
      </c>
      <c r="BG734" s="214">
        <f>IF(N734="zákl. přenesená",J734,0)</f>
        <v>0</v>
      </c>
      <c r="BH734" s="214">
        <f>IF(N734="sníž. přenesená",J734,0)</f>
        <v>0</v>
      </c>
      <c r="BI734" s="214">
        <f>IF(N734="nulová",J734,0)</f>
        <v>0</v>
      </c>
      <c r="BJ734" s="19" t="s">
        <v>82</v>
      </c>
      <c r="BK734" s="214">
        <f>ROUND(I734*H734,2)</f>
        <v>0</v>
      </c>
      <c r="BL734" s="19" t="s">
        <v>254</v>
      </c>
      <c r="BM734" s="213" t="s">
        <v>782</v>
      </c>
    </row>
    <row r="735" s="2" customFormat="1" ht="24.15" customHeight="1">
      <c r="A735" s="40"/>
      <c r="B735" s="41"/>
      <c r="C735" s="202" t="s">
        <v>783</v>
      </c>
      <c r="D735" s="202" t="s">
        <v>138</v>
      </c>
      <c r="E735" s="203" t="s">
        <v>784</v>
      </c>
      <c r="F735" s="204" t="s">
        <v>785</v>
      </c>
      <c r="G735" s="205" t="s">
        <v>206</v>
      </c>
      <c r="H735" s="206">
        <v>3</v>
      </c>
      <c r="I735" s="207"/>
      <c r="J735" s="208">
        <f>ROUND(I735*H735,2)</f>
        <v>0</v>
      </c>
      <c r="K735" s="204" t="s">
        <v>142</v>
      </c>
      <c r="L735" s="46"/>
      <c r="M735" s="209" t="s">
        <v>19</v>
      </c>
      <c r="N735" s="210" t="s">
        <v>45</v>
      </c>
      <c r="O735" s="86"/>
      <c r="P735" s="211">
        <f>O735*H735</f>
        <v>0</v>
      </c>
      <c r="Q735" s="211">
        <v>0</v>
      </c>
      <c r="R735" s="211">
        <f>Q735*H735</f>
        <v>0</v>
      </c>
      <c r="S735" s="211">
        <v>0</v>
      </c>
      <c r="T735" s="212">
        <f>S735*H735</f>
        <v>0</v>
      </c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R735" s="213" t="s">
        <v>254</v>
      </c>
      <c r="AT735" s="213" t="s">
        <v>138</v>
      </c>
      <c r="AU735" s="213" t="s">
        <v>84</v>
      </c>
      <c r="AY735" s="19" t="s">
        <v>136</v>
      </c>
      <c r="BE735" s="214">
        <f>IF(N735="základní",J735,0)</f>
        <v>0</v>
      </c>
      <c r="BF735" s="214">
        <f>IF(N735="snížená",J735,0)</f>
        <v>0</v>
      </c>
      <c r="BG735" s="214">
        <f>IF(N735="zákl. přenesená",J735,0)</f>
        <v>0</v>
      </c>
      <c r="BH735" s="214">
        <f>IF(N735="sníž. přenesená",J735,0)</f>
        <v>0</v>
      </c>
      <c r="BI735" s="214">
        <f>IF(N735="nulová",J735,0)</f>
        <v>0</v>
      </c>
      <c r="BJ735" s="19" t="s">
        <v>82</v>
      </c>
      <c r="BK735" s="214">
        <f>ROUND(I735*H735,2)</f>
        <v>0</v>
      </c>
      <c r="BL735" s="19" t="s">
        <v>254</v>
      </c>
      <c r="BM735" s="213" t="s">
        <v>786</v>
      </c>
    </row>
    <row r="736" s="2" customFormat="1">
      <c r="A736" s="40"/>
      <c r="B736" s="41"/>
      <c r="C736" s="42"/>
      <c r="D736" s="215" t="s">
        <v>145</v>
      </c>
      <c r="E736" s="42"/>
      <c r="F736" s="216" t="s">
        <v>787</v>
      </c>
      <c r="G736" s="42"/>
      <c r="H736" s="42"/>
      <c r="I736" s="217"/>
      <c r="J736" s="42"/>
      <c r="K736" s="42"/>
      <c r="L736" s="46"/>
      <c r="M736" s="218"/>
      <c r="N736" s="219"/>
      <c r="O736" s="86"/>
      <c r="P736" s="86"/>
      <c r="Q736" s="86"/>
      <c r="R736" s="86"/>
      <c r="S736" s="86"/>
      <c r="T736" s="87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T736" s="19" t="s">
        <v>145</v>
      </c>
      <c r="AU736" s="19" t="s">
        <v>84</v>
      </c>
    </row>
    <row r="737" s="2" customFormat="1" ht="16.5" customHeight="1">
      <c r="A737" s="40"/>
      <c r="B737" s="41"/>
      <c r="C737" s="253" t="s">
        <v>788</v>
      </c>
      <c r="D737" s="253" t="s">
        <v>185</v>
      </c>
      <c r="E737" s="254" t="s">
        <v>789</v>
      </c>
      <c r="F737" s="255" t="s">
        <v>790</v>
      </c>
      <c r="G737" s="256" t="s">
        <v>206</v>
      </c>
      <c r="H737" s="257">
        <v>3</v>
      </c>
      <c r="I737" s="258"/>
      <c r="J737" s="259">
        <f>ROUND(I737*H737,2)</f>
        <v>0</v>
      </c>
      <c r="K737" s="255" t="s">
        <v>142</v>
      </c>
      <c r="L737" s="260"/>
      <c r="M737" s="261" t="s">
        <v>19</v>
      </c>
      <c r="N737" s="262" t="s">
        <v>45</v>
      </c>
      <c r="O737" s="86"/>
      <c r="P737" s="211">
        <f>O737*H737</f>
        <v>0</v>
      </c>
      <c r="Q737" s="211">
        <v>0.0055999999999999999</v>
      </c>
      <c r="R737" s="211">
        <f>Q737*H737</f>
        <v>0.016799999999999999</v>
      </c>
      <c r="S737" s="211">
        <v>0</v>
      </c>
      <c r="T737" s="212">
        <f>S737*H737</f>
        <v>0</v>
      </c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R737" s="213" t="s">
        <v>359</v>
      </c>
      <c r="AT737" s="213" t="s">
        <v>185</v>
      </c>
      <c r="AU737" s="213" t="s">
        <v>84</v>
      </c>
      <c r="AY737" s="19" t="s">
        <v>136</v>
      </c>
      <c r="BE737" s="214">
        <f>IF(N737="základní",J737,0)</f>
        <v>0</v>
      </c>
      <c r="BF737" s="214">
        <f>IF(N737="snížená",J737,0)</f>
        <v>0</v>
      </c>
      <c r="BG737" s="214">
        <f>IF(N737="zákl. přenesená",J737,0)</f>
        <v>0</v>
      </c>
      <c r="BH737" s="214">
        <f>IF(N737="sníž. přenesená",J737,0)</f>
        <v>0</v>
      </c>
      <c r="BI737" s="214">
        <f>IF(N737="nulová",J737,0)</f>
        <v>0</v>
      </c>
      <c r="BJ737" s="19" t="s">
        <v>82</v>
      </c>
      <c r="BK737" s="214">
        <f>ROUND(I737*H737,2)</f>
        <v>0</v>
      </c>
      <c r="BL737" s="19" t="s">
        <v>254</v>
      </c>
      <c r="BM737" s="213" t="s">
        <v>791</v>
      </c>
    </row>
    <row r="738" s="2" customFormat="1" ht="16.5" customHeight="1">
      <c r="A738" s="40"/>
      <c r="B738" s="41"/>
      <c r="C738" s="202" t="s">
        <v>792</v>
      </c>
      <c r="D738" s="202" t="s">
        <v>138</v>
      </c>
      <c r="E738" s="203" t="s">
        <v>793</v>
      </c>
      <c r="F738" s="204" t="s">
        <v>794</v>
      </c>
      <c r="G738" s="205" t="s">
        <v>722</v>
      </c>
      <c r="H738" s="206">
        <v>1</v>
      </c>
      <c r="I738" s="207"/>
      <c r="J738" s="208">
        <f>ROUND(I738*H738,2)</f>
        <v>0</v>
      </c>
      <c r="K738" s="204" t="s">
        <v>142</v>
      </c>
      <c r="L738" s="46"/>
      <c r="M738" s="209" t="s">
        <v>19</v>
      </c>
      <c r="N738" s="210" t="s">
        <v>45</v>
      </c>
      <c r="O738" s="86"/>
      <c r="P738" s="211">
        <f>O738*H738</f>
        <v>0</v>
      </c>
      <c r="Q738" s="211">
        <v>0.00114</v>
      </c>
      <c r="R738" s="211">
        <f>Q738*H738</f>
        <v>0.00114</v>
      </c>
      <c r="S738" s="211">
        <v>0</v>
      </c>
      <c r="T738" s="212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13" t="s">
        <v>254</v>
      </c>
      <c r="AT738" s="213" t="s">
        <v>138</v>
      </c>
      <c r="AU738" s="213" t="s">
        <v>84</v>
      </c>
      <c r="AY738" s="19" t="s">
        <v>136</v>
      </c>
      <c r="BE738" s="214">
        <f>IF(N738="základní",J738,0)</f>
        <v>0</v>
      </c>
      <c r="BF738" s="214">
        <f>IF(N738="snížená",J738,0)</f>
        <v>0</v>
      </c>
      <c r="BG738" s="214">
        <f>IF(N738="zákl. přenesená",J738,0)</f>
        <v>0</v>
      </c>
      <c r="BH738" s="214">
        <f>IF(N738="sníž. přenesená",J738,0)</f>
        <v>0</v>
      </c>
      <c r="BI738" s="214">
        <f>IF(N738="nulová",J738,0)</f>
        <v>0</v>
      </c>
      <c r="BJ738" s="19" t="s">
        <v>82</v>
      </c>
      <c r="BK738" s="214">
        <f>ROUND(I738*H738,2)</f>
        <v>0</v>
      </c>
      <c r="BL738" s="19" t="s">
        <v>254</v>
      </c>
      <c r="BM738" s="213" t="s">
        <v>795</v>
      </c>
    </row>
    <row r="739" s="2" customFormat="1">
      <c r="A739" s="40"/>
      <c r="B739" s="41"/>
      <c r="C739" s="42"/>
      <c r="D739" s="215" t="s">
        <v>145</v>
      </c>
      <c r="E739" s="42"/>
      <c r="F739" s="216" t="s">
        <v>796</v>
      </c>
      <c r="G739" s="42"/>
      <c r="H739" s="42"/>
      <c r="I739" s="217"/>
      <c r="J739" s="42"/>
      <c r="K739" s="42"/>
      <c r="L739" s="46"/>
      <c r="M739" s="218"/>
      <c r="N739" s="219"/>
      <c r="O739" s="86"/>
      <c r="P739" s="86"/>
      <c r="Q739" s="86"/>
      <c r="R739" s="86"/>
      <c r="S739" s="86"/>
      <c r="T739" s="87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145</v>
      </c>
      <c r="AU739" s="19" t="s">
        <v>84</v>
      </c>
    </row>
    <row r="740" s="14" customFormat="1">
      <c r="A740" s="14"/>
      <c r="B740" s="231"/>
      <c r="C740" s="232"/>
      <c r="D740" s="222" t="s">
        <v>147</v>
      </c>
      <c r="E740" s="233" t="s">
        <v>19</v>
      </c>
      <c r="F740" s="234" t="s">
        <v>82</v>
      </c>
      <c r="G740" s="232"/>
      <c r="H740" s="235">
        <v>1</v>
      </c>
      <c r="I740" s="236"/>
      <c r="J740" s="232"/>
      <c r="K740" s="232"/>
      <c r="L740" s="237"/>
      <c r="M740" s="238"/>
      <c r="N740" s="239"/>
      <c r="O740" s="239"/>
      <c r="P740" s="239"/>
      <c r="Q740" s="239"/>
      <c r="R740" s="239"/>
      <c r="S740" s="239"/>
      <c r="T740" s="240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41" t="s">
        <v>147</v>
      </c>
      <c r="AU740" s="241" t="s">
        <v>84</v>
      </c>
      <c r="AV740" s="14" t="s">
        <v>84</v>
      </c>
      <c r="AW740" s="14" t="s">
        <v>36</v>
      </c>
      <c r="AX740" s="14" t="s">
        <v>74</v>
      </c>
      <c r="AY740" s="241" t="s">
        <v>136</v>
      </c>
    </row>
    <row r="741" s="15" customFormat="1">
      <c r="A741" s="15"/>
      <c r="B741" s="242"/>
      <c r="C741" s="243"/>
      <c r="D741" s="222" t="s">
        <v>147</v>
      </c>
      <c r="E741" s="244" t="s">
        <v>19</v>
      </c>
      <c r="F741" s="245" t="s">
        <v>155</v>
      </c>
      <c r="G741" s="243"/>
      <c r="H741" s="246">
        <v>1</v>
      </c>
      <c r="I741" s="247"/>
      <c r="J741" s="243"/>
      <c r="K741" s="243"/>
      <c r="L741" s="248"/>
      <c r="M741" s="249"/>
      <c r="N741" s="250"/>
      <c r="O741" s="250"/>
      <c r="P741" s="250"/>
      <c r="Q741" s="250"/>
      <c r="R741" s="250"/>
      <c r="S741" s="250"/>
      <c r="T741" s="251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52" t="s">
        <v>147</v>
      </c>
      <c r="AU741" s="252" t="s">
        <v>84</v>
      </c>
      <c r="AV741" s="15" t="s">
        <v>143</v>
      </c>
      <c r="AW741" s="15" t="s">
        <v>36</v>
      </c>
      <c r="AX741" s="15" t="s">
        <v>82</v>
      </c>
      <c r="AY741" s="252" t="s">
        <v>136</v>
      </c>
    </row>
    <row r="742" s="2" customFormat="1" ht="16.5" customHeight="1">
      <c r="A742" s="40"/>
      <c r="B742" s="41"/>
      <c r="C742" s="253" t="s">
        <v>797</v>
      </c>
      <c r="D742" s="253" t="s">
        <v>185</v>
      </c>
      <c r="E742" s="254" t="s">
        <v>798</v>
      </c>
      <c r="F742" s="255" t="s">
        <v>799</v>
      </c>
      <c r="G742" s="256" t="s">
        <v>206</v>
      </c>
      <c r="H742" s="257">
        <v>1</v>
      </c>
      <c r="I742" s="258"/>
      <c r="J742" s="259">
        <f>ROUND(I742*H742,2)</f>
        <v>0</v>
      </c>
      <c r="K742" s="255" t="s">
        <v>142</v>
      </c>
      <c r="L742" s="260"/>
      <c r="M742" s="261" t="s">
        <v>19</v>
      </c>
      <c r="N742" s="262" t="s">
        <v>45</v>
      </c>
      <c r="O742" s="86"/>
      <c r="P742" s="211">
        <f>O742*H742</f>
        <v>0</v>
      </c>
      <c r="Q742" s="211">
        <v>0.0097999999999999997</v>
      </c>
      <c r="R742" s="211">
        <f>Q742*H742</f>
        <v>0.0097999999999999997</v>
      </c>
      <c r="S742" s="211">
        <v>0</v>
      </c>
      <c r="T742" s="212">
        <f>S742*H742</f>
        <v>0</v>
      </c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R742" s="213" t="s">
        <v>359</v>
      </c>
      <c r="AT742" s="213" t="s">
        <v>185</v>
      </c>
      <c r="AU742" s="213" t="s">
        <v>84</v>
      </c>
      <c r="AY742" s="19" t="s">
        <v>136</v>
      </c>
      <c r="BE742" s="214">
        <f>IF(N742="základní",J742,0)</f>
        <v>0</v>
      </c>
      <c r="BF742" s="214">
        <f>IF(N742="snížená",J742,0)</f>
        <v>0</v>
      </c>
      <c r="BG742" s="214">
        <f>IF(N742="zákl. přenesená",J742,0)</f>
        <v>0</v>
      </c>
      <c r="BH742" s="214">
        <f>IF(N742="sníž. přenesená",J742,0)</f>
        <v>0</v>
      </c>
      <c r="BI742" s="214">
        <f>IF(N742="nulová",J742,0)</f>
        <v>0</v>
      </c>
      <c r="BJ742" s="19" t="s">
        <v>82</v>
      </c>
      <c r="BK742" s="214">
        <f>ROUND(I742*H742,2)</f>
        <v>0</v>
      </c>
      <c r="BL742" s="19" t="s">
        <v>254</v>
      </c>
      <c r="BM742" s="213" t="s">
        <v>800</v>
      </c>
    </row>
    <row r="743" s="14" customFormat="1">
      <c r="A743" s="14"/>
      <c r="B743" s="231"/>
      <c r="C743" s="232"/>
      <c r="D743" s="222" t="s">
        <v>147</v>
      </c>
      <c r="E743" s="233" t="s">
        <v>19</v>
      </c>
      <c r="F743" s="234" t="s">
        <v>82</v>
      </c>
      <c r="G743" s="232"/>
      <c r="H743" s="235">
        <v>1</v>
      </c>
      <c r="I743" s="236"/>
      <c r="J743" s="232"/>
      <c r="K743" s="232"/>
      <c r="L743" s="237"/>
      <c r="M743" s="238"/>
      <c r="N743" s="239"/>
      <c r="O743" s="239"/>
      <c r="P743" s="239"/>
      <c r="Q743" s="239"/>
      <c r="R743" s="239"/>
      <c r="S743" s="239"/>
      <c r="T743" s="240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1" t="s">
        <v>147</v>
      </c>
      <c r="AU743" s="241" t="s">
        <v>84</v>
      </c>
      <c r="AV743" s="14" t="s">
        <v>84</v>
      </c>
      <c r="AW743" s="14" t="s">
        <v>36</v>
      </c>
      <c r="AX743" s="14" t="s">
        <v>74</v>
      </c>
      <c r="AY743" s="241" t="s">
        <v>136</v>
      </c>
    </row>
    <row r="744" s="15" customFormat="1">
      <c r="A744" s="15"/>
      <c r="B744" s="242"/>
      <c r="C744" s="243"/>
      <c r="D744" s="222" t="s">
        <v>147</v>
      </c>
      <c r="E744" s="244" t="s">
        <v>19</v>
      </c>
      <c r="F744" s="245" t="s">
        <v>155</v>
      </c>
      <c r="G744" s="243"/>
      <c r="H744" s="246">
        <v>1</v>
      </c>
      <c r="I744" s="247"/>
      <c r="J744" s="243"/>
      <c r="K744" s="243"/>
      <c r="L744" s="248"/>
      <c r="M744" s="249"/>
      <c r="N744" s="250"/>
      <c r="O744" s="250"/>
      <c r="P744" s="250"/>
      <c r="Q744" s="250"/>
      <c r="R744" s="250"/>
      <c r="S744" s="250"/>
      <c r="T744" s="251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52" t="s">
        <v>147</v>
      </c>
      <c r="AU744" s="252" t="s">
        <v>84</v>
      </c>
      <c r="AV744" s="15" t="s">
        <v>143</v>
      </c>
      <c r="AW744" s="15" t="s">
        <v>36</v>
      </c>
      <c r="AX744" s="15" t="s">
        <v>82</v>
      </c>
      <c r="AY744" s="252" t="s">
        <v>136</v>
      </c>
    </row>
    <row r="745" s="2" customFormat="1" ht="16.5" customHeight="1">
      <c r="A745" s="40"/>
      <c r="B745" s="41"/>
      <c r="C745" s="202" t="s">
        <v>801</v>
      </c>
      <c r="D745" s="202" t="s">
        <v>138</v>
      </c>
      <c r="E745" s="203" t="s">
        <v>802</v>
      </c>
      <c r="F745" s="204" t="s">
        <v>803</v>
      </c>
      <c r="G745" s="205" t="s">
        <v>206</v>
      </c>
      <c r="H745" s="206">
        <v>4</v>
      </c>
      <c r="I745" s="207"/>
      <c r="J745" s="208">
        <f>ROUND(I745*H745,2)</f>
        <v>0</v>
      </c>
      <c r="K745" s="204" t="s">
        <v>142</v>
      </c>
      <c r="L745" s="46"/>
      <c r="M745" s="209" t="s">
        <v>19</v>
      </c>
      <c r="N745" s="210" t="s">
        <v>45</v>
      </c>
      <c r="O745" s="86"/>
      <c r="P745" s="211">
        <f>O745*H745</f>
        <v>0</v>
      </c>
      <c r="Q745" s="211">
        <v>0</v>
      </c>
      <c r="R745" s="211">
        <f>Q745*H745</f>
        <v>0</v>
      </c>
      <c r="S745" s="211">
        <v>0.00048999999999999998</v>
      </c>
      <c r="T745" s="212">
        <f>S745*H745</f>
        <v>0.0019599999999999999</v>
      </c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R745" s="213" t="s">
        <v>254</v>
      </c>
      <c r="AT745" s="213" t="s">
        <v>138</v>
      </c>
      <c r="AU745" s="213" t="s">
        <v>84</v>
      </c>
      <c r="AY745" s="19" t="s">
        <v>136</v>
      </c>
      <c r="BE745" s="214">
        <f>IF(N745="základní",J745,0)</f>
        <v>0</v>
      </c>
      <c r="BF745" s="214">
        <f>IF(N745="snížená",J745,0)</f>
        <v>0</v>
      </c>
      <c r="BG745" s="214">
        <f>IF(N745="zákl. přenesená",J745,0)</f>
        <v>0</v>
      </c>
      <c r="BH745" s="214">
        <f>IF(N745="sníž. přenesená",J745,0)</f>
        <v>0</v>
      </c>
      <c r="BI745" s="214">
        <f>IF(N745="nulová",J745,0)</f>
        <v>0</v>
      </c>
      <c r="BJ745" s="19" t="s">
        <v>82</v>
      </c>
      <c r="BK745" s="214">
        <f>ROUND(I745*H745,2)</f>
        <v>0</v>
      </c>
      <c r="BL745" s="19" t="s">
        <v>254</v>
      </c>
      <c r="BM745" s="213" t="s">
        <v>804</v>
      </c>
    </row>
    <row r="746" s="2" customFormat="1">
      <c r="A746" s="40"/>
      <c r="B746" s="41"/>
      <c r="C746" s="42"/>
      <c r="D746" s="215" t="s">
        <v>145</v>
      </c>
      <c r="E746" s="42"/>
      <c r="F746" s="216" t="s">
        <v>805</v>
      </c>
      <c r="G746" s="42"/>
      <c r="H746" s="42"/>
      <c r="I746" s="217"/>
      <c r="J746" s="42"/>
      <c r="K746" s="42"/>
      <c r="L746" s="46"/>
      <c r="M746" s="218"/>
      <c r="N746" s="219"/>
      <c r="O746" s="86"/>
      <c r="P746" s="86"/>
      <c r="Q746" s="86"/>
      <c r="R746" s="86"/>
      <c r="S746" s="86"/>
      <c r="T746" s="87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T746" s="19" t="s">
        <v>145</v>
      </c>
      <c r="AU746" s="19" t="s">
        <v>84</v>
      </c>
    </row>
    <row r="747" s="14" customFormat="1">
      <c r="A747" s="14"/>
      <c r="B747" s="231"/>
      <c r="C747" s="232"/>
      <c r="D747" s="222" t="s">
        <v>147</v>
      </c>
      <c r="E747" s="233" t="s">
        <v>19</v>
      </c>
      <c r="F747" s="234" t="s">
        <v>143</v>
      </c>
      <c r="G747" s="232"/>
      <c r="H747" s="235">
        <v>4</v>
      </c>
      <c r="I747" s="236"/>
      <c r="J747" s="232"/>
      <c r="K747" s="232"/>
      <c r="L747" s="237"/>
      <c r="M747" s="238"/>
      <c r="N747" s="239"/>
      <c r="O747" s="239"/>
      <c r="P747" s="239"/>
      <c r="Q747" s="239"/>
      <c r="R747" s="239"/>
      <c r="S747" s="239"/>
      <c r="T747" s="240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1" t="s">
        <v>147</v>
      </c>
      <c r="AU747" s="241" t="s">
        <v>84</v>
      </c>
      <c r="AV747" s="14" t="s">
        <v>84</v>
      </c>
      <c r="AW747" s="14" t="s">
        <v>36</v>
      </c>
      <c r="AX747" s="14" t="s">
        <v>74</v>
      </c>
      <c r="AY747" s="241" t="s">
        <v>136</v>
      </c>
    </row>
    <row r="748" s="15" customFormat="1">
      <c r="A748" s="15"/>
      <c r="B748" s="242"/>
      <c r="C748" s="243"/>
      <c r="D748" s="222" t="s">
        <v>147</v>
      </c>
      <c r="E748" s="244" t="s">
        <v>19</v>
      </c>
      <c r="F748" s="245" t="s">
        <v>155</v>
      </c>
      <c r="G748" s="243"/>
      <c r="H748" s="246">
        <v>4</v>
      </c>
      <c r="I748" s="247"/>
      <c r="J748" s="243"/>
      <c r="K748" s="243"/>
      <c r="L748" s="248"/>
      <c r="M748" s="249"/>
      <c r="N748" s="250"/>
      <c r="O748" s="250"/>
      <c r="P748" s="250"/>
      <c r="Q748" s="250"/>
      <c r="R748" s="250"/>
      <c r="S748" s="250"/>
      <c r="T748" s="251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52" t="s">
        <v>147</v>
      </c>
      <c r="AU748" s="252" t="s">
        <v>84</v>
      </c>
      <c r="AV748" s="15" t="s">
        <v>143</v>
      </c>
      <c r="AW748" s="15" t="s">
        <v>36</v>
      </c>
      <c r="AX748" s="15" t="s">
        <v>82</v>
      </c>
      <c r="AY748" s="252" t="s">
        <v>136</v>
      </c>
    </row>
    <row r="749" s="2" customFormat="1" ht="16.5" customHeight="1">
      <c r="A749" s="40"/>
      <c r="B749" s="41"/>
      <c r="C749" s="202" t="s">
        <v>806</v>
      </c>
      <c r="D749" s="202" t="s">
        <v>138</v>
      </c>
      <c r="E749" s="203" t="s">
        <v>807</v>
      </c>
      <c r="F749" s="204" t="s">
        <v>808</v>
      </c>
      <c r="G749" s="205" t="s">
        <v>722</v>
      </c>
      <c r="H749" s="206">
        <v>6</v>
      </c>
      <c r="I749" s="207"/>
      <c r="J749" s="208">
        <f>ROUND(I749*H749,2)</f>
        <v>0</v>
      </c>
      <c r="K749" s="204" t="s">
        <v>142</v>
      </c>
      <c r="L749" s="46"/>
      <c r="M749" s="209" t="s">
        <v>19</v>
      </c>
      <c r="N749" s="210" t="s">
        <v>45</v>
      </c>
      <c r="O749" s="86"/>
      <c r="P749" s="211">
        <f>O749*H749</f>
        <v>0</v>
      </c>
      <c r="Q749" s="211">
        <v>0</v>
      </c>
      <c r="R749" s="211">
        <f>Q749*H749</f>
        <v>0</v>
      </c>
      <c r="S749" s="211">
        <v>0.00156</v>
      </c>
      <c r="T749" s="212">
        <f>S749*H749</f>
        <v>0.0093600000000000003</v>
      </c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R749" s="213" t="s">
        <v>254</v>
      </c>
      <c r="AT749" s="213" t="s">
        <v>138</v>
      </c>
      <c r="AU749" s="213" t="s">
        <v>84</v>
      </c>
      <c r="AY749" s="19" t="s">
        <v>136</v>
      </c>
      <c r="BE749" s="214">
        <f>IF(N749="základní",J749,0)</f>
        <v>0</v>
      </c>
      <c r="BF749" s="214">
        <f>IF(N749="snížená",J749,0)</f>
        <v>0</v>
      </c>
      <c r="BG749" s="214">
        <f>IF(N749="zákl. přenesená",J749,0)</f>
        <v>0</v>
      </c>
      <c r="BH749" s="214">
        <f>IF(N749="sníž. přenesená",J749,0)</f>
        <v>0</v>
      </c>
      <c r="BI749" s="214">
        <f>IF(N749="nulová",J749,0)</f>
        <v>0</v>
      </c>
      <c r="BJ749" s="19" t="s">
        <v>82</v>
      </c>
      <c r="BK749" s="214">
        <f>ROUND(I749*H749,2)</f>
        <v>0</v>
      </c>
      <c r="BL749" s="19" t="s">
        <v>254</v>
      </c>
      <c r="BM749" s="213" t="s">
        <v>809</v>
      </c>
    </row>
    <row r="750" s="2" customFormat="1">
      <c r="A750" s="40"/>
      <c r="B750" s="41"/>
      <c r="C750" s="42"/>
      <c r="D750" s="215" t="s">
        <v>145</v>
      </c>
      <c r="E750" s="42"/>
      <c r="F750" s="216" t="s">
        <v>810</v>
      </c>
      <c r="G750" s="42"/>
      <c r="H750" s="42"/>
      <c r="I750" s="217"/>
      <c r="J750" s="42"/>
      <c r="K750" s="42"/>
      <c r="L750" s="46"/>
      <c r="M750" s="218"/>
      <c r="N750" s="219"/>
      <c r="O750" s="86"/>
      <c r="P750" s="86"/>
      <c r="Q750" s="86"/>
      <c r="R750" s="86"/>
      <c r="S750" s="86"/>
      <c r="T750" s="87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T750" s="19" t="s">
        <v>145</v>
      </c>
      <c r="AU750" s="19" t="s">
        <v>84</v>
      </c>
    </row>
    <row r="751" s="14" customFormat="1">
      <c r="A751" s="14"/>
      <c r="B751" s="231"/>
      <c r="C751" s="232"/>
      <c r="D751" s="222" t="s">
        <v>147</v>
      </c>
      <c r="E751" s="233" t="s">
        <v>19</v>
      </c>
      <c r="F751" s="234" t="s">
        <v>175</v>
      </c>
      <c r="G751" s="232"/>
      <c r="H751" s="235">
        <v>6</v>
      </c>
      <c r="I751" s="236"/>
      <c r="J751" s="232"/>
      <c r="K751" s="232"/>
      <c r="L751" s="237"/>
      <c r="M751" s="238"/>
      <c r="N751" s="239"/>
      <c r="O751" s="239"/>
      <c r="P751" s="239"/>
      <c r="Q751" s="239"/>
      <c r="R751" s="239"/>
      <c r="S751" s="239"/>
      <c r="T751" s="240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1" t="s">
        <v>147</v>
      </c>
      <c r="AU751" s="241" t="s">
        <v>84</v>
      </c>
      <c r="AV751" s="14" t="s">
        <v>84</v>
      </c>
      <c r="AW751" s="14" t="s">
        <v>36</v>
      </c>
      <c r="AX751" s="14" t="s">
        <v>74</v>
      </c>
      <c r="AY751" s="241" t="s">
        <v>136</v>
      </c>
    </row>
    <row r="752" s="15" customFormat="1">
      <c r="A752" s="15"/>
      <c r="B752" s="242"/>
      <c r="C752" s="243"/>
      <c r="D752" s="222" t="s">
        <v>147</v>
      </c>
      <c r="E752" s="244" t="s">
        <v>19</v>
      </c>
      <c r="F752" s="245" t="s">
        <v>155</v>
      </c>
      <c r="G752" s="243"/>
      <c r="H752" s="246">
        <v>6</v>
      </c>
      <c r="I752" s="247"/>
      <c r="J752" s="243"/>
      <c r="K752" s="243"/>
      <c r="L752" s="248"/>
      <c r="M752" s="249"/>
      <c r="N752" s="250"/>
      <c r="O752" s="250"/>
      <c r="P752" s="250"/>
      <c r="Q752" s="250"/>
      <c r="R752" s="250"/>
      <c r="S752" s="250"/>
      <c r="T752" s="251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52" t="s">
        <v>147</v>
      </c>
      <c r="AU752" s="252" t="s">
        <v>84</v>
      </c>
      <c r="AV752" s="15" t="s">
        <v>143</v>
      </c>
      <c r="AW752" s="15" t="s">
        <v>36</v>
      </c>
      <c r="AX752" s="15" t="s">
        <v>82</v>
      </c>
      <c r="AY752" s="252" t="s">
        <v>136</v>
      </c>
    </row>
    <row r="753" s="2" customFormat="1" ht="24.15" customHeight="1">
      <c r="A753" s="40"/>
      <c r="B753" s="41"/>
      <c r="C753" s="202" t="s">
        <v>811</v>
      </c>
      <c r="D753" s="202" t="s">
        <v>138</v>
      </c>
      <c r="E753" s="203" t="s">
        <v>812</v>
      </c>
      <c r="F753" s="204" t="s">
        <v>813</v>
      </c>
      <c r="G753" s="205" t="s">
        <v>722</v>
      </c>
      <c r="H753" s="206">
        <v>1</v>
      </c>
      <c r="I753" s="207"/>
      <c r="J753" s="208">
        <f>ROUND(I753*H753,2)</f>
        <v>0</v>
      </c>
      <c r="K753" s="204" t="s">
        <v>142</v>
      </c>
      <c r="L753" s="46"/>
      <c r="M753" s="209" t="s">
        <v>19</v>
      </c>
      <c r="N753" s="210" t="s">
        <v>45</v>
      </c>
      <c r="O753" s="86"/>
      <c r="P753" s="211">
        <f>O753*H753</f>
        <v>0</v>
      </c>
      <c r="Q753" s="211">
        <v>0.00172</v>
      </c>
      <c r="R753" s="211">
        <f>Q753*H753</f>
        <v>0.00172</v>
      </c>
      <c r="S753" s="211">
        <v>0</v>
      </c>
      <c r="T753" s="212">
        <f>S753*H753</f>
        <v>0</v>
      </c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R753" s="213" t="s">
        <v>254</v>
      </c>
      <c r="AT753" s="213" t="s">
        <v>138</v>
      </c>
      <c r="AU753" s="213" t="s">
        <v>84</v>
      </c>
      <c r="AY753" s="19" t="s">
        <v>136</v>
      </c>
      <c r="BE753" s="214">
        <f>IF(N753="základní",J753,0)</f>
        <v>0</v>
      </c>
      <c r="BF753" s="214">
        <f>IF(N753="snížená",J753,0)</f>
        <v>0</v>
      </c>
      <c r="BG753" s="214">
        <f>IF(N753="zákl. přenesená",J753,0)</f>
        <v>0</v>
      </c>
      <c r="BH753" s="214">
        <f>IF(N753="sníž. přenesená",J753,0)</f>
        <v>0</v>
      </c>
      <c r="BI753" s="214">
        <f>IF(N753="nulová",J753,0)</f>
        <v>0</v>
      </c>
      <c r="BJ753" s="19" t="s">
        <v>82</v>
      </c>
      <c r="BK753" s="214">
        <f>ROUND(I753*H753,2)</f>
        <v>0</v>
      </c>
      <c r="BL753" s="19" t="s">
        <v>254</v>
      </c>
      <c r="BM753" s="213" t="s">
        <v>814</v>
      </c>
    </row>
    <row r="754" s="2" customFormat="1">
      <c r="A754" s="40"/>
      <c r="B754" s="41"/>
      <c r="C754" s="42"/>
      <c r="D754" s="215" t="s">
        <v>145</v>
      </c>
      <c r="E754" s="42"/>
      <c r="F754" s="216" t="s">
        <v>815</v>
      </c>
      <c r="G754" s="42"/>
      <c r="H754" s="42"/>
      <c r="I754" s="217"/>
      <c r="J754" s="42"/>
      <c r="K754" s="42"/>
      <c r="L754" s="46"/>
      <c r="M754" s="218"/>
      <c r="N754" s="219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145</v>
      </c>
      <c r="AU754" s="19" t="s">
        <v>84</v>
      </c>
    </row>
    <row r="755" s="2" customFormat="1" ht="16.5" customHeight="1">
      <c r="A755" s="40"/>
      <c r="B755" s="41"/>
      <c r="C755" s="202" t="s">
        <v>816</v>
      </c>
      <c r="D755" s="202" t="s">
        <v>138</v>
      </c>
      <c r="E755" s="203" t="s">
        <v>817</v>
      </c>
      <c r="F755" s="204" t="s">
        <v>818</v>
      </c>
      <c r="G755" s="205" t="s">
        <v>722</v>
      </c>
      <c r="H755" s="206">
        <v>1</v>
      </c>
      <c r="I755" s="207"/>
      <c r="J755" s="208">
        <f>ROUND(I755*H755,2)</f>
        <v>0</v>
      </c>
      <c r="K755" s="204" t="s">
        <v>142</v>
      </c>
      <c r="L755" s="46"/>
      <c r="M755" s="209" t="s">
        <v>19</v>
      </c>
      <c r="N755" s="210" t="s">
        <v>45</v>
      </c>
      <c r="O755" s="86"/>
      <c r="P755" s="211">
        <f>O755*H755</f>
        <v>0</v>
      </c>
      <c r="Q755" s="211">
        <v>0.0018400000000000001</v>
      </c>
      <c r="R755" s="211">
        <f>Q755*H755</f>
        <v>0.0018400000000000001</v>
      </c>
      <c r="S755" s="211">
        <v>0</v>
      </c>
      <c r="T755" s="212">
        <f>S755*H755</f>
        <v>0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13" t="s">
        <v>254</v>
      </c>
      <c r="AT755" s="213" t="s">
        <v>138</v>
      </c>
      <c r="AU755" s="213" t="s">
        <v>84</v>
      </c>
      <c r="AY755" s="19" t="s">
        <v>136</v>
      </c>
      <c r="BE755" s="214">
        <f>IF(N755="základní",J755,0)</f>
        <v>0</v>
      </c>
      <c r="BF755" s="214">
        <f>IF(N755="snížená",J755,0)</f>
        <v>0</v>
      </c>
      <c r="BG755" s="214">
        <f>IF(N755="zákl. přenesená",J755,0)</f>
        <v>0</v>
      </c>
      <c r="BH755" s="214">
        <f>IF(N755="sníž. přenesená",J755,0)</f>
        <v>0</v>
      </c>
      <c r="BI755" s="214">
        <f>IF(N755="nulová",J755,0)</f>
        <v>0</v>
      </c>
      <c r="BJ755" s="19" t="s">
        <v>82</v>
      </c>
      <c r="BK755" s="214">
        <f>ROUND(I755*H755,2)</f>
        <v>0</v>
      </c>
      <c r="BL755" s="19" t="s">
        <v>254</v>
      </c>
      <c r="BM755" s="213" t="s">
        <v>819</v>
      </c>
    </row>
    <row r="756" s="2" customFormat="1">
      <c r="A756" s="40"/>
      <c r="B756" s="41"/>
      <c r="C756" s="42"/>
      <c r="D756" s="215" t="s">
        <v>145</v>
      </c>
      <c r="E756" s="42"/>
      <c r="F756" s="216" t="s">
        <v>820</v>
      </c>
      <c r="G756" s="42"/>
      <c r="H756" s="42"/>
      <c r="I756" s="217"/>
      <c r="J756" s="42"/>
      <c r="K756" s="42"/>
      <c r="L756" s="46"/>
      <c r="M756" s="218"/>
      <c r="N756" s="219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145</v>
      </c>
      <c r="AU756" s="19" t="s">
        <v>84</v>
      </c>
    </row>
    <row r="757" s="13" customFormat="1">
      <c r="A757" s="13"/>
      <c r="B757" s="220"/>
      <c r="C757" s="221"/>
      <c r="D757" s="222" t="s">
        <v>147</v>
      </c>
      <c r="E757" s="223" t="s">
        <v>19</v>
      </c>
      <c r="F757" s="224" t="s">
        <v>821</v>
      </c>
      <c r="G757" s="221"/>
      <c r="H757" s="223" t="s">
        <v>19</v>
      </c>
      <c r="I757" s="225"/>
      <c r="J757" s="221"/>
      <c r="K757" s="221"/>
      <c r="L757" s="226"/>
      <c r="M757" s="227"/>
      <c r="N757" s="228"/>
      <c r="O757" s="228"/>
      <c r="P757" s="228"/>
      <c r="Q757" s="228"/>
      <c r="R757" s="228"/>
      <c r="S757" s="228"/>
      <c r="T757" s="229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0" t="s">
        <v>147</v>
      </c>
      <c r="AU757" s="230" t="s">
        <v>84</v>
      </c>
      <c r="AV757" s="13" t="s">
        <v>82</v>
      </c>
      <c r="AW757" s="13" t="s">
        <v>36</v>
      </c>
      <c r="AX757" s="13" t="s">
        <v>74</v>
      </c>
      <c r="AY757" s="230" t="s">
        <v>136</v>
      </c>
    </row>
    <row r="758" s="14" customFormat="1">
      <c r="A758" s="14"/>
      <c r="B758" s="231"/>
      <c r="C758" s="232"/>
      <c r="D758" s="222" t="s">
        <v>147</v>
      </c>
      <c r="E758" s="233" t="s">
        <v>19</v>
      </c>
      <c r="F758" s="234" t="s">
        <v>82</v>
      </c>
      <c r="G758" s="232"/>
      <c r="H758" s="235">
        <v>1</v>
      </c>
      <c r="I758" s="236"/>
      <c r="J758" s="232"/>
      <c r="K758" s="232"/>
      <c r="L758" s="237"/>
      <c r="M758" s="238"/>
      <c r="N758" s="239"/>
      <c r="O758" s="239"/>
      <c r="P758" s="239"/>
      <c r="Q758" s="239"/>
      <c r="R758" s="239"/>
      <c r="S758" s="239"/>
      <c r="T758" s="240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1" t="s">
        <v>147</v>
      </c>
      <c r="AU758" s="241" t="s">
        <v>84</v>
      </c>
      <c r="AV758" s="14" t="s">
        <v>84</v>
      </c>
      <c r="AW758" s="14" t="s">
        <v>36</v>
      </c>
      <c r="AX758" s="14" t="s">
        <v>74</v>
      </c>
      <c r="AY758" s="241" t="s">
        <v>136</v>
      </c>
    </row>
    <row r="759" s="15" customFormat="1">
      <c r="A759" s="15"/>
      <c r="B759" s="242"/>
      <c r="C759" s="243"/>
      <c r="D759" s="222" t="s">
        <v>147</v>
      </c>
      <c r="E759" s="244" t="s">
        <v>19</v>
      </c>
      <c r="F759" s="245" t="s">
        <v>155</v>
      </c>
      <c r="G759" s="243"/>
      <c r="H759" s="246">
        <v>1</v>
      </c>
      <c r="I759" s="247"/>
      <c r="J759" s="243"/>
      <c r="K759" s="243"/>
      <c r="L759" s="248"/>
      <c r="M759" s="249"/>
      <c r="N759" s="250"/>
      <c r="O759" s="250"/>
      <c r="P759" s="250"/>
      <c r="Q759" s="250"/>
      <c r="R759" s="250"/>
      <c r="S759" s="250"/>
      <c r="T759" s="251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52" t="s">
        <v>147</v>
      </c>
      <c r="AU759" s="252" t="s">
        <v>84</v>
      </c>
      <c r="AV759" s="15" t="s">
        <v>143</v>
      </c>
      <c r="AW759" s="15" t="s">
        <v>36</v>
      </c>
      <c r="AX759" s="15" t="s">
        <v>82</v>
      </c>
      <c r="AY759" s="252" t="s">
        <v>136</v>
      </c>
    </row>
    <row r="760" s="2" customFormat="1" ht="16.5" customHeight="1">
      <c r="A760" s="40"/>
      <c r="B760" s="41"/>
      <c r="C760" s="202" t="s">
        <v>822</v>
      </c>
      <c r="D760" s="202" t="s">
        <v>138</v>
      </c>
      <c r="E760" s="203" t="s">
        <v>823</v>
      </c>
      <c r="F760" s="204" t="s">
        <v>824</v>
      </c>
      <c r="G760" s="205" t="s">
        <v>722</v>
      </c>
      <c r="H760" s="206">
        <v>4</v>
      </c>
      <c r="I760" s="207"/>
      <c r="J760" s="208">
        <f>ROUND(I760*H760,2)</f>
        <v>0</v>
      </c>
      <c r="K760" s="204" t="s">
        <v>142</v>
      </c>
      <c r="L760" s="46"/>
      <c r="M760" s="209" t="s">
        <v>19</v>
      </c>
      <c r="N760" s="210" t="s">
        <v>45</v>
      </c>
      <c r="O760" s="86"/>
      <c r="P760" s="211">
        <f>O760*H760</f>
        <v>0</v>
      </c>
      <c r="Q760" s="211">
        <v>0.0018400000000000001</v>
      </c>
      <c r="R760" s="211">
        <f>Q760*H760</f>
        <v>0.0073600000000000002</v>
      </c>
      <c r="S760" s="211">
        <v>0</v>
      </c>
      <c r="T760" s="212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13" t="s">
        <v>254</v>
      </c>
      <c r="AT760" s="213" t="s">
        <v>138</v>
      </c>
      <c r="AU760" s="213" t="s">
        <v>84</v>
      </c>
      <c r="AY760" s="19" t="s">
        <v>136</v>
      </c>
      <c r="BE760" s="214">
        <f>IF(N760="základní",J760,0)</f>
        <v>0</v>
      </c>
      <c r="BF760" s="214">
        <f>IF(N760="snížená",J760,0)</f>
        <v>0</v>
      </c>
      <c r="BG760" s="214">
        <f>IF(N760="zákl. přenesená",J760,0)</f>
        <v>0</v>
      </c>
      <c r="BH760" s="214">
        <f>IF(N760="sníž. přenesená",J760,0)</f>
        <v>0</v>
      </c>
      <c r="BI760" s="214">
        <f>IF(N760="nulová",J760,0)</f>
        <v>0</v>
      </c>
      <c r="BJ760" s="19" t="s">
        <v>82</v>
      </c>
      <c r="BK760" s="214">
        <f>ROUND(I760*H760,2)</f>
        <v>0</v>
      </c>
      <c r="BL760" s="19" t="s">
        <v>254</v>
      </c>
      <c r="BM760" s="213" t="s">
        <v>825</v>
      </c>
    </row>
    <row r="761" s="2" customFormat="1">
      <c r="A761" s="40"/>
      <c r="B761" s="41"/>
      <c r="C761" s="42"/>
      <c r="D761" s="215" t="s">
        <v>145</v>
      </c>
      <c r="E761" s="42"/>
      <c r="F761" s="216" t="s">
        <v>826</v>
      </c>
      <c r="G761" s="42"/>
      <c r="H761" s="42"/>
      <c r="I761" s="217"/>
      <c r="J761" s="42"/>
      <c r="K761" s="42"/>
      <c r="L761" s="46"/>
      <c r="M761" s="218"/>
      <c r="N761" s="219"/>
      <c r="O761" s="86"/>
      <c r="P761" s="86"/>
      <c r="Q761" s="86"/>
      <c r="R761" s="86"/>
      <c r="S761" s="86"/>
      <c r="T761" s="87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19" t="s">
        <v>145</v>
      </c>
      <c r="AU761" s="19" t="s">
        <v>84</v>
      </c>
    </row>
    <row r="762" s="13" customFormat="1">
      <c r="A762" s="13"/>
      <c r="B762" s="220"/>
      <c r="C762" s="221"/>
      <c r="D762" s="222" t="s">
        <v>147</v>
      </c>
      <c r="E762" s="223" t="s">
        <v>19</v>
      </c>
      <c r="F762" s="224" t="s">
        <v>827</v>
      </c>
      <c r="G762" s="221"/>
      <c r="H762" s="223" t="s">
        <v>19</v>
      </c>
      <c r="I762" s="225"/>
      <c r="J762" s="221"/>
      <c r="K762" s="221"/>
      <c r="L762" s="226"/>
      <c r="M762" s="227"/>
      <c r="N762" s="228"/>
      <c r="O762" s="228"/>
      <c r="P762" s="228"/>
      <c r="Q762" s="228"/>
      <c r="R762" s="228"/>
      <c r="S762" s="228"/>
      <c r="T762" s="229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0" t="s">
        <v>147</v>
      </c>
      <c r="AU762" s="230" t="s">
        <v>84</v>
      </c>
      <c r="AV762" s="13" t="s">
        <v>82</v>
      </c>
      <c r="AW762" s="13" t="s">
        <v>36</v>
      </c>
      <c r="AX762" s="13" t="s">
        <v>74</v>
      </c>
      <c r="AY762" s="230" t="s">
        <v>136</v>
      </c>
    </row>
    <row r="763" s="14" customFormat="1">
      <c r="A763" s="14"/>
      <c r="B763" s="231"/>
      <c r="C763" s="232"/>
      <c r="D763" s="222" t="s">
        <v>147</v>
      </c>
      <c r="E763" s="233" t="s">
        <v>19</v>
      </c>
      <c r="F763" s="234" t="s">
        <v>143</v>
      </c>
      <c r="G763" s="232"/>
      <c r="H763" s="235">
        <v>4</v>
      </c>
      <c r="I763" s="236"/>
      <c r="J763" s="232"/>
      <c r="K763" s="232"/>
      <c r="L763" s="237"/>
      <c r="M763" s="238"/>
      <c r="N763" s="239"/>
      <c r="O763" s="239"/>
      <c r="P763" s="239"/>
      <c r="Q763" s="239"/>
      <c r="R763" s="239"/>
      <c r="S763" s="239"/>
      <c r="T763" s="240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1" t="s">
        <v>147</v>
      </c>
      <c r="AU763" s="241" t="s">
        <v>84</v>
      </c>
      <c r="AV763" s="14" t="s">
        <v>84</v>
      </c>
      <c r="AW763" s="14" t="s">
        <v>36</v>
      </c>
      <c r="AX763" s="14" t="s">
        <v>74</v>
      </c>
      <c r="AY763" s="241" t="s">
        <v>136</v>
      </c>
    </row>
    <row r="764" s="15" customFormat="1">
      <c r="A764" s="15"/>
      <c r="B764" s="242"/>
      <c r="C764" s="243"/>
      <c r="D764" s="222" t="s">
        <v>147</v>
      </c>
      <c r="E764" s="244" t="s">
        <v>19</v>
      </c>
      <c r="F764" s="245" t="s">
        <v>155</v>
      </c>
      <c r="G764" s="243"/>
      <c r="H764" s="246">
        <v>4</v>
      </c>
      <c r="I764" s="247"/>
      <c r="J764" s="243"/>
      <c r="K764" s="243"/>
      <c r="L764" s="248"/>
      <c r="M764" s="249"/>
      <c r="N764" s="250"/>
      <c r="O764" s="250"/>
      <c r="P764" s="250"/>
      <c r="Q764" s="250"/>
      <c r="R764" s="250"/>
      <c r="S764" s="250"/>
      <c r="T764" s="251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52" t="s">
        <v>147</v>
      </c>
      <c r="AU764" s="252" t="s">
        <v>84</v>
      </c>
      <c r="AV764" s="15" t="s">
        <v>143</v>
      </c>
      <c r="AW764" s="15" t="s">
        <v>36</v>
      </c>
      <c r="AX764" s="15" t="s">
        <v>82</v>
      </c>
      <c r="AY764" s="252" t="s">
        <v>136</v>
      </c>
    </row>
    <row r="765" s="2" customFormat="1" ht="24.15" customHeight="1">
      <c r="A765" s="40"/>
      <c r="B765" s="41"/>
      <c r="C765" s="202" t="s">
        <v>828</v>
      </c>
      <c r="D765" s="202" t="s">
        <v>138</v>
      </c>
      <c r="E765" s="203" t="s">
        <v>829</v>
      </c>
      <c r="F765" s="204" t="s">
        <v>830</v>
      </c>
      <c r="G765" s="205" t="s">
        <v>206</v>
      </c>
      <c r="H765" s="206">
        <v>6</v>
      </c>
      <c r="I765" s="207"/>
      <c r="J765" s="208">
        <f>ROUND(I765*H765,2)</f>
        <v>0</v>
      </c>
      <c r="K765" s="204" t="s">
        <v>142</v>
      </c>
      <c r="L765" s="46"/>
      <c r="M765" s="209" t="s">
        <v>19</v>
      </c>
      <c r="N765" s="210" t="s">
        <v>45</v>
      </c>
      <c r="O765" s="86"/>
      <c r="P765" s="211">
        <f>O765*H765</f>
        <v>0</v>
      </c>
      <c r="Q765" s="211">
        <v>0.00023000000000000001</v>
      </c>
      <c r="R765" s="211">
        <f>Q765*H765</f>
        <v>0.0013800000000000002</v>
      </c>
      <c r="S765" s="211">
        <v>0</v>
      </c>
      <c r="T765" s="212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13" t="s">
        <v>254</v>
      </c>
      <c r="AT765" s="213" t="s">
        <v>138</v>
      </c>
      <c r="AU765" s="213" t="s">
        <v>84</v>
      </c>
      <c r="AY765" s="19" t="s">
        <v>136</v>
      </c>
      <c r="BE765" s="214">
        <f>IF(N765="základní",J765,0)</f>
        <v>0</v>
      </c>
      <c r="BF765" s="214">
        <f>IF(N765="snížená",J765,0)</f>
        <v>0</v>
      </c>
      <c r="BG765" s="214">
        <f>IF(N765="zákl. přenesená",J765,0)</f>
        <v>0</v>
      </c>
      <c r="BH765" s="214">
        <f>IF(N765="sníž. přenesená",J765,0)</f>
        <v>0</v>
      </c>
      <c r="BI765" s="214">
        <f>IF(N765="nulová",J765,0)</f>
        <v>0</v>
      </c>
      <c r="BJ765" s="19" t="s">
        <v>82</v>
      </c>
      <c r="BK765" s="214">
        <f>ROUND(I765*H765,2)</f>
        <v>0</v>
      </c>
      <c r="BL765" s="19" t="s">
        <v>254</v>
      </c>
      <c r="BM765" s="213" t="s">
        <v>831</v>
      </c>
    </row>
    <row r="766" s="2" customFormat="1">
      <c r="A766" s="40"/>
      <c r="B766" s="41"/>
      <c r="C766" s="42"/>
      <c r="D766" s="215" t="s">
        <v>145</v>
      </c>
      <c r="E766" s="42"/>
      <c r="F766" s="216" t="s">
        <v>832</v>
      </c>
      <c r="G766" s="42"/>
      <c r="H766" s="42"/>
      <c r="I766" s="217"/>
      <c r="J766" s="42"/>
      <c r="K766" s="42"/>
      <c r="L766" s="46"/>
      <c r="M766" s="218"/>
      <c r="N766" s="219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145</v>
      </c>
      <c r="AU766" s="19" t="s">
        <v>84</v>
      </c>
    </row>
    <row r="767" s="2" customFormat="1" ht="49.05" customHeight="1">
      <c r="A767" s="40"/>
      <c r="B767" s="41"/>
      <c r="C767" s="202" t="s">
        <v>833</v>
      </c>
      <c r="D767" s="202" t="s">
        <v>138</v>
      </c>
      <c r="E767" s="203" t="s">
        <v>834</v>
      </c>
      <c r="F767" s="204" t="s">
        <v>835</v>
      </c>
      <c r="G767" s="205" t="s">
        <v>188</v>
      </c>
      <c r="H767" s="206">
        <v>0.248</v>
      </c>
      <c r="I767" s="207"/>
      <c r="J767" s="208">
        <f>ROUND(I767*H767,2)</f>
        <v>0</v>
      </c>
      <c r="K767" s="204" t="s">
        <v>142</v>
      </c>
      <c r="L767" s="46"/>
      <c r="M767" s="209" t="s">
        <v>19</v>
      </c>
      <c r="N767" s="210" t="s">
        <v>45</v>
      </c>
      <c r="O767" s="86"/>
      <c r="P767" s="211">
        <f>O767*H767</f>
        <v>0</v>
      </c>
      <c r="Q767" s="211">
        <v>0</v>
      </c>
      <c r="R767" s="211">
        <f>Q767*H767</f>
        <v>0</v>
      </c>
      <c r="S767" s="211">
        <v>0</v>
      </c>
      <c r="T767" s="212">
        <f>S767*H767</f>
        <v>0</v>
      </c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R767" s="213" t="s">
        <v>254</v>
      </c>
      <c r="AT767" s="213" t="s">
        <v>138</v>
      </c>
      <c r="AU767" s="213" t="s">
        <v>84</v>
      </c>
      <c r="AY767" s="19" t="s">
        <v>136</v>
      </c>
      <c r="BE767" s="214">
        <f>IF(N767="základní",J767,0)</f>
        <v>0</v>
      </c>
      <c r="BF767" s="214">
        <f>IF(N767="snížená",J767,0)</f>
        <v>0</v>
      </c>
      <c r="BG767" s="214">
        <f>IF(N767="zákl. přenesená",J767,0)</f>
        <v>0</v>
      </c>
      <c r="BH767" s="214">
        <f>IF(N767="sníž. přenesená",J767,0)</f>
        <v>0</v>
      </c>
      <c r="BI767" s="214">
        <f>IF(N767="nulová",J767,0)</f>
        <v>0</v>
      </c>
      <c r="BJ767" s="19" t="s">
        <v>82</v>
      </c>
      <c r="BK767" s="214">
        <f>ROUND(I767*H767,2)</f>
        <v>0</v>
      </c>
      <c r="BL767" s="19" t="s">
        <v>254</v>
      </c>
      <c r="BM767" s="213" t="s">
        <v>836</v>
      </c>
    </row>
    <row r="768" s="2" customFormat="1">
      <c r="A768" s="40"/>
      <c r="B768" s="41"/>
      <c r="C768" s="42"/>
      <c r="D768" s="215" t="s">
        <v>145</v>
      </c>
      <c r="E768" s="42"/>
      <c r="F768" s="216" t="s">
        <v>837</v>
      </c>
      <c r="G768" s="42"/>
      <c r="H768" s="42"/>
      <c r="I768" s="217"/>
      <c r="J768" s="42"/>
      <c r="K768" s="42"/>
      <c r="L768" s="46"/>
      <c r="M768" s="218"/>
      <c r="N768" s="219"/>
      <c r="O768" s="86"/>
      <c r="P768" s="86"/>
      <c r="Q768" s="86"/>
      <c r="R768" s="86"/>
      <c r="S768" s="86"/>
      <c r="T768" s="87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19" t="s">
        <v>145</v>
      </c>
      <c r="AU768" s="19" t="s">
        <v>84</v>
      </c>
    </row>
    <row r="769" s="12" customFormat="1" ht="22.8" customHeight="1">
      <c r="A769" s="12"/>
      <c r="B769" s="186"/>
      <c r="C769" s="187"/>
      <c r="D769" s="188" t="s">
        <v>73</v>
      </c>
      <c r="E769" s="200" t="s">
        <v>838</v>
      </c>
      <c r="F769" s="200" t="s">
        <v>839</v>
      </c>
      <c r="G769" s="187"/>
      <c r="H769" s="187"/>
      <c r="I769" s="190"/>
      <c r="J769" s="201">
        <f>BK769</f>
        <v>0</v>
      </c>
      <c r="K769" s="187"/>
      <c r="L769" s="192"/>
      <c r="M769" s="193"/>
      <c r="N769" s="194"/>
      <c r="O769" s="194"/>
      <c r="P769" s="195">
        <f>SUM(P770:P782)</f>
        <v>0</v>
      </c>
      <c r="Q769" s="194"/>
      <c r="R769" s="195">
        <f>SUM(R770:R782)</f>
        <v>0.088599999999999998</v>
      </c>
      <c r="S769" s="194"/>
      <c r="T769" s="196">
        <f>SUM(T770:T782)</f>
        <v>0</v>
      </c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R769" s="197" t="s">
        <v>84</v>
      </c>
      <c r="AT769" s="198" t="s">
        <v>73</v>
      </c>
      <c r="AU769" s="198" t="s">
        <v>82</v>
      </c>
      <c r="AY769" s="197" t="s">
        <v>136</v>
      </c>
      <c r="BK769" s="199">
        <f>SUM(BK770:BK782)</f>
        <v>0</v>
      </c>
    </row>
    <row r="770" s="2" customFormat="1" ht="21.75" customHeight="1">
      <c r="A770" s="40"/>
      <c r="B770" s="41"/>
      <c r="C770" s="202" t="s">
        <v>840</v>
      </c>
      <c r="D770" s="202" t="s">
        <v>138</v>
      </c>
      <c r="E770" s="203" t="s">
        <v>841</v>
      </c>
      <c r="F770" s="204" t="s">
        <v>634</v>
      </c>
      <c r="G770" s="205" t="s">
        <v>557</v>
      </c>
      <c r="H770" s="206">
        <v>3</v>
      </c>
      <c r="I770" s="207"/>
      <c r="J770" s="208">
        <f>ROUND(I770*H770,2)</f>
        <v>0</v>
      </c>
      <c r="K770" s="204" t="s">
        <v>19</v>
      </c>
      <c r="L770" s="46"/>
      <c r="M770" s="209" t="s">
        <v>19</v>
      </c>
      <c r="N770" s="210" t="s">
        <v>45</v>
      </c>
      <c r="O770" s="86"/>
      <c r="P770" s="211">
        <f>O770*H770</f>
        <v>0</v>
      </c>
      <c r="Q770" s="211">
        <v>0</v>
      </c>
      <c r="R770" s="211">
        <f>Q770*H770</f>
        <v>0</v>
      </c>
      <c r="S770" s="211">
        <v>0</v>
      </c>
      <c r="T770" s="212">
        <f>S770*H770</f>
        <v>0</v>
      </c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R770" s="213" t="s">
        <v>254</v>
      </c>
      <c r="AT770" s="213" t="s">
        <v>138</v>
      </c>
      <c r="AU770" s="213" t="s">
        <v>84</v>
      </c>
      <c r="AY770" s="19" t="s">
        <v>136</v>
      </c>
      <c r="BE770" s="214">
        <f>IF(N770="základní",J770,0)</f>
        <v>0</v>
      </c>
      <c r="BF770" s="214">
        <f>IF(N770="snížená",J770,0)</f>
        <v>0</v>
      </c>
      <c r="BG770" s="214">
        <f>IF(N770="zákl. přenesená",J770,0)</f>
        <v>0</v>
      </c>
      <c r="BH770" s="214">
        <f>IF(N770="sníž. přenesená",J770,0)</f>
        <v>0</v>
      </c>
      <c r="BI770" s="214">
        <f>IF(N770="nulová",J770,0)</f>
        <v>0</v>
      </c>
      <c r="BJ770" s="19" t="s">
        <v>82</v>
      </c>
      <c r="BK770" s="214">
        <f>ROUND(I770*H770,2)</f>
        <v>0</v>
      </c>
      <c r="BL770" s="19" t="s">
        <v>254</v>
      </c>
      <c r="BM770" s="213" t="s">
        <v>842</v>
      </c>
    </row>
    <row r="771" s="2" customFormat="1" ht="37.8" customHeight="1">
      <c r="A771" s="40"/>
      <c r="B771" s="41"/>
      <c r="C771" s="202" t="s">
        <v>843</v>
      </c>
      <c r="D771" s="202" t="s">
        <v>138</v>
      </c>
      <c r="E771" s="203" t="s">
        <v>844</v>
      </c>
      <c r="F771" s="204" t="s">
        <v>845</v>
      </c>
      <c r="G771" s="205" t="s">
        <v>393</v>
      </c>
      <c r="H771" s="206">
        <v>25</v>
      </c>
      <c r="I771" s="207"/>
      <c r="J771" s="208">
        <f>ROUND(I771*H771,2)</f>
        <v>0</v>
      </c>
      <c r="K771" s="204" t="s">
        <v>142</v>
      </c>
      <c r="L771" s="46"/>
      <c r="M771" s="209" t="s">
        <v>19</v>
      </c>
      <c r="N771" s="210" t="s">
        <v>45</v>
      </c>
      <c r="O771" s="86"/>
      <c r="P771" s="211">
        <f>O771*H771</f>
        <v>0</v>
      </c>
      <c r="Q771" s="211">
        <v>0.00132</v>
      </c>
      <c r="R771" s="211">
        <f>Q771*H771</f>
        <v>0.033000000000000002</v>
      </c>
      <c r="S771" s="211">
        <v>0</v>
      </c>
      <c r="T771" s="212">
        <f>S771*H771</f>
        <v>0</v>
      </c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R771" s="213" t="s">
        <v>254</v>
      </c>
      <c r="AT771" s="213" t="s">
        <v>138</v>
      </c>
      <c r="AU771" s="213" t="s">
        <v>84</v>
      </c>
      <c r="AY771" s="19" t="s">
        <v>136</v>
      </c>
      <c r="BE771" s="214">
        <f>IF(N771="základní",J771,0)</f>
        <v>0</v>
      </c>
      <c r="BF771" s="214">
        <f>IF(N771="snížená",J771,0)</f>
        <v>0</v>
      </c>
      <c r="BG771" s="214">
        <f>IF(N771="zákl. přenesená",J771,0)</f>
        <v>0</v>
      </c>
      <c r="BH771" s="214">
        <f>IF(N771="sníž. přenesená",J771,0)</f>
        <v>0</v>
      </c>
      <c r="BI771" s="214">
        <f>IF(N771="nulová",J771,0)</f>
        <v>0</v>
      </c>
      <c r="BJ771" s="19" t="s">
        <v>82</v>
      </c>
      <c r="BK771" s="214">
        <f>ROUND(I771*H771,2)</f>
        <v>0</v>
      </c>
      <c r="BL771" s="19" t="s">
        <v>254</v>
      </c>
      <c r="BM771" s="213" t="s">
        <v>846</v>
      </c>
    </row>
    <row r="772" s="2" customFormat="1">
      <c r="A772" s="40"/>
      <c r="B772" s="41"/>
      <c r="C772" s="42"/>
      <c r="D772" s="215" t="s">
        <v>145</v>
      </c>
      <c r="E772" s="42"/>
      <c r="F772" s="216" t="s">
        <v>847</v>
      </c>
      <c r="G772" s="42"/>
      <c r="H772" s="42"/>
      <c r="I772" s="217"/>
      <c r="J772" s="42"/>
      <c r="K772" s="42"/>
      <c r="L772" s="46"/>
      <c r="M772" s="218"/>
      <c r="N772" s="219"/>
      <c r="O772" s="86"/>
      <c r="P772" s="86"/>
      <c r="Q772" s="86"/>
      <c r="R772" s="86"/>
      <c r="S772" s="86"/>
      <c r="T772" s="87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T772" s="19" t="s">
        <v>145</v>
      </c>
      <c r="AU772" s="19" t="s">
        <v>84</v>
      </c>
    </row>
    <row r="773" s="13" customFormat="1">
      <c r="A773" s="13"/>
      <c r="B773" s="220"/>
      <c r="C773" s="221"/>
      <c r="D773" s="222" t="s">
        <v>147</v>
      </c>
      <c r="E773" s="223" t="s">
        <v>19</v>
      </c>
      <c r="F773" s="224" t="s">
        <v>396</v>
      </c>
      <c r="G773" s="221"/>
      <c r="H773" s="223" t="s">
        <v>19</v>
      </c>
      <c r="I773" s="225"/>
      <c r="J773" s="221"/>
      <c r="K773" s="221"/>
      <c r="L773" s="226"/>
      <c r="M773" s="227"/>
      <c r="N773" s="228"/>
      <c r="O773" s="228"/>
      <c r="P773" s="228"/>
      <c r="Q773" s="228"/>
      <c r="R773" s="228"/>
      <c r="S773" s="228"/>
      <c r="T773" s="229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0" t="s">
        <v>147</v>
      </c>
      <c r="AU773" s="230" t="s">
        <v>84</v>
      </c>
      <c r="AV773" s="13" t="s">
        <v>82</v>
      </c>
      <c r="AW773" s="13" t="s">
        <v>36</v>
      </c>
      <c r="AX773" s="13" t="s">
        <v>74</v>
      </c>
      <c r="AY773" s="230" t="s">
        <v>136</v>
      </c>
    </row>
    <row r="774" s="14" customFormat="1">
      <c r="A774" s="14"/>
      <c r="B774" s="231"/>
      <c r="C774" s="232"/>
      <c r="D774" s="222" t="s">
        <v>147</v>
      </c>
      <c r="E774" s="233" t="s">
        <v>19</v>
      </c>
      <c r="F774" s="234" t="s">
        <v>325</v>
      </c>
      <c r="G774" s="232"/>
      <c r="H774" s="235">
        <v>25</v>
      </c>
      <c r="I774" s="236"/>
      <c r="J774" s="232"/>
      <c r="K774" s="232"/>
      <c r="L774" s="237"/>
      <c r="M774" s="238"/>
      <c r="N774" s="239"/>
      <c r="O774" s="239"/>
      <c r="P774" s="239"/>
      <c r="Q774" s="239"/>
      <c r="R774" s="239"/>
      <c r="S774" s="239"/>
      <c r="T774" s="240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1" t="s">
        <v>147</v>
      </c>
      <c r="AU774" s="241" t="s">
        <v>84</v>
      </c>
      <c r="AV774" s="14" t="s">
        <v>84</v>
      </c>
      <c r="AW774" s="14" t="s">
        <v>36</v>
      </c>
      <c r="AX774" s="14" t="s">
        <v>74</v>
      </c>
      <c r="AY774" s="241" t="s">
        <v>136</v>
      </c>
    </row>
    <row r="775" s="15" customFormat="1">
      <c r="A775" s="15"/>
      <c r="B775" s="242"/>
      <c r="C775" s="243"/>
      <c r="D775" s="222" t="s">
        <v>147</v>
      </c>
      <c r="E775" s="244" t="s">
        <v>19</v>
      </c>
      <c r="F775" s="245" t="s">
        <v>155</v>
      </c>
      <c r="G775" s="243"/>
      <c r="H775" s="246">
        <v>25</v>
      </c>
      <c r="I775" s="247"/>
      <c r="J775" s="243"/>
      <c r="K775" s="243"/>
      <c r="L775" s="248"/>
      <c r="M775" s="249"/>
      <c r="N775" s="250"/>
      <c r="O775" s="250"/>
      <c r="P775" s="250"/>
      <c r="Q775" s="250"/>
      <c r="R775" s="250"/>
      <c r="S775" s="250"/>
      <c r="T775" s="251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52" t="s">
        <v>147</v>
      </c>
      <c r="AU775" s="252" t="s">
        <v>84</v>
      </c>
      <c r="AV775" s="15" t="s">
        <v>143</v>
      </c>
      <c r="AW775" s="15" t="s">
        <v>36</v>
      </c>
      <c r="AX775" s="15" t="s">
        <v>82</v>
      </c>
      <c r="AY775" s="252" t="s">
        <v>136</v>
      </c>
    </row>
    <row r="776" s="2" customFormat="1" ht="37.8" customHeight="1">
      <c r="A776" s="40"/>
      <c r="B776" s="41"/>
      <c r="C776" s="202" t="s">
        <v>848</v>
      </c>
      <c r="D776" s="202" t="s">
        <v>138</v>
      </c>
      <c r="E776" s="203" t="s">
        <v>849</v>
      </c>
      <c r="F776" s="204" t="s">
        <v>850</v>
      </c>
      <c r="G776" s="205" t="s">
        <v>393</v>
      </c>
      <c r="H776" s="206">
        <v>20</v>
      </c>
      <c r="I776" s="207"/>
      <c r="J776" s="208">
        <f>ROUND(I776*H776,2)</f>
        <v>0</v>
      </c>
      <c r="K776" s="204" t="s">
        <v>142</v>
      </c>
      <c r="L776" s="46"/>
      <c r="M776" s="209" t="s">
        <v>19</v>
      </c>
      <c r="N776" s="210" t="s">
        <v>45</v>
      </c>
      <c r="O776" s="86"/>
      <c r="P776" s="211">
        <f>O776*H776</f>
        <v>0</v>
      </c>
      <c r="Q776" s="211">
        <v>0.0027799999999999999</v>
      </c>
      <c r="R776" s="211">
        <f>Q776*H776</f>
        <v>0.055599999999999997</v>
      </c>
      <c r="S776" s="211">
        <v>0</v>
      </c>
      <c r="T776" s="212">
        <f>S776*H776</f>
        <v>0</v>
      </c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R776" s="213" t="s">
        <v>254</v>
      </c>
      <c r="AT776" s="213" t="s">
        <v>138</v>
      </c>
      <c r="AU776" s="213" t="s">
        <v>84</v>
      </c>
      <c r="AY776" s="19" t="s">
        <v>136</v>
      </c>
      <c r="BE776" s="214">
        <f>IF(N776="základní",J776,0)</f>
        <v>0</v>
      </c>
      <c r="BF776" s="214">
        <f>IF(N776="snížená",J776,0)</f>
        <v>0</v>
      </c>
      <c r="BG776" s="214">
        <f>IF(N776="zákl. přenesená",J776,0)</f>
        <v>0</v>
      </c>
      <c r="BH776" s="214">
        <f>IF(N776="sníž. přenesená",J776,0)</f>
        <v>0</v>
      </c>
      <c r="BI776" s="214">
        <f>IF(N776="nulová",J776,0)</f>
        <v>0</v>
      </c>
      <c r="BJ776" s="19" t="s">
        <v>82</v>
      </c>
      <c r="BK776" s="214">
        <f>ROUND(I776*H776,2)</f>
        <v>0</v>
      </c>
      <c r="BL776" s="19" t="s">
        <v>254</v>
      </c>
      <c r="BM776" s="213" t="s">
        <v>851</v>
      </c>
    </row>
    <row r="777" s="2" customFormat="1">
      <c r="A777" s="40"/>
      <c r="B777" s="41"/>
      <c r="C777" s="42"/>
      <c r="D777" s="215" t="s">
        <v>145</v>
      </c>
      <c r="E777" s="42"/>
      <c r="F777" s="216" t="s">
        <v>852</v>
      </c>
      <c r="G777" s="42"/>
      <c r="H777" s="42"/>
      <c r="I777" s="217"/>
      <c r="J777" s="42"/>
      <c r="K777" s="42"/>
      <c r="L777" s="46"/>
      <c r="M777" s="218"/>
      <c r="N777" s="219"/>
      <c r="O777" s="86"/>
      <c r="P777" s="86"/>
      <c r="Q777" s="86"/>
      <c r="R777" s="86"/>
      <c r="S777" s="86"/>
      <c r="T777" s="87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T777" s="19" t="s">
        <v>145</v>
      </c>
      <c r="AU777" s="19" t="s">
        <v>84</v>
      </c>
    </row>
    <row r="778" s="13" customFormat="1">
      <c r="A778" s="13"/>
      <c r="B778" s="220"/>
      <c r="C778" s="221"/>
      <c r="D778" s="222" t="s">
        <v>147</v>
      </c>
      <c r="E778" s="223" t="s">
        <v>19</v>
      </c>
      <c r="F778" s="224" t="s">
        <v>396</v>
      </c>
      <c r="G778" s="221"/>
      <c r="H778" s="223" t="s">
        <v>19</v>
      </c>
      <c r="I778" s="225"/>
      <c r="J778" s="221"/>
      <c r="K778" s="221"/>
      <c r="L778" s="226"/>
      <c r="M778" s="227"/>
      <c r="N778" s="228"/>
      <c r="O778" s="228"/>
      <c r="P778" s="228"/>
      <c r="Q778" s="228"/>
      <c r="R778" s="228"/>
      <c r="S778" s="228"/>
      <c r="T778" s="229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0" t="s">
        <v>147</v>
      </c>
      <c r="AU778" s="230" t="s">
        <v>84</v>
      </c>
      <c r="AV778" s="13" t="s">
        <v>82</v>
      </c>
      <c r="AW778" s="13" t="s">
        <v>36</v>
      </c>
      <c r="AX778" s="13" t="s">
        <v>74</v>
      </c>
      <c r="AY778" s="230" t="s">
        <v>136</v>
      </c>
    </row>
    <row r="779" s="14" customFormat="1">
      <c r="A779" s="14"/>
      <c r="B779" s="231"/>
      <c r="C779" s="232"/>
      <c r="D779" s="222" t="s">
        <v>147</v>
      </c>
      <c r="E779" s="233" t="s">
        <v>19</v>
      </c>
      <c r="F779" s="234" t="s">
        <v>291</v>
      </c>
      <c r="G779" s="232"/>
      <c r="H779" s="235">
        <v>20</v>
      </c>
      <c r="I779" s="236"/>
      <c r="J779" s="232"/>
      <c r="K779" s="232"/>
      <c r="L779" s="237"/>
      <c r="M779" s="238"/>
      <c r="N779" s="239"/>
      <c r="O779" s="239"/>
      <c r="P779" s="239"/>
      <c r="Q779" s="239"/>
      <c r="R779" s="239"/>
      <c r="S779" s="239"/>
      <c r="T779" s="240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41" t="s">
        <v>147</v>
      </c>
      <c r="AU779" s="241" t="s">
        <v>84</v>
      </c>
      <c r="AV779" s="14" t="s">
        <v>84</v>
      </c>
      <c r="AW779" s="14" t="s">
        <v>36</v>
      </c>
      <c r="AX779" s="14" t="s">
        <v>74</v>
      </c>
      <c r="AY779" s="241" t="s">
        <v>136</v>
      </c>
    </row>
    <row r="780" s="15" customFormat="1">
      <c r="A780" s="15"/>
      <c r="B780" s="242"/>
      <c r="C780" s="243"/>
      <c r="D780" s="222" t="s">
        <v>147</v>
      </c>
      <c r="E780" s="244" t="s">
        <v>19</v>
      </c>
      <c r="F780" s="245" t="s">
        <v>155</v>
      </c>
      <c r="G780" s="243"/>
      <c r="H780" s="246">
        <v>20</v>
      </c>
      <c r="I780" s="247"/>
      <c r="J780" s="243"/>
      <c r="K780" s="243"/>
      <c r="L780" s="248"/>
      <c r="M780" s="249"/>
      <c r="N780" s="250"/>
      <c r="O780" s="250"/>
      <c r="P780" s="250"/>
      <c r="Q780" s="250"/>
      <c r="R780" s="250"/>
      <c r="S780" s="250"/>
      <c r="T780" s="251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52" t="s">
        <v>147</v>
      </c>
      <c r="AU780" s="252" t="s">
        <v>84</v>
      </c>
      <c r="AV780" s="15" t="s">
        <v>143</v>
      </c>
      <c r="AW780" s="15" t="s">
        <v>36</v>
      </c>
      <c r="AX780" s="15" t="s">
        <v>82</v>
      </c>
      <c r="AY780" s="252" t="s">
        <v>136</v>
      </c>
    </row>
    <row r="781" s="2" customFormat="1" ht="55.5" customHeight="1">
      <c r="A781" s="40"/>
      <c r="B781" s="41"/>
      <c r="C781" s="202" t="s">
        <v>853</v>
      </c>
      <c r="D781" s="202" t="s">
        <v>138</v>
      </c>
      <c r="E781" s="203" t="s">
        <v>854</v>
      </c>
      <c r="F781" s="204" t="s">
        <v>855</v>
      </c>
      <c r="G781" s="205" t="s">
        <v>188</v>
      </c>
      <c r="H781" s="206">
        <v>0.088999999999999996</v>
      </c>
      <c r="I781" s="207"/>
      <c r="J781" s="208">
        <f>ROUND(I781*H781,2)</f>
        <v>0</v>
      </c>
      <c r="K781" s="204" t="s">
        <v>142</v>
      </c>
      <c r="L781" s="46"/>
      <c r="M781" s="209" t="s">
        <v>19</v>
      </c>
      <c r="N781" s="210" t="s">
        <v>45</v>
      </c>
      <c r="O781" s="86"/>
      <c r="P781" s="211">
        <f>O781*H781</f>
        <v>0</v>
      </c>
      <c r="Q781" s="211">
        <v>0</v>
      </c>
      <c r="R781" s="211">
        <f>Q781*H781</f>
        <v>0</v>
      </c>
      <c r="S781" s="211">
        <v>0</v>
      </c>
      <c r="T781" s="212">
        <f>S781*H781</f>
        <v>0</v>
      </c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R781" s="213" t="s">
        <v>254</v>
      </c>
      <c r="AT781" s="213" t="s">
        <v>138</v>
      </c>
      <c r="AU781" s="213" t="s">
        <v>84</v>
      </c>
      <c r="AY781" s="19" t="s">
        <v>136</v>
      </c>
      <c r="BE781" s="214">
        <f>IF(N781="základní",J781,0)</f>
        <v>0</v>
      </c>
      <c r="BF781" s="214">
        <f>IF(N781="snížená",J781,0)</f>
        <v>0</v>
      </c>
      <c r="BG781" s="214">
        <f>IF(N781="zákl. přenesená",J781,0)</f>
        <v>0</v>
      </c>
      <c r="BH781" s="214">
        <f>IF(N781="sníž. přenesená",J781,0)</f>
        <v>0</v>
      </c>
      <c r="BI781" s="214">
        <f>IF(N781="nulová",J781,0)</f>
        <v>0</v>
      </c>
      <c r="BJ781" s="19" t="s">
        <v>82</v>
      </c>
      <c r="BK781" s="214">
        <f>ROUND(I781*H781,2)</f>
        <v>0</v>
      </c>
      <c r="BL781" s="19" t="s">
        <v>254</v>
      </c>
      <c r="BM781" s="213" t="s">
        <v>856</v>
      </c>
    </row>
    <row r="782" s="2" customFormat="1">
      <c r="A782" s="40"/>
      <c r="B782" s="41"/>
      <c r="C782" s="42"/>
      <c r="D782" s="215" t="s">
        <v>145</v>
      </c>
      <c r="E782" s="42"/>
      <c r="F782" s="216" t="s">
        <v>857</v>
      </c>
      <c r="G782" s="42"/>
      <c r="H782" s="42"/>
      <c r="I782" s="217"/>
      <c r="J782" s="42"/>
      <c r="K782" s="42"/>
      <c r="L782" s="46"/>
      <c r="M782" s="218"/>
      <c r="N782" s="219"/>
      <c r="O782" s="86"/>
      <c r="P782" s="86"/>
      <c r="Q782" s="86"/>
      <c r="R782" s="86"/>
      <c r="S782" s="86"/>
      <c r="T782" s="87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9" t="s">
        <v>145</v>
      </c>
      <c r="AU782" s="19" t="s">
        <v>84</v>
      </c>
    </row>
    <row r="783" s="12" customFormat="1" ht="22.8" customHeight="1">
      <c r="A783" s="12"/>
      <c r="B783" s="186"/>
      <c r="C783" s="187"/>
      <c r="D783" s="188" t="s">
        <v>73</v>
      </c>
      <c r="E783" s="200" t="s">
        <v>858</v>
      </c>
      <c r="F783" s="200" t="s">
        <v>859</v>
      </c>
      <c r="G783" s="187"/>
      <c r="H783" s="187"/>
      <c r="I783" s="190"/>
      <c r="J783" s="201">
        <f>BK783</f>
        <v>0</v>
      </c>
      <c r="K783" s="187"/>
      <c r="L783" s="192"/>
      <c r="M783" s="193"/>
      <c r="N783" s="194"/>
      <c r="O783" s="194"/>
      <c r="P783" s="195">
        <f>SUM(P784:P805)</f>
        <v>0</v>
      </c>
      <c r="Q783" s="194"/>
      <c r="R783" s="195">
        <f>SUM(R784:R805)</f>
        <v>0.076200000000000004</v>
      </c>
      <c r="S783" s="194"/>
      <c r="T783" s="196">
        <f>SUM(T784:T805)</f>
        <v>0.0247</v>
      </c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197" t="s">
        <v>84</v>
      </c>
      <c r="AT783" s="198" t="s">
        <v>73</v>
      </c>
      <c r="AU783" s="198" t="s">
        <v>82</v>
      </c>
      <c r="AY783" s="197" t="s">
        <v>136</v>
      </c>
      <c r="BK783" s="199">
        <f>SUM(BK784:BK805)</f>
        <v>0</v>
      </c>
    </row>
    <row r="784" s="2" customFormat="1" ht="33" customHeight="1">
      <c r="A784" s="40"/>
      <c r="B784" s="41"/>
      <c r="C784" s="202" t="s">
        <v>860</v>
      </c>
      <c r="D784" s="202" t="s">
        <v>138</v>
      </c>
      <c r="E784" s="203" t="s">
        <v>861</v>
      </c>
      <c r="F784" s="204" t="s">
        <v>862</v>
      </c>
      <c r="G784" s="205" t="s">
        <v>206</v>
      </c>
      <c r="H784" s="206">
        <v>2</v>
      </c>
      <c r="I784" s="207"/>
      <c r="J784" s="208">
        <f>ROUND(I784*H784,2)</f>
        <v>0</v>
      </c>
      <c r="K784" s="204" t="s">
        <v>142</v>
      </c>
      <c r="L784" s="46"/>
      <c r="M784" s="209" t="s">
        <v>19</v>
      </c>
      <c r="N784" s="210" t="s">
        <v>45</v>
      </c>
      <c r="O784" s="86"/>
      <c r="P784" s="211">
        <f>O784*H784</f>
        <v>0</v>
      </c>
      <c r="Q784" s="211">
        <v>0</v>
      </c>
      <c r="R784" s="211">
        <f>Q784*H784</f>
        <v>0</v>
      </c>
      <c r="S784" s="211">
        <v>0</v>
      </c>
      <c r="T784" s="212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3" t="s">
        <v>254</v>
      </c>
      <c r="AT784" s="213" t="s">
        <v>138</v>
      </c>
      <c r="AU784" s="213" t="s">
        <v>84</v>
      </c>
      <c r="AY784" s="19" t="s">
        <v>136</v>
      </c>
      <c r="BE784" s="214">
        <f>IF(N784="základní",J784,0)</f>
        <v>0</v>
      </c>
      <c r="BF784" s="214">
        <f>IF(N784="snížená",J784,0)</f>
        <v>0</v>
      </c>
      <c r="BG784" s="214">
        <f>IF(N784="zákl. přenesená",J784,0)</f>
        <v>0</v>
      </c>
      <c r="BH784" s="214">
        <f>IF(N784="sníž. přenesená",J784,0)</f>
        <v>0</v>
      </c>
      <c r="BI784" s="214">
        <f>IF(N784="nulová",J784,0)</f>
        <v>0</v>
      </c>
      <c r="BJ784" s="19" t="s">
        <v>82</v>
      </c>
      <c r="BK784" s="214">
        <f>ROUND(I784*H784,2)</f>
        <v>0</v>
      </c>
      <c r="BL784" s="19" t="s">
        <v>254</v>
      </c>
      <c r="BM784" s="213" t="s">
        <v>863</v>
      </c>
    </row>
    <row r="785" s="2" customFormat="1">
      <c r="A785" s="40"/>
      <c r="B785" s="41"/>
      <c r="C785" s="42"/>
      <c r="D785" s="215" t="s">
        <v>145</v>
      </c>
      <c r="E785" s="42"/>
      <c r="F785" s="216" t="s">
        <v>864</v>
      </c>
      <c r="G785" s="42"/>
      <c r="H785" s="42"/>
      <c r="I785" s="217"/>
      <c r="J785" s="42"/>
      <c r="K785" s="42"/>
      <c r="L785" s="46"/>
      <c r="M785" s="218"/>
      <c r="N785" s="219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145</v>
      </c>
      <c r="AU785" s="19" t="s">
        <v>84</v>
      </c>
    </row>
    <row r="786" s="14" customFormat="1">
      <c r="A786" s="14"/>
      <c r="B786" s="231"/>
      <c r="C786" s="232"/>
      <c r="D786" s="222" t="s">
        <v>147</v>
      </c>
      <c r="E786" s="233" t="s">
        <v>19</v>
      </c>
      <c r="F786" s="234" t="s">
        <v>84</v>
      </c>
      <c r="G786" s="232"/>
      <c r="H786" s="235">
        <v>2</v>
      </c>
      <c r="I786" s="236"/>
      <c r="J786" s="232"/>
      <c r="K786" s="232"/>
      <c r="L786" s="237"/>
      <c r="M786" s="238"/>
      <c r="N786" s="239"/>
      <c r="O786" s="239"/>
      <c r="P786" s="239"/>
      <c r="Q786" s="239"/>
      <c r="R786" s="239"/>
      <c r="S786" s="239"/>
      <c r="T786" s="240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41" t="s">
        <v>147</v>
      </c>
      <c r="AU786" s="241" t="s">
        <v>84</v>
      </c>
      <c r="AV786" s="14" t="s">
        <v>84</v>
      </c>
      <c r="AW786" s="14" t="s">
        <v>36</v>
      </c>
      <c r="AX786" s="14" t="s">
        <v>74</v>
      </c>
      <c r="AY786" s="241" t="s">
        <v>136</v>
      </c>
    </row>
    <row r="787" s="15" customFormat="1">
      <c r="A787" s="15"/>
      <c r="B787" s="242"/>
      <c r="C787" s="243"/>
      <c r="D787" s="222" t="s">
        <v>147</v>
      </c>
      <c r="E787" s="244" t="s">
        <v>19</v>
      </c>
      <c r="F787" s="245" t="s">
        <v>155</v>
      </c>
      <c r="G787" s="243"/>
      <c r="H787" s="246">
        <v>2</v>
      </c>
      <c r="I787" s="247"/>
      <c r="J787" s="243"/>
      <c r="K787" s="243"/>
      <c r="L787" s="248"/>
      <c r="M787" s="249"/>
      <c r="N787" s="250"/>
      <c r="O787" s="250"/>
      <c r="P787" s="250"/>
      <c r="Q787" s="250"/>
      <c r="R787" s="250"/>
      <c r="S787" s="250"/>
      <c r="T787" s="251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52" t="s">
        <v>147</v>
      </c>
      <c r="AU787" s="252" t="s">
        <v>84</v>
      </c>
      <c r="AV787" s="15" t="s">
        <v>143</v>
      </c>
      <c r="AW787" s="15" t="s">
        <v>36</v>
      </c>
      <c r="AX787" s="15" t="s">
        <v>82</v>
      </c>
      <c r="AY787" s="252" t="s">
        <v>136</v>
      </c>
    </row>
    <row r="788" s="2" customFormat="1" ht="24.15" customHeight="1">
      <c r="A788" s="40"/>
      <c r="B788" s="41"/>
      <c r="C788" s="202" t="s">
        <v>865</v>
      </c>
      <c r="D788" s="202" t="s">
        <v>138</v>
      </c>
      <c r="E788" s="203" t="s">
        <v>866</v>
      </c>
      <c r="F788" s="204" t="s">
        <v>867</v>
      </c>
      <c r="G788" s="205" t="s">
        <v>206</v>
      </c>
      <c r="H788" s="206">
        <v>2</v>
      </c>
      <c r="I788" s="207"/>
      <c r="J788" s="208">
        <f>ROUND(I788*H788,2)</f>
        <v>0</v>
      </c>
      <c r="K788" s="204" t="s">
        <v>142</v>
      </c>
      <c r="L788" s="46"/>
      <c r="M788" s="209" t="s">
        <v>19</v>
      </c>
      <c r="N788" s="210" t="s">
        <v>45</v>
      </c>
      <c r="O788" s="86"/>
      <c r="P788" s="211">
        <f>O788*H788</f>
        <v>0</v>
      </c>
      <c r="Q788" s="211">
        <v>5.0000000000000002E-05</v>
      </c>
      <c r="R788" s="211">
        <f>Q788*H788</f>
        <v>0.00010000000000000001</v>
      </c>
      <c r="S788" s="211">
        <v>0.01235</v>
      </c>
      <c r="T788" s="212">
        <f>S788*H788</f>
        <v>0.0247</v>
      </c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R788" s="213" t="s">
        <v>254</v>
      </c>
      <c r="AT788" s="213" t="s">
        <v>138</v>
      </c>
      <c r="AU788" s="213" t="s">
        <v>84</v>
      </c>
      <c r="AY788" s="19" t="s">
        <v>136</v>
      </c>
      <c r="BE788" s="214">
        <f>IF(N788="základní",J788,0)</f>
        <v>0</v>
      </c>
      <c r="BF788" s="214">
        <f>IF(N788="snížená",J788,0)</f>
        <v>0</v>
      </c>
      <c r="BG788" s="214">
        <f>IF(N788="zákl. přenesená",J788,0)</f>
        <v>0</v>
      </c>
      <c r="BH788" s="214">
        <f>IF(N788="sníž. přenesená",J788,0)</f>
        <v>0</v>
      </c>
      <c r="BI788" s="214">
        <f>IF(N788="nulová",J788,0)</f>
        <v>0</v>
      </c>
      <c r="BJ788" s="19" t="s">
        <v>82</v>
      </c>
      <c r="BK788" s="214">
        <f>ROUND(I788*H788,2)</f>
        <v>0</v>
      </c>
      <c r="BL788" s="19" t="s">
        <v>254</v>
      </c>
      <c r="BM788" s="213" t="s">
        <v>868</v>
      </c>
    </row>
    <row r="789" s="2" customFormat="1">
      <c r="A789" s="40"/>
      <c r="B789" s="41"/>
      <c r="C789" s="42"/>
      <c r="D789" s="215" t="s">
        <v>145</v>
      </c>
      <c r="E789" s="42"/>
      <c r="F789" s="216" t="s">
        <v>869</v>
      </c>
      <c r="G789" s="42"/>
      <c r="H789" s="42"/>
      <c r="I789" s="217"/>
      <c r="J789" s="42"/>
      <c r="K789" s="42"/>
      <c r="L789" s="46"/>
      <c r="M789" s="218"/>
      <c r="N789" s="219"/>
      <c r="O789" s="86"/>
      <c r="P789" s="86"/>
      <c r="Q789" s="86"/>
      <c r="R789" s="86"/>
      <c r="S789" s="86"/>
      <c r="T789" s="87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T789" s="19" t="s">
        <v>145</v>
      </c>
      <c r="AU789" s="19" t="s">
        <v>84</v>
      </c>
    </row>
    <row r="790" s="14" customFormat="1">
      <c r="A790" s="14"/>
      <c r="B790" s="231"/>
      <c r="C790" s="232"/>
      <c r="D790" s="222" t="s">
        <v>147</v>
      </c>
      <c r="E790" s="233" t="s">
        <v>19</v>
      </c>
      <c r="F790" s="234" t="s">
        <v>84</v>
      </c>
      <c r="G790" s="232"/>
      <c r="H790" s="235">
        <v>2</v>
      </c>
      <c r="I790" s="236"/>
      <c r="J790" s="232"/>
      <c r="K790" s="232"/>
      <c r="L790" s="237"/>
      <c r="M790" s="238"/>
      <c r="N790" s="239"/>
      <c r="O790" s="239"/>
      <c r="P790" s="239"/>
      <c r="Q790" s="239"/>
      <c r="R790" s="239"/>
      <c r="S790" s="239"/>
      <c r="T790" s="240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41" t="s">
        <v>147</v>
      </c>
      <c r="AU790" s="241" t="s">
        <v>84</v>
      </c>
      <c r="AV790" s="14" t="s">
        <v>84</v>
      </c>
      <c r="AW790" s="14" t="s">
        <v>36</v>
      </c>
      <c r="AX790" s="14" t="s">
        <v>74</v>
      </c>
      <c r="AY790" s="241" t="s">
        <v>136</v>
      </c>
    </row>
    <row r="791" s="15" customFormat="1">
      <c r="A791" s="15"/>
      <c r="B791" s="242"/>
      <c r="C791" s="243"/>
      <c r="D791" s="222" t="s">
        <v>147</v>
      </c>
      <c r="E791" s="244" t="s">
        <v>19</v>
      </c>
      <c r="F791" s="245" t="s">
        <v>155</v>
      </c>
      <c r="G791" s="243"/>
      <c r="H791" s="246">
        <v>2</v>
      </c>
      <c r="I791" s="247"/>
      <c r="J791" s="243"/>
      <c r="K791" s="243"/>
      <c r="L791" s="248"/>
      <c r="M791" s="249"/>
      <c r="N791" s="250"/>
      <c r="O791" s="250"/>
      <c r="P791" s="250"/>
      <c r="Q791" s="250"/>
      <c r="R791" s="250"/>
      <c r="S791" s="250"/>
      <c r="T791" s="251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52" t="s">
        <v>147</v>
      </c>
      <c r="AU791" s="252" t="s">
        <v>84</v>
      </c>
      <c r="AV791" s="15" t="s">
        <v>143</v>
      </c>
      <c r="AW791" s="15" t="s">
        <v>36</v>
      </c>
      <c r="AX791" s="15" t="s">
        <v>82</v>
      </c>
      <c r="AY791" s="252" t="s">
        <v>136</v>
      </c>
    </row>
    <row r="792" s="2" customFormat="1" ht="44.25" customHeight="1">
      <c r="A792" s="40"/>
      <c r="B792" s="41"/>
      <c r="C792" s="202" t="s">
        <v>870</v>
      </c>
      <c r="D792" s="202" t="s">
        <v>138</v>
      </c>
      <c r="E792" s="203" t="s">
        <v>871</v>
      </c>
      <c r="F792" s="204" t="s">
        <v>872</v>
      </c>
      <c r="G792" s="205" t="s">
        <v>206</v>
      </c>
      <c r="H792" s="206">
        <v>2</v>
      </c>
      <c r="I792" s="207"/>
      <c r="J792" s="208">
        <f>ROUND(I792*H792,2)</f>
        <v>0</v>
      </c>
      <c r="K792" s="204" t="s">
        <v>142</v>
      </c>
      <c r="L792" s="46"/>
      <c r="M792" s="209" t="s">
        <v>19</v>
      </c>
      <c r="N792" s="210" t="s">
        <v>45</v>
      </c>
      <c r="O792" s="86"/>
      <c r="P792" s="211">
        <f>O792*H792</f>
        <v>0</v>
      </c>
      <c r="Q792" s="211">
        <v>0.0253</v>
      </c>
      <c r="R792" s="211">
        <f>Q792*H792</f>
        <v>0.050599999999999999</v>
      </c>
      <c r="S792" s="211">
        <v>0</v>
      </c>
      <c r="T792" s="212">
        <f>S792*H792</f>
        <v>0</v>
      </c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R792" s="213" t="s">
        <v>254</v>
      </c>
      <c r="AT792" s="213" t="s">
        <v>138</v>
      </c>
      <c r="AU792" s="213" t="s">
        <v>84</v>
      </c>
      <c r="AY792" s="19" t="s">
        <v>136</v>
      </c>
      <c r="BE792" s="214">
        <f>IF(N792="základní",J792,0)</f>
        <v>0</v>
      </c>
      <c r="BF792" s="214">
        <f>IF(N792="snížená",J792,0)</f>
        <v>0</v>
      </c>
      <c r="BG792" s="214">
        <f>IF(N792="zákl. přenesená",J792,0)</f>
        <v>0</v>
      </c>
      <c r="BH792" s="214">
        <f>IF(N792="sníž. přenesená",J792,0)</f>
        <v>0</v>
      </c>
      <c r="BI792" s="214">
        <f>IF(N792="nulová",J792,0)</f>
        <v>0</v>
      </c>
      <c r="BJ792" s="19" t="s">
        <v>82</v>
      </c>
      <c r="BK792" s="214">
        <f>ROUND(I792*H792,2)</f>
        <v>0</v>
      </c>
      <c r="BL792" s="19" t="s">
        <v>254</v>
      </c>
      <c r="BM792" s="213" t="s">
        <v>873</v>
      </c>
    </row>
    <row r="793" s="2" customFormat="1">
      <c r="A793" s="40"/>
      <c r="B793" s="41"/>
      <c r="C793" s="42"/>
      <c r="D793" s="215" t="s">
        <v>145</v>
      </c>
      <c r="E793" s="42"/>
      <c r="F793" s="216" t="s">
        <v>874</v>
      </c>
      <c r="G793" s="42"/>
      <c r="H793" s="42"/>
      <c r="I793" s="217"/>
      <c r="J793" s="42"/>
      <c r="K793" s="42"/>
      <c r="L793" s="46"/>
      <c r="M793" s="218"/>
      <c r="N793" s="219"/>
      <c r="O793" s="86"/>
      <c r="P793" s="86"/>
      <c r="Q793" s="86"/>
      <c r="R793" s="86"/>
      <c r="S793" s="86"/>
      <c r="T793" s="87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T793" s="19" t="s">
        <v>145</v>
      </c>
      <c r="AU793" s="19" t="s">
        <v>84</v>
      </c>
    </row>
    <row r="794" s="14" customFormat="1">
      <c r="A794" s="14"/>
      <c r="B794" s="231"/>
      <c r="C794" s="232"/>
      <c r="D794" s="222" t="s">
        <v>147</v>
      </c>
      <c r="E794" s="233" t="s">
        <v>19</v>
      </c>
      <c r="F794" s="234" t="s">
        <v>84</v>
      </c>
      <c r="G794" s="232"/>
      <c r="H794" s="235">
        <v>2</v>
      </c>
      <c r="I794" s="236"/>
      <c r="J794" s="232"/>
      <c r="K794" s="232"/>
      <c r="L794" s="237"/>
      <c r="M794" s="238"/>
      <c r="N794" s="239"/>
      <c r="O794" s="239"/>
      <c r="P794" s="239"/>
      <c r="Q794" s="239"/>
      <c r="R794" s="239"/>
      <c r="S794" s="239"/>
      <c r="T794" s="240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1" t="s">
        <v>147</v>
      </c>
      <c r="AU794" s="241" t="s">
        <v>84</v>
      </c>
      <c r="AV794" s="14" t="s">
        <v>84</v>
      </c>
      <c r="AW794" s="14" t="s">
        <v>36</v>
      </c>
      <c r="AX794" s="14" t="s">
        <v>74</v>
      </c>
      <c r="AY794" s="241" t="s">
        <v>136</v>
      </c>
    </row>
    <row r="795" s="15" customFormat="1">
      <c r="A795" s="15"/>
      <c r="B795" s="242"/>
      <c r="C795" s="243"/>
      <c r="D795" s="222" t="s">
        <v>147</v>
      </c>
      <c r="E795" s="244" t="s">
        <v>19</v>
      </c>
      <c r="F795" s="245" t="s">
        <v>155</v>
      </c>
      <c r="G795" s="243"/>
      <c r="H795" s="246">
        <v>2</v>
      </c>
      <c r="I795" s="247"/>
      <c r="J795" s="243"/>
      <c r="K795" s="243"/>
      <c r="L795" s="248"/>
      <c r="M795" s="249"/>
      <c r="N795" s="250"/>
      <c r="O795" s="250"/>
      <c r="P795" s="250"/>
      <c r="Q795" s="250"/>
      <c r="R795" s="250"/>
      <c r="S795" s="250"/>
      <c r="T795" s="251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52" t="s">
        <v>147</v>
      </c>
      <c r="AU795" s="252" t="s">
        <v>84</v>
      </c>
      <c r="AV795" s="15" t="s">
        <v>143</v>
      </c>
      <c r="AW795" s="15" t="s">
        <v>36</v>
      </c>
      <c r="AX795" s="15" t="s">
        <v>82</v>
      </c>
      <c r="AY795" s="252" t="s">
        <v>136</v>
      </c>
    </row>
    <row r="796" s="2" customFormat="1" ht="24.15" customHeight="1">
      <c r="A796" s="40"/>
      <c r="B796" s="41"/>
      <c r="C796" s="202" t="s">
        <v>875</v>
      </c>
      <c r="D796" s="202" t="s">
        <v>138</v>
      </c>
      <c r="E796" s="203" t="s">
        <v>876</v>
      </c>
      <c r="F796" s="204" t="s">
        <v>877</v>
      </c>
      <c r="G796" s="205" t="s">
        <v>206</v>
      </c>
      <c r="H796" s="206">
        <v>1</v>
      </c>
      <c r="I796" s="207"/>
      <c r="J796" s="208">
        <f>ROUND(I796*H796,2)</f>
        <v>0</v>
      </c>
      <c r="K796" s="204" t="s">
        <v>142</v>
      </c>
      <c r="L796" s="46"/>
      <c r="M796" s="209" t="s">
        <v>19</v>
      </c>
      <c r="N796" s="210" t="s">
        <v>45</v>
      </c>
      <c r="O796" s="86"/>
      <c r="P796" s="211">
        <f>O796*H796</f>
        <v>0</v>
      </c>
      <c r="Q796" s="211">
        <v>0.025499999999999998</v>
      </c>
      <c r="R796" s="211">
        <f>Q796*H796</f>
        <v>0.025499999999999998</v>
      </c>
      <c r="S796" s="211">
        <v>0</v>
      </c>
      <c r="T796" s="212">
        <f>S796*H796</f>
        <v>0</v>
      </c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R796" s="213" t="s">
        <v>254</v>
      </c>
      <c r="AT796" s="213" t="s">
        <v>138</v>
      </c>
      <c r="AU796" s="213" t="s">
        <v>84</v>
      </c>
      <c r="AY796" s="19" t="s">
        <v>136</v>
      </c>
      <c r="BE796" s="214">
        <f>IF(N796="základní",J796,0)</f>
        <v>0</v>
      </c>
      <c r="BF796" s="214">
        <f>IF(N796="snížená",J796,0)</f>
        <v>0</v>
      </c>
      <c r="BG796" s="214">
        <f>IF(N796="zákl. přenesená",J796,0)</f>
        <v>0</v>
      </c>
      <c r="BH796" s="214">
        <f>IF(N796="sníž. přenesená",J796,0)</f>
        <v>0</v>
      </c>
      <c r="BI796" s="214">
        <f>IF(N796="nulová",J796,0)</f>
        <v>0</v>
      </c>
      <c r="BJ796" s="19" t="s">
        <v>82</v>
      </c>
      <c r="BK796" s="214">
        <f>ROUND(I796*H796,2)</f>
        <v>0</v>
      </c>
      <c r="BL796" s="19" t="s">
        <v>254</v>
      </c>
      <c r="BM796" s="213" t="s">
        <v>878</v>
      </c>
    </row>
    <row r="797" s="2" customFormat="1">
      <c r="A797" s="40"/>
      <c r="B797" s="41"/>
      <c r="C797" s="42"/>
      <c r="D797" s="215" t="s">
        <v>145</v>
      </c>
      <c r="E797" s="42"/>
      <c r="F797" s="216" t="s">
        <v>879</v>
      </c>
      <c r="G797" s="42"/>
      <c r="H797" s="42"/>
      <c r="I797" s="217"/>
      <c r="J797" s="42"/>
      <c r="K797" s="42"/>
      <c r="L797" s="46"/>
      <c r="M797" s="218"/>
      <c r="N797" s="219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145</v>
      </c>
      <c r="AU797" s="19" t="s">
        <v>84</v>
      </c>
    </row>
    <row r="798" s="14" customFormat="1">
      <c r="A798" s="14"/>
      <c r="B798" s="231"/>
      <c r="C798" s="232"/>
      <c r="D798" s="222" t="s">
        <v>147</v>
      </c>
      <c r="E798" s="233" t="s">
        <v>19</v>
      </c>
      <c r="F798" s="234" t="s">
        <v>82</v>
      </c>
      <c r="G798" s="232"/>
      <c r="H798" s="235">
        <v>1</v>
      </c>
      <c r="I798" s="236"/>
      <c r="J798" s="232"/>
      <c r="K798" s="232"/>
      <c r="L798" s="237"/>
      <c r="M798" s="238"/>
      <c r="N798" s="239"/>
      <c r="O798" s="239"/>
      <c r="P798" s="239"/>
      <c r="Q798" s="239"/>
      <c r="R798" s="239"/>
      <c r="S798" s="239"/>
      <c r="T798" s="240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41" t="s">
        <v>147</v>
      </c>
      <c r="AU798" s="241" t="s">
        <v>84</v>
      </c>
      <c r="AV798" s="14" t="s">
        <v>84</v>
      </c>
      <c r="AW798" s="14" t="s">
        <v>36</v>
      </c>
      <c r="AX798" s="14" t="s">
        <v>74</v>
      </c>
      <c r="AY798" s="241" t="s">
        <v>136</v>
      </c>
    </row>
    <row r="799" s="15" customFormat="1">
      <c r="A799" s="15"/>
      <c r="B799" s="242"/>
      <c r="C799" s="243"/>
      <c r="D799" s="222" t="s">
        <v>147</v>
      </c>
      <c r="E799" s="244" t="s">
        <v>19</v>
      </c>
      <c r="F799" s="245" t="s">
        <v>155</v>
      </c>
      <c r="G799" s="243"/>
      <c r="H799" s="246">
        <v>1</v>
      </c>
      <c r="I799" s="247"/>
      <c r="J799" s="243"/>
      <c r="K799" s="243"/>
      <c r="L799" s="248"/>
      <c r="M799" s="249"/>
      <c r="N799" s="250"/>
      <c r="O799" s="250"/>
      <c r="P799" s="250"/>
      <c r="Q799" s="250"/>
      <c r="R799" s="250"/>
      <c r="S799" s="250"/>
      <c r="T799" s="251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T799" s="252" t="s">
        <v>147</v>
      </c>
      <c r="AU799" s="252" t="s">
        <v>84</v>
      </c>
      <c r="AV799" s="15" t="s">
        <v>143</v>
      </c>
      <c r="AW799" s="15" t="s">
        <v>36</v>
      </c>
      <c r="AX799" s="15" t="s">
        <v>82</v>
      </c>
      <c r="AY799" s="252" t="s">
        <v>136</v>
      </c>
    </row>
    <row r="800" s="2" customFormat="1" ht="24.15" customHeight="1">
      <c r="A800" s="40"/>
      <c r="B800" s="41"/>
      <c r="C800" s="202" t="s">
        <v>880</v>
      </c>
      <c r="D800" s="202" t="s">
        <v>138</v>
      </c>
      <c r="E800" s="203" t="s">
        <v>881</v>
      </c>
      <c r="F800" s="204" t="s">
        <v>882</v>
      </c>
      <c r="G800" s="205" t="s">
        <v>212</v>
      </c>
      <c r="H800" s="206">
        <v>1.5</v>
      </c>
      <c r="I800" s="207"/>
      <c r="J800" s="208">
        <f>ROUND(I800*H800,2)</f>
        <v>0</v>
      </c>
      <c r="K800" s="204" t="s">
        <v>142</v>
      </c>
      <c r="L800" s="46"/>
      <c r="M800" s="209" t="s">
        <v>19</v>
      </c>
      <c r="N800" s="210" t="s">
        <v>45</v>
      </c>
      <c r="O800" s="86"/>
      <c r="P800" s="211">
        <f>O800*H800</f>
        <v>0</v>
      </c>
      <c r="Q800" s="211">
        <v>0</v>
      </c>
      <c r="R800" s="211">
        <f>Q800*H800</f>
        <v>0</v>
      </c>
      <c r="S800" s="211">
        <v>0</v>
      </c>
      <c r="T800" s="212">
        <f>S800*H800</f>
        <v>0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13" t="s">
        <v>254</v>
      </c>
      <c r="AT800" s="213" t="s">
        <v>138</v>
      </c>
      <c r="AU800" s="213" t="s">
        <v>84</v>
      </c>
      <c r="AY800" s="19" t="s">
        <v>136</v>
      </c>
      <c r="BE800" s="214">
        <f>IF(N800="základní",J800,0)</f>
        <v>0</v>
      </c>
      <c r="BF800" s="214">
        <f>IF(N800="snížená",J800,0)</f>
        <v>0</v>
      </c>
      <c r="BG800" s="214">
        <f>IF(N800="zákl. přenesená",J800,0)</f>
        <v>0</v>
      </c>
      <c r="BH800" s="214">
        <f>IF(N800="sníž. přenesená",J800,0)</f>
        <v>0</v>
      </c>
      <c r="BI800" s="214">
        <f>IF(N800="nulová",J800,0)</f>
        <v>0</v>
      </c>
      <c r="BJ800" s="19" t="s">
        <v>82</v>
      </c>
      <c r="BK800" s="214">
        <f>ROUND(I800*H800,2)</f>
        <v>0</v>
      </c>
      <c r="BL800" s="19" t="s">
        <v>254</v>
      </c>
      <c r="BM800" s="213" t="s">
        <v>883</v>
      </c>
    </row>
    <row r="801" s="2" customFormat="1">
      <c r="A801" s="40"/>
      <c r="B801" s="41"/>
      <c r="C801" s="42"/>
      <c r="D801" s="215" t="s">
        <v>145</v>
      </c>
      <c r="E801" s="42"/>
      <c r="F801" s="216" t="s">
        <v>884</v>
      </c>
      <c r="G801" s="42"/>
      <c r="H801" s="42"/>
      <c r="I801" s="217"/>
      <c r="J801" s="42"/>
      <c r="K801" s="42"/>
      <c r="L801" s="46"/>
      <c r="M801" s="218"/>
      <c r="N801" s="219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145</v>
      </c>
      <c r="AU801" s="19" t="s">
        <v>84</v>
      </c>
    </row>
    <row r="802" s="14" customFormat="1">
      <c r="A802" s="14"/>
      <c r="B802" s="231"/>
      <c r="C802" s="232"/>
      <c r="D802" s="222" t="s">
        <v>147</v>
      </c>
      <c r="E802" s="233" t="s">
        <v>19</v>
      </c>
      <c r="F802" s="234" t="s">
        <v>885</v>
      </c>
      <c r="G802" s="232"/>
      <c r="H802" s="235">
        <v>1.5</v>
      </c>
      <c r="I802" s="236"/>
      <c r="J802" s="232"/>
      <c r="K802" s="232"/>
      <c r="L802" s="237"/>
      <c r="M802" s="238"/>
      <c r="N802" s="239"/>
      <c r="O802" s="239"/>
      <c r="P802" s="239"/>
      <c r="Q802" s="239"/>
      <c r="R802" s="239"/>
      <c r="S802" s="239"/>
      <c r="T802" s="240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41" t="s">
        <v>147</v>
      </c>
      <c r="AU802" s="241" t="s">
        <v>84</v>
      </c>
      <c r="AV802" s="14" t="s">
        <v>84</v>
      </c>
      <c r="AW802" s="14" t="s">
        <v>36</v>
      </c>
      <c r="AX802" s="14" t="s">
        <v>74</v>
      </c>
      <c r="AY802" s="241" t="s">
        <v>136</v>
      </c>
    </row>
    <row r="803" s="15" customFormat="1">
      <c r="A803" s="15"/>
      <c r="B803" s="242"/>
      <c r="C803" s="243"/>
      <c r="D803" s="222" t="s">
        <v>147</v>
      </c>
      <c r="E803" s="244" t="s">
        <v>19</v>
      </c>
      <c r="F803" s="245" t="s">
        <v>155</v>
      </c>
      <c r="G803" s="243"/>
      <c r="H803" s="246">
        <v>1.5</v>
      </c>
      <c r="I803" s="247"/>
      <c r="J803" s="243"/>
      <c r="K803" s="243"/>
      <c r="L803" s="248"/>
      <c r="M803" s="249"/>
      <c r="N803" s="250"/>
      <c r="O803" s="250"/>
      <c r="P803" s="250"/>
      <c r="Q803" s="250"/>
      <c r="R803" s="250"/>
      <c r="S803" s="250"/>
      <c r="T803" s="251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52" t="s">
        <v>147</v>
      </c>
      <c r="AU803" s="252" t="s">
        <v>84</v>
      </c>
      <c r="AV803" s="15" t="s">
        <v>143</v>
      </c>
      <c r="AW803" s="15" t="s">
        <v>36</v>
      </c>
      <c r="AX803" s="15" t="s">
        <v>82</v>
      </c>
      <c r="AY803" s="252" t="s">
        <v>136</v>
      </c>
    </row>
    <row r="804" s="2" customFormat="1" ht="49.05" customHeight="1">
      <c r="A804" s="40"/>
      <c r="B804" s="41"/>
      <c r="C804" s="202" t="s">
        <v>886</v>
      </c>
      <c r="D804" s="202" t="s">
        <v>138</v>
      </c>
      <c r="E804" s="203" t="s">
        <v>887</v>
      </c>
      <c r="F804" s="204" t="s">
        <v>888</v>
      </c>
      <c r="G804" s="205" t="s">
        <v>188</v>
      </c>
      <c r="H804" s="206">
        <v>0.075999999999999998</v>
      </c>
      <c r="I804" s="207"/>
      <c r="J804" s="208">
        <f>ROUND(I804*H804,2)</f>
        <v>0</v>
      </c>
      <c r="K804" s="204" t="s">
        <v>142</v>
      </c>
      <c r="L804" s="46"/>
      <c r="M804" s="209" t="s">
        <v>19</v>
      </c>
      <c r="N804" s="210" t="s">
        <v>45</v>
      </c>
      <c r="O804" s="86"/>
      <c r="P804" s="211">
        <f>O804*H804</f>
        <v>0</v>
      </c>
      <c r="Q804" s="211">
        <v>0</v>
      </c>
      <c r="R804" s="211">
        <f>Q804*H804</f>
        <v>0</v>
      </c>
      <c r="S804" s="211">
        <v>0</v>
      </c>
      <c r="T804" s="212">
        <f>S804*H804</f>
        <v>0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13" t="s">
        <v>254</v>
      </c>
      <c r="AT804" s="213" t="s">
        <v>138</v>
      </c>
      <c r="AU804" s="213" t="s">
        <v>84</v>
      </c>
      <c r="AY804" s="19" t="s">
        <v>136</v>
      </c>
      <c r="BE804" s="214">
        <f>IF(N804="základní",J804,0)</f>
        <v>0</v>
      </c>
      <c r="BF804" s="214">
        <f>IF(N804="snížená",J804,0)</f>
        <v>0</v>
      </c>
      <c r="BG804" s="214">
        <f>IF(N804="zákl. přenesená",J804,0)</f>
        <v>0</v>
      </c>
      <c r="BH804" s="214">
        <f>IF(N804="sníž. přenesená",J804,0)</f>
        <v>0</v>
      </c>
      <c r="BI804" s="214">
        <f>IF(N804="nulová",J804,0)</f>
        <v>0</v>
      </c>
      <c r="BJ804" s="19" t="s">
        <v>82</v>
      </c>
      <c r="BK804" s="214">
        <f>ROUND(I804*H804,2)</f>
        <v>0</v>
      </c>
      <c r="BL804" s="19" t="s">
        <v>254</v>
      </c>
      <c r="BM804" s="213" t="s">
        <v>889</v>
      </c>
    </row>
    <row r="805" s="2" customFormat="1">
      <c r="A805" s="40"/>
      <c r="B805" s="41"/>
      <c r="C805" s="42"/>
      <c r="D805" s="215" t="s">
        <v>145</v>
      </c>
      <c r="E805" s="42"/>
      <c r="F805" s="216" t="s">
        <v>890</v>
      </c>
      <c r="G805" s="42"/>
      <c r="H805" s="42"/>
      <c r="I805" s="217"/>
      <c r="J805" s="42"/>
      <c r="K805" s="42"/>
      <c r="L805" s="46"/>
      <c r="M805" s="218"/>
      <c r="N805" s="219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145</v>
      </c>
      <c r="AU805" s="19" t="s">
        <v>84</v>
      </c>
    </row>
    <row r="806" s="12" customFormat="1" ht="22.8" customHeight="1">
      <c r="A806" s="12"/>
      <c r="B806" s="186"/>
      <c r="C806" s="187"/>
      <c r="D806" s="188" t="s">
        <v>73</v>
      </c>
      <c r="E806" s="200" t="s">
        <v>891</v>
      </c>
      <c r="F806" s="200" t="s">
        <v>892</v>
      </c>
      <c r="G806" s="187"/>
      <c r="H806" s="187"/>
      <c r="I806" s="190"/>
      <c r="J806" s="201">
        <f>BK806</f>
        <v>0</v>
      </c>
      <c r="K806" s="187"/>
      <c r="L806" s="192"/>
      <c r="M806" s="193"/>
      <c r="N806" s="194"/>
      <c r="O806" s="194"/>
      <c r="P806" s="195">
        <f>SUM(P807:P813)</f>
        <v>0</v>
      </c>
      <c r="Q806" s="194"/>
      <c r="R806" s="195">
        <f>SUM(R807:R813)</f>
        <v>0.05289</v>
      </c>
      <c r="S806" s="194"/>
      <c r="T806" s="196">
        <f>SUM(T807:T813)</f>
        <v>0</v>
      </c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R806" s="197" t="s">
        <v>84</v>
      </c>
      <c r="AT806" s="198" t="s">
        <v>73</v>
      </c>
      <c r="AU806" s="198" t="s">
        <v>82</v>
      </c>
      <c r="AY806" s="197" t="s">
        <v>136</v>
      </c>
      <c r="BK806" s="199">
        <f>SUM(BK807:BK813)</f>
        <v>0</v>
      </c>
    </row>
    <row r="807" s="2" customFormat="1" ht="24.15" customHeight="1">
      <c r="A807" s="40"/>
      <c r="B807" s="41"/>
      <c r="C807" s="202" t="s">
        <v>893</v>
      </c>
      <c r="D807" s="202" t="s">
        <v>138</v>
      </c>
      <c r="E807" s="203" t="s">
        <v>894</v>
      </c>
      <c r="F807" s="204" t="s">
        <v>895</v>
      </c>
      <c r="G807" s="205" t="s">
        <v>557</v>
      </c>
      <c r="H807" s="206">
        <v>3</v>
      </c>
      <c r="I807" s="207"/>
      <c r="J807" s="208">
        <f>ROUND(I807*H807,2)</f>
        <v>0</v>
      </c>
      <c r="K807" s="204" t="s">
        <v>19</v>
      </c>
      <c r="L807" s="46"/>
      <c r="M807" s="209" t="s">
        <v>19</v>
      </c>
      <c r="N807" s="210" t="s">
        <v>45</v>
      </c>
      <c r="O807" s="86"/>
      <c r="P807" s="211">
        <f>O807*H807</f>
        <v>0</v>
      </c>
      <c r="Q807" s="211">
        <v>0</v>
      </c>
      <c r="R807" s="211">
        <f>Q807*H807</f>
        <v>0</v>
      </c>
      <c r="S807" s="211">
        <v>0</v>
      </c>
      <c r="T807" s="212">
        <f>S807*H807</f>
        <v>0</v>
      </c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R807" s="213" t="s">
        <v>254</v>
      </c>
      <c r="AT807" s="213" t="s">
        <v>138</v>
      </c>
      <c r="AU807" s="213" t="s">
        <v>84</v>
      </c>
      <c r="AY807" s="19" t="s">
        <v>136</v>
      </c>
      <c r="BE807" s="214">
        <f>IF(N807="základní",J807,0)</f>
        <v>0</v>
      </c>
      <c r="BF807" s="214">
        <f>IF(N807="snížená",J807,0)</f>
        <v>0</v>
      </c>
      <c r="BG807" s="214">
        <f>IF(N807="zákl. přenesená",J807,0)</f>
        <v>0</v>
      </c>
      <c r="BH807" s="214">
        <f>IF(N807="sníž. přenesená",J807,0)</f>
        <v>0</v>
      </c>
      <c r="BI807" s="214">
        <f>IF(N807="nulová",J807,0)</f>
        <v>0</v>
      </c>
      <c r="BJ807" s="19" t="s">
        <v>82</v>
      </c>
      <c r="BK807" s="214">
        <f>ROUND(I807*H807,2)</f>
        <v>0</v>
      </c>
      <c r="BL807" s="19" t="s">
        <v>254</v>
      </c>
      <c r="BM807" s="213" t="s">
        <v>896</v>
      </c>
    </row>
    <row r="808" s="2" customFormat="1" ht="37.8" customHeight="1">
      <c r="A808" s="40"/>
      <c r="B808" s="41"/>
      <c r="C808" s="202" t="s">
        <v>897</v>
      </c>
      <c r="D808" s="202" t="s">
        <v>138</v>
      </c>
      <c r="E808" s="203" t="s">
        <v>898</v>
      </c>
      <c r="F808" s="204" t="s">
        <v>899</v>
      </c>
      <c r="G808" s="205" t="s">
        <v>206</v>
      </c>
      <c r="H808" s="206">
        <v>9</v>
      </c>
      <c r="I808" s="207"/>
      <c r="J808" s="208">
        <f>ROUND(I808*H808,2)</f>
        <v>0</v>
      </c>
      <c r="K808" s="204" t="s">
        <v>19</v>
      </c>
      <c r="L808" s="46"/>
      <c r="M808" s="209" t="s">
        <v>19</v>
      </c>
      <c r="N808" s="210" t="s">
        <v>45</v>
      </c>
      <c r="O808" s="86"/>
      <c r="P808" s="211">
        <f>O808*H808</f>
        <v>0</v>
      </c>
      <c r="Q808" s="211">
        <v>0</v>
      </c>
      <c r="R808" s="211">
        <f>Q808*H808</f>
        <v>0</v>
      </c>
      <c r="S808" s="211">
        <v>0</v>
      </c>
      <c r="T808" s="212">
        <f>S808*H808</f>
        <v>0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13" t="s">
        <v>254</v>
      </c>
      <c r="AT808" s="213" t="s">
        <v>138</v>
      </c>
      <c r="AU808" s="213" t="s">
        <v>84</v>
      </c>
      <c r="AY808" s="19" t="s">
        <v>136</v>
      </c>
      <c r="BE808" s="214">
        <f>IF(N808="základní",J808,0)</f>
        <v>0</v>
      </c>
      <c r="BF808" s="214">
        <f>IF(N808="snížená",J808,0)</f>
        <v>0</v>
      </c>
      <c r="BG808" s="214">
        <f>IF(N808="zákl. přenesená",J808,0)</f>
        <v>0</v>
      </c>
      <c r="BH808" s="214">
        <f>IF(N808="sníž. přenesená",J808,0)</f>
        <v>0</v>
      </c>
      <c r="BI808" s="214">
        <f>IF(N808="nulová",J808,0)</f>
        <v>0</v>
      </c>
      <c r="BJ808" s="19" t="s">
        <v>82</v>
      </c>
      <c r="BK808" s="214">
        <f>ROUND(I808*H808,2)</f>
        <v>0</v>
      </c>
      <c r="BL808" s="19" t="s">
        <v>254</v>
      </c>
      <c r="BM808" s="213" t="s">
        <v>900</v>
      </c>
    </row>
    <row r="809" s="2" customFormat="1" ht="24.15" customHeight="1">
      <c r="A809" s="40"/>
      <c r="B809" s="41"/>
      <c r="C809" s="253" t="s">
        <v>901</v>
      </c>
      <c r="D809" s="253" t="s">
        <v>185</v>
      </c>
      <c r="E809" s="254" t="s">
        <v>902</v>
      </c>
      <c r="F809" s="255" t="s">
        <v>903</v>
      </c>
      <c r="G809" s="256" t="s">
        <v>206</v>
      </c>
      <c r="H809" s="257">
        <v>9</v>
      </c>
      <c r="I809" s="258"/>
      <c r="J809" s="259">
        <f>ROUND(I809*H809,2)</f>
        <v>0</v>
      </c>
      <c r="K809" s="255" t="s">
        <v>19</v>
      </c>
      <c r="L809" s="260"/>
      <c r="M809" s="261" t="s">
        <v>19</v>
      </c>
      <c r="N809" s="262" t="s">
        <v>45</v>
      </c>
      <c r="O809" s="86"/>
      <c r="P809" s="211">
        <f>O809*H809</f>
        <v>0</v>
      </c>
      <c r="Q809" s="211">
        <v>0.00048000000000000001</v>
      </c>
      <c r="R809" s="211">
        <f>Q809*H809</f>
        <v>0.0043200000000000001</v>
      </c>
      <c r="S809" s="211">
        <v>0</v>
      </c>
      <c r="T809" s="212">
        <f>S809*H809</f>
        <v>0</v>
      </c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R809" s="213" t="s">
        <v>359</v>
      </c>
      <c r="AT809" s="213" t="s">
        <v>185</v>
      </c>
      <c r="AU809" s="213" t="s">
        <v>84</v>
      </c>
      <c r="AY809" s="19" t="s">
        <v>136</v>
      </c>
      <c r="BE809" s="214">
        <f>IF(N809="základní",J809,0)</f>
        <v>0</v>
      </c>
      <c r="BF809" s="214">
        <f>IF(N809="snížená",J809,0)</f>
        <v>0</v>
      </c>
      <c r="BG809" s="214">
        <f>IF(N809="zákl. přenesená",J809,0)</f>
        <v>0</v>
      </c>
      <c r="BH809" s="214">
        <f>IF(N809="sníž. přenesená",J809,0)</f>
        <v>0</v>
      </c>
      <c r="BI809" s="214">
        <f>IF(N809="nulová",J809,0)</f>
        <v>0</v>
      </c>
      <c r="BJ809" s="19" t="s">
        <v>82</v>
      </c>
      <c r="BK809" s="214">
        <f>ROUND(I809*H809,2)</f>
        <v>0</v>
      </c>
      <c r="BL809" s="19" t="s">
        <v>254</v>
      </c>
      <c r="BM809" s="213" t="s">
        <v>904</v>
      </c>
    </row>
    <row r="810" s="2" customFormat="1" ht="24.15" customHeight="1">
      <c r="A810" s="40"/>
      <c r="B810" s="41"/>
      <c r="C810" s="202" t="s">
        <v>905</v>
      </c>
      <c r="D810" s="202" t="s">
        <v>906</v>
      </c>
      <c r="E810" s="203" t="s">
        <v>907</v>
      </c>
      <c r="F810" s="204" t="s">
        <v>908</v>
      </c>
      <c r="G810" s="205" t="s">
        <v>722</v>
      </c>
      <c r="H810" s="206">
        <v>3</v>
      </c>
      <c r="I810" s="207"/>
      <c r="J810" s="208">
        <f>ROUND(I810*H810,2)</f>
        <v>0</v>
      </c>
      <c r="K810" s="204" t="s">
        <v>909</v>
      </c>
      <c r="L810" s="46"/>
      <c r="M810" s="209" t="s">
        <v>19</v>
      </c>
      <c r="N810" s="210" t="s">
        <v>45</v>
      </c>
      <c r="O810" s="86"/>
      <c r="P810" s="211">
        <f>O810*H810</f>
        <v>0</v>
      </c>
      <c r="Q810" s="211">
        <v>0.01619</v>
      </c>
      <c r="R810" s="211">
        <f>Q810*H810</f>
        <v>0.048570000000000002</v>
      </c>
      <c r="S810" s="211">
        <v>0</v>
      </c>
      <c r="T810" s="212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13" t="s">
        <v>254</v>
      </c>
      <c r="AT810" s="213" t="s">
        <v>138</v>
      </c>
      <c r="AU810" s="213" t="s">
        <v>84</v>
      </c>
      <c r="AY810" s="19" t="s">
        <v>136</v>
      </c>
      <c r="BE810" s="214">
        <f>IF(N810="základní",J810,0)</f>
        <v>0</v>
      </c>
      <c r="BF810" s="214">
        <f>IF(N810="snížená",J810,0)</f>
        <v>0</v>
      </c>
      <c r="BG810" s="214">
        <f>IF(N810="zákl. přenesená",J810,0)</f>
        <v>0</v>
      </c>
      <c r="BH810" s="214">
        <f>IF(N810="sníž. přenesená",J810,0)</f>
        <v>0</v>
      </c>
      <c r="BI810" s="214">
        <f>IF(N810="nulová",J810,0)</f>
        <v>0</v>
      </c>
      <c r="BJ810" s="19" t="s">
        <v>82</v>
      </c>
      <c r="BK810" s="214">
        <f>ROUND(I810*H810,2)</f>
        <v>0</v>
      </c>
      <c r="BL810" s="19" t="s">
        <v>254</v>
      </c>
      <c r="BM810" s="213" t="s">
        <v>910</v>
      </c>
    </row>
    <row r="811" s="2" customFormat="1">
      <c r="A811" s="40"/>
      <c r="B811" s="41"/>
      <c r="C811" s="42"/>
      <c r="D811" s="215" t="s">
        <v>145</v>
      </c>
      <c r="E811" s="42"/>
      <c r="F811" s="216" t="s">
        <v>911</v>
      </c>
      <c r="G811" s="42"/>
      <c r="H811" s="42"/>
      <c r="I811" s="217"/>
      <c r="J811" s="42"/>
      <c r="K811" s="42"/>
      <c r="L811" s="46"/>
      <c r="M811" s="218"/>
      <c r="N811" s="219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9" t="s">
        <v>145</v>
      </c>
      <c r="AU811" s="19" t="s">
        <v>84</v>
      </c>
    </row>
    <row r="812" s="2" customFormat="1" ht="55.5" customHeight="1">
      <c r="A812" s="40"/>
      <c r="B812" s="41"/>
      <c r="C812" s="202" t="s">
        <v>912</v>
      </c>
      <c r="D812" s="202" t="s">
        <v>138</v>
      </c>
      <c r="E812" s="203" t="s">
        <v>913</v>
      </c>
      <c r="F812" s="204" t="s">
        <v>914</v>
      </c>
      <c r="G812" s="205" t="s">
        <v>188</v>
      </c>
      <c r="H812" s="206">
        <v>0.052999999999999998</v>
      </c>
      <c r="I812" s="207"/>
      <c r="J812" s="208">
        <f>ROUND(I812*H812,2)</f>
        <v>0</v>
      </c>
      <c r="K812" s="204" t="s">
        <v>142</v>
      </c>
      <c r="L812" s="46"/>
      <c r="M812" s="209" t="s">
        <v>19</v>
      </c>
      <c r="N812" s="210" t="s">
        <v>45</v>
      </c>
      <c r="O812" s="86"/>
      <c r="P812" s="211">
        <f>O812*H812</f>
        <v>0</v>
      </c>
      <c r="Q812" s="211">
        <v>0</v>
      </c>
      <c r="R812" s="211">
        <f>Q812*H812</f>
        <v>0</v>
      </c>
      <c r="S812" s="211">
        <v>0</v>
      </c>
      <c r="T812" s="212">
        <f>S812*H812</f>
        <v>0</v>
      </c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213" t="s">
        <v>254</v>
      </c>
      <c r="AT812" s="213" t="s">
        <v>138</v>
      </c>
      <c r="AU812" s="213" t="s">
        <v>84</v>
      </c>
      <c r="AY812" s="19" t="s">
        <v>136</v>
      </c>
      <c r="BE812" s="214">
        <f>IF(N812="základní",J812,0)</f>
        <v>0</v>
      </c>
      <c r="BF812" s="214">
        <f>IF(N812="snížená",J812,0)</f>
        <v>0</v>
      </c>
      <c r="BG812" s="214">
        <f>IF(N812="zákl. přenesená",J812,0)</f>
        <v>0</v>
      </c>
      <c r="BH812" s="214">
        <f>IF(N812="sníž. přenesená",J812,0)</f>
        <v>0</v>
      </c>
      <c r="BI812" s="214">
        <f>IF(N812="nulová",J812,0)</f>
        <v>0</v>
      </c>
      <c r="BJ812" s="19" t="s">
        <v>82</v>
      </c>
      <c r="BK812" s="214">
        <f>ROUND(I812*H812,2)</f>
        <v>0</v>
      </c>
      <c r="BL812" s="19" t="s">
        <v>254</v>
      </c>
      <c r="BM812" s="213" t="s">
        <v>915</v>
      </c>
    </row>
    <row r="813" s="2" customFormat="1">
      <c r="A813" s="40"/>
      <c r="B813" s="41"/>
      <c r="C813" s="42"/>
      <c r="D813" s="215" t="s">
        <v>145</v>
      </c>
      <c r="E813" s="42"/>
      <c r="F813" s="216" t="s">
        <v>916</v>
      </c>
      <c r="G813" s="42"/>
      <c r="H813" s="42"/>
      <c r="I813" s="217"/>
      <c r="J813" s="42"/>
      <c r="K813" s="42"/>
      <c r="L813" s="46"/>
      <c r="M813" s="218"/>
      <c r="N813" s="219"/>
      <c r="O813" s="86"/>
      <c r="P813" s="86"/>
      <c r="Q813" s="86"/>
      <c r="R813" s="86"/>
      <c r="S813" s="86"/>
      <c r="T813" s="87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T813" s="19" t="s">
        <v>145</v>
      </c>
      <c r="AU813" s="19" t="s">
        <v>84</v>
      </c>
    </row>
    <row r="814" s="12" customFormat="1" ht="22.8" customHeight="1">
      <c r="A814" s="12"/>
      <c r="B814" s="186"/>
      <c r="C814" s="187"/>
      <c r="D814" s="188" t="s">
        <v>73</v>
      </c>
      <c r="E814" s="200" t="s">
        <v>917</v>
      </c>
      <c r="F814" s="200" t="s">
        <v>918</v>
      </c>
      <c r="G814" s="187"/>
      <c r="H814" s="187"/>
      <c r="I814" s="190"/>
      <c r="J814" s="201">
        <f>BK814</f>
        <v>0</v>
      </c>
      <c r="K814" s="187"/>
      <c r="L814" s="192"/>
      <c r="M814" s="193"/>
      <c r="N814" s="194"/>
      <c r="O814" s="194"/>
      <c r="P814" s="195">
        <f>SUM(P815:P838)</f>
        <v>0</v>
      </c>
      <c r="Q814" s="194"/>
      <c r="R814" s="195">
        <f>SUM(R815:R838)</f>
        <v>0.34508320000000003</v>
      </c>
      <c r="S814" s="194"/>
      <c r="T814" s="196">
        <f>SUM(T815:T838)</f>
        <v>0</v>
      </c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R814" s="197" t="s">
        <v>84</v>
      </c>
      <c r="AT814" s="198" t="s">
        <v>73</v>
      </c>
      <c r="AU814" s="198" t="s">
        <v>82</v>
      </c>
      <c r="AY814" s="197" t="s">
        <v>136</v>
      </c>
      <c r="BK814" s="199">
        <f>SUM(BK815:BK838)</f>
        <v>0</v>
      </c>
    </row>
    <row r="815" s="2" customFormat="1" ht="49.05" customHeight="1">
      <c r="A815" s="40"/>
      <c r="B815" s="41"/>
      <c r="C815" s="202" t="s">
        <v>919</v>
      </c>
      <c r="D815" s="202" t="s">
        <v>138</v>
      </c>
      <c r="E815" s="203" t="s">
        <v>920</v>
      </c>
      <c r="F815" s="204" t="s">
        <v>921</v>
      </c>
      <c r="G815" s="205" t="s">
        <v>212</v>
      </c>
      <c r="H815" s="206">
        <v>19.228000000000002</v>
      </c>
      <c r="I815" s="207"/>
      <c r="J815" s="208">
        <f>ROUND(I815*H815,2)</f>
        <v>0</v>
      </c>
      <c r="K815" s="204" t="s">
        <v>142</v>
      </c>
      <c r="L815" s="46"/>
      <c r="M815" s="209" t="s">
        <v>19</v>
      </c>
      <c r="N815" s="210" t="s">
        <v>45</v>
      </c>
      <c r="O815" s="86"/>
      <c r="P815" s="211">
        <f>O815*H815</f>
        <v>0</v>
      </c>
      <c r="Q815" s="211">
        <v>0.012200000000000001</v>
      </c>
      <c r="R815" s="211">
        <f>Q815*H815</f>
        <v>0.23458160000000003</v>
      </c>
      <c r="S815" s="211">
        <v>0</v>
      </c>
      <c r="T815" s="212">
        <f>S815*H815</f>
        <v>0</v>
      </c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R815" s="213" t="s">
        <v>254</v>
      </c>
      <c r="AT815" s="213" t="s">
        <v>138</v>
      </c>
      <c r="AU815" s="213" t="s">
        <v>84</v>
      </c>
      <c r="AY815" s="19" t="s">
        <v>136</v>
      </c>
      <c r="BE815" s="214">
        <f>IF(N815="základní",J815,0)</f>
        <v>0</v>
      </c>
      <c r="BF815" s="214">
        <f>IF(N815="snížená",J815,0)</f>
        <v>0</v>
      </c>
      <c r="BG815" s="214">
        <f>IF(N815="zákl. přenesená",J815,0)</f>
        <v>0</v>
      </c>
      <c r="BH815" s="214">
        <f>IF(N815="sníž. přenesená",J815,0)</f>
        <v>0</v>
      </c>
      <c r="BI815" s="214">
        <f>IF(N815="nulová",J815,0)</f>
        <v>0</v>
      </c>
      <c r="BJ815" s="19" t="s">
        <v>82</v>
      </c>
      <c r="BK815" s="214">
        <f>ROUND(I815*H815,2)</f>
        <v>0</v>
      </c>
      <c r="BL815" s="19" t="s">
        <v>254</v>
      </c>
      <c r="BM815" s="213" t="s">
        <v>922</v>
      </c>
    </row>
    <row r="816" s="2" customFormat="1">
      <c r="A816" s="40"/>
      <c r="B816" s="41"/>
      <c r="C816" s="42"/>
      <c r="D816" s="215" t="s">
        <v>145</v>
      </c>
      <c r="E816" s="42"/>
      <c r="F816" s="216" t="s">
        <v>923</v>
      </c>
      <c r="G816" s="42"/>
      <c r="H816" s="42"/>
      <c r="I816" s="217"/>
      <c r="J816" s="42"/>
      <c r="K816" s="42"/>
      <c r="L816" s="46"/>
      <c r="M816" s="218"/>
      <c r="N816" s="219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9" t="s">
        <v>145</v>
      </c>
      <c r="AU816" s="19" t="s">
        <v>84</v>
      </c>
    </row>
    <row r="817" s="13" customFormat="1">
      <c r="A817" s="13"/>
      <c r="B817" s="220"/>
      <c r="C817" s="221"/>
      <c r="D817" s="222" t="s">
        <v>147</v>
      </c>
      <c r="E817" s="223" t="s">
        <v>19</v>
      </c>
      <c r="F817" s="224" t="s">
        <v>148</v>
      </c>
      <c r="G817" s="221"/>
      <c r="H817" s="223" t="s">
        <v>19</v>
      </c>
      <c r="I817" s="225"/>
      <c r="J817" s="221"/>
      <c r="K817" s="221"/>
      <c r="L817" s="226"/>
      <c r="M817" s="227"/>
      <c r="N817" s="228"/>
      <c r="O817" s="228"/>
      <c r="P817" s="228"/>
      <c r="Q817" s="228"/>
      <c r="R817" s="228"/>
      <c r="S817" s="228"/>
      <c r="T817" s="229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0" t="s">
        <v>147</v>
      </c>
      <c r="AU817" s="230" t="s">
        <v>84</v>
      </c>
      <c r="AV817" s="13" t="s">
        <v>82</v>
      </c>
      <c r="AW817" s="13" t="s">
        <v>36</v>
      </c>
      <c r="AX817" s="13" t="s">
        <v>74</v>
      </c>
      <c r="AY817" s="230" t="s">
        <v>136</v>
      </c>
    </row>
    <row r="818" s="14" customFormat="1">
      <c r="A818" s="14"/>
      <c r="B818" s="231"/>
      <c r="C818" s="232"/>
      <c r="D818" s="222" t="s">
        <v>147</v>
      </c>
      <c r="E818" s="233" t="s">
        <v>19</v>
      </c>
      <c r="F818" s="234" t="s">
        <v>315</v>
      </c>
      <c r="G818" s="232"/>
      <c r="H818" s="235">
        <v>9.3800000000000008</v>
      </c>
      <c r="I818" s="236"/>
      <c r="J818" s="232"/>
      <c r="K818" s="232"/>
      <c r="L818" s="237"/>
      <c r="M818" s="238"/>
      <c r="N818" s="239"/>
      <c r="O818" s="239"/>
      <c r="P818" s="239"/>
      <c r="Q818" s="239"/>
      <c r="R818" s="239"/>
      <c r="S818" s="239"/>
      <c r="T818" s="240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41" t="s">
        <v>147</v>
      </c>
      <c r="AU818" s="241" t="s">
        <v>84</v>
      </c>
      <c r="AV818" s="14" t="s">
        <v>84</v>
      </c>
      <c r="AW818" s="14" t="s">
        <v>36</v>
      </c>
      <c r="AX818" s="14" t="s">
        <v>74</v>
      </c>
      <c r="AY818" s="241" t="s">
        <v>136</v>
      </c>
    </row>
    <row r="819" s="13" customFormat="1">
      <c r="A819" s="13"/>
      <c r="B819" s="220"/>
      <c r="C819" s="221"/>
      <c r="D819" s="222" t="s">
        <v>147</v>
      </c>
      <c r="E819" s="223" t="s">
        <v>19</v>
      </c>
      <c r="F819" s="224" t="s">
        <v>150</v>
      </c>
      <c r="G819" s="221"/>
      <c r="H819" s="223" t="s">
        <v>19</v>
      </c>
      <c r="I819" s="225"/>
      <c r="J819" s="221"/>
      <c r="K819" s="221"/>
      <c r="L819" s="226"/>
      <c r="M819" s="227"/>
      <c r="N819" s="228"/>
      <c r="O819" s="228"/>
      <c r="P819" s="228"/>
      <c r="Q819" s="228"/>
      <c r="R819" s="228"/>
      <c r="S819" s="228"/>
      <c r="T819" s="229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0" t="s">
        <v>147</v>
      </c>
      <c r="AU819" s="230" t="s">
        <v>84</v>
      </c>
      <c r="AV819" s="13" t="s">
        <v>82</v>
      </c>
      <c r="AW819" s="13" t="s">
        <v>36</v>
      </c>
      <c r="AX819" s="13" t="s">
        <v>74</v>
      </c>
      <c r="AY819" s="230" t="s">
        <v>136</v>
      </c>
    </row>
    <row r="820" s="14" customFormat="1">
      <c r="A820" s="14"/>
      <c r="B820" s="231"/>
      <c r="C820" s="232"/>
      <c r="D820" s="222" t="s">
        <v>147</v>
      </c>
      <c r="E820" s="233" t="s">
        <v>19</v>
      </c>
      <c r="F820" s="234" t="s">
        <v>316</v>
      </c>
      <c r="G820" s="232"/>
      <c r="H820" s="235">
        <v>2.125</v>
      </c>
      <c r="I820" s="236"/>
      <c r="J820" s="232"/>
      <c r="K820" s="232"/>
      <c r="L820" s="237"/>
      <c r="M820" s="238"/>
      <c r="N820" s="239"/>
      <c r="O820" s="239"/>
      <c r="P820" s="239"/>
      <c r="Q820" s="239"/>
      <c r="R820" s="239"/>
      <c r="S820" s="239"/>
      <c r="T820" s="240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41" t="s">
        <v>147</v>
      </c>
      <c r="AU820" s="241" t="s">
        <v>84</v>
      </c>
      <c r="AV820" s="14" t="s">
        <v>84</v>
      </c>
      <c r="AW820" s="14" t="s">
        <v>36</v>
      </c>
      <c r="AX820" s="14" t="s">
        <v>74</v>
      </c>
      <c r="AY820" s="241" t="s">
        <v>136</v>
      </c>
    </row>
    <row r="821" s="14" customFormat="1">
      <c r="A821" s="14"/>
      <c r="B821" s="231"/>
      <c r="C821" s="232"/>
      <c r="D821" s="222" t="s">
        <v>147</v>
      </c>
      <c r="E821" s="233" t="s">
        <v>19</v>
      </c>
      <c r="F821" s="234" t="s">
        <v>347</v>
      </c>
      <c r="G821" s="232"/>
      <c r="H821" s="235">
        <v>5.9749999999999996</v>
      </c>
      <c r="I821" s="236"/>
      <c r="J821" s="232"/>
      <c r="K821" s="232"/>
      <c r="L821" s="237"/>
      <c r="M821" s="238"/>
      <c r="N821" s="239"/>
      <c r="O821" s="239"/>
      <c r="P821" s="239"/>
      <c r="Q821" s="239"/>
      <c r="R821" s="239"/>
      <c r="S821" s="239"/>
      <c r="T821" s="240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1" t="s">
        <v>147</v>
      </c>
      <c r="AU821" s="241" t="s">
        <v>84</v>
      </c>
      <c r="AV821" s="14" t="s">
        <v>84</v>
      </c>
      <c r="AW821" s="14" t="s">
        <v>36</v>
      </c>
      <c r="AX821" s="14" t="s">
        <v>74</v>
      </c>
      <c r="AY821" s="241" t="s">
        <v>136</v>
      </c>
    </row>
    <row r="822" s="15" customFormat="1">
      <c r="A822" s="15"/>
      <c r="B822" s="242"/>
      <c r="C822" s="243"/>
      <c r="D822" s="222" t="s">
        <v>147</v>
      </c>
      <c r="E822" s="244" t="s">
        <v>19</v>
      </c>
      <c r="F822" s="245" t="s">
        <v>155</v>
      </c>
      <c r="G822" s="243"/>
      <c r="H822" s="246">
        <v>17.48</v>
      </c>
      <c r="I822" s="247"/>
      <c r="J822" s="243"/>
      <c r="K822" s="243"/>
      <c r="L822" s="248"/>
      <c r="M822" s="249"/>
      <c r="N822" s="250"/>
      <c r="O822" s="250"/>
      <c r="P822" s="250"/>
      <c r="Q822" s="250"/>
      <c r="R822" s="250"/>
      <c r="S822" s="250"/>
      <c r="T822" s="251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52" t="s">
        <v>147</v>
      </c>
      <c r="AU822" s="252" t="s">
        <v>84</v>
      </c>
      <c r="AV822" s="15" t="s">
        <v>143</v>
      </c>
      <c r="AW822" s="15" t="s">
        <v>36</v>
      </c>
      <c r="AX822" s="15" t="s">
        <v>82</v>
      </c>
      <c r="AY822" s="252" t="s">
        <v>136</v>
      </c>
    </row>
    <row r="823" s="14" customFormat="1">
      <c r="A823" s="14"/>
      <c r="B823" s="231"/>
      <c r="C823" s="232"/>
      <c r="D823" s="222" t="s">
        <v>147</v>
      </c>
      <c r="E823" s="232"/>
      <c r="F823" s="234" t="s">
        <v>924</v>
      </c>
      <c r="G823" s="232"/>
      <c r="H823" s="235">
        <v>19.228000000000002</v>
      </c>
      <c r="I823" s="236"/>
      <c r="J823" s="232"/>
      <c r="K823" s="232"/>
      <c r="L823" s="237"/>
      <c r="M823" s="238"/>
      <c r="N823" s="239"/>
      <c r="O823" s="239"/>
      <c r="P823" s="239"/>
      <c r="Q823" s="239"/>
      <c r="R823" s="239"/>
      <c r="S823" s="239"/>
      <c r="T823" s="240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41" t="s">
        <v>147</v>
      </c>
      <c r="AU823" s="241" t="s">
        <v>84</v>
      </c>
      <c r="AV823" s="14" t="s">
        <v>84</v>
      </c>
      <c r="AW823" s="14" t="s">
        <v>4</v>
      </c>
      <c r="AX823" s="14" t="s">
        <v>82</v>
      </c>
      <c r="AY823" s="241" t="s">
        <v>136</v>
      </c>
    </row>
    <row r="824" s="2" customFormat="1" ht="49.05" customHeight="1">
      <c r="A824" s="40"/>
      <c r="B824" s="41"/>
      <c r="C824" s="202" t="s">
        <v>925</v>
      </c>
      <c r="D824" s="202" t="s">
        <v>138</v>
      </c>
      <c r="E824" s="203" t="s">
        <v>926</v>
      </c>
      <c r="F824" s="204" t="s">
        <v>927</v>
      </c>
      <c r="G824" s="205" t="s">
        <v>212</v>
      </c>
      <c r="H824" s="206">
        <v>8.3160000000000007</v>
      </c>
      <c r="I824" s="207"/>
      <c r="J824" s="208">
        <f>ROUND(I824*H824,2)</f>
        <v>0</v>
      </c>
      <c r="K824" s="204" t="s">
        <v>142</v>
      </c>
      <c r="L824" s="46"/>
      <c r="M824" s="209" t="s">
        <v>19</v>
      </c>
      <c r="N824" s="210" t="s">
        <v>45</v>
      </c>
      <c r="O824" s="86"/>
      <c r="P824" s="211">
        <f>O824*H824</f>
        <v>0</v>
      </c>
      <c r="Q824" s="211">
        <v>0.0126</v>
      </c>
      <c r="R824" s="211">
        <f>Q824*H824</f>
        <v>0.10478160000000002</v>
      </c>
      <c r="S824" s="211">
        <v>0</v>
      </c>
      <c r="T824" s="212">
        <f>S824*H824</f>
        <v>0</v>
      </c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R824" s="213" t="s">
        <v>254</v>
      </c>
      <c r="AT824" s="213" t="s">
        <v>138</v>
      </c>
      <c r="AU824" s="213" t="s">
        <v>84</v>
      </c>
      <c r="AY824" s="19" t="s">
        <v>136</v>
      </c>
      <c r="BE824" s="214">
        <f>IF(N824="základní",J824,0)</f>
        <v>0</v>
      </c>
      <c r="BF824" s="214">
        <f>IF(N824="snížená",J824,0)</f>
        <v>0</v>
      </c>
      <c r="BG824" s="214">
        <f>IF(N824="zákl. přenesená",J824,0)</f>
        <v>0</v>
      </c>
      <c r="BH824" s="214">
        <f>IF(N824="sníž. přenesená",J824,0)</f>
        <v>0</v>
      </c>
      <c r="BI824" s="214">
        <f>IF(N824="nulová",J824,0)</f>
        <v>0</v>
      </c>
      <c r="BJ824" s="19" t="s">
        <v>82</v>
      </c>
      <c r="BK824" s="214">
        <f>ROUND(I824*H824,2)</f>
        <v>0</v>
      </c>
      <c r="BL824" s="19" t="s">
        <v>254</v>
      </c>
      <c r="BM824" s="213" t="s">
        <v>928</v>
      </c>
    </row>
    <row r="825" s="2" customFormat="1">
      <c r="A825" s="40"/>
      <c r="B825" s="41"/>
      <c r="C825" s="42"/>
      <c r="D825" s="215" t="s">
        <v>145</v>
      </c>
      <c r="E825" s="42"/>
      <c r="F825" s="216" t="s">
        <v>929</v>
      </c>
      <c r="G825" s="42"/>
      <c r="H825" s="42"/>
      <c r="I825" s="217"/>
      <c r="J825" s="42"/>
      <c r="K825" s="42"/>
      <c r="L825" s="46"/>
      <c r="M825" s="218"/>
      <c r="N825" s="219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145</v>
      </c>
      <c r="AU825" s="19" t="s">
        <v>84</v>
      </c>
    </row>
    <row r="826" s="13" customFormat="1">
      <c r="A826" s="13"/>
      <c r="B826" s="220"/>
      <c r="C826" s="221"/>
      <c r="D826" s="222" t="s">
        <v>147</v>
      </c>
      <c r="E826" s="223" t="s">
        <v>19</v>
      </c>
      <c r="F826" s="224" t="s">
        <v>433</v>
      </c>
      <c r="G826" s="221"/>
      <c r="H826" s="223" t="s">
        <v>19</v>
      </c>
      <c r="I826" s="225"/>
      <c r="J826" s="221"/>
      <c r="K826" s="221"/>
      <c r="L826" s="226"/>
      <c r="M826" s="227"/>
      <c r="N826" s="228"/>
      <c r="O826" s="228"/>
      <c r="P826" s="228"/>
      <c r="Q826" s="228"/>
      <c r="R826" s="228"/>
      <c r="S826" s="228"/>
      <c r="T826" s="229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0" t="s">
        <v>147</v>
      </c>
      <c r="AU826" s="230" t="s">
        <v>84</v>
      </c>
      <c r="AV826" s="13" t="s">
        <v>82</v>
      </c>
      <c r="AW826" s="13" t="s">
        <v>36</v>
      </c>
      <c r="AX826" s="13" t="s">
        <v>74</v>
      </c>
      <c r="AY826" s="230" t="s">
        <v>136</v>
      </c>
    </row>
    <row r="827" s="14" customFormat="1">
      <c r="A827" s="14"/>
      <c r="B827" s="231"/>
      <c r="C827" s="232"/>
      <c r="D827" s="222" t="s">
        <v>147</v>
      </c>
      <c r="E827" s="233" t="s">
        <v>19</v>
      </c>
      <c r="F827" s="234" t="s">
        <v>318</v>
      </c>
      <c r="G827" s="232"/>
      <c r="H827" s="235">
        <v>7.5599999999999996</v>
      </c>
      <c r="I827" s="236"/>
      <c r="J827" s="232"/>
      <c r="K827" s="232"/>
      <c r="L827" s="237"/>
      <c r="M827" s="238"/>
      <c r="N827" s="239"/>
      <c r="O827" s="239"/>
      <c r="P827" s="239"/>
      <c r="Q827" s="239"/>
      <c r="R827" s="239"/>
      <c r="S827" s="239"/>
      <c r="T827" s="240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41" t="s">
        <v>147</v>
      </c>
      <c r="AU827" s="241" t="s">
        <v>84</v>
      </c>
      <c r="AV827" s="14" t="s">
        <v>84</v>
      </c>
      <c r="AW827" s="14" t="s">
        <v>36</v>
      </c>
      <c r="AX827" s="14" t="s">
        <v>74</v>
      </c>
      <c r="AY827" s="241" t="s">
        <v>136</v>
      </c>
    </row>
    <row r="828" s="15" customFormat="1">
      <c r="A828" s="15"/>
      <c r="B828" s="242"/>
      <c r="C828" s="243"/>
      <c r="D828" s="222" t="s">
        <v>147</v>
      </c>
      <c r="E828" s="244" t="s">
        <v>19</v>
      </c>
      <c r="F828" s="245" t="s">
        <v>155</v>
      </c>
      <c r="G828" s="243"/>
      <c r="H828" s="246">
        <v>7.5599999999999996</v>
      </c>
      <c r="I828" s="247"/>
      <c r="J828" s="243"/>
      <c r="K828" s="243"/>
      <c r="L828" s="248"/>
      <c r="M828" s="249"/>
      <c r="N828" s="250"/>
      <c r="O828" s="250"/>
      <c r="P828" s="250"/>
      <c r="Q828" s="250"/>
      <c r="R828" s="250"/>
      <c r="S828" s="250"/>
      <c r="T828" s="251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52" t="s">
        <v>147</v>
      </c>
      <c r="AU828" s="252" t="s">
        <v>84</v>
      </c>
      <c r="AV828" s="15" t="s">
        <v>143</v>
      </c>
      <c r="AW828" s="15" t="s">
        <v>36</v>
      </c>
      <c r="AX828" s="15" t="s">
        <v>82</v>
      </c>
      <c r="AY828" s="252" t="s">
        <v>136</v>
      </c>
    </row>
    <row r="829" s="14" customFormat="1">
      <c r="A829" s="14"/>
      <c r="B829" s="231"/>
      <c r="C829" s="232"/>
      <c r="D829" s="222" t="s">
        <v>147</v>
      </c>
      <c r="E829" s="232"/>
      <c r="F829" s="234" t="s">
        <v>930</v>
      </c>
      <c r="G829" s="232"/>
      <c r="H829" s="235">
        <v>8.3160000000000007</v>
      </c>
      <c r="I829" s="236"/>
      <c r="J829" s="232"/>
      <c r="K829" s="232"/>
      <c r="L829" s="237"/>
      <c r="M829" s="238"/>
      <c r="N829" s="239"/>
      <c r="O829" s="239"/>
      <c r="P829" s="239"/>
      <c r="Q829" s="239"/>
      <c r="R829" s="239"/>
      <c r="S829" s="239"/>
      <c r="T829" s="240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1" t="s">
        <v>147</v>
      </c>
      <c r="AU829" s="241" t="s">
        <v>84</v>
      </c>
      <c r="AV829" s="14" t="s">
        <v>84</v>
      </c>
      <c r="AW829" s="14" t="s">
        <v>4</v>
      </c>
      <c r="AX829" s="14" t="s">
        <v>82</v>
      </c>
      <c r="AY829" s="241" t="s">
        <v>136</v>
      </c>
    </row>
    <row r="830" s="2" customFormat="1" ht="37.8" customHeight="1">
      <c r="A830" s="40"/>
      <c r="B830" s="41"/>
      <c r="C830" s="202" t="s">
        <v>931</v>
      </c>
      <c r="D830" s="202" t="s">
        <v>138</v>
      </c>
      <c r="E830" s="203" t="s">
        <v>932</v>
      </c>
      <c r="F830" s="204" t="s">
        <v>933</v>
      </c>
      <c r="G830" s="205" t="s">
        <v>206</v>
      </c>
      <c r="H830" s="206">
        <v>4</v>
      </c>
      <c r="I830" s="207"/>
      <c r="J830" s="208">
        <f>ROUND(I830*H830,2)</f>
        <v>0</v>
      </c>
      <c r="K830" s="204" t="s">
        <v>142</v>
      </c>
      <c r="L830" s="46"/>
      <c r="M830" s="209" t="s">
        <v>19</v>
      </c>
      <c r="N830" s="210" t="s">
        <v>45</v>
      </c>
      <c r="O830" s="86"/>
      <c r="P830" s="211">
        <f>O830*H830</f>
        <v>0</v>
      </c>
      <c r="Q830" s="211">
        <v>3.0000000000000001E-05</v>
      </c>
      <c r="R830" s="211">
        <f>Q830*H830</f>
        <v>0.00012</v>
      </c>
      <c r="S830" s="211">
        <v>0</v>
      </c>
      <c r="T830" s="212">
        <f>S830*H830</f>
        <v>0</v>
      </c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R830" s="213" t="s">
        <v>254</v>
      </c>
      <c r="AT830" s="213" t="s">
        <v>138</v>
      </c>
      <c r="AU830" s="213" t="s">
        <v>84</v>
      </c>
      <c r="AY830" s="19" t="s">
        <v>136</v>
      </c>
      <c r="BE830" s="214">
        <f>IF(N830="základní",J830,0)</f>
        <v>0</v>
      </c>
      <c r="BF830" s="214">
        <f>IF(N830="snížená",J830,0)</f>
        <v>0</v>
      </c>
      <c r="BG830" s="214">
        <f>IF(N830="zákl. přenesená",J830,0)</f>
        <v>0</v>
      </c>
      <c r="BH830" s="214">
        <f>IF(N830="sníž. přenesená",J830,0)</f>
        <v>0</v>
      </c>
      <c r="BI830" s="214">
        <f>IF(N830="nulová",J830,0)</f>
        <v>0</v>
      </c>
      <c r="BJ830" s="19" t="s">
        <v>82</v>
      </c>
      <c r="BK830" s="214">
        <f>ROUND(I830*H830,2)</f>
        <v>0</v>
      </c>
      <c r="BL830" s="19" t="s">
        <v>254</v>
      </c>
      <c r="BM830" s="213" t="s">
        <v>934</v>
      </c>
    </row>
    <row r="831" s="2" customFormat="1">
      <c r="A831" s="40"/>
      <c r="B831" s="41"/>
      <c r="C831" s="42"/>
      <c r="D831" s="215" t="s">
        <v>145</v>
      </c>
      <c r="E831" s="42"/>
      <c r="F831" s="216" t="s">
        <v>935</v>
      </c>
      <c r="G831" s="42"/>
      <c r="H831" s="42"/>
      <c r="I831" s="217"/>
      <c r="J831" s="42"/>
      <c r="K831" s="42"/>
      <c r="L831" s="46"/>
      <c r="M831" s="218"/>
      <c r="N831" s="219"/>
      <c r="O831" s="86"/>
      <c r="P831" s="86"/>
      <c r="Q831" s="86"/>
      <c r="R831" s="86"/>
      <c r="S831" s="86"/>
      <c r="T831" s="87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T831" s="19" t="s">
        <v>145</v>
      </c>
      <c r="AU831" s="19" t="s">
        <v>84</v>
      </c>
    </row>
    <row r="832" s="14" customFormat="1">
      <c r="A832" s="14"/>
      <c r="B832" s="231"/>
      <c r="C832" s="232"/>
      <c r="D832" s="222" t="s">
        <v>147</v>
      </c>
      <c r="E832" s="233" t="s">
        <v>19</v>
      </c>
      <c r="F832" s="234" t="s">
        <v>143</v>
      </c>
      <c r="G832" s="232"/>
      <c r="H832" s="235">
        <v>4</v>
      </c>
      <c r="I832" s="236"/>
      <c r="J832" s="232"/>
      <c r="K832" s="232"/>
      <c r="L832" s="237"/>
      <c r="M832" s="238"/>
      <c r="N832" s="239"/>
      <c r="O832" s="239"/>
      <c r="P832" s="239"/>
      <c r="Q832" s="239"/>
      <c r="R832" s="239"/>
      <c r="S832" s="239"/>
      <c r="T832" s="240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41" t="s">
        <v>147</v>
      </c>
      <c r="AU832" s="241" t="s">
        <v>84</v>
      </c>
      <c r="AV832" s="14" t="s">
        <v>84</v>
      </c>
      <c r="AW832" s="14" t="s">
        <v>36</v>
      </c>
      <c r="AX832" s="14" t="s">
        <v>74</v>
      </c>
      <c r="AY832" s="241" t="s">
        <v>136</v>
      </c>
    </row>
    <row r="833" s="15" customFormat="1">
      <c r="A833" s="15"/>
      <c r="B833" s="242"/>
      <c r="C833" s="243"/>
      <c r="D833" s="222" t="s">
        <v>147</v>
      </c>
      <c r="E833" s="244" t="s">
        <v>19</v>
      </c>
      <c r="F833" s="245" t="s">
        <v>155</v>
      </c>
      <c r="G833" s="243"/>
      <c r="H833" s="246">
        <v>4</v>
      </c>
      <c r="I833" s="247"/>
      <c r="J833" s="243"/>
      <c r="K833" s="243"/>
      <c r="L833" s="248"/>
      <c r="M833" s="249"/>
      <c r="N833" s="250"/>
      <c r="O833" s="250"/>
      <c r="P833" s="250"/>
      <c r="Q833" s="250"/>
      <c r="R833" s="250"/>
      <c r="S833" s="250"/>
      <c r="T833" s="251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52" t="s">
        <v>147</v>
      </c>
      <c r="AU833" s="252" t="s">
        <v>84</v>
      </c>
      <c r="AV833" s="15" t="s">
        <v>143</v>
      </c>
      <c r="AW833" s="15" t="s">
        <v>36</v>
      </c>
      <c r="AX833" s="15" t="s">
        <v>82</v>
      </c>
      <c r="AY833" s="252" t="s">
        <v>136</v>
      </c>
    </row>
    <row r="834" s="2" customFormat="1" ht="24.15" customHeight="1">
      <c r="A834" s="40"/>
      <c r="B834" s="41"/>
      <c r="C834" s="253" t="s">
        <v>936</v>
      </c>
      <c r="D834" s="253" t="s">
        <v>185</v>
      </c>
      <c r="E834" s="254" t="s">
        <v>937</v>
      </c>
      <c r="F834" s="255" t="s">
        <v>938</v>
      </c>
      <c r="G834" s="256" t="s">
        <v>206</v>
      </c>
      <c r="H834" s="257">
        <v>4</v>
      </c>
      <c r="I834" s="258"/>
      <c r="J834" s="259">
        <f>ROUND(I834*H834,2)</f>
        <v>0</v>
      </c>
      <c r="K834" s="255" t="s">
        <v>142</v>
      </c>
      <c r="L834" s="260"/>
      <c r="M834" s="261" t="s">
        <v>19</v>
      </c>
      <c r="N834" s="262" t="s">
        <v>45</v>
      </c>
      <c r="O834" s="86"/>
      <c r="P834" s="211">
        <f>O834*H834</f>
        <v>0</v>
      </c>
      <c r="Q834" s="211">
        <v>0.0014</v>
      </c>
      <c r="R834" s="211">
        <f>Q834*H834</f>
        <v>0.0055999999999999999</v>
      </c>
      <c r="S834" s="211">
        <v>0</v>
      </c>
      <c r="T834" s="212">
        <f>S834*H834</f>
        <v>0</v>
      </c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R834" s="213" t="s">
        <v>359</v>
      </c>
      <c r="AT834" s="213" t="s">
        <v>185</v>
      </c>
      <c r="AU834" s="213" t="s">
        <v>84</v>
      </c>
      <c r="AY834" s="19" t="s">
        <v>136</v>
      </c>
      <c r="BE834" s="214">
        <f>IF(N834="základní",J834,0)</f>
        <v>0</v>
      </c>
      <c r="BF834" s="214">
        <f>IF(N834="snížená",J834,0)</f>
        <v>0</v>
      </c>
      <c r="BG834" s="214">
        <f>IF(N834="zákl. přenesená",J834,0)</f>
        <v>0</v>
      </c>
      <c r="BH834" s="214">
        <f>IF(N834="sníž. přenesená",J834,0)</f>
        <v>0</v>
      </c>
      <c r="BI834" s="214">
        <f>IF(N834="nulová",J834,0)</f>
        <v>0</v>
      </c>
      <c r="BJ834" s="19" t="s">
        <v>82</v>
      </c>
      <c r="BK834" s="214">
        <f>ROUND(I834*H834,2)</f>
        <v>0</v>
      </c>
      <c r="BL834" s="19" t="s">
        <v>254</v>
      </c>
      <c r="BM834" s="213" t="s">
        <v>939</v>
      </c>
    </row>
    <row r="835" s="14" customFormat="1">
      <c r="A835" s="14"/>
      <c r="B835" s="231"/>
      <c r="C835" s="232"/>
      <c r="D835" s="222" t="s">
        <v>147</v>
      </c>
      <c r="E835" s="233" t="s">
        <v>19</v>
      </c>
      <c r="F835" s="234" t="s">
        <v>143</v>
      </c>
      <c r="G835" s="232"/>
      <c r="H835" s="235">
        <v>4</v>
      </c>
      <c r="I835" s="236"/>
      <c r="J835" s="232"/>
      <c r="K835" s="232"/>
      <c r="L835" s="237"/>
      <c r="M835" s="238"/>
      <c r="N835" s="239"/>
      <c r="O835" s="239"/>
      <c r="P835" s="239"/>
      <c r="Q835" s="239"/>
      <c r="R835" s="239"/>
      <c r="S835" s="239"/>
      <c r="T835" s="240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41" t="s">
        <v>147</v>
      </c>
      <c r="AU835" s="241" t="s">
        <v>84</v>
      </c>
      <c r="AV835" s="14" t="s">
        <v>84</v>
      </c>
      <c r="AW835" s="14" t="s">
        <v>36</v>
      </c>
      <c r="AX835" s="14" t="s">
        <v>74</v>
      </c>
      <c r="AY835" s="241" t="s">
        <v>136</v>
      </c>
    </row>
    <row r="836" s="15" customFormat="1">
      <c r="A836" s="15"/>
      <c r="B836" s="242"/>
      <c r="C836" s="243"/>
      <c r="D836" s="222" t="s">
        <v>147</v>
      </c>
      <c r="E836" s="244" t="s">
        <v>19</v>
      </c>
      <c r="F836" s="245" t="s">
        <v>155</v>
      </c>
      <c r="G836" s="243"/>
      <c r="H836" s="246">
        <v>4</v>
      </c>
      <c r="I836" s="247"/>
      <c r="J836" s="243"/>
      <c r="K836" s="243"/>
      <c r="L836" s="248"/>
      <c r="M836" s="249"/>
      <c r="N836" s="250"/>
      <c r="O836" s="250"/>
      <c r="P836" s="250"/>
      <c r="Q836" s="250"/>
      <c r="R836" s="250"/>
      <c r="S836" s="250"/>
      <c r="T836" s="251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52" t="s">
        <v>147</v>
      </c>
      <c r="AU836" s="252" t="s">
        <v>84</v>
      </c>
      <c r="AV836" s="15" t="s">
        <v>143</v>
      </c>
      <c r="AW836" s="15" t="s">
        <v>36</v>
      </c>
      <c r="AX836" s="15" t="s">
        <v>82</v>
      </c>
      <c r="AY836" s="252" t="s">
        <v>136</v>
      </c>
    </row>
    <row r="837" s="2" customFormat="1" ht="76.35" customHeight="1">
      <c r="A837" s="40"/>
      <c r="B837" s="41"/>
      <c r="C837" s="202" t="s">
        <v>940</v>
      </c>
      <c r="D837" s="202" t="s">
        <v>138</v>
      </c>
      <c r="E837" s="203" t="s">
        <v>941</v>
      </c>
      <c r="F837" s="204" t="s">
        <v>942</v>
      </c>
      <c r="G837" s="205" t="s">
        <v>188</v>
      </c>
      <c r="H837" s="206">
        <v>0.34499999999999997</v>
      </c>
      <c r="I837" s="207"/>
      <c r="J837" s="208">
        <f>ROUND(I837*H837,2)</f>
        <v>0</v>
      </c>
      <c r="K837" s="204" t="s">
        <v>142</v>
      </c>
      <c r="L837" s="46"/>
      <c r="M837" s="209" t="s">
        <v>19</v>
      </c>
      <c r="N837" s="210" t="s">
        <v>45</v>
      </c>
      <c r="O837" s="86"/>
      <c r="P837" s="211">
        <f>O837*H837</f>
        <v>0</v>
      </c>
      <c r="Q837" s="211">
        <v>0</v>
      </c>
      <c r="R837" s="211">
        <f>Q837*H837</f>
        <v>0</v>
      </c>
      <c r="S837" s="211">
        <v>0</v>
      </c>
      <c r="T837" s="212">
        <f>S837*H837</f>
        <v>0</v>
      </c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R837" s="213" t="s">
        <v>254</v>
      </c>
      <c r="AT837" s="213" t="s">
        <v>138</v>
      </c>
      <c r="AU837" s="213" t="s">
        <v>84</v>
      </c>
      <c r="AY837" s="19" t="s">
        <v>136</v>
      </c>
      <c r="BE837" s="214">
        <f>IF(N837="základní",J837,0)</f>
        <v>0</v>
      </c>
      <c r="BF837" s="214">
        <f>IF(N837="snížená",J837,0)</f>
        <v>0</v>
      </c>
      <c r="BG837" s="214">
        <f>IF(N837="zákl. přenesená",J837,0)</f>
        <v>0</v>
      </c>
      <c r="BH837" s="214">
        <f>IF(N837="sníž. přenesená",J837,0)</f>
        <v>0</v>
      </c>
      <c r="BI837" s="214">
        <f>IF(N837="nulová",J837,0)</f>
        <v>0</v>
      </c>
      <c r="BJ837" s="19" t="s">
        <v>82</v>
      </c>
      <c r="BK837" s="214">
        <f>ROUND(I837*H837,2)</f>
        <v>0</v>
      </c>
      <c r="BL837" s="19" t="s">
        <v>254</v>
      </c>
      <c r="BM837" s="213" t="s">
        <v>943</v>
      </c>
    </row>
    <row r="838" s="2" customFormat="1">
      <c r="A838" s="40"/>
      <c r="B838" s="41"/>
      <c r="C838" s="42"/>
      <c r="D838" s="215" t="s">
        <v>145</v>
      </c>
      <c r="E838" s="42"/>
      <c r="F838" s="216" t="s">
        <v>944</v>
      </c>
      <c r="G838" s="42"/>
      <c r="H838" s="42"/>
      <c r="I838" s="217"/>
      <c r="J838" s="42"/>
      <c r="K838" s="42"/>
      <c r="L838" s="46"/>
      <c r="M838" s="218"/>
      <c r="N838" s="219"/>
      <c r="O838" s="86"/>
      <c r="P838" s="86"/>
      <c r="Q838" s="86"/>
      <c r="R838" s="86"/>
      <c r="S838" s="86"/>
      <c r="T838" s="87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T838" s="19" t="s">
        <v>145</v>
      </c>
      <c r="AU838" s="19" t="s">
        <v>84</v>
      </c>
    </row>
    <row r="839" s="12" customFormat="1" ht="22.8" customHeight="1">
      <c r="A839" s="12"/>
      <c r="B839" s="186"/>
      <c r="C839" s="187"/>
      <c r="D839" s="188" t="s">
        <v>73</v>
      </c>
      <c r="E839" s="200" t="s">
        <v>945</v>
      </c>
      <c r="F839" s="200" t="s">
        <v>946</v>
      </c>
      <c r="G839" s="187"/>
      <c r="H839" s="187"/>
      <c r="I839" s="190"/>
      <c r="J839" s="201">
        <f>BK839</f>
        <v>0</v>
      </c>
      <c r="K839" s="187"/>
      <c r="L839" s="192"/>
      <c r="M839" s="193"/>
      <c r="N839" s="194"/>
      <c r="O839" s="194"/>
      <c r="P839" s="195">
        <f>SUM(P840:P875)</f>
        <v>0</v>
      </c>
      <c r="Q839" s="194"/>
      <c r="R839" s="195">
        <f>SUM(R840:R875)</f>
        <v>0.19764999999999999</v>
      </c>
      <c r="S839" s="194"/>
      <c r="T839" s="196">
        <f>SUM(T840:T875)</f>
        <v>0</v>
      </c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R839" s="197" t="s">
        <v>84</v>
      </c>
      <c r="AT839" s="198" t="s">
        <v>73</v>
      </c>
      <c r="AU839" s="198" t="s">
        <v>82</v>
      </c>
      <c r="AY839" s="197" t="s">
        <v>136</v>
      </c>
      <c r="BK839" s="199">
        <f>SUM(BK840:BK875)</f>
        <v>0</v>
      </c>
    </row>
    <row r="840" s="2" customFormat="1" ht="37.8" customHeight="1">
      <c r="A840" s="40"/>
      <c r="B840" s="41"/>
      <c r="C840" s="202" t="s">
        <v>947</v>
      </c>
      <c r="D840" s="202" t="s">
        <v>138</v>
      </c>
      <c r="E840" s="203" t="s">
        <v>948</v>
      </c>
      <c r="F840" s="204" t="s">
        <v>949</v>
      </c>
      <c r="G840" s="205" t="s">
        <v>206</v>
      </c>
      <c r="H840" s="206">
        <v>10</v>
      </c>
      <c r="I840" s="207"/>
      <c r="J840" s="208">
        <f>ROUND(I840*H840,2)</f>
        <v>0</v>
      </c>
      <c r="K840" s="204" t="s">
        <v>142</v>
      </c>
      <c r="L840" s="46"/>
      <c r="M840" s="209" t="s">
        <v>19</v>
      </c>
      <c r="N840" s="210" t="s">
        <v>45</v>
      </c>
      <c r="O840" s="86"/>
      <c r="P840" s="211">
        <f>O840*H840</f>
        <v>0</v>
      </c>
      <c r="Q840" s="211">
        <v>0</v>
      </c>
      <c r="R840" s="211">
        <f>Q840*H840</f>
        <v>0</v>
      </c>
      <c r="S840" s="211">
        <v>0</v>
      </c>
      <c r="T840" s="212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13" t="s">
        <v>254</v>
      </c>
      <c r="AT840" s="213" t="s">
        <v>138</v>
      </c>
      <c r="AU840" s="213" t="s">
        <v>84</v>
      </c>
      <c r="AY840" s="19" t="s">
        <v>136</v>
      </c>
      <c r="BE840" s="214">
        <f>IF(N840="základní",J840,0)</f>
        <v>0</v>
      </c>
      <c r="BF840" s="214">
        <f>IF(N840="snížená",J840,0)</f>
        <v>0</v>
      </c>
      <c r="BG840" s="214">
        <f>IF(N840="zákl. přenesená",J840,0)</f>
        <v>0</v>
      </c>
      <c r="BH840" s="214">
        <f>IF(N840="sníž. přenesená",J840,0)</f>
        <v>0</v>
      </c>
      <c r="BI840" s="214">
        <f>IF(N840="nulová",J840,0)</f>
        <v>0</v>
      </c>
      <c r="BJ840" s="19" t="s">
        <v>82</v>
      </c>
      <c r="BK840" s="214">
        <f>ROUND(I840*H840,2)</f>
        <v>0</v>
      </c>
      <c r="BL840" s="19" t="s">
        <v>254</v>
      </c>
      <c r="BM840" s="213" t="s">
        <v>950</v>
      </c>
    </row>
    <row r="841" s="2" customFormat="1">
      <c r="A841" s="40"/>
      <c r="B841" s="41"/>
      <c r="C841" s="42"/>
      <c r="D841" s="215" t="s">
        <v>145</v>
      </c>
      <c r="E841" s="42"/>
      <c r="F841" s="216" t="s">
        <v>951</v>
      </c>
      <c r="G841" s="42"/>
      <c r="H841" s="42"/>
      <c r="I841" s="217"/>
      <c r="J841" s="42"/>
      <c r="K841" s="42"/>
      <c r="L841" s="46"/>
      <c r="M841" s="218"/>
      <c r="N841" s="219"/>
      <c r="O841" s="86"/>
      <c r="P841" s="86"/>
      <c r="Q841" s="86"/>
      <c r="R841" s="86"/>
      <c r="S841" s="86"/>
      <c r="T841" s="87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T841" s="19" t="s">
        <v>145</v>
      </c>
      <c r="AU841" s="19" t="s">
        <v>84</v>
      </c>
    </row>
    <row r="842" s="14" customFormat="1">
      <c r="A842" s="14"/>
      <c r="B842" s="231"/>
      <c r="C842" s="232"/>
      <c r="D842" s="222" t="s">
        <v>147</v>
      </c>
      <c r="E842" s="233" t="s">
        <v>19</v>
      </c>
      <c r="F842" s="234" t="s">
        <v>203</v>
      </c>
      <c r="G842" s="232"/>
      <c r="H842" s="235">
        <v>10</v>
      </c>
      <c r="I842" s="236"/>
      <c r="J842" s="232"/>
      <c r="K842" s="232"/>
      <c r="L842" s="237"/>
      <c r="M842" s="238"/>
      <c r="N842" s="239"/>
      <c r="O842" s="239"/>
      <c r="P842" s="239"/>
      <c r="Q842" s="239"/>
      <c r="R842" s="239"/>
      <c r="S842" s="239"/>
      <c r="T842" s="240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41" t="s">
        <v>147</v>
      </c>
      <c r="AU842" s="241" t="s">
        <v>84</v>
      </c>
      <c r="AV842" s="14" t="s">
        <v>84</v>
      </c>
      <c r="AW842" s="14" t="s">
        <v>36</v>
      </c>
      <c r="AX842" s="14" t="s">
        <v>74</v>
      </c>
      <c r="AY842" s="241" t="s">
        <v>136</v>
      </c>
    </row>
    <row r="843" s="15" customFormat="1">
      <c r="A843" s="15"/>
      <c r="B843" s="242"/>
      <c r="C843" s="243"/>
      <c r="D843" s="222" t="s">
        <v>147</v>
      </c>
      <c r="E843" s="244" t="s">
        <v>19</v>
      </c>
      <c r="F843" s="245" t="s">
        <v>155</v>
      </c>
      <c r="G843" s="243"/>
      <c r="H843" s="246">
        <v>10</v>
      </c>
      <c r="I843" s="247"/>
      <c r="J843" s="243"/>
      <c r="K843" s="243"/>
      <c r="L843" s="248"/>
      <c r="M843" s="249"/>
      <c r="N843" s="250"/>
      <c r="O843" s="250"/>
      <c r="P843" s="250"/>
      <c r="Q843" s="250"/>
      <c r="R843" s="250"/>
      <c r="S843" s="250"/>
      <c r="T843" s="251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52" t="s">
        <v>147</v>
      </c>
      <c r="AU843" s="252" t="s">
        <v>84</v>
      </c>
      <c r="AV843" s="15" t="s">
        <v>143</v>
      </c>
      <c r="AW843" s="15" t="s">
        <v>36</v>
      </c>
      <c r="AX843" s="15" t="s">
        <v>82</v>
      </c>
      <c r="AY843" s="252" t="s">
        <v>136</v>
      </c>
    </row>
    <row r="844" s="2" customFormat="1" ht="24.15" customHeight="1">
      <c r="A844" s="40"/>
      <c r="B844" s="41"/>
      <c r="C844" s="253" t="s">
        <v>952</v>
      </c>
      <c r="D844" s="253" t="s">
        <v>185</v>
      </c>
      <c r="E844" s="254" t="s">
        <v>953</v>
      </c>
      <c r="F844" s="255" t="s">
        <v>954</v>
      </c>
      <c r="G844" s="256" t="s">
        <v>206</v>
      </c>
      <c r="H844" s="257">
        <v>5</v>
      </c>
      <c r="I844" s="258"/>
      <c r="J844" s="259">
        <f>ROUND(I844*H844,2)</f>
        <v>0</v>
      </c>
      <c r="K844" s="255" t="s">
        <v>142</v>
      </c>
      <c r="L844" s="260"/>
      <c r="M844" s="261" t="s">
        <v>19</v>
      </c>
      <c r="N844" s="262" t="s">
        <v>45</v>
      </c>
      <c r="O844" s="86"/>
      <c r="P844" s="211">
        <f>O844*H844</f>
        <v>0</v>
      </c>
      <c r="Q844" s="211">
        <v>0.016</v>
      </c>
      <c r="R844" s="211">
        <f>Q844*H844</f>
        <v>0.080000000000000002</v>
      </c>
      <c r="S844" s="211">
        <v>0</v>
      </c>
      <c r="T844" s="212">
        <f>S844*H844</f>
        <v>0</v>
      </c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R844" s="213" t="s">
        <v>359</v>
      </c>
      <c r="AT844" s="213" t="s">
        <v>185</v>
      </c>
      <c r="AU844" s="213" t="s">
        <v>84</v>
      </c>
      <c r="AY844" s="19" t="s">
        <v>136</v>
      </c>
      <c r="BE844" s="214">
        <f>IF(N844="základní",J844,0)</f>
        <v>0</v>
      </c>
      <c r="BF844" s="214">
        <f>IF(N844="snížená",J844,0)</f>
        <v>0</v>
      </c>
      <c r="BG844" s="214">
        <f>IF(N844="zákl. přenesená",J844,0)</f>
        <v>0</v>
      </c>
      <c r="BH844" s="214">
        <f>IF(N844="sníž. přenesená",J844,0)</f>
        <v>0</v>
      </c>
      <c r="BI844" s="214">
        <f>IF(N844="nulová",J844,0)</f>
        <v>0</v>
      </c>
      <c r="BJ844" s="19" t="s">
        <v>82</v>
      </c>
      <c r="BK844" s="214">
        <f>ROUND(I844*H844,2)</f>
        <v>0</v>
      </c>
      <c r="BL844" s="19" t="s">
        <v>254</v>
      </c>
      <c r="BM844" s="213" t="s">
        <v>955</v>
      </c>
    </row>
    <row r="845" s="14" customFormat="1">
      <c r="A845" s="14"/>
      <c r="B845" s="231"/>
      <c r="C845" s="232"/>
      <c r="D845" s="222" t="s">
        <v>147</v>
      </c>
      <c r="E845" s="233" t="s">
        <v>19</v>
      </c>
      <c r="F845" s="234" t="s">
        <v>170</v>
      </c>
      <c r="G845" s="232"/>
      <c r="H845" s="235">
        <v>5</v>
      </c>
      <c r="I845" s="236"/>
      <c r="J845" s="232"/>
      <c r="K845" s="232"/>
      <c r="L845" s="237"/>
      <c r="M845" s="238"/>
      <c r="N845" s="239"/>
      <c r="O845" s="239"/>
      <c r="P845" s="239"/>
      <c r="Q845" s="239"/>
      <c r="R845" s="239"/>
      <c r="S845" s="239"/>
      <c r="T845" s="240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1" t="s">
        <v>147</v>
      </c>
      <c r="AU845" s="241" t="s">
        <v>84</v>
      </c>
      <c r="AV845" s="14" t="s">
        <v>84</v>
      </c>
      <c r="AW845" s="14" t="s">
        <v>36</v>
      </c>
      <c r="AX845" s="14" t="s">
        <v>74</v>
      </c>
      <c r="AY845" s="241" t="s">
        <v>136</v>
      </c>
    </row>
    <row r="846" s="15" customFormat="1">
      <c r="A846" s="15"/>
      <c r="B846" s="242"/>
      <c r="C846" s="243"/>
      <c r="D846" s="222" t="s">
        <v>147</v>
      </c>
      <c r="E846" s="244" t="s">
        <v>19</v>
      </c>
      <c r="F846" s="245" t="s">
        <v>155</v>
      </c>
      <c r="G846" s="243"/>
      <c r="H846" s="246">
        <v>5</v>
      </c>
      <c r="I846" s="247"/>
      <c r="J846" s="243"/>
      <c r="K846" s="243"/>
      <c r="L846" s="248"/>
      <c r="M846" s="249"/>
      <c r="N846" s="250"/>
      <c r="O846" s="250"/>
      <c r="P846" s="250"/>
      <c r="Q846" s="250"/>
      <c r="R846" s="250"/>
      <c r="S846" s="250"/>
      <c r="T846" s="251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52" t="s">
        <v>147</v>
      </c>
      <c r="AU846" s="252" t="s">
        <v>84</v>
      </c>
      <c r="AV846" s="15" t="s">
        <v>143</v>
      </c>
      <c r="AW846" s="15" t="s">
        <v>36</v>
      </c>
      <c r="AX846" s="15" t="s">
        <v>82</v>
      </c>
      <c r="AY846" s="252" t="s">
        <v>136</v>
      </c>
    </row>
    <row r="847" s="2" customFormat="1" ht="24.15" customHeight="1">
      <c r="A847" s="40"/>
      <c r="B847" s="41"/>
      <c r="C847" s="253" t="s">
        <v>956</v>
      </c>
      <c r="D847" s="253" t="s">
        <v>185</v>
      </c>
      <c r="E847" s="254" t="s">
        <v>957</v>
      </c>
      <c r="F847" s="255" t="s">
        <v>958</v>
      </c>
      <c r="G847" s="256" t="s">
        <v>206</v>
      </c>
      <c r="H847" s="257">
        <v>1</v>
      </c>
      <c r="I847" s="258"/>
      <c r="J847" s="259">
        <f>ROUND(I847*H847,2)</f>
        <v>0</v>
      </c>
      <c r="K847" s="255" t="s">
        <v>142</v>
      </c>
      <c r="L847" s="260"/>
      <c r="M847" s="261" t="s">
        <v>19</v>
      </c>
      <c r="N847" s="262" t="s">
        <v>45</v>
      </c>
      <c r="O847" s="86"/>
      <c r="P847" s="211">
        <f>O847*H847</f>
        <v>0</v>
      </c>
      <c r="Q847" s="211">
        <v>0.017500000000000002</v>
      </c>
      <c r="R847" s="211">
        <f>Q847*H847</f>
        <v>0.017500000000000002</v>
      </c>
      <c r="S847" s="211">
        <v>0</v>
      </c>
      <c r="T847" s="212">
        <f>S847*H847</f>
        <v>0</v>
      </c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R847" s="213" t="s">
        <v>359</v>
      </c>
      <c r="AT847" s="213" t="s">
        <v>185</v>
      </c>
      <c r="AU847" s="213" t="s">
        <v>84</v>
      </c>
      <c r="AY847" s="19" t="s">
        <v>136</v>
      </c>
      <c r="BE847" s="214">
        <f>IF(N847="základní",J847,0)</f>
        <v>0</v>
      </c>
      <c r="BF847" s="214">
        <f>IF(N847="snížená",J847,0)</f>
        <v>0</v>
      </c>
      <c r="BG847" s="214">
        <f>IF(N847="zákl. přenesená",J847,0)</f>
        <v>0</v>
      </c>
      <c r="BH847" s="214">
        <f>IF(N847="sníž. přenesená",J847,0)</f>
        <v>0</v>
      </c>
      <c r="BI847" s="214">
        <f>IF(N847="nulová",J847,0)</f>
        <v>0</v>
      </c>
      <c r="BJ847" s="19" t="s">
        <v>82</v>
      </c>
      <c r="BK847" s="214">
        <f>ROUND(I847*H847,2)</f>
        <v>0</v>
      </c>
      <c r="BL847" s="19" t="s">
        <v>254</v>
      </c>
      <c r="BM847" s="213" t="s">
        <v>959</v>
      </c>
    </row>
    <row r="848" s="14" customFormat="1">
      <c r="A848" s="14"/>
      <c r="B848" s="231"/>
      <c r="C848" s="232"/>
      <c r="D848" s="222" t="s">
        <v>147</v>
      </c>
      <c r="E848" s="233" t="s">
        <v>19</v>
      </c>
      <c r="F848" s="234" t="s">
        <v>82</v>
      </c>
      <c r="G848" s="232"/>
      <c r="H848" s="235">
        <v>1</v>
      </c>
      <c r="I848" s="236"/>
      <c r="J848" s="232"/>
      <c r="K848" s="232"/>
      <c r="L848" s="237"/>
      <c r="M848" s="238"/>
      <c r="N848" s="239"/>
      <c r="O848" s="239"/>
      <c r="P848" s="239"/>
      <c r="Q848" s="239"/>
      <c r="R848" s="239"/>
      <c r="S848" s="239"/>
      <c r="T848" s="240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41" t="s">
        <v>147</v>
      </c>
      <c r="AU848" s="241" t="s">
        <v>84</v>
      </c>
      <c r="AV848" s="14" t="s">
        <v>84</v>
      </c>
      <c r="AW848" s="14" t="s">
        <v>36</v>
      </c>
      <c r="AX848" s="14" t="s">
        <v>74</v>
      </c>
      <c r="AY848" s="241" t="s">
        <v>136</v>
      </c>
    </row>
    <row r="849" s="15" customFormat="1">
      <c r="A849" s="15"/>
      <c r="B849" s="242"/>
      <c r="C849" s="243"/>
      <c r="D849" s="222" t="s">
        <v>147</v>
      </c>
      <c r="E849" s="244" t="s">
        <v>19</v>
      </c>
      <c r="F849" s="245" t="s">
        <v>155</v>
      </c>
      <c r="G849" s="243"/>
      <c r="H849" s="246">
        <v>1</v>
      </c>
      <c r="I849" s="247"/>
      <c r="J849" s="243"/>
      <c r="K849" s="243"/>
      <c r="L849" s="248"/>
      <c r="M849" s="249"/>
      <c r="N849" s="250"/>
      <c r="O849" s="250"/>
      <c r="P849" s="250"/>
      <c r="Q849" s="250"/>
      <c r="R849" s="250"/>
      <c r="S849" s="250"/>
      <c r="T849" s="251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52" t="s">
        <v>147</v>
      </c>
      <c r="AU849" s="252" t="s">
        <v>84</v>
      </c>
      <c r="AV849" s="15" t="s">
        <v>143</v>
      </c>
      <c r="AW849" s="15" t="s">
        <v>36</v>
      </c>
      <c r="AX849" s="15" t="s">
        <v>82</v>
      </c>
      <c r="AY849" s="252" t="s">
        <v>136</v>
      </c>
    </row>
    <row r="850" s="2" customFormat="1" ht="24.15" customHeight="1">
      <c r="A850" s="40"/>
      <c r="B850" s="41"/>
      <c r="C850" s="253" t="s">
        <v>960</v>
      </c>
      <c r="D850" s="253" t="s">
        <v>185</v>
      </c>
      <c r="E850" s="254" t="s">
        <v>961</v>
      </c>
      <c r="F850" s="255" t="s">
        <v>962</v>
      </c>
      <c r="G850" s="256" t="s">
        <v>206</v>
      </c>
      <c r="H850" s="257">
        <v>4</v>
      </c>
      <c r="I850" s="258"/>
      <c r="J850" s="259">
        <f>ROUND(I850*H850,2)</f>
        <v>0</v>
      </c>
      <c r="K850" s="255" t="s">
        <v>142</v>
      </c>
      <c r="L850" s="260"/>
      <c r="M850" s="261" t="s">
        <v>19</v>
      </c>
      <c r="N850" s="262" t="s">
        <v>45</v>
      </c>
      <c r="O850" s="86"/>
      <c r="P850" s="211">
        <f>O850*H850</f>
        <v>0</v>
      </c>
      <c r="Q850" s="211">
        <v>0.0195</v>
      </c>
      <c r="R850" s="211">
        <f>Q850*H850</f>
        <v>0.078</v>
      </c>
      <c r="S850" s="211">
        <v>0</v>
      </c>
      <c r="T850" s="212">
        <f>S850*H850</f>
        <v>0</v>
      </c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R850" s="213" t="s">
        <v>359</v>
      </c>
      <c r="AT850" s="213" t="s">
        <v>185</v>
      </c>
      <c r="AU850" s="213" t="s">
        <v>84</v>
      </c>
      <c r="AY850" s="19" t="s">
        <v>136</v>
      </c>
      <c r="BE850" s="214">
        <f>IF(N850="základní",J850,0)</f>
        <v>0</v>
      </c>
      <c r="BF850" s="214">
        <f>IF(N850="snížená",J850,0)</f>
        <v>0</v>
      </c>
      <c r="BG850" s="214">
        <f>IF(N850="zákl. přenesená",J850,0)</f>
        <v>0</v>
      </c>
      <c r="BH850" s="214">
        <f>IF(N850="sníž. přenesená",J850,0)</f>
        <v>0</v>
      </c>
      <c r="BI850" s="214">
        <f>IF(N850="nulová",J850,0)</f>
        <v>0</v>
      </c>
      <c r="BJ850" s="19" t="s">
        <v>82</v>
      </c>
      <c r="BK850" s="214">
        <f>ROUND(I850*H850,2)</f>
        <v>0</v>
      </c>
      <c r="BL850" s="19" t="s">
        <v>254</v>
      </c>
      <c r="BM850" s="213" t="s">
        <v>963</v>
      </c>
    </row>
    <row r="851" s="14" customFormat="1">
      <c r="A851" s="14"/>
      <c r="B851" s="231"/>
      <c r="C851" s="232"/>
      <c r="D851" s="222" t="s">
        <v>147</v>
      </c>
      <c r="E851" s="233" t="s">
        <v>19</v>
      </c>
      <c r="F851" s="234" t="s">
        <v>143</v>
      </c>
      <c r="G851" s="232"/>
      <c r="H851" s="235">
        <v>4</v>
      </c>
      <c r="I851" s="236"/>
      <c r="J851" s="232"/>
      <c r="K851" s="232"/>
      <c r="L851" s="237"/>
      <c r="M851" s="238"/>
      <c r="N851" s="239"/>
      <c r="O851" s="239"/>
      <c r="P851" s="239"/>
      <c r="Q851" s="239"/>
      <c r="R851" s="239"/>
      <c r="S851" s="239"/>
      <c r="T851" s="240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1" t="s">
        <v>147</v>
      </c>
      <c r="AU851" s="241" t="s">
        <v>84</v>
      </c>
      <c r="AV851" s="14" t="s">
        <v>84</v>
      </c>
      <c r="AW851" s="14" t="s">
        <v>36</v>
      </c>
      <c r="AX851" s="14" t="s">
        <v>74</v>
      </c>
      <c r="AY851" s="241" t="s">
        <v>136</v>
      </c>
    </row>
    <row r="852" s="15" customFormat="1">
      <c r="A852" s="15"/>
      <c r="B852" s="242"/>
      <c r="C852" s="243"/>
      <c r="D852" s="222" t="s">
        <v>147</v>
      </c>
      <c r="E852" s="244" t="s">
        <v>19</v>
      </c>
      <c r="F852" s="245" t="s">
        <v>155</v>
      </c>
      <c r="G852" s="243"/>
      <c r="H852" s="246">
        <v>4</v>
      </c>
      <c r="I852" s="247"/>
      <c r="J852" s="243"/>
      <c r="K852" s="243"/>
      <c r="L852" s="248"/>
      <c r="M852" s="249"/>
      <c r="N852" s="250"/>
      <c r="O852" s="250"/>
      <c r="P852" s="250"/>
      <c r="Q852" s="250"/>
      <c r="R852" s="250"/>
      <c r="S852" s="250"/>
      <c r="T852" s="251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52" t="s">
        <v>147</v>
      </c>
      <c r="AU852" s="252" t="s">
        <v>84</v>
      </c>
      <c r="AV852" s="15" t="s">
        <v>143</v>
      </c>
      <c r="AW852" s="15" t="s">
        <v>36</v>
      </c>
      <c r="AX852" s="15" t="s">
        <v>82</v>
      </c>
      <c r="AY852" s="252" t="s">
        <v>136</v>
      </c>
    </row>
    <row r="853" s="2" customFormat="1" ht="24.15" customHeight="1">
      <c r="A853" s="40"/>
      <c r="B853" s="41"/>
      <c r="C853" s="202" t="s">
        <v>964</v>
      </c>
      <c r="D853" s="202" t="s">
        <v>138</v>
      </c>
      <c r="E853" s="203" t="s">
        <v>965</v>
      </c>
      <c r="F853" s="204" t="s">
        <v>966</v>
      </c>
      <c r="G853" s="205" t="s">
        <v>206</v>
      </c>
      <c r="H853" s="206">
        <v>6</v>
      </c>
      <c r="I853" s="207"/>
      <c r="J853" s="208">
        <f>ROUND(I853*H853,2)</f>
        <v>0</v>
      </c>
      <c r="K853" s="204" t="s">
        <v>142</v>
      </c>
      <c r="L853" s="46"/>
      <c r="M853" s="209" t="s">
        <v>19</v>
      </c>
      <c r="N853" s="210" t="s">
        <v>45</v>
      </c>
      <c r="O853" s="86"/>
      <c r="P853" s="211">
        <f>O853*H853</f>
        <v>0</v>
      </c>
      <c r="Q853" s="211">
        <v>0</v>
      </c>
      <c r="R853" s="211">
        <f>Q853*H853</f>
        <v>0</v>
      </c>
      <c r="S853" s="211">
        <v>0</v>
      </c>
      <c r="T853" s="212">
        <f>S853*H853</f>
        <v>0</v>
      </c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R853" s="213" t="s">
        <v>254</v>
      </c>
      <c r="AT853" s="213" t="s">
        <v>138</v>
      </c>
      <c r="AU853" s="213" t="s">
        <v>84</v>
      </c>
      <c r="AY853" s="19" t="s">
        <v>136</v>
      </c>
      <c r="BE853" s="214">
        <f>IF(N853="základní",J853,0)</f>
        <v>0</v>
      </c>
      <c r="BF853" s="214">
        <f>IF(N853="snížená",J853,0)</f>
        <v>0</v>
      </c>
      <c r="BG853" s="214">
        <f>IF(N853="zákl. přenesená",J853,0)</f>
        <v>0</v>
      </c>
      <c r="BH853" s="214">
        <f>IF(N853="sníž. přenesená",J853,0)</f>
        <v>0</v>
      </c>
      <c r="BI853" s="214">
        <f>IF(N853="nulová",J853,0)</f>
        <v>0</v>
      </c>
      <c r="BJ853" s="19" t="s">
        <v>82</v>
      </c>
      <c r="BK853" s="214">
        <f>ROUND(I853*H853,2)</f>
        <v>0</v>
      </c>
      <c r="BL853" s="19" t="s">
        <v>254</v>
      </c>
      <c r="BM853" s="213" t="s">
        <v>967</v>
      </c>
    </row>
    <row r="854" s="2" customFormat="1">
      <c r="A854" s="40"/>
      <c r="B854" s="41"/>
      <c r="C854" s="42"/>
      <c r="D854" s="215" t="s">
        <v>145</v>
      </c>
      <c r="E854" s="42"/>
      <c r="F854" s="216" t="s">
        <v>968</v>
      </c>
      <c r="G854" s="42"/>
      <c r="H854" s="42"/>
      <c r="I854" s="217"/>
      <c r="J854" s="42"/>
      <c r="K854" s="42"/>
      <c r="L854" s="46"/>
      <c r="M854" s="218"/>
      <c r="N854" s="219"/>
      <c r="O854" s="86"/>
      <c r="P854" s="86"/>
      <c r="Q854" s="86"/>
      <c r="R854" s="86"/>
      <c r="S854" s="86"/>
      <c r="T854" s="87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T854" s="19" t="s">
        <v>145</v>
      </c>
      <c r="AU854" s="19" t="s">
        <v>84</v>
      </c>
    </row>
    <row r="855" s="14" customFormat="1">
      <c r="A855" s="14"/>
      <c r="B855" s="231"/>
      <c r="C855" s="232"/>
      <c r="D855" s="222" t="s">
        <v>147</v>
      </c>
      <c r="E855" s="233" t="s">
        <v>19</v>
      </c>
      <c r="F855" s="234" t="s">
        <v>175</v>
      </c>
      <c r="G855" s="232"/>
      <c r="H855" s="235">
        <v>6</v>
      </c>
      <c r="I855" s="236"/>
      <c r="J855" s="232"/>
      <c r="K855" s="232"/>
      <c r="L855" s="237"/>
      <c r="M855" s="238"/>
      <c r="N855" s="239"/>
      <c r="O855" s="239"/>
      <c r="P855" s="239"/>
      <c r="Q855" s="239"/>
      <c r="R855" s="239"/>
      <c r="S855" s="239"/>
      <c r="T855" s="240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41" t="s">
        <v>147</v>
      </c>
      <c r="AU855" s="241" t="s">
        <v>84</v>
      </c>
      <c r="AV855" s="14" t="s">
        <v>84</v>
      </c>
      <c r="AW855" s="14" t="s">
        <v>36</v>
      </c>
      <c r="AX855" s="14" t="s">
        <v>74</v>
      </c>
      <c r="AY855" s="241" t="s">
        <v>136</v>
      </c>
    </row>
    <row r="856" s="15" customFormat="1">
      <c r="A856" s="15"/>
      <c r="B856" s="242"/>
      <c r="C856" s="243"/>
      <c r="D856" s="222" t="s">
        <v>147</v>
      </c>
      <c r="E856" s="244" t="s">
        <v>19</v>
      </c>
      <c r="F856" s="245" t="s">
        <v>155</v>
      </c>
      <c r="G856" s="243"/>
      <c r="H856" s="246">
        <v>6</v>
      </c>
      <c r="I856" s="247"/>
      <c r="J856" s="243"/>
      <c r="K856" s="243"/>
      <c r="L856" s="248"/>
      <c r="M856" s="249"/>
      <c r="N856" s="250"/>
      <c r="O856" s="250"/>
      <c r="P856" s="250"/>
      <c r="Q856" s="250"/>
      <c r="R856" s="250"/>
      <c r="S856" s="250"/>
      <c r="T856" s="251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52" t="s">
        <v>147</v>
      </c>
      <c r="AU856" s="252" t="s">
        <v>84</v>
      </c>
      <c r="AV856" s="15" t="s">
        <v>143</v>
      </c>
      <c r="AW856" s="15" t="s">
        <v>36</v>
      </c>
      <c r="AX856" s="15" t="s">
        <v>82</v>
      </c>
      <c r="AY856" s="252" t="s">
        <v>136</v>
      </c>
    </row>
    <row r="857" s="2" customFormat="1" ht="16.5" customHeight="1">
      <c r="A857" s="40"/>
      <c r="B857" s="41"/>
      <c r="C857" s="253" t="s">
        <v>969</v>
      </c>
      <c r="D857" s="253" t="s">
        <v>185</v>
      </c>
      <c r="E857" s="254" t="s">
        <v>970</v>
      </c>
      <c r="F857" s="255" t="s">
        <v>971</v>
      </c>
      <c r="G857" s="256" t="s">
        <v>206</v>
      </c>
      <c r="H857" s="257">
        <v>6</v>
      </c>
      <c r="I857" s="258"/>
      <c r="J857" s="259">
        <f>ROUND(I857*H857,2)</f>
        <v>0</v>
      </c>
      <c r="K857" s="255" t="s">
        <v>142</v>
      </c>
      <c r="L857" s="260"/>
      <c r="M857" s="261" t="s">
        <v>19</v>
      </c>
      <c r="N857" s="262" t="s">
        <v>45</v>
      </c>
      <c r="O857" s="86"/>
      <c r="P857" s="211">
        <f>O857*H857</f>
        <v>0</v>
      </c>
      <c r="Q857" s="211">
        <v>0.0022000000000000001</v>
      </c>
      <c r="R857" s="211">
        <f>Q857*H857</f>
        <v>0.0132</v>
      </c>
      <c r="S857" s="211">
        <v>0</v>
      </c>
      <c r="T857" s="212">
        <f>S857*H857</f>
        <v>0</v>
      </c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R857" s="213" t="s">
        <v>359</v>
      </c>
      <c r="AT857" s="213" t="s">
        <v>185</v>
      </c>
      <c r="AU857" s="213" t="s">
        <v>84</v>
      </c>
      <c r="AY857" s="19" t="s">
        <v>136</v>
      </c>
      <c r="BE857" s="214">
        <f>IF(N857="základní",J857,0)</f>
        <v>0</v>
      </c>
      <c r="BF857" s="214">
        <f>IF(N857="snížená",J857,0)</f>
        <v>0</v>
      </c>
      <c r="BG857" s="214">
        <f>IF(N857="zákl. přenesená",J857,0)</f>
        <v>0</v>
      </c>
      <c r="BH857" s="214">
        <f>IF(N857="sníž. přenesená",J857,0)</f>
        <v>0</v>
      </c>
      <c r="BI857" s="214">
        <f>IF(N857="nulová",J857,0)</f>
        <v>0</v>
      </c>
      <c r="BJ857" s="19" t="s">
        <v>82</v>
      </c>
      <c r="BK857" s="214">
        <f>ROUND(I857*H857,2)</f>
        <v>0</v>
      </c>
      <c r="BL857" s="19" t="s">
        <v>254</v>
      </c>
      <c r="BM857" s="213" t="s">
        <v>972</v>
      </c>
    </row>
    <row r="858" s="14" customFormat="1">
      <c r="A858" s="14"/>
      <c r="B858" s="231"/>
      <c r="C858" s="232"/>
      <c r="D858" s="222" t="s">
        <v>147</v>
      </c>
      <c r="E858" s="233" t="s">
        <v>19</v>
      </c>
      <c r="F858" s="234" t="s">
        <v>175</v>
      </c>
      <c r="G858" s="232"/>
      <c r="H858" s="235">
        <v>6</v>
      </c>
      <c r="I858" s="236"/>
      <c r="J858" s="232"/>
      <c r="K858" s="232"/>
      <c r="L858" s="237"/>
      <c r="M858" s="238"/>
      <c r="N858" s="239"/>
      <c r="O858" s="239"/>
      <c r="P858" s="239"/>
      <c r="Q858" s="239"/>
      <c r="R858" s="239"/>
      <c r="S858" s="239"/>
      <c r="T858" s="240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1" t="s">
        <v>147</v>
      </c>
      <c r="AU858" s="241" t="s">
        <v>84</v>
      </c>
      <c r="AV858" s="14" t="s">
        <v>84</v>
      </c>
      <c r="AW858" s="14" t="s">
        <v>36</v>
      </c>
      <c r="AX858" s="14" t="s">
        <v>74</v>
      </c>
      <c r="AY858" s="241" t="s">
        <v>136</v>
      </c>
    </row>
    <row r="859" s="15" customFormat="1">
      <c r="A859" s="15"/>
      <c r="B859" s="242"/>
      <c r="C859" s="243"/>
      <c r="D859" s="222" t="s">
        <v>147</v>
      </c>
      <c r="E859" s="244" t="s">
        <v>19</v>
      </c>
      <c r="F859" s="245" t="s">
        <v>155</v>
      </c>
      <c r="G859" s="243"/>
      <c r="H859" s="246">
        <v>6</v>
      </c>
      <c r="I859" s="247"/>
      <c r="J859" s="243"/>
      <c r="K859" s="243"/>
      <c r="L859" s="248"/>
      <c r="M859" s="249"/>
      <c r="N859" s="250"/>
      <c r="O859" s="250"/>
      <c r="P859" s="250"/>
      <c r="Q859" s="250"/>
      <c r="R859" s="250"/>
      <c r="S859" s="250"/>
      <c r="T859" s="251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52" t="s">
        <v>147</v>
      </c>
      <c r="AU859" s="252" t="s">
        <v>84</v>
      </c>
      <c r="AV859" s="15" t="s">
        <v>143</v>
      </c>
      <c r="AW859" s="15" t="s">
        <v>36</v>
      </c>
      <c r="AX859" s="15" t="s">
        <v>82</v>
      </c>
      <c r="AY859" s="252" t="s">
        <v>136</v>
      </c>
    </row>
    <row r="860" s="2" customFormat="1" ht="24.15" customHeight="1">
      <c r="A860" s="40"/>
      <c r="B860" s="41"/>
      <c r="C860" s="202" t="s">
        <v>973</v>
      </c>
      <c r="D860" s="202" t="s">
        <v>138</v>
      </c>
      <c r="E860" s="203" t="s">
        <v>974</v>
      </c>
      <c r="F860" s="204" t="s">
        <v>975</v>
      </c>
      <c r="G860" s="205" t="s">
        <v>206</v>
      </c>
      <c r="H860" s="206">
        <v>4</v>
      </c>
      <c r="I860" s="207"/>
      <c r="J860" s="208">
        <f>ROUND(I860*H860,2)</f>
        <v>0</v>
      </c>
      <c r="K860" s="204" t="s">
        <v>142</v>
      </c>
      <c r="L860" s="46"/>
      <c r="M860" s="209" t="s">
        <v>19</v>
      </c>
      <c r="N860" s="210" t="s">
        <v>45</v>
      </c>
      <c r="O860" s="86"/>
      <c r="P860" s="211">
        <f>O860*H860</f>
        <v>0</v>
      </c>
      <c r="Q860" s="211">
        <v>0</v>
      </c>
      <c r="R860" s="211">
        <f>Q860*H860</f>
        <v>0</v>
      </c>
      <c r="S860" s="211">
        <v>0</v>
      </c>
      <c r="T860" s="212">
        <f>S860*H860</f>
        <v>0</v>
      </c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R860" s="213" t="s">
        <v>254</v>
      </c>
      <c r="AT860" s="213" t="s">
        <v>138</v>
      </c>
      <c r="AU860" s="213" t="s">
        <v>84</v>
      </c>
      <c r="AY860" s="19" t="s">
        <v>136</v>
      </c>
      <c r="BE860" s="214">
        <f>IF(N860="základní",J860,0)</f>
        <v>0</v>
      </c>
      <c r="BF860" s="214">
        <f>IF(N860="snížená",J860,0)</f>
        <v>0</v>
      </c>
      <c r="BG860" s="214">
        <f>IF(N860="zákl. přenesená",J860,0)</f>
        <v>0</v>
      </c>
      <c r="BH860" s="214">
        <f>IF(N860="sníž. přenesená",J860,0)</f>
        <v>0</v>
      </c>
      <c r="BI860" s="214">
        <f>IF(N860="nulová",J860,0)</f>
        <v>0</v>
      </c>
      <c r="BJ860" s="19" t="s">
        <v>82</v>
      </c>
      <c r="BK860" s="214">
        <f>ROUND(I860*H860,2)</f>
        <v>0</v>
      </c>
      <c r="BL860" s="19" t="s">
        <v>254</v>
      </c>
      <c r="BM860" s="213" t="s">
        <v>976</v>
      </c>
    </row>
    <row r="861" s="2" customFormat="1">
      <c r="A861" s="40"/>
      <c r="B861" s="41"/>
      <c r="C861" s="42"/>
      <c r="D861" s="215" t="s">
        <v>145</v>
      </c>
      <c r="E861" s="42"/>
      <c r="F861" s="216" t="s">
        <v>977</v>
      </c>
      <c r="G861" s="42"/>
      <c r="H861" s="42"/>
      <c r="I861" s="217"/>
      <c r="J861" s="42"/>
      <c r="K861" s="42"/>
      <c r="L861" s="46"/>
      <c r="M861" s="218"/>
      <c r="N861" s="219"/>
      <c r="O861" s="86"/>
      <c r="P861" s="86"/>
      <c r="Q861" s="86"/>
      <c r="R861" s="86"/>
      <c r="S861" s="86"/>
      <c r="T861" s="87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T861" s="19" t="s">
        <v>145</v>
      </c>
      <c r="AU861" s="19" t="s">
        <v>84</v>
      </c>
    </row>
    <row r="862" s="14" customFormat="1">
      <c r="A862" s="14"/>
      <c r="B862" s="231"/>
      <c r="C862" s="232"/>
      <c r="D862" s="222" t="s">
        <v>147</v>
      </c>
      <c r="E862" s="233" t="s">
        <v>19</v>
      </c>
      <c r="F862" s="234" t="s">
        <v>143</v>
      </c>
      <c r="G862" s="232"/>
      <c r="H862" s="235">
        <v>4</v>
      </c>
      <c r="I862" s="236"/>
      <c r="J862" s="232"/>
      <c r="K862" s="232"/>
      <c r="L862" s="237"/>
      <c r="M862" s="238"/>
      <c r="N862" s="239"/>
      <c r="O862" s="239"/>
      <c r="P862" s="239"/>
      <c r="Q862" s="239"/>
      <c r="R862" s="239"/>
      <c r="S862" s="239"/>
      <c r="T862" s="240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41" t="s">
        <v>147</v>
      </c>
      <c r="AU862" s="241" t="s">
        <v>84</v>
      </c>
      <c r="AV862" s="14" t="s">
        <v>84</v>
      </c>
      <c r="AW862" s="14" t="s">
        <v>36</v>
      </c>
      <c r="AX862" s="14" t="s">
        <v>74</v>
      </c>
      <c r="AY862" s="241" t="s">
        <v>136</v>
      </c>
    </row>
    <row r="863" s="15" customFormat="1">
      <c r="A863" s="15"/>
      <c r="B863" s="242"/>
      <c r="C863" s="243"/>
      <c r="D863" s="222" t="s">
        <v>147</v>
      </c>
      <c r="E863" s="244" t="s">
        <v>19</v>
      </c>
      <c r="F863" s="245" t="s">
        <v>155</v>
      </c>
      <c r="G863" s="243"/>
      <c r="H863" s="246">
        <v>4</v>
      </c>
      <c r="I863" s="247"/>
      <c r="J863" s="243"/>
      <c r="K863" s="243"/>
      <c r="L863" s="248"/>
      <c r="M863" s="249"/>
      <c r="N863" s="250"/>
      <c r="O863" s="250"/>
      <c r="P863" s="250"/>
      <c r="Q863" s="250"/>
      <c r="R863" s="250"/>
      <c r="S863" s="250"/>
      <c r="T863" s="251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T863" s="252" t="s">
        <v>147</v>
      </c>
      <c r="AU863" s="252" t="s">
        <v>84</v>
      </c>
      <c r="AV863" s="15" t="s">
        <v>143</v>
      </c>
      <c r="AW863" s="15" t="s">
        <v>36</v>
      </c>
      <c r="AX863" s="15" t="s">
        <v>82</v>
      </c>
      <c r="AY863" s="252" t="s">
        <v>136</v>
      </c>
    </row>
    <row r="864" s="2" customFormat="1" ht="16.5" customHeight="1">
      <c r="A864" s="40"/>
      <c r="B864" s="41"/>
      <c r="C864" s="253" t="s">
        <v>978</v>
      </c>
      <c r="D864" s="253" t="s">
        <v>185</v>
      </c>
      <c r="E864" s="254" t="s">
        <v>979</v>
      </c>
      <c r="F864" s="255" t="s">
        <v>980</v>
      </c>
      <c r="G864" s="256" t="s">
        <v>206</v>
      </c>
      <c r="H864" s="257">
        <v>4</v>
      </c>
      <c r="I864" s="258"/>
      <c r="J864" s="259">
        <f>ROUND(I864*H864,2)</f>
        <v>0</v>
      </c>
      <c r="K864" s="255" t="s">
        <v>142</v>
      </c>
      <c r="L864" s="260"/>
      <c r="M864" s="261" t="s">
        <v>19</v>
      </c>
      <c r="N864" s="262" t="s">
        <v>45</v>
      </c>
      <c r="O864" s="86"/>
      <c r="P864" s="211">
        <f>O864*H864</f>
        <v>0</v>
      </c>
      <c r="Q864" s="211">
        <v>0.0022000000000000001</v>
      </c>
      <c r="R864" s="211">
        <f>Q864*H864</f>
        <v>0.0088000000000000005</v>
      </c>
      <c r="S864" s="211">
        <v>0</v>
      </c>
      <c r="T864" s="212">
        <f>S864*H864</f>
        <v>0</v>
      </c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R864" s="213" t="s">
        <v>359</v>
      </c>
      <c r="AT864" s="213" t="s">
        <v>185</v>
      </c>
      <c r="AU864" s="213" t="s">
        <v>84</v>
      </c>
      <c r="AY864" s="19" t="s">
        <v>136</v>
      </c>
      <c r="BE864" s="214">
        <f>IF(N864="základní",J864,0)</f>
        <v>0</v>
      </c>
      <c r="BF864" s="214">
        <f>IF(N864="snížená",J864,0)</f>
        <v>0</v>
      </c>
      <c r="BG864" s="214">
        <f>IF(N864="zákl. přenesená",J864,0)</f>
        <v>0</v>
      </c>
      <c r="BH864" s="214">
        <f>IF(N864="sníž. přenesená",J864,0)</f>
        <v>0</v>
      </c>
      <c r="BI864" s="214">
        <f>IF(N864="nulová",J864,0)</f>
        <v>0</v>
      </c>
      <c r="BJ864" s="19" t="s">
        <v>82</v>
      </c>
      <c r="BK864" s="214">
        <f>ROUND(I864*H864,2)</f>
        <v>0</v>
      </c>
      <c r="BL864" s="19" t="s">
        <v>254</v>
      </c>
      <c r="BM864" s="213" t="s">
        <v>981</v>
      </c>
    </row>
    <row r="865" s="14" customFormat="1">
      <c r="A865" s="14"/>
      <c r="B865" s="231"/>
      <c r="C865" s="232"/>
      <c r="D865" s="222" t="s">
        <v>147</v>
      </c>
      <c r="E865" s="233" t="s">
        <v>19</v>
      </c>
      <c r="F865" s="234" t="s">
        <v>143</v>
      </c>
      <c r="G865" s="232"/>
      <c r="H865" s="235">
        <v>4</v>
      </c>
      <c r="I865" s="236"/>
      <c r="J865" s="232"/>
      <c r="K865" s="232"/>
      <c r="L865" s="237"/>
      <c r="M865" s="238"/>
      <c r="N865" s="239"/>
      <c r="O865" s="239"/>
      <c r="P865" s="239"/>
      <c r="Q865" s="239"/>
      <c r="R865" s="239"/>
      <c r="S865" s="239"/>
      <c r="T865" s="240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1" t="s">
        <v>147</v>
      </c>
      <c r="AU865" s="241" t="s">
        <v>84</v>
      </c>
      <c r="AV865" s="14" t="s">
        <v>84</v>
      </c>
      <c r="AW865" s="14" t="s">
        <v>36</v>
      </c>
      <c r="AX865" s="14" t="s">
        <v>74</v>
      </c>
      <c r="AY865" s="241" t="s">
        <v>136</v>
      </c>
    </row>
    <row r="866" s="15" customFormat="1">
      <c r="A866" s="15"/>
      <c r="B866" s="242"/>
      <c r="C866" s="243"/>
      <c r="D866" s="222" t="s">
        <v>147</v>
      </c>
      <c r="E866" s="244" t="s">
        <v>19</v>
      </c>
      <c r="F866" s="245" t="s">
        <v>155</v>
      </c>
      <c r="G866" s="243"/>
      <c r="H866" s="246">
        <v>4</v>
      </c>
      <c r="I866" s="247"/>
      <c r="J866" s="243"/>
      <c r="K866" s="243"/>
      <c r="L866" s="248"/>
      <c r="M866" s="249"/>
      <c r="N866" s="250"/>
      <c r="O866" s="250"/>
      <c r="P866" s="250"/>
      <c r="Q866" s="250"/>
      <c r="R866" s="250"/>
      <c r="S866" s="250"/>
      <c r="T866" s="251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52" t="s">
        <v>147</v>
      </c>
      <c r="AU866" s="252" t="s">
        <v>84</v>
      </c>
      <c r="AV866" s="15" t="s">
        <v>143</v>
      </c>
      <c r="AW866" s="15" t="s">
        <v>36</v>
      </c>
      <c r="AX866" s="15" t="s">
        <v>82</v>
      </c>
      <c r="AY866" s="252" t="s">
        <v>136</v>
      </c>
    </row>
    <row r="867" s="2" customFormat="1" ht="24.15" customHeight="1">
      <c r="A867" s="40"/>
      <c r="B867" s="41"/>
      <c r="C867" s="202" t="s">
        <v>982</v>
      </c>
      <c r="D867" s="202" t="s">
        <v>138</v>
      </c>
      <c r="E867" s="203" t="s">
        <v>983</v>
      </c>
      <c r="F867" s="204" t="s">
        <v>984</v>
      </c>
      <c r="G867" s="205" t="s">
        <v>206</v>
      </c>
      <c r="H867" s="206">
        <v>1</v>
      </c>
      <c r="I867" s="207"/>
      <c r="J867" s="208">
        <f>ROUND(I867*H867,2)</f>
        <v>0</v>
      </c>
      <c r="K867" s="204" t="s">
        <v>142</v>
      </c>
      <c r="L867" s="46"/>
      <c r="M867" s="209" t="s">
        <v>19</v>
      </c>
      <c r="N867" s="210" t="s">
        <v>45</v>
      </c>
      <c r="O867" s="86"/>
      <c r="P867" s="211">
        <f>O867*H867</f>
        <v>0</v>
      </c>
      <c r="Q867" s="211">
        <v>0</v>
      </c>
      <c r="R867" s="211">
        <f>Q867*H867</f>
        <v>0</v>
      </c>
      <c r="S867" s="211">
        <v>0</v>
      </c>
      <c r="T867" s="212">
        <f>S867*H867</f>
        <v>0</v>
      </c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R867" s="213" t="s">
        <v>254</v>
      </c>
      <c r="AT867" s="213" t="s">
        <v>138</v>
      </c>
      <c r="AU867" s="213" t="s">
        <v>84</v>
      </c>
      <c r="AY867" s="19" t="s">
        <v>136</v>
      </c>
      <c r="BE867" s="214">
        <f>IF(N867="základní",J867,0)</f>
        <v>0</v>
      </c>
      <c r="BF867" s="214">
        <f>IF(N867="snížená",J867,0)</f>
        <v>0</v>
      </c>
      <c r="BG867" s="214">
        <f>IF(N867="zákl. přenesená",J867,0)</f>
        <v>0</v>
      </c>
      <c r="BH867" s="214">
        <f>IF(N867="sníž. přenesená",J867,0)</f>
        <v>0</v>
      </c>
      <c r="BI867" s="214">
        <f>IF(N867="nulová",J867,0)</f>
        <v>0</v>
      </c>
      <c r="BJ867" s="19" t="s">
        <v>82</v>
      </c>
      <c r="BK867" s="214">
        <f>ROUND(I867*H867,2)</f>
        <v>0</v>
      </c>
      <c r="BL867" s="19" t="s">
        <v>254</v>
      </c>
      <c r="BM867" s="213" t="s">
        <v>985</v>
      </c>
    </row>
    <row r="868" s="2" customFormat="1">
      <c r="A868" s="40"/>
      <c r="B868" s="41"/>
      <c r="C868" s="42"/>
      <c r="D868" s="215" t="s">
        <v>145</v>
      </c>
      <c r="E868" s="42"/>
      <c r="F868" s="216" t="s">
        <v>986</v>
      </c>
      <c r="G868" s="42"/>
      <c r="H868" s="42"/>
      <c r="I868" s="217"/>
      <c r="J868" s="42"/>
      <c r="K868" s="42"/>
      <c r="L868" s="46"/>
      <c r="M868" s="218"/>
      <c r="N868" s="219"/>
      <c r="O868" s="86"/>
      <c r="P868" s="86"/>
      <c r="Q868" s="86"/>
      <c r="R868" s="86"/>
      <c r="S868" s="86"/>
      <c r="T868" s="87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T868" s="19" t="s">
        <v>145</v>
      </c>
      <c r="AU868" s="19" t="s">
        <v>84</v>
      </c>
    </row>
    <row r="869" s="14" customFormat="1">
      <c r="A869" s="14"/>
      <c r="B869" s="231"/>
      <c r="C869" s="232"/>
      <c r="D869" s="222" t="s">
        <v>147</v>
      </c>
      <c r="E869" s="233" t="s">
        <v>19</v>
      </c>
      <c r="F869" s="234" t="s">
        <v>82</v>
      </c>
      <c r="G869" s="232"/>
      <c r="H869" s="235">
        <v>1</v>
      </c>
      <c r="I869" s="236"/>
      <c r="J869" s="232"/>
      <c r="K869" s="232"/>
      <c r="L869" s="237"/>
      <c r="M869" s="238"/>
      <c r="N869" s="239"/>
      <c r="O869" s="239"/>
      <c r="P869" s="239"/>
      <c r="Q869" s="239"/>
      <c r="R869" s="239"/>
      <c r="S869" s="239"/>
      <c r="T869" s="240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1" t="s">
        <v>147</v>
      </c>
      <c r="AU869" s="241" t="s">
        <v>84</v>
      </c>
      <c r="AV869" s="14" t="s">
        <v>84</v>
      </c>
      <c r="AW869" s="14" t="s">
        <v>36</v>
      </c>
      <c r="AX869" s="14" t="s">
        <v>74</v>
      </c>
      <c r="AY869" s="241" t="s">
        <v>136</v>
      </c>
    </row>
    <row r="870" s="15" customFormat="1">
      <c r="A870" s="15"/>
      <c r="B870" s="242"/>
      <c r="C870" s="243"/>
      <c r="D870" s="222" t="s">
        <v>147</v>
      </c>
      <c r="E870" s="244" t="s">
        <v>19</v>
      </c>
      <c r="F870" s="245" t="s">
        <v>155</v>
      </c>
      <c r="G870" s="243"/>
      <c r="H870" s="246">
        <v>1</v>
      </c>
      <c r="I870" s="247"/>
      <c r="J870" s="243"/>
      <c r="K870" s="243"/>
      <c r="L870" s="248"/>
      <c r="M870" s="249"/>
      <c r="N870" s="250"/>
      <c r="O870" s="250"/>
      <c r="P870" s="250"/>
      <c r="Q870" s="250"/>
      <c r="R870" s="250"/>
      <c r="S870" s="250"/>
      <c r="T870" s="251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52" t="s">
        <v>147</v>
      </c>
      <c r="AU870" s="252" t="s">
        <v>84</v>
      </c>
      <c r="AV870" s="15" t="s">
        <v>143</v>
      </c>
      <c r="AW870" s="15" t="s">
        <v>36</v>
      </c>
      <c r="AX870" s="15" t="s">
        <v>82</v>
      </c>
      <c r="AY870" s="252" t="s">
        <v>136</v>
      </c>
    </row>
    <row r="871" s="2" customFormat="1" ht="16.5" customHeight="1">
      <c r="A871" s="40"/>
      <c r="B871" s="41"/>
      <c r="C871" s="253" t="s">
        <v>987</v>
      </c>
      <c r="D871" s="253" t="s">
        <v>185</v>
      </c>
      <c r="E871" s="254" t="s">
        <v>988</v>
      </c>
      <c r="F871" s="255" t="s">
        <v>989</v>
      </c>
      <c r="G871" s="256" t="s">
        <v>206</v>
      </c>
      <c r="H871" s="257">
        <v>1</v>
      </c>
      <c r="I871" s="258"/>
      <c r="J871" s="259">
        <f>ROUND(I871*H871,2)</f>
        <v>0</v>
      </c>
      <c r="K871" s="255" t="s">
        <v>142</v>
      </c>
      <c r="L871" s="260"/>
      <c r="M871" s="261" t="s">
        <v>19</v>
      </c>
      <c r="N871" s="262" t="s">
        <v>45</v>
      </c>
      <c r="O871" s="86"/>
      <c r="P871" s="211">
        <f>O871*H871</f>
        <v>0</v>
      </c>
      <c r="Q871" s="211">
        <v>0.00014999999999999999</v>
      </c>
      <c r="R871" s="211">
        <f>Q871*H871</f>
        <v>0.00014999999999999999</v>
      </c>
      <c r="S871" s="211">
        <v>0</v>
      </c>
      <c r="T871" s="212">
        <f>S871*H871</f>
        <v>0</v>
      </c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R871" s="213" t="s">
        <v>359</v>
      </c>
      <c r="AT871" s="213" t="s">
        <v>185</v>
      </c>
      <c r="AU871" s="213" t="s">
        <v>84</v>
      </c>
      <c r="AY871" s="19" t="s">
        <v>136</v>
      </c>
      <c r="BE871" s="214">
        <f>IF(N871="základní",J871,0)</f>
        <v>0</v>
      </c>
      <c r="BF871" s="214">
        <f>IF(N871="snížená",J871,0)</f>
        <v>0</v>
      </c>
      <c r="BG871" s="214">
        <f>IF(N871="zákl. přenesená",J871,0)</f>
        <v>0</v>
      </c>
      <c r="BH871" s="214">
        <f>IF(N871="sníž. přenesená",J871,0)</f>
        <v>0</v>
      </c>
      <c r="BI871" s="214">
        <f>IF(N871="nulová",J871,0)</f>
        <v>0</v>
      </c>
      <c r="BJ871" s="19" t="s">
        <v>82</v>
      </c>
      <c r="BK871" s="214">
        <f>ROUND(I871*H871,2)</f>
        <v>0</v>
      </c>
      <c r="BL871" s="19" t="s">
        <v>254</v>
      </c>
      <c r="BM871" s="213" t="s">
        <v>990</v>
      </c>
    </row>
    <row r="872" s="14" customFormat="1">
      <c r="A872" s="14"/>
      <c r="B872" s="231"/>
      <c r="C872" s="232"/>
      <c r="D872" s="222" t="s">
        <v>147</v>
      </c>
      <c r="E872" s="233" t="s">
        <v>19</v>
      </c>
      <c r="F872" s="234" t="s">
        <v>82</v>
      </c>
      <c r="G872" s="232"/>
      <c r="H872" s="235">
        <v>1</v>
      </c>
      <c r="I872" s="236"/>
      <c r="J872" s="232"/>
      <c r="K872" s="232"/>
      <c r="L872" s="237"/>
      <c r="M872" s="238"/>
      <c r="N872" s="239"/>
      <c r="O872" s="239"/>
      <c r="P872" s="239"/>
      <c r="Q872" s="239"/>
      <c r="R872" s="239"/>
      <c r="S872" s="239"/>
      <c r="T872" s="240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41" t="s">
        <v>147</v>
      </c>
      <c r="AU872" s="241" t="s">
        <v>84</v>
      </c>
      <c r="AV872" s="14" t="s">
        <v>84</v>
      </c>
      <c r="AW872" s="14" t="s">
        <v>36</v>
      </c>
      <c r="AX872" s="14" t="s">
        <v>74</v>
      </c>
      <c r="AY872" s="241" t="s">
        <v>136</v>
      </c>
    </row>
    <row r="873" s="15" customFormat="1">
      <c r="A873" s="15"/>
      <c r="B873" s="242"/>
      <c r="C873" s="243"/>
      <c r="D873" s="222" t="s">
        <v>147</v>
      </c>
      <c r="E873" s="244" t="s">
        <v>19</v>
      </c>
      <c r="F873" s="245" t="s">
        <v>155</v>
      </c>
      <c r="G873" s="243"/>
      <c r="H873" s="246">
        <v>1</v>
      </c>
      <c r="I873" s="247"/>
      <c r="J873" s="243"/>
      <c r="K873" s="243"/>
      <c r="L873" s="248"/>
      <c r="M873" s="249"/>
      <c r="N873" s="250"/>
      <c r="O873" s="250"/>
      <c r="P873" s="250"/>
      <c r="Q873" s="250"/>
      <c r="R873" s="250"/>
      <c r="S873" s="250"/>
      <c r="T873" s="251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T873" s="252" t="s">
        <v>147</v>
      </c>
      <c r="AU873" s="252" t="s">
        <v>84</v>
      </c>
      <c r="AV873" s="15" t="s">
        <v>143</v>
      </c>
      <c r="AW873" s="15" t="s">
        <v>36</v>
      </c>
      <c r="AX873" s="15" t="s">
        <v>82</v>
      </c>
      <c r="AY873" s="252" t="s">
        <v>136</v>
      </c>
    </row>
    <row r="874" s="2" customFormat="1" ht="49.05" customHeight="1">
      <c r="A874" s="40"/>
      <c r="B874" s="41"/>
      <c r="C874" s="202" t="s">
        <v>991</v>
      </c>
      <c r="D874" s="202" t="s">
        <v>138</v>
      </c>
      <c r="E874" s="203" t="s">
        <v>992</v>
      </c>
      <c r="F874" s="204" t="s">
        <v>993</v>
      </c>
      <c r="G874" s="205" t="s">
        <v>188</v>
      </c>
      <c r="H874" s="206">
        <v>0.19800000000000001</v>
      </c>
      <c r="I874" s="207"/>
      <c r="J874" s="208">
        <f>ROUND(I874*H874,2)</f>
        <v>0</v>
      </c>
      <c r="K874" s="204" t="s">
        <v>142</v>
      </c>
      <c r="L874" s="46"/>
      <c r="M874" s="209" t="s">
        <v>19</v>
      </c>
      <c r="N874" s="210" t="s">
        <v>45</v>
      </c>
      <c r="O874" s="86"/>
      <c r="P874" s="211">
        <f>O874*H874</f>
        <v>0</v>
      </c>
      <c r="Q874" s="211">
        <v>0</v>
      </c>
      <c r="R874" s="211">
        <f>Q874*H874</f>
        <v>0</v>
      </c>
      <c r="S874" s="211">
        <v>0</v>
      </c>
      <c r="T874" s="212">
        <f>S874*H874</f>
        <v>0</v>
      </c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R874" s="213" t="s">
        <v>254</v>
      </c>
      <c r="AT874" s="213" t="s">
        <v>138</v>
      </c>
      <c r="AU874" s="213" t="s">
        <v>84</v>
      </c>
      <c r="AY874" s="19" t="s">
        <v>136</v>
      </c>
      <c r="BE874" s="214">
        <f>IF(N874="základní",J874,0)</f>
        <v>0</v>
      </c>
      <c r="BF874" s="214">
        <f>IF(N874="snížená",J874,0)</f>
        <v>0</v>
      </c>
      <c r="BG874" s="214">
        <f>IF(N874="zákl. přenesená",J874,0)</f>
        <v>0</v>
      </c>
      <c r="BH874" s="214">
        <f>IF(N874="sníž. přenesená",J874,0)</f>
        <v>0</v>
      </c>
      <c r="BI874" s="214">
        <f>IF(N874="nulová",J874,0)</f>
        <v>0</v>
      </c>
      <c r="BJ874" s="19" t="s">
        <v>82</v>
      </c>
      <c r="BK874" s="214">
        <f>ROUND(I874*H874,2)</f>
        <v>0</v>
      </c>
      <c r="BL874" s="19" t="s">
        <v>254</v>
      </c>
      <c r="BM874" s="213" t="s">
        <v>994</v>
      </c>
    </row>
    <row r="875" s="2" customFormat="1">
      <c r="A875" s="40"/>
      <c r="B875" s="41"/>
      <c r="C875" s="42"/>
      <c r="D875" s="215" t="s">
        <v>145</v>
      </c>
      <c r="E875" s="42"/>
      <c r="F875" s="216" t="s">
        <v>995</v>
      </c>
      <c r="G875" s="42"/>
      <c r="H875" s="42"/>
      <c r="I875" s="217"/>
      <c r="J875" s="42"/>
      <c r="K875" s="42"/>
      <c r="L875" s="46"/>
      <c r="M875" s="218"/>
      <c r="N875" s="219"/>
      <c r="O875" s="86"/>
      <c r="P875" s="86"/>
      <c r="Q875" s="86"/>
      <c r="R875" s="86"/>
      <c r="S875" s="86"/>
      <c r="T875" s="87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T875" s="19" t="s">
        <v>145</v>
      </c>
      <c r="AU875" s="19" t="s">
        <v>84</v>
      </c>
    </row>
    <row r="876" s="12" customFormat="1" ht="22.8" customHeight="1">
      <c r="A876" s="12"/>
      <c r="B876" s="186"/>
      <c r="C876" s="187"/>
      <c r="D876" s="188" t="s">
        <v>73</v>
      </c>
      <c r="E876" s="200" t="s">
        <v>996</v>
      </c>
      <c r="F876" s="200" t="s">
        <v>997</v>
      </c>
      <c r="G876" s="187"/>
      <c r="H876" s="187"/>
      <c r="I876" s="190"/>
      <c r="J876" s="201">
        <f>BK876</f>
        <v>0</v>
      </c>
      <c r="K876" s="187"/>
      <c r="L876" s="192"/>
      <c r="M876" s="193"/>
      <c r="N876" s="194"/>
      <c r="O876" s="194"/>
      <c r="P876" s="195">
        <f>SUM(P877:P881)</f>
        <v>0</v>
      </c>
      <c r="Q876" s="194"/>
      <c r="R876" s="195">
        <f>SUM(R877:R881)</f>
        <v>0.0040000000000000001</v>
      </c>
      <c r="S876" s="194"/>
      <c r="T876" s="196">
        <f>SUM(T877:T881)</f>
        <v>0</v>
      </c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R876" s="197" t="s">
        <v>84</v>
      </c>
      <c r="AT876" s="198" t="s">
        <v>73</v>
      </c>
      <c r="AU876" s="198" t="s">
        <v>82</v>
      </c>
      <c r="AY876" s="197" t="s">
        <v>136</v>
      </c>
      <c r="BK876" s="199">
        <f>SUM(BK877:BK881)</f>
        <v>0</v>
      </c>
    </row>
    <row r="877" s="2" customFormat="1" ht="24.15" customHeight="1">
      <c r="A877" s="40"/>
      <c r="B877" s="41"/>
      <c r="C877" s="202" t="s">
        <v>998</v>
      </c>
      <c r="D877" s="202" t="s">
        <v>138</v>
      </c>
      <c r="E877" s="203" t="s">
        <v>999</v>
      </c>
      <c r="F877" s="204" t="s">
        <v>1000</v>
      </c>
      <c r="G877" s="205" t="s">
        <v>206</v>
      </c>
      <c r="H877" s="206">
        <v>4</v>
      </c>
      <c r="I877" s="207"/>
      <c r="J877" s="208">
        <f>ROUND(I877*H877,2)</f>
        <v>0</v>
      </c>
      <c r="K877" s="204" t="s">
        <v>142</v>
      </c>
      <c r="L877" s="46"/>
      <c r="M877" s="209" t="s">
        <v>19</v>
      </c>
      <c r="N877" s="210" t="s">
        <v>45</v>
      </c>
      <c r="O877" s="86"/>
      <c r="P877" s="211">
        <f>O877*H877</f>
        <v>0</v>
      </c>
      <c r="Q877" s="211">
        <v>0</v>
      </c>
      <c r="R877" s="211">
        <f>Q877*H877</f>
        <v>0</v>
      </c>
      <c r="S877" s="211">
        <v>0</v>
      </c>
      <c r="T877" s="212">
        <f>S877*H877</f>
        <v>0</v>
      </c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R877" s="213" t="s">
        <v>254</v>
      </c>
      <c r="AT877" s="213" t="s">
        <v>138</v>
      </c>
      <c r="AU877" s="213" t="s">
        <v>84</v>
      </c>
      <c r="AY877" s="19" t="s">
        <v>136</v>
      </c>
      <c r="BE877" s="214">
        <f>IF(N877="základní",J877,0)</f>
        <v>0</v>
      </c>
      <c r="BF877" s="214">
        <f>IF(N877="snížená",J877,0)</f>
        <v>0</v>
      </c>
      <c r="BG877" s="214">
        <f>IF(N877="zákl. přenesená",J877,0)</f>
        <v>0</v>
      </c>
      <c r="BH877" s="214">
        <f>IF(N877="sníž. přenesená",J877,0)</f>
        <v>0</v>
      </c>
      <c r="BI877" s="214">
        <f>IF(N877="nulová",J877,0)</f>
        <v>0</v>
      </c>
      <c r="BJ877" s="19" t="s">
        <v>82</v>
      </c>
      <c r="BK877" s="214">
        <f>ROUND(I877*H877,2)</f>
        <v>0</v>
      </c>
      <c r="BL877" s="19" t="s">
        <v>254</v>
      </c>
      <c r="BM877" s="213" t="s">
        <v>1001</v>
      </c>
    </row>
    <row r="878" s="2" customFormat="1">
      <c r="A878" s="40"/>
      <c r="B878" s="41"/>
      <c r="C878" s="42"/>
      <c r="D878" s="215" t="s">
        <v>145</v>
      </c>
      <c r="E878" s="42"/>
      <c r="F878" s="216" t="s">
        <v>1002</v>
      </c>
      <c r="G878" s="42"/>
      <c r="H878" s="42"/>
      <c r="I878" s="217"/>
      <c r="J878" s="42"/>
      <c r="K878" s="42"/>
      <c r="L878" s="46"/>
      <c r="M878" s="218"/>
      <c r="N878" s="219"/>
      <c r="O878" s="86"/>
      <c r="P878" s="86"/>
      <c r="Q878" s="86"/>
      <c r="R878" s="86"/>
      <c r="S878" s="86"/>
      <c r="T878" s="87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T878" s="19" t="s">
        <v>145</v>
      </c>
      <c r="AU878" s="19" t="s">
        <v>84</v>
      </c>
    </row>
    <row r="879" s="2" customFormat="1" ht="16.5" customHeight="1">
      <c r="A879" s="40"/>
      <c r="B879" s="41"/>
      <c r="C879" s="253" t="s">
        <v>1003</v>
      </c>
      <c r="D879" s="253" t="s">
        <v>185</v>
      </c>
      <c r="E879" s="254" t="s">
        <v>1004</v>
      </c>
      <c r="F879" s="255" t="s">
        <v>1005</v>
      </c>
      <c r="G879" s="256" t="s">
        <v>206</v>
      </c>
      <c r="H879" s="257">
        <v>4</v>
      </c>
      <c r="I879" s="258"/>
      <c r="J879" s="259">
        <f>ROUND(I879*H879,2)</f>
        <v>0</v>
      </c>
      <c r="K879" s="255" t="s">
        <v>19</v>
      </c>
      <c r="L879" s="260"/>
      <c r="M879" s="261" t="s">
        <v>19</v>
      </c>
      <c r="N879" s="262" t="s">
        <v>45</v>
      </c>
      <c r="O879" s="86"/>
      <c r="P879" s="211">
        <f>O879*H879</f>
        <v>0</v>
      </c>
      <c r="Q879" s="211">
        <v>0.001</v>
      </c>
      <c r="R879" s="211">
        <f>Q879*H879</f>
        <v>0.0040000000000000001</v>
      </c>
      <c r="S879" s="211">
        <v>0</v>
      </c>
      <c r="T879" s="212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13" t="s">
        <v>359</v>
      </c>
      <c r="AT879" s="213" t="s">
        <v>185</v>
      </c>
      <c r="AU879" s="213" t="s">
        <v>84</v>
      </c>
      <c r="AY879" s="19" t="s">
        <v>136</v>
      </c>
      <c r="BE879" s="214">
        <f>IF(N879="základní",J879,0)</f>
        <v>0</v>
      </c>
      <c r="BF879" s="214">
        <f>IF(N879="snížená",J879,0)</f>
        <v>0</v>
      </c>
      <c r="BG879" s="214">
        <f>IF(N879="zákl. přenesená",J879,0)</f>
        <v>0</v>
      </c>
      <c r="BH879" s="214">
        <f>IF(N879="sníž. přenesená",J879,0)</f>
        <v>0</v>
      </c>
      <c r="BI879" s="214">
        <f>IF(N879="nulová",J879,0)</f>
        <v>0</v>
      </c>
      <c r="BJ879" s="19" t="s">
        <v>82</v>
      </c>
      <c r="BK879" s="214">
        <f>ROUND(I879*H879,2)</f>
        <v>0</v>
      </c>
      <c r="BL879" s="19" t="s">
        <v>254</v>
      </c>
      <c r="BM879" s="213" t="s">
        <v>1006</v>
      </c>
    </row>
    <row r="880" s="2" customFormat="1" ht="55.5" customHeight="1">
      <c r="A880" s="40"/>
      <c r="B880" s="41"/>
      <c r="C880" s="202" t="s">
        <v>1007</v>
      </c>
      <c r="D880" s="202" t="s">
        <v>138</v>
      </c>
      <c r="E880" s="203" t="s">
        <v>1008</v>
      </c>
      <c r="F880" s="204" t="s">
        <v>1009</v>
      </c>
      <c r="G880" s="205" t="s">
        <v>188</v>
      </c>
      <c r="H880" s="206">
        <v>0.0040000000000000001</v>
      </c>
      <c r="I880" s="207"/>
      <c r="J880" s="208">
        <f>ROUND(I880*H880,2)</f>
        <v>0</v>
      </c>
      <c r="K880" s="204" t="s">
        <v>142</v>
      </c>
      <c r="L880" s="46"/>
      <c r="M880" s="209" t="s">
        <v>19</v>
      </c>
      <c r="N880" s="210" t="s">
        <v>45</v>
      </c>
      <c r="O880" s="86"/>
      <c r="P880" s="211">
        <f>O880*H880</f>
        <v>0</v>
      </c>
      <c r="Q880" s="211">
        <v>0</v>
      </c>
      <c r="R880" s="211">
        <f>Q880*H880</f>
        <v>0</v>
      </c>
      <c r="S880" s="211">
        <v>0</v>
      </c>
      <c r="T880" s="212">
        <f>S880*H880</f>
        <v>0</v>
      </c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R880" s="213" t="s">
        <v>254</v>
      </c>
      <c r="AT880" s="213" t="s">
        <v>138</v>
      </c>
      <c r="AU880" s="213" t="s">
        <v>84</v>
      </c>
      <c r="AY880" s="19" t="s">
        <v>136</v>
      </c>
      <c r="BE880" s="214">
        <f>IF(N880="základní",J880,0)</f>
        <v>0</v>
      </c>
      <c r="BF880" s="214">
        <f>IF(N880="snížená",J880,0)</f>
        <v>0</v>
      </c>
      <c r="BG880" s="214">
        <f>IF(N880="zákl. přenesená",J880,0)</f>
        <v>0</v>
      </c>
      <c r="BH880" s="214">
        <f>IF(N880="sníž. přenesená",J880,0)</f>
        <v>0</v>
      </c>
      <c r="BI880" s="214">
        <f>IF(N880="nulová",J880,0)</f>
        <v>0</v>
      </c>
      <c r="BJ880" s="19" t="s">
        <v>82</v>
      </c>
      <c r="BK880" s="214">
        <f>ROUND(I880*H880,2)</f>
        <v>0</v>
      </c>
      <c r="BL880" s="19" t="s">
        <v>254</v>
      </c>
      <c r="BM880" s="213" t="s">
        <v>1010</v>
      </c>
    </row>
    <row r="881" s="2" customFormat="1">
      <c r="A881" s="40"/>
      <c r="B881" s="41"/>
      <c r="C881" s="42"/>
      <c r="D881" s="215" t="s">
        <v>145</v>
      </c>
      <c r="E881" s="42"/>
      <c r="F881" s="216" t="s">
        <v>1011</v>
      </c>
      <c r="G881" s="42"/>
      <c r="H881" s="42"/>
      <c r="I881" s="217"/>
      <c r="J881" s="42"/>
      <c r="K881" s="42"/>
      <c r="L881" s="46"/>
      <c r="M881" s="218"/>
      <c r="N881" s="219"/>
      <c r="O881" s="86"/>
      <c r="P881" s="86"/>
      <c r="Q881" s="86"/>
      <c r="R881" s="86"/>
      <c r="S881" s="86"/>
      <c r="T881" s="87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T881" s="19" t="s">
        <v>145</v>
      </c>
      <c r="AU881" s="19" t="s">
        <v>84</v>
      </c>
    </row>
    <row r="882" s="12" customFormat="1" ht="22.8" customHeight="1">
      <c r="A882" s="12"/>
      <c r="B882" s="186"/>
      <c r="C882" s="187"/>
      <c r="D882" s="188" t="s">
        <v>73</v>
      </c>
      <c r="E882" s="200" t="s">
        <v>1012</v>
      </c>
      <c r="F882" s="200" t="s">
        <v>1013</v>
      </c>
      <c r="G882" s="187"/>
      <c r="H882" s="187"/>
      <c r="I882" s="190"/>
      <c r="J882" s="201">
        <f>BK882</f>
        <v>0</v>
      </c>
      <c r="K882" s="187"/>
      <c r="L882" s="192"/>
      <c r="M882" s="193"/>
      <c r="N882" s="194"/>
      <c r="O882" s="194"/>
      <c r="P882" s="195">
        <f>SUM(P883:P941)</f>
        <v>0</v>
      </c>
      <c r="Q882" s="194"/>
      <c r="R882" s="195">
        <f>SUM(R883:R941)</f>
        <v>1.02500832</v>
      </c>
      <c r="S882" s="194"/>
      <c r="T882" s="196">
        <f>SUM(T883:T941)</f>
        <v>0</v>
      </c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R882" s="197" t="s">
        <v>84</v>
      </c>
      <c r="AT882" s="198" t="s">
        <v>73</v>
      </c>
      <c r="AU882" s="198" t="s">
        <v>82</v>
      </c>
      <c r="AY882" s="197" t="s">
        <v>136</v>
      </c>
      <c r="BK882" s="199">
        <f>SUM(BK883:BK941)</f>
        <v>0</v>
      </c>
    </row>
    <row r="883" s="2" customFormat="1" ht="24.15" customHeight="1">
      <c r="A883" s="40"/>
      <c r="B883" s="41"/>
      <c r="C883" s="202" t="s">
        <v>1014</v>
      </c>
      <c r="D883" s="202" t="s">
        <v>138</v>
      </c>
      <c r="E883" s="203" t="s">
        <v>1015</v>
      </c>
      <c r="F883" s="204" t="s">
        <v>1016</v>
      </c>
      <c r="G883" s="205" t="s">
        <v>212</v>
      </c>
      <c r="H883" s="206">
        <v>27.544</v>
      </c>
      <c r="I883" s="207"/>
      <c r="J883" s="208">
        <f>ROUND(I883*H883,2)</f>
        <v>0</v>
      </c>
      <c r="K883" s="204" t="s">
        <v>142</v>
      </c>
      <c r="L883" s="46"/>
      <c r="M883" s="209" t="s">
        <v>19</v>
      </c>
      <c r="N883" s="210" t="s">
        <v>45</v>
      </c>
      <c r="O883" s="86"/>
      <c r="P883" s="211">
        <f>O883*H883</f>
        <v>0</v>
      </c>
      <c r="Q883" s="211">
        <v>0.00029999999999999997</v>
      </c>
      <c r="R883" s="211">
        <f>Q883*H883</f>
        <v>0.0082632000000000001</v>
      </c>
      <c r="S883" s="211">
        <v>0</v>
      </c>
      <c r="T883" s="212">
        <f>S883*H883</f>
        <v>0</v>
      </c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R883" s="213" t="s">
        <v>254</v>
      </c>
      <c r="AT883" s="213" t="s">
        <v>138</v>
      </c>
      <c r="AU883" s="213" t="s">
        <v>84</v>
      </c>
      <c r="AY883" s="19" t="s">
        <v>136</v>
      </c>
      <c r="BE883" s="214">
        <f>IF(N883="základní",J883,0)</f>
        <v>0</v>
      </c>
      <c r="BF883" s="214">
        <f>IF(N883="snížená",J883,0)</f>
        <v>0</v>
      </c>
      <c r="BG883" s="214">
        <f>IF(N883="zákl. přenesená",J883,0)</f>
        <v>0</v>
      </c>
      <c r="BH883" s="214">
        <f>IF(N883="sníž. přenesená",J883,0)</f>
        <v>0</v>
      </c>
      <c r="BI883" s="214">
        <f>IF(N883="nulová",J883,0)</f>
        <v>0</v>
      </c>
      <c r="BJ883" s="19" t="s">
        <v>82</v>
      </c>
      <c r="BK883" s="214">
        <f>ROUND(I883*H883,2)</f>
        <v>0</v>
      </c>
      <c r="BL883" s="19" t="s">
        <v>254</v>
      </c>
      <c r="BM883" s="213" t="s">
        <v>1017</v>
      </c>
    </row>
    <row r="884" s="2" customFormat="1">
      <c r="A884" s="40"/>
      <c r="B884" s="41"/>
      <c r="C884" s="42"/>
      <c r="D884" s="215" t="s">
        <v>145</v>
      </c>
      <c r="E884" s="42"/>
      <c r="F884" s="216" t="s">
        <v>1018</v>
      </c>
      <c r="G884" s="42"/>
      <c r="H884" s="42"/>
      <c r="I884" s="217"/>
      <c r="J884" s="42"/>
      <c r="K884" s="42"/>
      <c r="L884" s="46"/>
      <c r="M884" s="218"/>
      <c r="N884" s="219"/>
      <c r="O884" s="86"/>
      <c r="P884" s="86"/>
      <c r="Q884" s="86"/>
      <c r="R884" s="86"/>
      <c r="S884" s="86"/>
      <c r="T884" s="87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T884" s="19" t="s">
        <v>145</v>
      </c>
      <c r="AU884" s="19" t="s">
        <v>84</v>
      </c>
    </row>
    <row r="885" s="13" customFormat="1">
      <c r="A885" s="13"/>
      <c r="B885" s="220"/>
      <c r="C885" s="221"/>
      <c r="D885" s="222" t="s">
        <v>147</v>
      </c>
      <c r="E885" s="223" t="s">
        <v>19</v>
      </c>
      <c r="F885" s="224" t="s">
        <v>148</v>
      </c>
      <c r="G885" s="221"/>
      <c r="H885" s="223" t="s">
        <v>19</v>
      </c>
      <c r="I885" s="225"/>
      <c r="J885" s="221"/>
      <c r="K885" s="221"/>
      <c r="L885" s="226"/>
      <c r="M885" s="227"/>
      <c r="N885" s="228"/>
      <c r="O885" s="228"/>
      <c r="P885" s="228"/>
      <c r="Q885" s="228"/>
      <c r="R885" s="228"/>
      <c r="S885" s="228"/>
      <c r="T885" s="229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0" t="s">
        <v>147</v>
      </c>
      <c r="AU885" s="230" t="s">
        <v>84</v>
      </c>
      <c r="AV885" s="13" t="s">
        <v>82</v>
      </c>
      <c r="AW885" s="13" t="s">
        <v>36</v>
      </c>
      <c r="AX885" s="13" t="s">
        <v>74</v>
      </c>
      <c r="AY885" s="230" t="s">
        <v>136</v>
      </c>
    </row>
    <row r="886" s="14" customFormat="1">
      <c r="A886" s="14"/>
      <c r="B886" s="231"/>
      <c r="C886" s="232"/>
      <c r="D886" s="222" t="s">
        <v>147</v>
      </c>
      <c r="E886" s="233" t="s">
        <v>19</v>
      </c>
      <c r="F886" s="234" t="s">
        <v>315</v>
      </c>
      <c r="G886" s="232"/>
      <c r="H886" s="235">
        <v>9.3800000000000008</v>
      </c>
      <c r="I886" s="236"/>
      <c r="J886" s="232"/>
      <c r="K886" s="232"/>
      <c r="L886" s="237"/>
      <c r="M886" s="238"/>
      <c r="N886" s="239"/>
      <c r="O886" s="239"/>
      <c r="P886" s="239"/>
      <c r="Q886" s="239"/>
      <c r="R886" s="239"/>
      <c r="S886" s="239"/>
      <c r="T886" s="240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1" t="s">
        <v>147</v>
      </c>
      <c r="AU886" s="241" t="s">
        <v>84</v>
      </c>
      <c r="AV886" s="14" t="s">
        <v>84</v>
      </c>
      <c r="AW886" s="14" t="s">
        <v>36</v>
      </c>
      <c r="AX886" s="14" t="s">
        <v>74</v>
      </c>
      <c r="AY886" s="241" t="s">
        <v>136</v>
      </c>
    </row>
    <row r="887" s="13" customFormat="1">
      <c r="A887" s="13"/>
      <c r="B887" s="220"/>
      <c r="C887" s="221"/>
      <c r="D887" s="222" t="s">
        <v>147</v>
      </c>
      <c r="E887" s="223" t="s">
        <v>19</v>
      </c>
      <c r="F887" s="224" t="s">
        <v>150</v>
      </c>
      <c r="G887" s="221"/>
      <c r="H887" s="223" t="s">
        <v>19</v>
      </c>
      <c r="I887" s="225"/>
      <c r="J887" s="221"/>
      <c r="K887" s="221"/>
      <c r="L887" s="226"/>
      <c r="M887" s="227"/>
      <c r="N887" s="228"/>
      <c r="O887" s="228"/>
      <c r="P887" s="228"/>
      <c r="Q887" s="228"/>
      <c r="R887" s="228"/>
      <c r="S887" s="228"/>
      <c r="T887" s="229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0" t="s">
        <v>147</v>
      </c>
      <c r="AU887" s="230" t="s">
        <v>84</v>
      </c>
      <c r="AV887" s="13" t="s">
        <v>82</v>
      </c>
      <c r="AW887" s="13" t="s">
        <v>36</v>
      </c>
      <c r="AX887" s="13" t="s">
        <v>74</v>
      </c>
      <c r="AY887" s="230" t="s">
        <v>136</v>
      </c>
    </row>
    <row r="888" s="14" customFormat="1">
      <c r="A888" s="14"/>
      <c r="B888" s="231"/>
      <c r="C888" s="232"/>
      <c r="D888" s="222" t="s">
        <v>147</v>
      </c>
      <c r="E888" s="233" t="s">
        <v>19</v>
      </c>
      <c r="F888" s="234" t="s">
        <v>316</v>
      </c>
      <c r="G888" s="232"/>
      <c r="H888" s="235">
        <v>2.125</v>
      </c>
      <c r="I888" s="236"/>
      <c r="J888" s="232"/>
      <c r="K888" s="232"/>
      <c r="L888" s="237"/>
      <c r="M888" s="238"/>
      <c r="N888" s="239"/>
      <c r="O888" s="239"/>
      <c r="P888" s="239"/>
      <c r="Q888" s="239"/>
      <c r="R888" s="239"/>
      <c r="S888" s="239"/>
      <c r="T888" s="240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41" t="s">
        <v>147</v>
      </c>
      <c r="AU888" s="241" t="s">
        <v>84</v>
      </c>
      <c r="AV888" s="14" t="s">
        <v>84</v>
      </c>
      <c r="AW888" s="14" t="s">
        <v>36</v>
      </c>
      <c r="AX888" s="14" t="s">
        <v>74</v>
      </c>
      <c r="AY888" s="241" t="s">
        <v>136</v>
      </c>
    </row>
    <row r="889" s="14" customFormat="1">
      <c r="A889" s="14"/>
      <c r="B889" s="231"/>
      <c r="C889" s="232"/>
      <c r="D889" s="222" t="s">
        <v>147</v>
      </c>
      <c r="E889" s="233" t="s">
        <v>19</v>
      </c>
      <c r="F889" s="234" t="s">
        <v>347</v>
      </c>
      <c r="G889" s="232"/>
      <c r="H889" s="235">
        <v>5.9749999999999996</v>
      </c>
      <c r="I889" s="236"/>
      <c r="J889" s="232"/>
      <c r="K889" s="232"/>
      <c r="L889" s="237"/>
      <c r="M889" s="238"/>
      <c r="N889" s="239"/>
      <c r="O889" s="239"/>
      <c r="P889" s="239"/>
      <c r="Q889" s="239"/>
      <c r="R889" s="239"/>
      <c r="S889" s="239"/>
      <c r="T889" s="240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41" t="s">
        <v>147</v>
      </c>
      <c r="AU889" s="241" t="s">
        <v>84</v>
      </c>
      <c r="AV889" s="14" t="s">
        <v>84</v>
      </c>
      <c r="AW889" s="14" t="s">
        <v>36</v>
      </c>
      <c r="AX889" s="14" t="s">
        <v>74</v>
      </c>
      <c r="AY889" s="241" t="s">
        <v>136</v>
      </c>
    </row>
    <row r="890" s="13" customFormat="1">
      <c r="A890" s="13"/>
      <c r="B890" s="220"/>
      <c r="C890" s="221"/>
      <c r="D890" s="222" t="s">
        <v>147</v>
      </c>
      <c r="E890" s="223" t="s">
        <v>19</v>
      </c>
      <c r="F890" s="224" t="s">
        <v>433</v>
      </c>
      <c r="G890" s="221"/>
      <c r="H890" s="223" t="s">
        <v>19</v>
      </c>
      <c r="I890" s="225"/>
      <c r="J890" s="221"/>
      <c r="K890" s="221"/>
      <c r="L890" s="226"/>
      <c r="M890" s="227"/>
      <c r="N890" s="228"/>
      <c r="O890" s="228"/>
      <c r="P890" s="228"/>
      <c r="Q890" s="228"/>
      <c r="R890" s="228"/>
      <c r="S890" s="228"/>
      <c r="T890" s="229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0" t="s">
        <v>147</v>
      </c>
      <c r="AU890" s="230" t="s">
        <v>84</v>
      </c>
      <c r="AV890" s="13" t="s">
        <v>82</v>
      </c>
      <c r="AW890" s="13" t="s">
        <v>36</v>
      </c>
      <c r="AX890" s="13" t="s">
        <v>74</v>
      </c>
      <c r="AY890" s="230" t="s">
        <v>136</v>
      </c>
    </row>
    <row r="891" s="14" customFormat="1">
      <c r="A891" s="14"/>
      <c r="B891" s="231"/>
      <c r="C891" s="232"/>
      <c r="D891" s="222" t="s">
        <v>147</v>
      </c>
      <c r="E891" s="233" t="s">
        <v>19</v>
      </c>
      <c r="F891" s="234" t="s">
        <v>318</v>
      </c>
      <c r="G891" s="232"/>
      <c r="H891" s="235">
        <v>7.5599999999999996</v>
      </c>
      <c r="I891" s="236"/>
      <c r="J891" s="232"/>
      <c r="K891" s="232"/>
      <c r="L891" s="237"/>
      <c r="M891" s="238"/>
      <c r="N891" s="239"/>
      <c r="O891" s="239"/>
      <c r="P891" s="239"/>
      <c r="Q891" s="239"/>
      <c r="R891" s="239"/>
      <c r="S891" s="239"/>
      <c r="T891" s="240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1" t="s">
        <v>147</v>
      </c>
      <c r="AU891" s="241" t="s">
        <v>84</v>
      </c>
      <c r="AV891" s="14" t="s">
        <v>84</v>
      </c>
      <c r="AW891" s="14" t="s">
        <v>36</v>
      </c>
      <c r="AX891" s="14" t="s">
        <v>74</v>
      </c>
      <c r="AY891" s="241" t="s">
        <v>136</v>
      </c>
    </row>
    <row r="892" s="15" customFormat="1">
      <c r="A892" s="15"/>
      <c r="B892" s="242"/>
      <c r="C892" s="243"/>
      <c r="D892" s="222" t="s">
        <v>147</v>
      </c>
      <c r="E892" s="244" t="s">
        <v>19</v>
      </c>
      <c r="F892" s="245" t="s">
        <v>155</v>
      </c>
      <c r="G892" s="243"/>
      <c r="H892" s="246">
        <v>25.039999999999999</v>
      </c>
      <c r="I892" s="247"/>
      <c r="J892" s="243"/>
      <c r="K892" s="243"/>
      <c r="L892" s="248"/>
      <c r="M892" s="249"/>
      <c r="N892" s="250"/>
      <c r="O892" s="250"/>
      <c r="P892" s="250"/>
      <c r="Q892" s="250"/>
      <c r="R892" s="250"/>
      <c r="S892" s="250"/>
      <c r="T892" s="251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T892" s="252" t="s">
        <v>147</v>
      </c>
      <c r="AU892" s="252" t="s">
        <v>84</v>
      </c>
      <c r="AV892" s="15" t="s">
        <v>143</v>
      </c>
      <c r="AW892" s="15" t="s">
        <v>36</v>
      </c>
      <c r="AX892" s="15" t="s">
        <v>82</v>
      </c>
      <c r="AY892" s="252" t="s">
        <v>136</v>
      </c>
    </row>
    <row r="893" s="14" customFormat="1">
      <c r="A893" s="14"/>
      <c r="B893" s="231"/>
      <c r="C893" s="232"/>
      <c r="D893" s="222" t="s">
        <v>147</v>
      </c>
      <c r="E893" s="232"/>
      <c r="F893" s="234" t="s">
        <v>319</v>
      </c>
      <c r="G893" s="232"/>
      <c r="H893" s="235">
        <v>27.544</v>
      </c>
      <c r="I893" s="236"/>
      <c r="J893" s="232"/>
      <c r="K893" s="232"/>
      <c r="L893" s="237"/>
      <c r="M893" s="238"/>
      <c r="N893" s="239"/>
      <c r="O893" s="239"/>
      <c r="P893" s="239"/>
      <c r="Q893" s="239"/>
      <c r="R893" s="239"/>
      <c r="S893" s="239"/>
      <c r="T893" s="240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41" t="s">
        <v>147</v>
      </c>
      <c r="AU893" s="241" t="s">
        <v>84</v>
      </c>
      <c r="AV893" s="14" t="s">
        <v>84</v>
      </c>
      <c r="AW893" s="14" t="s">
        <v>4</v>
      </c>
      <c r="AX893" s="14" t="s">
        <v>82</v>
      </c>
      <c r="AY893" s="241" t="s">
        <v>136</v>
      </c>
    </row>
    <row r="894" s="2" customFormat="1" ht="37.8" customHeight="1">
      <c r="A894" s="40"/>
      <c r="B894" s="41"/>
      <c r="C894" s="202" t="s">
        <v>1019</v>
      </c>
      <c r="D894" s="202" t="s">
        <v>138</v>
      </c>
      <c r="E894" s="203" t="s">
        <v>1020</v>
      </c>
      <c r="F894" s="204" t="s">
        <v>1021</v>
      </c>
      <c r="G894" s="205" t="s">
        <v>212</v>
      </c>
      <c r="H894" s="206">
        <v>25.039999999999999</v>
      </c>
      <c r="I894" s="207"/>
      <c r="J894" s="208">
        <f>ROUND(I894*H894,2)</f>
        <v>0</v>
      </c>
      <c r="K894" s="204" t="s">
        <v>142</v>
      </c>
      <c r="L894" s="46"/>
      <c r="M894" s="209" t="s">
        <v>19</v>
      </c>
      <c r="N894" s="210" t="s">
        <v>45</v>
      </c>
      <c r="O894" s="86"/>
      <c r="P894" s="211">
        <f>O894*H894</f>
        <v>0</v>
      </c>
      <c r="Q894" s="211">
        <v>0.0074999999999999997</v>
      </c>
      <c r="R894" s="211">
        <f>Q894*H894</f>
        <v>0.1878</v>
      </c>
      <c r="S894" s="211">
        <v>0</v>
      </c>
      <c r="T894" s="212">
        <f>S894*H894</f>
        <v>0</v>
      </c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R894" s="213" t="s">
        <v>254</v>
      </c>
      <c r="AT894" s="213" t="s">
        <v>138</v>
      </c>
      <c r="AU894" s="213" t="s">
        <v>84</v>
      </c>
      <c r="AY894" s="19" t="s">
        <v>136</v>
      </c>
      <c r="BE894" s="214">
        <f>IF(N894="základní",J894,0)</f>
        <v>0</v>
      </c>
      <c r="BF894" s="214">
        <f>IF(N894="snížená",J894,0)</f>
        <v>0</v>
      </c>
      <c r="BG894" s="214">
        <f>IF(N894="zákl. přenesená",J894,0)</f>
        <v>0</v>
      </c>
      <c r="BH894" s="214">
        <f>IF(N894="sníž. přenesená",J894,0)</f>
        <v>0</v>
      </c>
      <c r="BI894" s="214">
        <f>IF(N894="nulová",J894,0)</f>
        <v>0</v>
      </c>
      <c r="BJ894" s="19" t="s">
        <v>82</v>
      </c>
      <c r="BK894" s="214">
        <f>ROUND(I894*H894,2)</f>
        <v>0</v>
      </c>
      <c r="BL894" s="19" t="s">
        <v>254</v>
      </c>
      <c r="BM894" s="213" t="s">
        <v>1022</v>
      </c>
    </row>
    <row r="895" s="2" customFormat="1">
      <c r="A895" s="40"/>
      <c r="B895" s="41"/>
      <c r="C895" s="42"/>
      <c r="D895" s="215" t="s">
        <v>145</v>
      </c>
      <c r="E895" s="42"/>
      <c r="F895" s="216" t="s">
        <v>1023</v>
      </c>
      <c r="G895" s="42"/>
      <c r="H895" s="42"/>
      <c r="I895" s="217"/>
      <c r="J895" s="42"/>
      <c r="K895" s="42"/>
      <c r="L895" s="46"/>
      <c r="M895" s="218"/>
      <c r="N895" s="219"/>
      <c r="O895" s="86"/>
      <c r="P895" s="86"/>
      <c r="Q895" s="86"/>
      <c r="R895" s="86"/>
      <c r="S895" s="86"/>
      <c r="T895" s="87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T895" s="19" t="s">
        <v>145</v>
      </c>
      <c r="AU895" s="19" t="s">
        <v>84</v>
      </c>
    </row>
    <row r="896" s="13" customFormat="1">
      <c r="A896" s="13"/>
      <c r="B896" s="220"/>
      <c r="C896" s="221"/>
      <c r="D896" s="222" t="s">
        <v>147</v>
      </c>
      <c r="E896" s="223" t="s">
        <v>19</v>
      </c>
      <c r="F896" s="224" t="s">
        <v>148</v>
      </c>
      <c r="G896" s="221"/>
      <c r="H896" s="223" t="s">
        <v>19</v>
      </c>
      <c r="I896" s="225"/>
      <c r="J896" s="221"/>
      <c r="K896" s="221"/>
      <c r="L896" s="226"/>
      <c r="M896" s="227"/>
      <c r="N896" s="228"/>
      <c r="O896" s="228"/>
      <c r="P896" s="228"/>
      <c r="Q896" s="228"/>
      <c r="R896" s="228"/>
      <c r="S896" s="228"/>
      <c r="T896" s="229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0" t="s">
        <v>147</v>
      </c>
      <c r="AU896" s="230" t="s">
        <v>84</v>
      </c>
      <c r="AV896" s="13" t="s">
        <v>82</v>
      </c>
      <c r="AW896" s="13" t="s">
        <v>36</v>
      </c>
      <c r="AX896" s="13" t="s">
        <v>74</v>
      </c>
      <c r="AY896" s="230" t="s">
        <v>136</v>
      </c>
    </row>
    <row r="897" s="14" customFormat="1">
      <c r="A897" s="14"/>
      <c r="B897" s="231"/>
      <c r="C897" s="232"/>
      <c r="D897" s="222" t="s">
        <v>147</v>
      </c>
      <c r="E897" s="233" t="s">
        <v>19</v>
      </c>
      <c r="F897" s="234" t="s">
        <v>315</v>
      </c>
      <c r="G897" s="232"/>
      <c r="H897" s="235">
        <v>9.3800000000000008</v>
      </c>
      <c r="I897" s="236"/>
      <c r="J897" s="232"/>
      <c r="K897" s="232"/>
      <c r="L897" s="237"/>
      <c r="M897" s="238"/>
      <c r="N897" s="239"/>
      <c r="O897" s="239"/>
      <c r="P897" s="239"/>
      <c r="Q897" s="239"/>
      <c r="R897" s="239"/>
      <c r="S897" s="239"/>
      <c r="T897" s="240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1" t="s">
        <v>147</v>
      </c>
      <c r="AU897" s="241" t="s">
        <v>84</v>
      </c>
      <c r="AV897" s="14" t="s">
        <v>84</v>
      </c>
      <c r="AW897" s="14" t="s">
        <v>36</v>
      </c>
      <c r="AX897" s="14" t="s">
        <v>74</v>
      </c>
      <c r="AY897" s="241" t="s">
        <v>136</v>
      </c>
    </row>
    <row r="898" s="13" customFormat="1">
      <c r="A898" s="13"/>
      <c r="B898" s="220"/>
      <c r="C898" s="221"/>
      <c r="D898" s="222" t="s">
        <v>147</v>
      </c>
      <c r="E898" s="223" t="s">
        <v>19</v>
      </c>
      <c r="F898" s="224" t="s">
        <v>150</v>
      </c>
      <c r="G898" s="221"/>
      <c r="H898" s="223" t="s">
        <v>19</v>
      </c>
      <c r="I898" s="225"/>
      <c r="J898" s="221"/>
      <c r="K898" s="221"/>
      <c r="L898" s="226"/>
      <c r="M898" s="227"/>
      <c r="N898" s="228"/>
      <c r="O898" s="228"/>
      <c r="P898" s="228"/>
      <c r="Q898" s="228"/>
      <c r="R898" s="228"/>
      <c r="S898" s="228"/>
      <c r="T898" s="229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0" t="s">
        <v>147</v>
      </c>
      <c r="AU898" s="230" t="s">
        <v>84</v>
      </c>
      <c r="AV898" s="13" t="s">
        <v>82</v>
      </c>
      <c r="AW898" s="13" t="s">
        <v>36</v>
      </c>
      <c r="AX898" s="13" t="s">
        <v>74</v>
      </c>
      <c r="AY898" s="230" t="s">
        <v>136</v>
      </c>
    </row>
    <row r="899" s="14" customFormat="1">
      <c r="A899" s="14"/>
      <c r="B899" s="231"/>
      <c r="C899" s="232"/>
      <c r="D899" s="222" t="s">
        <v>147</v>
      </c>
      <c r="E899" s="233" t="s">
        <v>19</v>
      </c>
      <c r="F899" s="234" t="s">
        <v>316</v>
      </c>
      <c r="G899" s="232"/>
      <c r="H899" s="235">
        <v>2.125</v>
      </c>
      <c r="I899" s="236"/>
      <c r="J899" s="232"/>
      <c r="K899" s="232"/>
      <c r="L899" s="237"/>
      <c r="M899" s="238"/>
      <c r="N899" s="239"/>
      <c r="O899" s="239"/>
      <c r="P899" s="239"/>
      <c r="Q899" s="239"/>
      <c r="R899" s="239"/>
      <c r="S899" s="239"/>
      <c r="T899" s="240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41" t="s">
        <v>147</v>
      </c>
      <c r="AU899" s="241" t="s">
        <v>84</v>
      </c>
      <c r="AV899" s="14" t="s">
        <v>84</v>
      </c>
      <c r="AW899" s="14" t="s">
        <v>36</v>
      </c>
      <c r="AX899" s="14" t="s">
        <v>74</v>
      </c>
      <c r="AY899" s="241" t="s">
        <v>136</v>
      </c>
    </row>
    <row r="900" s="14" customFormat="1">
      <c r="A900" s="14"/>
      <c r="B900" s="231"/>
      <c r="C900" s="232"/>
      <c r="D900" s="222" t="s">
        <v>147</v>
      </c>
      <c r="E900" s="233" t="s">
        <v>19</v>
      </c>
      <c r="F900" s="234" t="s">
        <v>347</v>
      </c>
      <c r="G900" s="232"/>
      <c r="H900" s="235">
        <v>5.9749999999999996</v>
      </c>
      <c r="I900" s="236"/>
      <c r="J900" s="232"/>
      <c r="K900" s="232"/>
      <c r="L900" s="237"/>
      <c r="M900" s="238"/>
      <c r="N900" s="239"/>
      <c r="O900" s="239"/>
      <c r="P900" s="239"/>
      <c r="Q900" s="239"/>
      <c r="R900" s="239"/>
      <c r="S900" s="239"/>
      <c r="T900" s="240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41" t="s">
        <v>147</v>
      </c>
      <c r="AU900" s="241" t="s">
        <v>84</v>
      </c>
      <c r="AV900" s="14" t="s">
        <v>84</v>
      </c>
      <c r="AW900" s="14" t="s">
        <v>36</v>
      </c>
      <c r="AX900" s="14" t="s">
        <v>74</v>
      </c>
      <c r="AY900" s="241" t="s">
        <v>136</v>
      </c>
    </row>
    <row r="901" s="13" customFormat="1">
      <c r="A901" s="13"/>
      <c r="B901" s="220"/>
      <c r="C901" s="221"/>
      <c r="D901" s="222" t="s">
        <v>147</v>
      </c>
      <c r="E901" s="223" t="s">
        <v>19</v>
      </c>
      <c r="F901" s="224" t="s">
        <v>433</v>
      </c>
      <c r="G901" s="221"/>
      <c r="H901" s="223" t="s">
        <v>19</v>
      </c>
      <c r="I901" s="225"/>
      <c r="J901" s="221"/>
      <c r="K901" s="221"/>
      <c r="L901" s="226"/>
      <c r="M901" s="227"/>
      <c r="N901" s="228"/>
      <c r="O901" s="228"/>
      <c r="P901" s="228"/>
      <c r="Q901" s="228"/>
      <c r="R901" s="228"/>
      <c r="S901" s="228"/>
      <c r="T901" s="229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30" t="s">
        <v>147</v>
      </c>
      <c r="AU901" s="230" t="s">
        <v>84</v>
      </c>
      <c r="AV901" s="13" t="s">
        <v>82</v>
      </c>
      <c r="AW901" s="13" t="s">
        <v>36</v>
      </c>
      <c r="AX901" s="13" t="s">
        <v>74</v>
      </c>
      <c r="AY901" s="230" t="s">
        <v>136</v>
      </c>
    </row>
    <row r="902" s="14" customFormat="1">
      <c r="A902" s="14"/>
      <c r="B902" s="231"/>
      <c r="C902" s="232"/>
      <c r="D902" s="222" t="s">
        <v>147</v>
      </c>
      <c r="E902" s="233" t="s">
        <v>19</v>
      </c>
      <c r="F902" s="234" t="s">
        <v>318</v>
      </c>
      <c r="G902" s="232"/>
      <c r="H902" s="235">
        <v>7.5599999999999996</v>
      </c>
      <c r="I902" s="236"/>
      <c r="J902" s="232"/>
      <c r="K902" s="232"/>
      <c r="L902" s="237"/>
      <c r="M902" s="238"/>
      <c r="N902" s="239"/>
      <c r="O902" s="239"/>
      <c r="P902" s="239"/>
      <c r="Q902" s="239"/>
      <c r="R902" s="239"/>
      <c r="S902" s="239"/>
      <c r="T902" s="240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41" t="s">
        <v>147</v>
      </c>
      <c r="AU902" s="241" t="s">
        <v>84</v>
      </c>
      <c r="AV902" s="14" t="s">
        <v>84</v>
      </c>
      <c r="AW902" s="14" t="s">
        <v>36</v>
      </c>
      <c r="AX902" s="14" t="s">
        <v>74</v>
      </c>
      <c r="AY902" s="241" t="s">
        <v>136</v>
      </c>
    </row>
    <row r="903" s="15" customFormat="1">
      <c r="A903" s="15"/>
      <c r="B903" s="242"/>
      <c r="C903" s="243"/>
      <c r="D903" s="222" t="s">
        <v>147</v>
      </c>
      <c r="E903" s="244" t="s">
        <v>19</v>
      </c>
      <c r="F903" s="245" t="s">
        <v>155</v>
      </c>
      <c r="G903" s="243"/>
      <c r="H903" s="246">
        <v>25.039999999999999</v>
      </c>
      <c r="I903" s="247"/>
      <c r="J903" s="243"/>
      <c r="K903" s="243"/>
      <c r="L903" s="248"/>
      <c r="M903" s="249"/>
      <c r="N903" s="250"/>
      <c r="O903" s="250"/>
      <c r="P903" s="250"/>
      <c r="Q903" s="250"/>
      <c r="R903" s="250"/>
      <c r="S903" s="250"/>
      <c r="T903" s="251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T903" s="252" t="s">
        <v>147</v>
      </c>
      <c r="AU903" s="252" t="s">
        <v>84</v>
      </c>
      <c r="AV903" s="15" t="s">
        <v>143</v>
      </c>
      <c r="AW903" s="15" t="s">
        <v>36</v>
      </c>
      <c r="AX903" s="15" t="s">
        <v>82</v>
      </c>
      <c r="AY903" s="252" t="s">
        <v>136</v>
      </c>
    </row>
    <row r="904" s="2" customFormat="1" ht="37.8" customHeight="1">
      <c r="A904" s="40"/>
      <c r="B904" s="41"/>
      <c r="C904" s="202" t="s">
        <v>1024</v>
      </c>
      <c r="D904" s="202" t="s">
        <v>138</v>
      </c>
      <c r="E904" s="203" t="s">
        <v>1025</v>
      </c>
      <c r="F904" s="204" t="s">
        <v>1026</v>
      </c>
      <c r="G904" s="205" t="s">
        <v>393</v>
      </c>
      <c r="H904" s="206">
        <v>27.890000000000001</v>
      </c>
      <c r="I904" s="207"/>
      <c r="J904" s="208">
        <f>ROUND(I904*H904,2)</f>
        <v>0</v>
      </c>
      <c r="K904" s="204" t="s">
        <v>142</v>
      </c>
      <c r="L904" s="46"/>
      <c r="M904" s="209" t="s">
        <v>19</v>
      </c>
      <c r="N904" s="210" t="s">
        <v>45</v>
      </c>
      <c r="O904" s="86"/>
      <c r="P904" s="211">
        <f>O904*H904</f>
        <v>0</v>
      </c>
      <c r="Q904" s="211">
        <v>0.00042999999999999999</v>
      </c>
      <c r="R904" s="211">
        <f>Q904*H904</f>
        <v>0.0119927</v>
      </c>
      <c r="S904" s="211">
        <v>0</v>
      </c>
      <c r="T904" s="212">
        <f>S904*H904</f>
        <v>0</v>
      </c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R904" s="213" t="s">
        <v>254</v>
      </c>
      <c r="AT904" s="213" t="s">
        <v>138</v>
      </c>
      <c r="AU904" s="213" t="s">
        <v>84</v>
      </c>
      <c r="AY904" s="19" t="s">
        <v>136</v>
      </c>
      <c r="BE904" s="214">
        <f>IF(N904="základní",J904,0)</f>
        <v>0</v>
      </c>
      <c r="BF904" s="214">
        <f>IF(N904="snížená",J904,0)</f>
        <v>0</v>
      </c>
      <c r="BG904" s="214">
        <f>IF(N904="zákl. přenesená",J904,0)</f>
        <v>0</v>
      </c>
      <c r="BH904" s="214">
        <f>IF(N904="sníž. přenesená",J904,0)</f>
        <v>0</v>
      </c>
      <c r="BI904" s="214">
        <f>IF(N904="nulová",J904,0)</f>
        <v>0</v>
      </c>
      <c r="BJ904" s="19" t="s">
        <v>82</v>
      </c>
      <c r="BK904" s="214">
        <f>ROUND(I904*H904,2)</f>
        <v>0</v>
      </c>
      <c r="BL904" s="19" t="s">
        <v>254</v>
      </c>
      <c r="BM904" s="213" t="s">
        <v>1027</v>
      </c>
    </row>
    <row r="905" s="2" customFormat="1">
      <c r="A905" s="40"/>
      <c r="B905" s="41"/>
      <c r="C905" s="42"/>
      <c r="D905" s="215" t="s">
        <v>145</v>
      </c>
      <c r="E905" s="42"/>
      <c r="F905" s="216" t="s">
        <v>1028</v>
      </c>
      <c r="G905" s="42"/>
      <c r="H905" s="42"/>
      <c r="I905" s="217"/>
      <c r="J905" s="42"/>
      <c r="K905" s="42"/>
      <c r="L905" s="46"/>
      <c r="M905" s="218"/>
      <c r="N905" s="219"/>
      <c r="O905" s="86"/>
      <c r="P905" s="86"/>
      <c r="Q905" s="86"/>
      <c r="R905" s="86"/>
      <c r="S905" s="86"/>
      <c r="T905" s="87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T905" s="19" t="s">
        <v>145</v>
      </c>
      <c r="AU905" s="19" t="s">
        <v>84</v>
      </c>
    </row>
    <row r="906" s="14" customFormat="1">
      <c r="A906" s="14"/>
      <c r="B906" s="231"/>
      <c r="C906" s="232"/>
      <c r="D906" s="222" t="s">
        <v>147</v>
      </c>
      <c r="E906" s="233" t="s">
        <v>19</v>
      </c>
      <c r="F906" s="234" t="s">
        <v>1029</v>
      </c>
      <c r="G906" s="232"/>
      <c r="H906" s="235">
        <v>25.050000000000001</v>
      </c>
      <c r="I906" s="236"/>
      <c r="J906" s="232"/>
      <c r="K906" s="232"/>
      <c r="L906" s="237"/>
      <c r="M906" s="238"/>
      <c r="N906" s="239"/>
      <c r="O906" s="239"/>
      <c r="P906" s="239"/>
      <c r="Q906" s="239"/>
      <c r="R906" s="239"/>
      <c r="S906" s="239"/>
      <c r="T906" s="240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1" t="s">
        <v>147</v>
      </c>
      <c r="AU906" s="241" t="s">
        <v>84</v>
      </c>
      <c r="AV906" s="14" t="s">
        <v>84</v>
      </c>
      <c r="AW906" s="14" t="s">
        <v>36</v>
      </c>
      <c r="AX906" s="14" t="s">
        <v>74</v>
      </c>
      <c r="AY906" s="241" t="s">
        <v>136</v>
      </c>
    </row>
    <row r="907" s="14" customFormat="1">
      <c r="A907" s="14"/>
      <c r="B907" s="231"/>
      <c r="C907" s="232"/>
      <c r="D907" s="222" t="s">
        <v>147</v>
      </c>
      <c r="E907" s="233" t="s">
        <v>19</v>
      </c>
      <c r="F907" s="234" t="s">
        <v>1030</v>
      </c>
      <c r="G907" s="232"/>
      <c r="H907" s="235">
        <v>-4.9000000000000004</v>
      </c>
      <c r="I907" s="236"/>
      <c r="J907" s="232"/>
      <c r="K907" s="232"/>
      <c r="L907" s="237"/>
      <c r="M907" s="238"/>
      <c r="N907" s="239"/>
      <c r="O907" s="239"/>
      <c r="P907" s="239"/>
      <c r="Q907" s="239"/>
      <c r="R907" s="239"/>
      <c r="S907" s="239"/>
      <c r="T907" s="240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41" t="s">
        <v>147</v>
      </c>
      <c r="AU907" s="241" t="s">
        <v>84</v>
      </c>
      <c r="AV907" s="14" t="s">
        <v>84</v>
      </c>
      <c r="AW907" s="14" t="s">
        <v>36</v>
      </c>
      <c r="AX907" s="14" t="s">
        <v>74</v>
      </c>
      <c r="AY907" s="241" t="s">
        <v>136</v>
      </c>
    </row>
    <row r="908" s="14" customFormat="1">
      <c r="A908" s="14"/>
      <c r="B908" s="231"/>
      <c r="C908" s="232"/>
      <c r="D908" s="222" t="s">
        <v>147</v>
      </c>
      <c r="E908" s="233" t="s">
        <v>19</v>
      </c>
      <c r="F908" s="234" t="s">
        <v>1031</v>
      </c>
      <c r="G908" s="232"/>
      <c r="H908" s="235">
        <v>10.539999999999999</v>
      </c>
      <c r="I908" s="236"/>
      <c r="J908" s="232"/>
      <c r="K908" s="232"/>
      <c r="L908" s="237"/>
      <c r="M908" s="238"/>
      <c r="N908" s="239"/>
      <c r="O908" s="239"/>
      <c r="P908" s="239"/>
      <c r="Q908" s="239"/>
      <c r="R908" s="239"/>
      <c r="S908" s="239"/>
      <c r="T908" s="240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41" t="s">
        <v>147</v>
      </c>
      <c r="AU908" s="241" t="s">
        <v>84</v>
      </c>
      <c r="AV908" s="14" t="s">
        <v>84</v>
      </c>
      <c r="AW908" s="14" t="s">
        <v>36</v>
      </c>
      <c r="AX908" s="14" t="s">
        <v>74</v>
      </c>
      <c r="AY908" s="241" t="s">
        <v>136</v>
      </c>
    </row>
    <row r="909" s="14" customFormat="1">
      <c r="A909" s="14"/>
      <c r="B909" s="231"/>
      <c r="C909" s="232"/>
      <c r="D909" s="222" t="s">
        <v>147</v>
      </c>
      <c r="E909" s="233" t="s">
        <v>19</v>
      </c>
      <c r="F909" s="234" t="s">
        <v>1032</v>
      </c>
      <c r="G909" s="232"/>
      <c r="H909" s="235">
        <v>-4</v>
      </c>
      <c r="I909" s="236"/>
      <c r="J909" s="232"/>
      <c r="K909" s="232"/>
      <c r="L909" s="237"/>
      <c r="M909" s="238"/>
      <c r="N909" s="239"/>
      <c r="O909" s="239"/>
      <c r="P909" s="239"/>
      <c r="Q909" s="239"/>
      <c r="R909" s="239"/>
      <c r="S909" s="239"/>
      <c r="T909" s="240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1" t="s">
        <v>147</v>
      </c>
      <c r="AU909" s="241" t="s">
        <v>84</v>
      </c>
      <c r="AV909" s="14" t="s">
        <v>84</v>
      </c>
      <c r="AW909" s="14" t="s">
        <v>36</v>
      </c>
      <c r="AX909" s="14" t="s">
        <v>74</v>
      </c>
      <c r="AY909" s="241" t="s">
        <v>136</v>
      </c>
    </row>
    <row r="910" s="14" customFormat="1">
      <c r="A910" s="14"/>
      <c r="B910" s="231"/>
      <c r="C910" s="232"/>
      <c r="D910" s="222" t="s">
        <v>147</v>
      </c>
      <c r="E910" s="233" t="s">
        <v>19</v>
      </c>
      <c r="F910" s="234" t="s">
        <v>1033</v>
      </c>
      <c r="G910" s="232"/>
      <c r="H910" s="235">
        <v>1.2</v>
      </c>
      <c r="I910" s="236"/>
      <c r="J910" s="232"/>
      <c r="K910" s="232"/>
      <c r="L910" s="237"/>
      <c r="M910" s="238"/>
      <c r="N910" s="239"/>
      <c r="O910" s="239"/>
      <c r="P910" s="239"/>
      <c r="Q910" s="239"/>
      <c r="R910" s="239"/>
      <c r="S910" s="239"/>
      <c r="T910" s="240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41" t="s">
        <v>147</v>
      </c>
      <c r="AU910" s="241" t="s">
        <v>84</v>
      </c>
      <c r="AV910" s="14" t="s">
        <v>84</v>
      </c>
      <c r="AW910" s="14" t="s">
        <v>36</v>
      </c>
      <c r="AX910" s="14" t="s">
        <v>74</v>
      </c>
      <c r="AY910" s="241" t="s">
        <v>136</v>
      </c>
    </row>
    <row r="911" s="15" customFormat="1">
      <c r="A911" s="15"/>
      <c r="B911" s="242"/>
      <c r="C911" s="243"/>
      <c r="D911" s="222" t="s">
        <v>147</v>
      </c>
      <c r="E911" s="244" t="s">
        <v>19</v>
      </c>
      <c r="F911" s="245" t="s">
        <v>155</v>
      </c>
      <c r="G911" s="243"/>
      <c r="H911" s="246">
        <v>27.890000000000001</v>
      </c>
      <c r="I911" s="247"/>
      <c r="J911" s="243"/>
      <c r="K911" s="243"/>
      <c r="L911" s="248"/>
      <c r="M911" s="249"/>
      <c r="N911" s="250"/>
      <c r="O911" s="250"/>
      <c r="P911" s="250"/>
      <c r="Q911" s="250"/>
      <c r="R911" s="250"/>
      <c r="S911" s="250"/>
      <c r="T911" s="251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52" t="s">
        <v>147</v>
      </c>
      <c r="AU911" s="252" t="s">
        <v>84</v>
      </c>
      <c r="AV911" s="15" t="s">
        <v>143</v>
      </c>
      <c r="AW911" s="15" t="s">
        <v>36</v>
      </c>
      <c r="AX911" s="15" t="s">
        <v>82</v>
      </c>
      <c r="AY911" s="252" t="s">
        <v>136</v>
      </c>
    </row>
    <row r="912" s="2" customFormat="1" ht="24.15" customHeight="1">
      <c r="A912" s="40"/>
      <c r="B912" s="41"/>
      <c r="C912" s="253" t="s">
        <v>1034</v>
      </c>
      <c r="D912" s="253" t="s">
        <v>185</v>
      </c>
      <c r="E912" s="254" t="s">
        <v>1035</v>
      </c>
      <c r="F912" s="255" t="s">
        <v>1036</v>
      </c>
      <c r="G912" s="256" t="s">
        <v>393</v>
      </c>
      <c r="H912" s="257">
        <v>30.678999999999998</v>
      </c>
      <c r="I912" s="258"/>
      <c r="J912" s="259">
        <f>ROUND(I912*H912,2)</f>
        <v>0</v>
      </c>
      <c r="K912" s="255" t="s">
        <v>142</v>
      </c>
      <c r="L912" s="260"/>
      <c r="M912" s="261" t="s">
        <v>19</v>
      </c>
      <c r="N912" s="262" t="s">
        <v>45</v>
      </c>
      <c r="O912" s="86"/>
      <c r="P912" s="211">
        <f>O912*H912</f>
        <v>0</v>
      </c>
      <c r="Q912" s="211">
        <v>0.00198</v>
      </c>
      <c r="R912" s="211">
        <f>Q912*H912</f>
        <v>0.060744419999999993</v>
      </c>
      <c r="S912" s="211">
        <v>0</v>
      </c>
      <c r="T912" s="212">
        <f>S912*H912</f>
        <v>0</v>
      </c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R912" s="213" t="s">
        <v>359</v>
      </c>
      <c r="AT912" s="213" t="s">
        <v>185</v>
      </c>
      <c r="AU912" s="213" t="s">
        <v>84</v>
      </c>
      <c r="AY912" s="19" t="s">
        <v>136</v>
      </c>
      <c r="BE912" s="214">
        <f>IF(N912="základní",J912,0)</f>
        <v>0</v>
      </c>
      <c r="BF912" s="214">
        <f>IF(N912="snížená",J912,0)</f>
        <v>0</v>
      </c>
      <c r="BG912" s="214">
        <f>IF(N912="zákl. přenesená",J912,0)</f>
        <v>0</v>
      </c>
      <c r="BH912" s="214">
        <f>IF(N912="sníž. přenesená",J912,0)</f>
        <v>0</v>
      </c>
      <c r="BI912" s="214">
        <f>IF(N912="nulová",J912,0)</f>
        <v>0</v>
      </c>
      <c r="BJ912" s="19" t="s">
        <v>82</v>
      </c>
      <c r="BK912" s="214">
        <f>ROUND(I912*H912,2)</f>
        <v>0</v>
      </c>
      <c r="BL912" s="19" t="s">
        <v>254</v>
      </c>
      <c r="BM912" s="213" t="s">
        <v>1037</v>
      </c>
    </row>
    <row r="913" s="14" customFormat="1">
      <c r="A913" s="14"/>
      <c r="B913" s="231"/>
      <c r="C913" s="232"/>
      <c r="D913" s="222" t="s">
        <v>147</v>
      </c>
      <c r="E913" s="233" t="s">
        <v>19</v>
      </c>
      <c r="F913" s="234" t="s">
        <v>1029</v>
      </c>
      <c r="G913" s="232"/>
      <c r="H913" s="235">
        <v>25.050000000000001</v>
      </c>
      <c r="I913" s="236"/>
      <c r="J913" s="232"/>
      <c r="K913" s="232"/>
      <c r="L913" s="237"/>
      <c r="M913" s="238"/>
      <c r="N913" s="239"/>
      <c r="O913" s="239"/>
      <c r="P913" s="239"/>
      <c r="Q913" s="239"/>
      <c r="R913" s="239"/>
      <c r="S913" s="239"/>
      <c r="T913" s="240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1" t="s">
        <v>147</v>
      </c>
      <c r="AU913" s="241" t="s">
        <v>84</v>
      </c>
      <c r="AV913" s="14" t="s">
        <v>84</v>
      </c>
      <c r="AW913" s="14" t="s">
        <v>36</v>
      </c>
      <c r="AX913" s="14" t="s">
        <v>74</v>
      </c>
      <c r="AY913" s="241" t="s">
        <v>136</v>
      </c>
    </row>
    <row r="914" s="14" customFormat="1">
      <c r="A914" s="14"/>
      <c r="B914" s="231"/>
      <c r="C914" s="232"/>
      <c r="D914" s="222" t="s">
        <v>147</v>
      </c>
      <c r="E914" s="233" t="s">
        <v>19</v>
      </c>
      <c r="F914" s="234" t="s">
        <v>1030</v>
      </c>
      <c r="G914" s="232"/>
      <c r="H914" s="235">
        <v>-4.9000000000000004</v>
      </c>
      <c r="I914" s="236"/>
      <c r="J914" s="232"/>
      <c r="K914" s="232"/>
      <c r="L914" s="237"/>
      <c r="M914" s="238"/>
      <c r="N914" s="239"/>
      <c r="O914" s="239"/>
      <c r="P914" s="239"/>
      <c r="Q914" s="239"/>
      <c r="R914" s="239"/>
      <c r="S914" s="239"/>
      <c r="T914" s="240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41" t="s">
        <v>147</v>
      </c>
      <c r="AU914" s="241" t="s">
        <v>84</v>
      </c>
      <c r="AV914" s="14" t="s">
        <v>84</v>
      </c>
      <c r="AW914" s="14" t="s">
        <v>36</v>
      </c>
      <c r="AX914" s="14" t="s">
        <v>74</v>
      </c>
      <c r="AY914" s="241" t="s">
        <v>136</v>
      </c>
    </row>
    <row r="915" s="14" customFormat="1">
      <c r="A915" s="14"/>
      <c r="B915" s="231"/>
      <c r="C915" s="232"/>
      <c r="D915" s="222" t="s">
        <v>147</v>
      </c>
      <c r="E915" s="233" t="s">
        <v>19</v>
      </c>
      <c r="F915" s="234" t="s">
        <v>1031</v>
      </c>
      <c r="G915" s="232"/>
      <c r="H915" s="235">
        <v>10.539999999999999</v>
      </c>
      <c r="I915" s="236"/>
      <c r="J915" s="232"/>
      <c r="K915" s="232"/>
      <c r="L915" s="237"/>
      <c r="M915" s="238"/>
      <c r="N915" s="239"/>
      <c r="O915" s="239"/>
      <c r="P915" s="239"/>
      <c r="Q915" s="239"/>
      <c r="R915" s="239"/>
      <c r="S915" s="239"/>
      <c r="T915" s="240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41" t="s">
        <v>147</v>
      </c>
      <c r="AU915" s="241" t="s">
        <v>84</v>
      </c>
      <c r="AV915" s="14" t="s">
        <v>84</v>
      </c>
      <c r="AW915" s="14" t="s">
        <v>36</v>
      </c>
      <c r="AX915" s="14" t="s">
        <v>74</v>
      </c>
      <c r="AY915" s="241" t="s">
        <v>136</v>
      </c>
    </row>
    <row r="916" s="14" customFormat="1">
      <c r="A916" s="14"/>
      <c r="B916" s="231"/>
      <c r="C916" s="232"/>
      <c r="D916" s="222" t="s">
        <v>147</v>
      </c>
      <c r="E916" s="233" t="s">
        <v>19</v>
      </c>
      <c r="F916" s="234" t="s">
        <v>1032</v>
      </c>
      <c r="G916" s="232"/>
      <c r="H916" s="235">
        <v>-4</v>
      </c>
      <c r="I916" s="236"/>
      <c r="J916" s="232"/>
      <c r="K916" s="232"/>
      <c r="L916" s="237"/>
      <c r="M916" s="238"/>
      <c r="N916" s="239"/>
      <c r="O916" s="239"/>
      <c r="P916" s="239"/>
      <c r="Q916" s="239"/>
      <c r="R916" s="239"/>
      <c r="S916" s="239"/>
      <c r="T916" s="240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1" t="s">
        <v>147</v>
      </c>
      <c r="AU916" s="241" t="s">
        <v>84</v>
      </c>
      <c r="AV916" s="14" t="s">
        <v>84</v>
      </c>
      <c r="AW916" s="14" t="s">
        <v>36</v>
      </c>
      <c r="AX916" s="14" t="s">
        <v>74</v>
      </c>
      <c r="AY916" s="241" t="s">
        <v>136</v>
      </c>
    </row>
    <row r="917" s="14" customFormat="1">
      <c r="A917" s="14"/>
      <c r="B917" s="231"/>
      <c r="C917" s="232"/>
      <c r="D917" s="222" t="s">
        <v>147</v>
      </c>
      <c r="E917" s="233" t="s">
        <v>19</v>
      </c>
      <c r="F917" s="234" t="s">
        <v>1033</v>
      </c>
      <c r="G917" s="232"/>
      <c r="H917" s="235">
        <v>1.2</v>
      </c>
      <c r="I917" s="236"/>
      <c r="J917" s="232"/>
      <c r="K917" s="232"/>
      <c r="L917" s="237"/>
      <c r="M917" s="238"/>
      <c r="N917" s="239"/>
      <c r="O917" s="239"/>
      <c r="P917" s="239"/>
      <c r="Q917" s="239"/>
      <c r="R917" s="239"/>
      <c r="S917" s="239"/>
      <c r="T917" s="240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41" t="s">
        <v>147</v>
      </c>
      <c r="AU917" s="241" t="s">
        <v>84</v>
      </c>
      <c r="AV917" s="14" t="s">
        <v>84</v>
      </c>
      <c r="AW917" s="14" t="s">
        <v>36</v>
      </c>
      <c r="AX917" s="14" t="s">
        <v>74</v>
      </c>
      <c r="AY917" s="241" t="s">
        <v>136</v>
      </c>
    </row>
    <row r="918" s="15" customFormat="1">
      <c r="A918" s="15"/>
      <c r="B918" s="242"/>
      <c r="C918" s="243"/>
      <c r="D918" s="222" t="s">
        <v>147</v>
      </c>
      <c r="E918" s="244" t="s">
        <v>19</v>
      </c>
      <c r="F918" s="245" t="s">
        <v>155</v>
      </c>
      <c r="G918" s="243"/>
      <c r="H918" s="246">
        <v>27.890000000000001</v>
      </c>
      <c r="I918" s="247"/>
      <c r="J918" s="243"/>
      <c r="K918" s="243"/>
      <c r="L918" s="248"/>
      <c r="M918" s="249"/>
      <c r="N918" s="250"/>
      <c r="O918" s="250"/>
      <c r="P918" s="250"/>
      <c r="Q918" s="250"/>
      <c r="R918" s="250"/>
      <c r="S918" s="250"/>
      <c r="T918" s="251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52" t="s">
        <v>147</v>
      </c>
      <c r="AU918" s="252" t="s">
        <v>84</v>
      </c>
      <c r="AV918" s="15" t="s">
        <v>143</v>
      </c>
      <c r="AW918" s="15" t="s">
        <v>36</v>
      </c>
      <c r="AX918" s="15" t="s">
        <v>82</v>
      </c>
      <c r="AY918" s="252" t="s">
        <v>136</v>
      </c>
    </row>
    <row r="919" s="14" customFormat="1">
      <c r="A919" s="14"/>
      <c r="B919" s="231"/>
      <c r="C919" s="232"/>
      <c r="D919" s="222" t="s">
        <v>147</v>
      </c>
      <c r="E919" s="232"/>
      <c r="F919" s="234" t="s">
        <v>1038</v>
      </c>
      <c r="G919" s="232"/>
      <c r="H919" s="235">
        <v>30.678999999999998</v>
      </c>
      <c r="I919" s="236"/>
      <c r="J919" s="232"/>
      <c r="K919" s="232"/>
      <c r="L919" s="237"/>
      <c r="M919" s="238"/>
      <c r="N919" s="239"/>
      <c r="O919" s="239"/>
      <c r="P919" s="239"/>
      <c r="Q919" s="239"/>
      <c r="R919" s="239"/>
      <c r="S919" s="239"/>
      <c r="T919" s="240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1" t="s">
        <v>147</v>
      </c>
      <c r="AU919" s="241" t="s">
        <v>84</v>
      </c>
      <c r="AV919" s="14" t="s">
        <v>84</v>
      </c>
      <c r="AW919" s="14" t="s">
        <v>4</v>
      </c>
      <c r="AX919" s="14" t="s">
        <v>82</v>
      </c>
      <c r="AY919" s="241" t="s">
        <v>136</v>
      </c>
    </row>
    <row r="920" s="2" customFormat="1" ht="37.8" customHeight="1">
      <c r="A920" s="40"/>
      <c r="B920" s="41"/>
      <c r="C920" s="202" t="s">
        <v>1039</v>
      </c>
      <c r="D920" s="202" t="s">
        <v>138</v>
      </c>
      <c r="E920" s="203" t="s">
        <v>1040</v>
      </c>
      <c r="F920" s="204" t="s">
        <v>1041</v>
      </c>
      <c r="G920" s="205" t="s">
        <v>212</v>
      </c>
      <c r="H920" s="206">
        <v>25.039999999999999</v>
      </c>
      <c r="I920" s="207"/>
      <c r="J920" s="208">
        <f>ROUND(I920*H920,2)</f>
        <v>0</v>
      </c>
      <c r="K920" s="204" t="s">
        <v>142</v>
      </c>
      <c r="L920" s="46"/>
      <c r="M920" s="209" t="s">
        <v>19</v>
      </c>
      <c r="N920" s="210" t="s">
        <v>45</v>
      </c>
      <c r="O920" s="86"/>
      <c r="P920" s="211">
        <f>O920*H920</f>
        <v>0</v>
      </c>
      <c r="Q920" s="211">
        <v>0.0060000000000000001</v>
      </c>
      <c r="R920" s="211">
        <f>Q920*H920</f>
        <v>0.15023999999999999</v>
      </c>
      <c r="S920" s="211">
        <v>0</v>
      </c>
      <c r="T920" s="212">
        <f>S920*H920</f>
        <v>0</v>
      </c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R920" s="213" t="s">
        <v>254</v>
      </c>
      <c r="AT920" s="213" t="s">
        <v>138</v>
      </c>
      <c r="AU920" s="213" t="s">
        <v>84</v>
      </c>
      <c r="AY920" s="19" t="s">
        <v>136</v>
      </c>
      <c r="BE920" s="214">
        <f>IF(N920="základní",J920,0)</f>
        <v>0</v>
      </c>
      <c r="BF920" s="214">
        <f>IF(N920="snížená",J920,0)</f>
        <v>0</v>
      </c>
      <c r="BG920" s="214">
        <f>IF(N920="zákl. přenesená",J920,0)</f>
        <v>0</v>
      </c>
      <c r="BH920" s="214">
        <f>IF(N920="sníž. přenesená",J920,0)</f>
        <v>0</v>
      </c>
      <c r="BI920" s="214">
        <f>IF(N920="nulová",J920,0)</f>
        <v>0</v>
      </c>
      <c r="BJ920" s="19" t="s">
        <v>82</v>
      </c>
      <c r="BK920" s="214">
        <f>ROUND(I920*H920,2)</f>
        <v>0</v>
      </c>
      <c r="BL920" s="19" t="s">
        <v>254</v>
      </c>
      <c r="BM920" s="213" t="s">
        <v>1042</v>
      </c>
    </row>
    <row r="921" s="2" customFormat="1">
      <c r="A921" s="40"/>
      <c r="B921" s="41"/>
      <c r="C921" s="42"/>
      <c r="D921" s="215" t="s">
        <v>145</v>
      </c>
      <c r="E921" s="42"/>
      <c r="F921" s="216" t="s">
        <v>1043</v>
      </c>
      <c r="G921" s="42"/>
      <c r="H921" s="42"/>
      <c r="I921" s="217"/>
      <c r="J921" s="42"/>
      <c r="K921" s="42"/>
      <c r="L921" s="46"/>
      <c r="M921" s="218"/>
      <c r="N921" s="219"/>
      <c r="O921" s="86"/>
      <c r="P921" s="86"/>
      <c r="Q921" s="86"/>
      <c r="R921" s="86"/>
      <c r="S921" s="86"/>
      <c r="T921" s="87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T921" s="19" t="s">
        <v>145</v>
      </c>
      <c r="AU921" s="19" t="s">
        <v>84</v>
      </c>
    </row>
    <row r="922" s="13" customFormat="1">
      <c r="A922" s="13"/>
      <c r="B922" s="220"/>
      <c r="C922" s="221"/>
      <c r="D922" s="222" t="s">
        <v>147</v>
      </c>
      <c r="E922" s="223" t="s">
        <v>19</v>
      </c>
      <c r="F922" s="224" t="s">
        <v>148</v>
      </c>
      <c r="G922" s="221"/>
      <c r="H922" s="223" t="s">
        <v>19</v>
      </c>
      <c r="I922" s="225"/>
      <c r="J922" s="221"/>
      <c r="K922" s="221"/>
      <c r="L922" s="226"/>
      <c r="M922" s="227"/>
      <c r="N922" s="228"/>
      <c r="O922" s="228"/>
      <c r="P922" s="228"/>
      <c r="Q922" s="228"/>
      <c r="R922" s="228"/>
      <c r="S922" s="228"/>
      <c r="T922" s="229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0" t="s">
        <v>147</v>
      </c>
      <c r="AU922" s="230" t="s">
        <v>84</v>
      </c>
      <c r="AV922" s="13" t="s">
        <v>82</v>
      </c>
      <c r="AW922" s="13" t="s">
        <v>36</v>
      </c>
      <c r="AX922" s="13" t="s">
        <v>74</v>
      </c>
      <c r="AY922" s="230" t="s">
        <v>136</v>
      </c>
    </row>
    <row r="923" s="14" customFormat="1">
      <c r="A923" s="14"/>
      <c r="B923" s="231"/>
      <c r="C923" s="232"/>
      <c r="D923" s="222" t="s">
        <v>147</v>
      </c>
      <c r="E923" s="233" t="s">
        <v>19</v>
      </c>
      <c r="F923" s="234" t="s">
        <v>315</v>
      </c>
      <c r="G923" s="232"/>
      <c r="H923" s="235">
        <v>9.3800000000000008</v>
      </c>
      <c r="I923" s="236"/>
      <c r="J923" s="232"/>
      <c r="K923" s="232"/>
      <c r="L923" s="237"/>
      <c r="M923" s="238"/>
      <c r="N923" s="239"/>
      <c r="O923" s="239"/>
      <c r="P923" s="239"/>
      <c r="Q923" s="239"/>
      <c r="R923" s="239"/>
      <c r="S923" s="239"/>
      <c r="T923" s="240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41" t="s">
        <v>147</v>
      </c>
      <c r="AU923" s="241" t="s">
        <v>84</v>
      </c>
      <c r="AV923" s="14" t="s">
        <v>84</v>
      </c>
      <c r="AW923" s="14" t="s">
        <v>36</v>
      </c>
      <c r="AX923" s="14" t="s">
        <v>74</v>
      </c>
      <c r="AY923" s="241" t="s">
        <v>136</v>
      </c>
    </row>
    <row r="924" s="13" customFormat="1">
      <c r="A924" s="13"/>
      <c r="B924" s="220"/>
      <c r="C924" s="221"/>
      <c r="D924" s="222" t="s">
        <v>147</v>
      </c>
      <c r="E924" s="223" t="s">
        <v>19</v>
      </c>
      <c r="F924" s="224" t="s">
        <v>150</v>
      </c>
      <c r="G924" s="221"/>
      <c r="H924" s="223" t="s">
        <v>19</v>
      </c>
      <c r="I924" s="225"/>
      <c r="J924" s="221"/>
      <c r="K924" s="221"/>
      <c r="L924" s="226"/>
      <c r="M924" s="227"/>
      <c r="N924" s="228"/>
      <c r="O924" s="228"/>
      <c r="P924" s="228"/>
      <c r="Q924" s="228"/>
      <c r="R924" s="228"/>
      <c r="S924" s="228"/>
      <c r="T924" s="229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0" t="s">
        <v>147</v>
      </c>
      <c r="AU924" s="230" t="s">
        <v>84</v>
      </c>
      <c r="AV924" s="13" t="s">
        <v>82</v>
      </c>
      <c r="AW924" s="13" t="s">
        <v>36</v>
      </c>
      <c r="AX924" s="13" t="s">
        <v>74</v>
      </c>
      <c r="AY924" s="230" t="s">
        <v>136</v>
      </c>
    </row>
    <row r="925" s="14" customFormat="1">
      <c r="A925" s="14"/>
      <c r="B925" s="231"/>
      <c r="C925" s="232"/>
      <c r="D925" s="222" t="s">
        <v>147</v>
      </c>
      <c r="E925" s="233" t="s">
        <v>19</v>
      </c>
      <c r="F925" s="234" t="s">
        <v>316</v>
      </c>
      <c r="G925" s="232"/>
      <c r="H925" s="235">
        <v>2.125</v>
      </c>
      <c r="I925" s="236"/>
      <c r="J925" s="232"/>
      <c r="K925" s="232"/>
      <c r="L925" s="237"/>
      <c r="M925" s="238"/>
      <c r="N925" s="239"/>
      <c r="O925" s="239"/>
      <c r="P925" s="239"/>
      <c r="Q925" s="239"/>
      <c r="R925" s="239"/>
      <c r="S925" s="239"/>
      <c r="T925" s="240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41" t="s">
        <v>147</v>
      </c>
      <c r="AU925" s="241" t="s">
        <v>84</v>
      </c>
      <c r="AV925" s="14" t="s">
        <v>84</v>
      </c>
      <c r="AW925" s="14" t="s">
        <v>36</v>
      </c>
      <c r="AX925" s="14" t="s">
        <v>74</v>
      </c>
      <c r="AY925" s="241" t="s">
        <v>136</v>
      </c>
    </row>
    <row r="926" s="14" customFormat="1">
      <c r="A926" s="14"/>
      <c r="B926" s="231"/>
      <c r="C926" s="232"/>
      <c r="D926" s="222" t="s">
        <v>147</v>
      </c>
      <c r="E926" s="233" t="s">
        <v>19</v>
      </c>
      <c r="F926" s="234" t="s">
        <v>347</v>
      </c>
      <c r="G926" s="232"/>
      <c r="H926" s="235">
        <v>5.9749999999999996</v>
      </c>
      <c r="I926" s="236"/>
      <c r="J926" s="232"/>
      <c r="K926" s="232"/>
      <c r="L926" s="237"/>
      <c r="M926" s="238"/>
      <c r="N926" s="239"/>
      <c r="O926" s="239"/>
      <c r="P926" s="239"/>
      <c r="Q926" s="239"/>
      <c r="R926" s="239"/>
      <c r="S926" s="239"/>
      <c r="T926" s="240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41" t="s">
        <v>147</v>
      </c>
      <c r="AU926" s="241" t="s">
        <v>84</v>
      </c>
      <c r="AV926" s="14" t="s">
        <v>84</v>
      </c>
      <c r="AW926" s="14" t="s">
        <v>36</v>
      </c>
      <c r="AX926" s="14" t="s">
        <v>74</v>
      </c>
      <c r="AY926" s="241" t="s">
        <v>136</v>
      </c>
    </row>
    <row r="927" s="13" customFormat="1">
      <c r="A927" s="13"/>
      <c r="B927" s="220"/>
      <c r="C927" s="221"/>
      <c r="D927" s="222" t="s">
        <v>147</v>
      </c>
      <c r="E927" s="223" t="s">
        <v>19</v>
      </c>
      <c r="F927" s="224" t="s">
        <v>433</v>
      </c>
      <c r="G927" s="221"/>
      <c r="H927" s="223" t="s">
        <v>19</v>
      </c>
      <c r="I927" s="225"/>
      <c r="J927" s="221"/>
      <c r="K927" s="221"/>
      <c r="L927" s="226"/>
      <c r="M927" s="227"/>
      <c r="N927" s="228"/>
      <c r="O927" s="228"/>
      <c r="P927" s="228"/>
      <c r="Q927" s="228"/>
      <c r="R927" s="228"/>
      <c r="S927" s="228"/>
      <c r="T927" s="229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0" t="s">
        <v>147</v>
      </c>
      <c r="AU927" s="230" t="s">
        <v>84</v>
      </c>
      <c r="AV927" s="13" t="s">
        <v>82</v>
      </c>
      <c r="AW927" s="13" t="s">
        <v>36</v>
      </c>
      <c r="AX927" s="13" t="s">
        <v>74</v>
      </c>
      <c r="AY927" s="230" t="s">
        <v>136</v>
      </c>
    </row>
    <row r="928" s="14" customFormat="1">
      <c r="A928" s="14"/>
      <c r="B928" s="231"/>
      <c r="C928" s="232"/>
      <c r="D928" s="222" t="s">
        <v>147</v>
      </c>
      <c r="E928" s="233" t="s">
        <v>19</v>
      </c>
      <c r="F928" s="234" t="s">
        <v>318</v>
      </c>
      <c r="G928" s="232"/>
      <c r="H928" s="235">
        <v>7.5599999999999996</v>
      </c>
      <c r="I928" s="236"/>
      <c r="J928" s="232"/>
      <c r="K928" s="232"/>
      <c r="L928" s="237"/>
      <c r="M928" s="238"/>
      <c r="N928" s="239"/>
      <c r="O928" s="239"/>
      <c r="P928" s="239"/>
      <c r="Q928" s="239"/>
      <c r="R928" s="239"/>
      <c r="S928" s="239"/>
      <c r="T928" s="240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1" t="s">
        <v>147</v>
      </c>
      <c r="AU928" s="241" t="s">
        <v>84</v>
      </c>
      <c r="AV928" s="14" t="s">
        <v>84</v>
      </c>
      <c r="AW928" s="14" t="s">
        <v>36</v>
      </c>
      <c r="AX928" s="14" t="s">
        <v>74</v>
      </c>
      <c r="AY928" s="241" t="s">
        <v>136</v>
      </c>
    </row>
    <row r="929" s="15" customFormat="1">
      <c r="A929" s="15"/>
      <c r="B929" s="242"/>
      <c r="C929" s="243"/>
      <c r="D929" s="222" t="s">
        <v>147</v>
      </c>
      <c r="E929" s="244" t="s">
        <v>19</v>
      </c>
      <c r="F929" s="245" t="s">
        <v>155</v>
      </c>
      <c r="G929" s="243"/>
      <c r="H929" s="246">
        <v>25.039999999999999</v>
      </c>
      <c r="I929" s="247"/>
      <c r="J929" s="243"/>
      <c r="K929" s="243"/>
      <c r="L929" s="248"/>
      <c r="M929" s="249"/>
      <c r="N929" s="250"/>
      <c r="O929" s="250"/>
      <c r="P929" s="250"/>
      <c r="Q929" s="250"/>
      <c r="R929" s="250"/>
      <c r="S929" s="250"/>
      <c r="T929" s="251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52" t="s">
        <v>147</v>
      </c>
      <c r="AU929" s="252" t="s">
        <v>84</v>
      </c>
      <c r="AV929" s="15" t="s">
        <v>143</v>
      </c>
      <c r="AW929" s="15" t="s">
        <v>36</v>
      </c>
      <c r="AX929" s="15" t="s">
        <v>82</v>
      </c>
      <c r="AY929" s="252" t="s">
        <v>136</v>
      </c>
    </row>
    <row r="930" s="2" customFormat="1" ht="33" customHeight="1">
      <c r="A930" s="40"/>
      <c r="B930" s="41"/>
      <c r="C930" s="253" t="s">
        <v>1044</v>
      </c>
      <c r="D930" s="253" t="s">
        <v>185</v>
      </c>
      <c r="E930" s="254" t="s">
        <v>1045</v>
      </c>
      <c r="F930" s="255" t="s">
        <v>1046</v>
      </c>
      <c r="G930" s="256" t="s">
        <v>212</v>
      </c>
      <c r="H930" s="257">
        <v>27.544</v>
      </c>
      <c r="I930" s="258"/>
      <c r="J930" s="259">
        <f>ROUND(I930*H930,2)</f>
        <v>0</v>
      </c>
      <c r="K930" s="255" t="s">
        <v>142</v>
      </c>
      <c r="L930" s="260"/>
      <c r="M930" s="261" t="s">
        <v>19</v>
      </c>
      <c r="N930" s="262" t="s">
        <v>45</v>
      </c>
      <c r="O930" s="86"/>
      <c r="P930" s="211">
        <f>O930*H930</f>
        <v>0</v>
      </c>
      <c r="Q930" s="211">
        <v>0.021999999999999999</v>
      </c>
      <c r="R930" s="211">
        <f>Q930*H930</f>
        <v>0.60596799999999995</v>
      </c>
      <c r="S930" s="211">
        <v>0</v>
      </c>
      <c r="T930" s="212">
        <f>S930*H930</f>
        <v>0</v>
      </c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R930" s="213" t="s">
        <v>359</v>
      </c>
      <c r="AT930" s="213" t="s">
        <v>185</v>
      </c>
      <c r="AU930" s="213" t="s">
        <v>84</v>
      </c>
      <c r="AY930" s="19" t="s">
        <v>136</v>
      </c>
      <c r="BE930" s="214">
        <f>IF(N930="základní",J930,0)</f>
        <v>0</v>
      </c>
      <c r="BF930" s="214">
        <f>IF(N930="snížená",J930,0)</f>
        <v>0</v>
      </c>
      <c r="BG930" s="214">
        <f>IF(N930="zákl. přenesená",J930,0)</f>
        <v>0</v>
      </c>
      <c r="BH930" s="214">
        <f>IF(N930="sníž. přenesená",J930,0)</f>
        <v>0</v>
      </c>
      <c r="BI930" s="214">
        <f>IF(N930="nulová",J930,0)</f>
        <v>0</v>
      </c>
      <c r="BJ930" s="19" t="s">
        <v>82</v>
      </c>
      <c r="BK930" s="214">
        <f>ROUND(I930*H930,2)</f>
        <v>0</v>
      </c>
      <c r="BL930" s="19" t="s">
        <v>254</v>
      </c>
      <c r="BM930" s="213" t="s">
        <v>1047</v>
      </c>
    </row>
    <row r="931" s="13" customFormat="1">
      <c r="A931" s="13"/>
      <c r="B931" s="220"/>
      <c r="C931" s="221"/>
      <c r="D931" s="222" t="s">
        <v>147</v>
      </c>
      <c r="E931" s="223" t="s">
        <v>19</v>
      </c>
      <c r="F931" s="224" t="s">
        <v>148</v>
      </c>
      <c r="G931" s="221"/>
      <c r="H931" s="223" t="s">
        <v>19</v>
      </c>
      <c r="I931" s="225"/>
      <c r="J931" s="221"/>
      <c r="K931" s="221"/>
      <c r="L931" s="226"/>
      <c r="M931" s="227"/>
      <c r="N931" s="228"/>
      <c r="O931" s="228"/>
      <c r="P931" s="228"/>
      <c r="Q931" s="228"/>
      <c r="R931" s="228"/>
      <c r="S931" s="228"/>
      <c r="T931" s="229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0" t="s">
        <v>147</v>
      </c>
      <c r="AU931" s="230" t="s">
        <v>84</v>
      </c>
      <c r="AV931" s="13" t="s">
        <v>82</v>
      </c>
      <c r="AW931" s="13" t="s">
        <v>36</v>
      </c>
      <c r="AX931" s="13" t="s">
        <v>74</v>
      </c>
      <c r="AY931" s="230" t="s">
        <v>136</v>
      </c>
    </row>
    <row r="932" s="14" customFormat="1">
      <c r="A932" s="14"/>
      <c r="B932" s="231"/>
      <c r="C932" s="232"/>
      <c r="D932" s="222" t="s">
        <v>147</v>
      </c>
      <c r="E932" s="233" t="s">
        <v>19</v>
      </c>
      <c r="F932" s="234" t="s">
        <v>315</v>
      </c>
      <c r="G932" s="232"/>
      <c r="H932" s="235">
        <v>9.3800000000000008</v>
      </c>
      <c r="I932" s="236"/>
      <c r="J932" s="232"/>
      <c r="K932" s="232"/>
      <c r="L932" s="237"/>
      <c r="M932" s="238"/>
      <c r="N932" s="239"/>
      <c r="O932" s="239"/>
      <c r="P932" s="239"/>
      <c r="Q932" s="239"/>
      <c r="R932" s="239"/>
      <c r="S932" s="239"/>
      <c r="T932" s="240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1" t="s">
        <v>147</v>
      </c>
      <c r="AU932" s="241" t="s">
        <v>84</v>
      </c>
      <c r="AV932" s="14" t="s">
        <v>84</v>
      </c>
      <c r="AW932" s="14" t="s">
        <v>36</v>
      </c>
      <c r="AX932" s="14" t="s">
        <v>74</v>
      </c>
      <c r="AY932" s="241" t="s">
        <v>136</v>
      </c>
    </row>
    <row r="933" s="13" customFormat="1">
      <c r="A933" s="13"/>
      <c r="B933" s="220"/>
      <c r="C933" s="221"/>
      <c r="D933" s="222" t="s">
        <v>147</v>
      </c>
      <c r="E933" s="223" t="s">
        <v>19</v>
      </c>
      <c r="F933" s="224" t="s">
        <v>150</v>
      </c>
      <c r="G933" s="221"/>
      <c r="H933" s="223" t="s">
        <v>19</v>
      </c>
      <c r="I933" s="225"/>
      <c r="J933" s="221"/>
      <c r="K933" s="221"/>
      <c r="L933" s="226"/>
      <c r="M933" s="227"/>
      <c r="N933" s="228"/>
      <c r="O933" s="228"/>
      <c r="P933" s="228"/>
      <c r="Q933" s="228"/>
      <c r="R933" s="228"/>
      <c r="S933" s="228"/>
      <c r="T933" s="229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0" t="s">
        <v>147</v>
      </c>
      <c r="AU933" s="230" t="s">
        <v>84</v>
      </c>
      <c r="AV933" s="13" t="s">
        <v>82</v>
      </c>
      <c r="AW933" s="13" t="s">
        <v>36</v>
      </c>
      <c r="AX933" s="13" t="s">
        <v>74</v>
      </c>
      <c r="AY933" s="230" t="s">
        <v>136</v>
      </c>
    </row>
    <row r="934" s="14" customFormat="1">
      <c r="A934" s="14"/>
      <c r="B934" s="231"/>
      <c r="C934" s="232"/>
      <c r="D934" s="222" t="s">
        <v>147</v>
      </c>
      <c r="E934" s="233" t="s">
        <v>19</v>
      </c>
      <c r="F934" s="234" t="s">
        <v>316</v>
      </c>
      <c r="G934" s="232"/>
      <c r="H934" s="235">
        <v>2.125</v>
      </c>
      <c r="I934" s="236"/>
      <c r="J934" s="232"/>
      <c r="K934" s="232"/>
      <c r="L934" s="237"/>
      <c r="M934" s="238"/>
      <c r="N934" s="239"/>
      <c r="O934" s="239"/>
      <c r="P934" s="239"/>
      <c r="Q934" s="239"/>
      <c r="R934" s="239"/>
      <c r="S934" s="239"/>
      <c r="T934" s="240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41" t="s">
        <v>147</v>
      </c>
      <c r="AU934" s="241" t="s">
        <v>84</v>
      </c>
      <c r="AV934" s="14" t="s">
        <v>84</v>
      </c>
      <c r="AW934" s="14" t="s">
        <v>36</v>
      </c>
      <c r="AX934" s="14" t="s">
        <v>74</v>
      </c>
      <c r="AY934" s="241" t="s">
        <v>136</v>
      </c>
    </row>
    <row r="935" s="14" customFormat="1">
      <c r="A935" s="14"/>
      <c r="B935" s="231"/>
      <c r="C935" s="232"/>
      <c r="D935" s="222" t="s">
        <v>147</v>
      </c>
      <c r="E935" s="233" t="s">
        <v>19</v>
      </c>
      <c r="F935" s="234" t="s">
        <v>347</v>
      </c>
      <c r="G935" s="232"/>
      <c r="H935" s="235">
        <v>5.9749999999999996</v>
      </c>
      <c r="I935" s="236"/>
      <c r="J935" s="232"/>
      <c r="K935" s="232"/>
      <c r="L935" s="237"/>
      <c r="M935" s="238"/>
      <c r="N935" s="239"/>
      <c r="O935" s="239"/>
      <c r="P935" s="239"/>
      <c r="Q935" s="239"/>
      <c r="R935" s="239"/>
      <c r="S935" s="239"/>
      <c r="T935" s="240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41" t="s">
        <v>147</v>
      </c>
      <c r="AU935" s="241" t="s">
        <v>84</v>
      </c>
      <c r="AV935" s="14" t="s">
        <v>84</v>
      </c>
      <c r="AW935" s="14" t="s">
        <v>36</v>
      </c>
      <c r="AX935" s="14" t="s">
        <v>74</v>
      </c>
      <c r="AY935" s="241" t="s">
        <v>136</v>
      </c>
    </row>
    <row r="936" s="13" customFormat="1">
      <c r="A936" s="13"/>
      <c r="B936" s="220"/>
      <c r="C936" s="221"/>
      <c r="D936" s="222" t="s">
        <v>147</v>
      </c>
      <c r="E936" s="223" t="s">
        <v>19</v>
      </c>
      <c r="F936" s="224" t="s">
        <v>433</v>
      </c>
      <c r="G936" s="221"/>
      <c r="H936" s="223" t="s">
        <v>19</v>
      </c>
      <c r="I936" s="225"/>
      <c r="J936" s="221"/>
      <c r="K936" s="221"/>
      <c r="L936" s="226"/>
      <c r="M936" s="227"/>
      <c r="N936" s="228"/>
      <c r="O936" s="228"/>
      <c r="P936" s="228"/>
      <c r="Q936" s="228"/>
      <c r="R936" s="228"/>
      <c r="S936" s="228"/>
      <c r="T936" s="229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0" t="s">
        <v>147</v>
      </c>
      <c r="AU936" s="230" t="s">
        <v>84</v>
      </c>
      <c r="AV936" s="13" t="s">
        <v>82</v>
      </c>
      <c r="AW936" s="13" t="s">
        <v>36</v>
      </c>
      <c r="AX936" s="13" t="s">
        <v>74</v>
      </c>
      <c r="AY936" s="230" t="s">
        <v>136</v>
      </c>
    </row>
    <row r="937" s="14" customFormat="1">
      <c r="A937" s="14"/>
      <c r="B937" s="231"/>
      <c r="C937" s="232"/>
      <c r="D937" s="222" t="s">
        <v>147</v>
      </c>
      <c r="E937" s="233" t="s">
        <v>19</v>
      </c>
      <c r="F937" s="234" t="s">
        <v>318</v>
      </c>
      <c r="G937" s="232"/>
      <c r="H937" s="235">
        <v>7.5599999999999996</v>
      </c>
      <c r="I937" s="236"/>
      <c r="J937" s="232"/>
      <c r="K937" s="232"/>
      <c r="L937" s="237"/>
      <c r="M937" s="238"/>
      <c r="N937" s="239"/>
      <c r="O937" s="239"/>
      <c r="P937" s="239"/>
      <c r="Q937" s="239"/>
      <c r="R937" s="239"/>
      <c r="S937" s="239"/>
      <c r="T937" s="240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41" t="s">
        <v>147</v>
      </c>
      <c r="AU937" s="241" t="s">
        <v>84</v>
      </c>
      <c r="AV937" s="14" t="s">
        <v>84</v>
      </c>
      <c r="AW937" s="14" t="s">
        <v>36</v>
      </c>
      <c r="AX937" s="14" t="s">
        <v>74</v>
      </c>
      <c r="AY937" s="241" t="s">
        <v>136</v>
      </c>
    </row>
    <row r="938" s="15" customFormat="1">
      <c r="A938" s="15"/>
      <c r="B938" s="242"/>
      <c r="C938" s="243"/>
      <c r="D938" s="222" t="s">
        <v>147</v>
      </c>
      <c r="E938" s="244" t="s">
        <v>19</v>
      </c>
      <c r="F938" s="245" t="s">
        <v>155</v>
      </c>
      <c r="G938" s="243"/>
      <c r="H938" s="246">
        <v>25.039999999999999</v>
      </c>
      <c r="I938" s="247"/>
      <c r="J938" s="243"/>
      <c r="K938" s="243"/>
      <c r="L938" s="248"/>
      <c r="M938" s="249"/>
      <c r="N938" s="250"/>
      <c r="O938" s="250"/>
      <c r="P938" s="250"/>
      <c r="Q938" s="250"/>
      <c r="R938" s="250"/>
      <c r="S938" s="250"/>
      <c r="T938" s="251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T938" s="252" t="s">
        <v>147</v>
      </c>
      <c r="AU938" s="252" t="s">
        <v>84</v>
      </c>
      <c r="AV938" s="15" t="s">
        <v>143</v>
      </c>
      <c r="AW938" s="15" t="s">
        <v>36</v>
      </c>
      <c r="AX938" s="15" t="s">
        <v>82</v>
      </c>
      <c r="AY938" s="252" t="s">
        <v>136</v>
      </c>
    </row>
    <row r="939" s="14" customFormat="1">
      <c r="A939" s="14"/>
      <c r="B939" s="231"/>
      <c r="C939" s="232"/>
      <c r="D939" s="222" t="s">
        <v>147</v>
      </c>
      <c r="E939" s="232"/>
      <c r="F939" s="234" t="s">
        <v>319</v>
      </c>
      <c r="G939" s="232"/>
      <c r="H939" s="235">
        <v>27.544</v>
      </c>
      <c r="I939" s="236"/>
      <c r="J939" s="232"/>
      <c r="K939" s="232"/>
      <c r="L939" s="237"/>
      <c r="M939" s="238"/>
      <c r="N939" s="239"/>
      <c r="O939" s="239"/>
      <c r="P939" s="239"/>
      <c r="Q939" s="239"/>
      <c r="R939" s="239"/>
      <c r="S939" s="239"/>
      <c r="T939" s="240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41" t="s">
        <v>147</v>
      </c>
      <c r="AU939" s="241" t="s">
        <v>84</v>
      </c>
      <c r="AV939" s="14" t="s">
        <v>84</v>
      </c>
      <c r="AW939" s="14" t="s">
        <v>4</v>
      </c>
      <c r="AX939" s="14" t="s">
        <v>82</v>
      </c>
      <c r="AY939" s="241" t="s">
        <v>136</v>
      </c>
    </row>
    <row r="940" s="2" customFormat="1" ht="49.05" customHeight="1">
      <c r="A940" s="40"/>
      <c r="B940" s="41"/>
      <c r="C940" s="202" t="s">
        <v>1048</v>
      </c>
      <c r="D940" s="202" t="s">
        <v>138</v>
      </c>
      <c r="E940" s="203" t="s">
        <v>1049</v>
      </c>
      <c r="F940" s="204" t="s">
        <v>1050</v>
      </c>
      <c r="G940" s="205" t="s">
        <v>188</v>
      </c>
      <c r="H940" s="206">
        <v>1.0249999999999999</v>
      </c>
      <c r="I940" s="207"/>
      <c r="J940" s="208">
        <f>ROUND(I940*H940,2)</f>
        <v>0</v>
      </c>
      <c r="K940" s="204" t="s">
        <v>142</v>
      </c>
      <c r="L940" s="46"/>
      <c r="M940" s="209" t="s">
        <v>19</v>
      </c>
      <c r="N940" s="210" t="s">
        <v>45</v>
      </c>
      <c r="O940" s="86"/>
      <c r="P940" s="211">
        <f>O940*H940</f>
        <v>0</v>
      </c>
      <c r="Q940" s="211">
        <v>0</v>
      </c>
      <c r="R940" s="211">
        <f>Q940*H940</f>
        <v>0</v>
      </c>
      <c r="S940" s="211">
        <v>0</v>
      </c>
      <c r="T940" s="212">
        <f>S940*H940</f>
        <v>0</v>
      </c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R940" s="213" t="s">
        <v>254</v>
      </c>
      <c r="AT940" s="213" t="s">
        <v>138</v>
      </c>
      <c r="AU940" s="213" t="s">
        <v>84</v>
      </c>
      <c r="AY940" s="19" t="s">
        <v>136</v>
      </c>
      <c r="BE940" s="214">
        <f>IF(N940="základní",J940,0)</f>
        <v>0</v>
      </c>
      <c r="BF940" s="214">
        <f>IF(N940="snížená",J940,0)</f>
        <v>0</v>
      </c>
      <c r="BG940" s="214">
        <f>IF(N940="zákl. přenesená",J940,0)</f>
        <v>0</v>
      </c>
      <c r="BH940" s="214">
        <f>IF(N940="sníž. přenesená",J940,0)</f>
        <v>0</v>
      </c>
      <c r="BI940" s="214">
        <f>IF(N940="nulová",J940,0)</f>
        <v>0</v>
      </c>
      <c r="BJ940" s="19" t="s">
        <v>82</v>
      </c>
      <c r="BK940" s="214">
        <f>ROUND(I940*H940,2)</f>
        <v>0</v>
      </c>
      <c r="BL940" s="19" t="s">
        <v>254</v>
      </c>
      <c r="BM940" s="213" t="s">
        <v>1051</v>
      </c>
    </row>
    <row r="941" s="2" customFormat="1">
      <c r="A941" s="40"/>
      <c r="B941" s="41"/>
      <c r="C941" s="42"/>
      <c r="D941" s="215" t="s">
        <v>145</v>
      </c>
      <c r="E941" s="42"/>
      <c r="F941" s="216" t="s">
        <v>1052</v>
      </c>
      <c r="G941" s="42"/>
      <c r="H941" s="42"/>
      <c r="I941" s="217"/>
      <c r="J941" s="42"/>
      <c r="K941" s="42"/>
      <c r="L941" s="46"/>
      <c r="M941" s="218"/>
      <c r="N941" s="219"/>
      <c r="O941" s="86"/>
      <c r="P941" s="86"/>
      <c r="Q941" s="86"/>
      <c r="R941" s="86"/>
      <c r="S941" s="86"/>
      <c r="T941" s="87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T941" s="19" t="s">
        <v>145</v>
      </c>
      <c r="AU941" s="19" t="s">
        <v>84</v>
      </c>
    </row>
    <row r="942" s="12" customFormat="1" ht="22.8" customHeight="1">
      <c r="A942" s="12"/>
      <c r="B942" s="186"/>
      <c r="C942" s="187"/>
      <c r="D942" s="188" t="s">
        <v>73</v>
      </c>
      <c r="E942" s="200" t="s">
        <v>1053</v>
      </c>
      <c r="F942" s="200" t="s">
        <v>1054</v>
      </c>
      <c r="G942" s="187"/>
      <c r="H942" s="187"/>
      <c r="I942" s="190"/>
      <c r="J942" s="201">
        <f>BK942</f>
        <v>0</v>
      </c>
      <c r="K942" s="187"/>
      <c r="L942" s="192"/>
      <c r="M942" s="193"/>
      <c r="N942" s="194"/>
      <c r="O942" s="194"/>
      <c r="P942" s="195">
        <f>SUM(P943:P1000)</f>
        <v>0</v>
      </c>
      <c r="Q942" s="194"/>
      <c r="R942" s="195">
        <f>SUM(R943:R1000)</f>
        <v>1.0979539999999999</v>
      </c>
      <c r="S942" s="194"/>
      <c r="T942" s="196">
        <f>SUM(T943:T1000)</f>
        <v>0.993344</v>
      </c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R942" s="197" t="s">
        <v>84</v>
      </c>
      <c r="AT942" s="198" t="s">
        <v>73</v>
      </c>
      <c r="AU942" s="198" t="s">
        <v>82</v>
      </c>
      <c r="AY942" s="197" t="s">
        <v>136</v>
      </c>
      <c r="BK942" s="199">
        <f>SUM(BK943:BK1000)</f>
        <v>0</v>
      </c>
    </row>
    <row r="943" s="2" customFormat="1" ht="21.75" customHeight="1">
      <c r="A943" s="40"/>
      <c r="B943" s="41"/>
      <c r="C943" s="202" t="s">
        <v>1055</v>
      </c>
      <c r="D943" s="202" t="s">
        <v>138</v>
      </c>
      <c r="E943" s="203" t="s">
        <v>1056</v>
      </c>
      <c r="F943" s="204" t="s">
        <v>1057</v>
      </c>
      <c r="G943" s="205" t="s">
        <v>212</v>
      </c>
      <c r="H943" s="206">
        <v>36.520000000000003</v>
      </c>
      <c r="I943" s="207"/>
      <c r="J943" s="208">
        <f>ROUND(I943*H943,2)</f>
        <v>0</v>
      </c>
      <c r="K943" s="204" t="s">
        <v>142</v>
      </c>
      <c r="L943" s="46"/>
      <c r="M943" s="209" t="s">
        <v>19</v>
      </c>
      <c r="N943" s="210" t="s">
        <v>45</v>
      </c>
      <c r="O943" s="86"/>
      <c r="P943" s="211">
        <f>O943*H943</f>
        <v>0</v>
      </c>
      <c r="Q943" s="211">
        <v>0</v>
      </c>
      <c r="R943" s="211">
        <f>Q943*H943</f>
        <v>0</v>
      </c>
      <c r="S943" s="211">
        <v>0.027199999999999998</v>
      </c>
      <c r="T943" s="212">
        <f>S943*H943</f>
        <v>0.993344</v>
      </c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R943" s="213" t="s">
        <v>254</v>
      </c>
      <c r="AT943" s="213" t="s">
        <v>138</v>
      </c>
      <c r="AU943" s="213" t="s">
        <v>84</v>
      </c>
      <c r="AY943" s="19" t="s">
        <v>136</v>
      </c>
      <c r="BE943" s="214">
        <f>IF(N943="základní",J943,0)</f>
        <v>0</v>
      </c>
      <c r="BF943" s="214">
        <f>IF(N943="snížená",J943,0)</f>
        <v>0</v>
      </c>
      <c r="BG943" s="214">
        <f>IF(N943="zákl. přenesená",J943,0)</f>
        <v>0</v>
      </c>
      <c r="BH943" s="214">
        <f>IF(N943="sníž. přenesená",J943,0)</f>
        <v>0</v>
      </c>
      <c r="BI943" s="214">
        <f>IF(N943="nulová",J943,0)</f>
        <v>0</v>
      </c>
      <c r="BJ943" s="19" t="s">
        <v>82</v>
      </c>
      <c r="BK943" s="214">
        <f>ROUND(I943*H943,2)</f>
        <v>0</v>
      </c>
      <c r="BL943" s="19" t="s">
        <v>254</v>
      </c>
      <c r="BM943" s="213" t="s">
        <v>1058</v>
      </c>
    </row>
    <row r="944" s="2" customFormat="1">
      <c r="A944" s="40"/>
      <c r="B944" s="41"/>
      <c r="C944" s="42"/>
      <c r="D944" s="215" t="s">
        <v>145</v>
      </c>
      <c r="E944" s="42"/>
      <c r="F944" s="216" t="s">
        <v>1059</v>
      </c>
      <c r="G944" s="42"/>
      <c r="H944" s="42"/>
      <c r="I944" s="217"/>
      <c r="J944" s="42"/>
      <c r="K944" s="42"/>
      <c r="L944" s="46"/>
      <c r="M944" s="218"/>
      <c r="N944" s="219"/>
      <c r="O944" s="86"/>
      <c r="P944" s="86"/>
      <c r="Q944" s="86"/>
      <c r="R944" s="86"/>
      <c r="S944" s="86"/>
      <c r="T944" s="87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T944" s="19" t="s">
        <v>145</v>
      </c>
      <c r="AU944" s="19" t="s">
        <v>84</v>
      </c>
    </row>
    <row r="945" s="13" customFormat="1">
      <c r="A945" s="13"/>
      <c r="B945" s="220"/>
      <c r="C945" s="221"/>
      <c r="D945" s="222" t="s">
        <v>147</v>
      </c>
      <c r="E945" s="223" t="s">
        <v>19</v>
      </c>
      <c r="F945" s="224" t="s">
        <v>148</v>
      </c>
      <c r="G945" s="221"/>
      <c r="H945" s="223" t="s">
        <v>19</v>
      </c>
      <c r="I945" s="225"/>
      <c r="J945" s="221"/>
      <c r="K945" s="221"/>
      <c r="L945" s="226"/>
      <c r="M945" s="227"/>
      <c r="N945" s="228"/>
      <c r="O945" s="228"/>
      <c r="P945" s="228"/>
      <c r="Q945" s="228"/>
      <c r="R945" s="228"/>
      <c r="S945" s="228"/>
      <c r="T945" s="229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0" t="s">
        <v>147</v>
      </c>
      <c r="AU945" s="230" t="s">
        <v>84</v>
      </c>
      <c r="AV945" s="13" t="s">
        <v>82</v>
      </c>
      <c r="AW945" s="13" t="s">
        <v>36</v>
      </c>
      <c r="AX945" s="13" t="s">
        <v>74</v>
      </c>
      <c r="AY945" s="230" t="s">
        <v>136</v>
      </c>
    </row>
    <row r="946" s="14" customFormat="1">
      <c r="A946" s="14"/>
      <c r="B946" s="231"/>
      <c r="C946" s="232"/>
      <c r="D946" s="222" t="s">
        <v>147</v>
      </c>
      <c r="E946" s="233" t="s">
        <v>19</v>
      </c>
      <c r="F946" s="234" t="s">
        <v>1060</v>
      </c>
      <c r="G946" s="232"/>
      <c r="H946" s="235">
        <v>7.3600000000000003</v>
      </c>
      <c r="I946" s="236"/>
      <c r="J946" s="232"/>
      <c r="K946" s="232"/>
      <c r="L946" s="237"/>
      <c r="M946" s="238"/>
      <c r="N946" s="239"/>
      <c r="O946" s="239"/>
      <c r="P946" s="239"/>
      <c r="Q946" s="239"/>
      <c r="R946" s="239"/>
      <c r="S946" s="239"/>
      <c r="T946" s="240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41" t="s">
        <v>147</v>
      </c>
      <c r="AU946" s="241" t="s">
        <v>84</v>
      </c>
      <c r="AV946" s="14" t="s">
        <v>84</v>
      </c>
      <c r="AW946" s="14" t="s">
        <v>36</v>
      </c>
      <c r="AX946" s="14" t="s">
        <v>74</v>
      </c>
      <c r="AY946" s="241" t="s">
        <v>136</v>
      </c>
    </row>
    <row r="947" s="13" customFormat="1">
      <c r="A947" s="13"/>
      <c r="B947" s="220"/>
      <c r="C947" s="221"/>
      <c r="D947" s="222" t="s">
        <v>147</v>
      </c>
      <c r="E947" s="223" t="s">
        <v>19</v>
      </c>
      <c r="F947" s="224" t="s">
        <v>150</v>
      </c>
      <c r="G947" s="221"/>
      <c r="H947" s="223" t="s">
        <v>19</v>
      </c>
      <c r="I947" s="225"/>
      <c r="J947" s="221"/>
      <c r="K947" s="221"/>
      <c r="L947" s="226"/>
      <c r="M947" s="227"/>
      <c r="N947" s="228"/>
      <c r="O947" s="228"/>
      <c r="P947" s="228"/>
      <c r="Q947" s="228"/>
      <c r="R947" s="228"/>
      <c r="S947" s="228"/>
      <c r="T947" s="229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0" t="s">
        <v>147</v>
      </c>
      <c r="AU947" s="230" t="s">
        <v>84</v>
      </c>
      <c r="AV947" s="13" t="s">
        <v>82</v>
      </c>
      <c r="AW947" s="13" t="s">
        <v>36</v>
      </c>
      <c r="AX947" s="13" t="s">
        <v>74</v>
      </c>
      <c r="AY947" s="230" t="s">
        <v>136</v>
      </c>
    </row>
    <row r="948" s="14" customFormat="1">
      <c r="A948" s="14"/>
      <c r="B948" s="231"/>
      <c r="C948" s="232"/>
      <c r="D948" s="222" t="s">
        <v>147</v>
      </c>
      <c r="E948" s="233" t="s">
        <v>19</v>
      </c>
      <c r="F948" s="234" t="s">
        <v>1061</v>
      </c>
      <c r="G948" s="232"/>
      <c r="H948" s="235">
        <v>10.960000000000001</v>
      </c>
      <c r="I948" s="236"/>
      <c r="J948" s="232"/>
      <c r="K948" s="232"/>
      <c r="L948" s="237"/>
      <c r="M948" s="238"/>
      <c r="N948" s="239"/>
      <c r="O948" s="239"/>
      <c r="P948" s="239"/>
      <c r="Q948" s="239"/>
      <c r="R948" s="239"/>
      <c r="S948" s="239"/>
      <c r="T948" s="240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41" t="s">
        <v>147</v>
      </c>
      <c r="AU948" s="241" t="s">
        <v>84</v>
      </c>
      <c r="AV948" s="14" t="s">
        <v>84</v>
      </c>
      <c r="AW948" s="14" t="s">
        <v>36</v>
      </c>
      <c r="AX948" s="14" t="s">
        <v>74</v>
      </c>
      <c r="AY948" s="241" t="s">
        <v>136</v>
      </c>
    </row>
    <row r="949" s="13" customFormat="1">
      <c r="A949" s="13"/>
      <c r="B949" s="220"/>
      <c r="C949" s="221"/>
      <c r="D949" s="222" t="s">
        <v>147</v>
      </c>
      <c r="E949" s="223" t="s">
        <v>19</v>
      </c>
      <c r="F949" s="224" t="s">
        <v>433</v>
      </c>
      <c r="G949" s="221"/>
      <c r="H949" s="223" t="s">
        <v>19</v>
      </c>
      <c r="I949" s="225"/>
      <c r="J949" s="221"/>
      <c r="K949" s="221"/>
      <c r="L949" s="226"/>
      <c r="M949" s="227"/>
      <c r="N949" s="228"/>
      <c r="O949" s="228"/>
      <c r="P949" s="228"/>
      <c r="Q949" s="228"/>
      <c r="R949" s="228"/>
      <c r="S949" s="228"/>
      <c r="T949" s="229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0" t="s">
        <v>147</v>
      </c>
      <c r="AU949" s="230" t="s">
        <v>84</v>
      </c>
      <c r="AV949" s="13" t="s">
        <v>82</v>
      </c>
      <c r="AW949" s="13" t="s">
        <v>36</v>
      </c>
      <c r="AX949" s="13" t="s">
        <v>74</v>
      </c>
      <c r="AY949" s="230" t="s">
        <v>136</v>
      </c>
    </row>
    <row r="950" s="14" customFormat="1">
      <c r="A950" s="14"/>
      <c r="B950" s="231"/>
      <c r="C950" s="232"/>
      <c r="D950" s="222" t="s">
        <v>147</v>
      </c>
      <c r="E950" s="233" t="s">
        <v>19</v>
      </c>
      <c r="F950" s="234" t="s">
        <v>1062</v>
      </c>
      <c r="G950" s="232"/>
      <c r="H950" s="235">
        <v>14.880000000000001</v>
      </c>
      <c r="I950" s="236"/>
      <c r="J950" s="232"/>
      <c r="K950" s="232"/>
      <c r="L950" s="237"/>
      <c r="M950" s="238"/>
      <c r="N950" s="239"/>
      <c r="O950" s="239"/>
      <c r="P950" s="239"/>
      <c r="Q950" s="239"/>
      <c r="R950" s="239"/>
      <c r="S950" s="239"/>
      <c r="T950" s="240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41" t="s">
        <v>147</v>
      </c>
      <c r="AU950" s="241" t="s">
        <v>84</v>
      </c>
      <c r="AV950" s="14" t="s">
        <v>84</v>
      </c>
      <c r="AW950" s="14" t="s">
        <v>36</v>
      </c>
      <c r="AX950" s="14" t="s">
        <v>74</v>
      </c>
      <c r="AY950" s="241" t="s">
        <v>136</v>
      </c>
    </row>
    <row r="951" s="15" customFormat="1">
      <c r="A951" s="15"/>
      <c r="B951" s="242"/>
      <c r="C951" s="243"/>
      <c r="D951" s="222" t="s">
        <v>147</v>
      </c>
      <c r="E951" s="244" t="s">
        <v>19</v>
      </c>
      <c r="F951" s="245" t="s">
        <v>155</v>
      </c>
      <c r="G951" s="243"/>
      <c r="H951" s="246">
        <v>33.200000000000003</v>
      </c>
      <c r="I951" s="247"/>
      <c r="J951" s="243"/>
      <c r="K951" s="243"/>
      <c r="L951" s="248"/>
      <c r="M951" s="249"/>
      <c r="N951" s="250"/>
      <c r="O951" s="250"/>
      <c r="P951" s="250"/>
      <c r="Q951" s="250"/>
      <c r="R951" s="250"/>
      <c r="S951" s="250"/>
      <c r="T951" s="251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52" t="s">
        <v>147</v>
      </c>
      <c r="AU951" s="252" t="s">
        <v>84</v>
      </c>
      <c r="AV951" s="15" t="s">
        <v>143</v>
      </c>
      <c r="AW951" s="15" t="s">
        <v>36</v>
      </c>
      <c r="AX951" s="15" t="s">
        <v>82</v>
      </c>
      <c r="AY951" s="252" t="s">
        <v>136</v>
      </c>
    </row>
    <row r="952" s="14" customFormat="1">
      <c r="A952" s="14"/>
      <c r="B952" s="231"/>
      <c r="C952" s="232"/>
      <c r="D952" s="222" t="s">
        <v>147</v>
      </c>
      <c r="E952" s="232"/>
      <c r="F952" s="234" t="s">
        <v>1063</v>
      </c>
      <c r="G952" s="232"/>
      <c r="H952" s="235">
        <v>36.520000000000003</v>
      </c>
      <c r="I952" s="236"/>
      <c r="J952" s="232"/>
      <c r="K952" s="232"/>
      <c r="L952" s="237"/>
      <c r="M952" s="238"/>
      <c r="N952" s="239"/>
      <c r="O952" s="239"/>
      <c r="P952" s="239"/>
      <c r="Q952" s="239"/>
      <c r="R952" s="239"/>
      <c r="S952" s="239"/>
      <c r="T952" s="240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41" t="s">
        <v>147</v>
      </c>
      <c r="AU952" s="241" t="s">
        <v>84</v>
      </c>
      <c r="AV952" s="14" t="s">
        <v>84</v>
      </c>
      <c r="AW952" s="14" t="s">
        <v>4</v>
      </c>
      <c r="AX952" s="14" t="s">
        <v>82</v>
      </c>
      <c r="AY952" s="241" t="s">
        <v>136</v>
      </c>
    </row>
    <row r="953" s="2" customFormat="1" ht="24.15" customHeight="1">
      <c r="A953" s="40"/>
      <c r="B953" s="41"/>
      <c r="C953" s="202" t="s">
        <v>1064</v>
      </c>
      <c r="D953" s="202" t="s">
        <v>138</v>
      </c>
      <c r="E953" s="203" t="s">
        <v>1065</v>
      </c>
      <c r="F953" s="204" t="s">
        <v>1066</v>
      </c>
      <c r="G953" s="205" t="s">
        <v>212</v>
      </c>
      <c r="H953" s="206">
        <v>46.310000000000002</v>
      </c>
      <c r="I953" s="207"/>
      <c r="J953" s="208">
        <f>ROUND(I953*H953,2)</f>
        <v>0</v>
      </c>
      <c r="K953" s="204" t="s">
        <v>142</v>
      </c>
      <c r="L953" s="46"/>
      <c r="M953" s="209" t="s">
        <v>19</v>
      </c>
      <c r="N953" s="210" t="s">
        <v>45</v>
      </c>
      <c r="O953" s="86"/>
      <c r="P953" s="211">
        <f>O953*H953</f>
        <v>0</v>
      </c>
      <c r="Q953" s="211">
        <v>0.00029999999999999997</v>
      </c>
      <c r="R953" s="211">
        <f>Q953*H953</f>
        <v>0.013892999999999999</v>
      </c>
      <c r="S953" s="211">
        <v>0</v>
      </c>
      <c r="T953" s="212">
        <f>S953*H953</f>
        <v>0</v>
      </c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R953" s="213" t="s">
        <v>254</v>
      </c>
      <c r="AT953" s="213" t="s">
        <v>138</v>
      </c>
      <c r="AU953" s="213" t="s">
        <v>84</v>
      </c>
      <c r="AY953" s="19" t="s">
        <v>136</v>
      </c>
      <c r="BE953" s="214">
        <f>IF(N953="základní",J953,0)</f>
        <v>0</v>
      </c>
      <c r="BF953" s="214">
        <f>IF(N953="snížená",J953,0)</f>
        <v>0</v>
      </c>
      <c r="BG953" s="214">
        <f>IF(N953="zákl. přenesená",J953,0)</f>
        <v>0</v>
      </c>
      <c r="BH953" s="214">
        <f>IF(N953="sníž. přenesená",J953,0)</f>
        <v>0</v>
      </c>
      <c r="BI953" s="214">
        <f>IF(N953="nulová",J953,0)</f>
        <v>0</v>
      </c>
      <c r="BJ953" s="19" t="s">
        <v>82</v>
      </c>
      <c r="BK953" s="214">
        <f>ROUND(I953*H953,2)</f>
        <v>0</v>
      </c>
      <c r="BL953" s="19" t="s">
        <v>254</v>
      </c>
      <c r="BM953" s="213" t="s">
        <v>1067</v>
      </c>
    </row>
    <row r="954" s="2" customFormat="1">
      <c r="A954" s="40"/>
      <c r="B954" s="41"/>
      <c r="C954" s="42"/>
      <c r="D954" s="215" t="s">
        <v>145</v>
      </c>
      <c r="E954" s="42"/>
      <c r="F954" s="216" t="s">
        <v>1068</v>
      </c>
      <c r="G954" s="42"/>
      <c r="H954" s="42"/>
      <c r="I954" s="217"/>
      <c r="J954" s="42"/>
      <c r="K954" s="42"/>
      <c r="L954" s="46"/>
      <c r="M954" s="218"/>
      <c r="N954" s="219"/>
      <c r="O954" s="86"/>
      <c r="P954" s="86"/>
      <c r="Q954" s="86"/>
      <c r="R954" s="86"/>
      <c r="S954" s="86"/>
      <c r="T954" s="87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T954" s="19" t="s">
        <v>145</v>
      </c>
      <c r="AU954" s="19" t="s">
        <v>84</v>
      </c>
    </row>
    <row r="955" s="13" customFormat="1">
      <c r="A955" s="13"/>
      <c r="B955" s="220"/>
      <c r="C955" s="221"/>
      <c r="D955" s="222" t="s">
        <v>147</v>
      </c>
      <c r="E955" s="223" t="s">
        <v>19</v>
      </c>
      <c r="F955" s="224" t="s">
        <v>148</v>
      </c>
      <c r="G955" s="221"/>
      <c r="H955" s="223" t="s">
        <v>19</v>
      </c>
      <c r="I955" s="225"/>
      <c r="J955" s="221"/>
      <c r="K955" s="221"/>
      <c r="L955" s="226"/>
      <c r="M955" s="227"/>
      <c r="N955" s="228"/>
      <c r="O955" s="228"/>
      <c r="P955" s="228"/>
      <c r="Q955" s="228"/>
      <c r="R955" s="228"/>
      <c r="S955" s="228"/>
      <c r="T955" s="229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0" t="s">
        <v>147</v>
      </c>
      <c r="AU955" s="230" t="s">
        <v>84</v>
      </c>
      <c r="AV955" s="13" t="s">
        <v>82</v>
      </c>
      <c r="AW955" s="13" t="s">
        <v>36</v>
      </c>
      <c r="AX955" s="13" t="s">
        <v>74</v>
      </c>
      <c r="AY955" s="230" t="s">
        <v>136</v>
      </c>
    </row>
    <row r="956" s="14" customFormat="1">
      <c r="A956" s="14"/>
      <c r="B956" s="231"/>
      <c r="C956" s="232"/>
      <c r="D956" s="222" t="s">
        <v>147</v>
      </c>
      <c r="E956" s="233" t="s">
        <v>19</v>
      </c>
      <c r="F956" s="234" t="s">
        <v>1069</v>
      </c>
      <c r="G956" s="232"/>
      <c r="H956" s="235">
        <v>10.6</v>
      </c>
      <c r="I956" s="236"/>
      <c r="J956" s="232"/>
      <c r="K956" s="232"/>
      <c r="L956" s="237"/>
      <c r="M956" s="238"/>
      <c r="N956" s="239"/>
      <c r="O956" s="239"/>
      <c r="P956" s="239"/>
      <c r="Q956" s="239"/>
      <c r="R956" s="239"/>
      <c r="S956" s="239"/>
      <c r="T956" s="240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41" t="s">
        <v>147</v>
      </c>
      <c r="AU956" s="241" t="s">
        <v>84</v>
      </c>
      <c r="AV956" s="14" t="s">
        <v>84</v>
      </c>
      <c r="AW956" s="14" t="s">
        <v>36</v>
      </c>
      <c r="AX956" s="14" t="s">
        <v>74</v>
      </c>
      <c r="AY956" s="241" t="s">
        <v>136</v>
      </c>
    </row>
    <row r="957" s="13" customFormat="1">
      <c r="A957" s="13"/>
      <c r="B957" s="220"/>
      <c r="C957" s="221"/>
      <c r="D957" s="222" t="s">
        <v>147</v>
      </c>
      <c r="E957" s="223" t="s">
        <v>19</v>
      </c>
      <c r="F957" s="224" t="s">
        <v>150</v>
      </c>
      <c r="G957" s="221"/>
      <c r="H957" s="223" t="s">
        <v>19</v>
      </c>
      <c r="I957" s="225"/>
      <c r="J957" s="221"/>
      <c r="K957" s="221"/>
      <c r="L957" s="226"/>
      <c r="M957" s="227"/>
      <c r="N957" s="228"/>
      <c r="O957" s="228"/>
      <c r="P957" s="228"/>
      <c r="Q957" s="228"/>
      <c r="R957" s="228"/>
      <c r="S957" s="228"/>
      <c r="T957" s="229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0" t="s">
        <v>147</v>
      </c>
      <c r="AU957" s="230" t="s">
        <v>84</v>
      </c>
      <c r="AV957" s="13" t="s">
        <v>82</v>
      </c>
      <c r="AW957" s="13" t="s">
        <v>36</v>
      </c>
      <c r="AX957" s="13" t="s">
        <v>74</v>
      </c>
      <c r="AY957" s="230" t="s">
        <v>136</v>
      </c>
    </row>
    <row r="958" s="14" customFormat="1">
      <c r="A958" s="14"/>
      <c r="B958" s="231"/>
      <c r="C958" s="232"/>
      <c r="D958" s="222" t="s">
        <v>147</v>
      </c>
      <c r="E958" s="233" t="s">
        <v>19</v>
      </c>
      <c r="F958" s="234" t="s">
        <v>1070</v>
      </c>
      <c r="G958" s="232"/>
      <c r="H958" s="235">
        <v>13.1</v>
      </c>
      <c r="I958" s="236"/>
      <c r="J958" s="232"/>
      <c r="K958" s="232"/>
      <c r="L958" s="237"/>
      <c r="M958" s="238"/>
      <c r="N958" s="239"/>
      <c r="O958" s="239"/>
      <c r="P958" s="239"/>
      <c r="Q958" s="239"/>
      <c r="R958" s="239"/>
      <c r="S958" s="239"/>
      <c r="T958" s="240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41" t="s">
        <v>147</v>
      </c>
      <c r="AU958" s="241" t="s">
        <v>84</v>
      </c>
      <c r="AV958" s="14" t="s">
        <v>84</v>
      </c>
      <c r="AW958" s="14" t="s">
        <v>36</v>
      </c>
      <c r="AX958" s="14" t="s">
        <v>74</v>
      </c>
      <c r="AY958" s="241" t="s">
        <v>136</v>
      </c>
    </row>
    <row r="959" s="13" customFormat="1">
      <c r="A959" s="13"/>
      <c r="B959" s="220"/>
      <c r="C959" s="221"/>
      <c r="D959" s="222" t="s">
        <v>147</v>
      </c>
      <c r="E959" s="223" t="s">
        <v>19</v>
      </c>
      <c r="F959" s="224" t="s">
        <v>433</v>
      </c>
      <c r="G959" s="221"/>
      <c r="H959" s="223" t="s">
        <v>19</v>
      </c>
      <c r="I959" s="225"/>
      <c r="J959" s="221"/>
      <c r="K959" s="221"/>
      <c r="L959" s="226"/>
      <c r="M959" s="227"/>
      <c r="N959" s="228"/>
      <c r="O959" s="228"/>
      <c r="P959" s="228"/>
      <c r="Q959" s="228"/>
      <c r="R959" s="228"/>
      <c r="S959" s="228"/>
      <c r="T959" s="229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0" t="s">
        <v>147</v>
      </c>
      <c r="AU959" s="230" t="s">
        <v>84</v>
      </c>
      <c r="AV959" s="13" t="s">
        <v>82</v>
      </c>
      <c r="AW959" s="13" t="s">
        <v>36</v>
      </c>
      <c r="AX959" s="13" t="s">
        <v>74</v>
      </c>
      <c r="AY959" s="230" t="s">
        <v>136</v>
      </c>
    </row>
    <row r="960" s="14" customFormat="1">
      <c r="A960" s="14"/>
      <c r="B960" s="231"/>
      <c r="C960" s="232"/>
      <c r="D960" s="222" t="s">
        <v>147</v>
      </c>
      <c r="E960" s="233" t="s">
        <v>19</v>
      </c>
      <c r="F960" s="234" t="s">
        <v>1071</v>
      </c>
      <c r="G960" s="232"/>
      <c r="H960" s="235">
        <v>18.399999999999999</v>
      </c>
      <c r="I960" s="236"/>
      <c r="J960" s="232"/>
      <c r="K960" s="232"/>
      <c r="L960" s="237"/>
      <c r="M960" s="238"/>
      <c r="N960" s="239"/>
      <c r="O960" s="239"/>
      <c r="P960" s="239"/>
      <c r="Q960" s="239"/>
      <c r="R960" s="239"/>
      <c r="S960" s="239"/>
      <c r="T960" s="240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41" t="s">
        <v>147</v>
      </c>
      <c r="AU960" s="241" t="s">
        <v>84</v>
      </c>
      <c r="AV960" s="14" t="s">
        <v>84</v>
      </c>
      <c r="AW960" s="14" t="s">
        <v>36</v>
      </c>
      <c r="AX960" s="14" t="s">
        <v>74</v>
      </c>
      <c r="AY960" s="241" t="s">
        <v>136</v>
      </c>
    </row>
    <row r="961" s="15" customFormat="1">
      <c r="A961" s="15"/>
      <c r="B961" s="242"/>
      <c r="C961" s="243"/>
      <c r="D961" s="222" t="s">
        <v>147</v>
      </c>
      <c r="E961" s="244" t="s">
        <v>19</v>
      </c>
      <c r="F961" s="245" t="s">
        <v>155</v>
      </c>
      <c r="G961" s="243"/>
      <c r="H961" s="246">
        <v>42.100000000000001</v>
      </c>
      <c r="I961" s="247"/>
      <c r="J961" s="243"/>
      <c r="K961" s="243"/>
      <c r="L961" s="248"/>
      <c r="M961" s="249"/>
      <c r="N961" s="250"/>
      <c r="O961" s="250"/>
      <c r="P961" s="250"/>
      <c r="Q961" s="250"/>
      <c r="R961" s="250"/>
      <c r="S961" s="250"/>
      <c r="T961" s="251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52" t="s">
        <v>147</v>
      </c>
      <c r="AU961" s="252" t="s">
        <v>84</v>
      </c>
      <c r="AV961" s="15" t="s">
        <v>143</v>
      </c>
      <c r="AW961" s="15" t="s">
        <v>36</v>
      </c>
      <c r="AX961" s="15" t="s">
        <v>82</v>
      </c>
      <c r="AY961" s="252" t="s">
        <v>136</v>
      </c>
    </row>
    <row r="962" s="14" customFormat="1">
      <c r="A962" s="14"/>
      <c r="B962" s="231"/>
      <c r="C962" s="232"/>
      <c r="D962" s="222" t="s">
        <v>147</v>
      </c>
      <c r="E962" s="232"/>
      <c r="F962" s="234" t="s">
        <v>1072</v>
      </c>
      <c r="G962" s="232"/>
      <c r="H962" s="235">
        <v>46.310000000000002</v>
      </c>
      <c r="I962" s="236"/>
      <c r="J962" s="232"/>
      <c r="K962" s="232"/>
      <c r="L962" s="237"/>
      <c r="M962" s="238"/>
      <c r="N962" s="239"/>
      <c r="O962" s="239"/>
      <c r="P962" s="239"/>
      <c r="Q962" s="239"/>
      <c r="R962" s="239"/>
      <c r="S962" s="239"/>
      <c r="T962" s="240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41" t="s">
        <v>147</v>
      </c>
      <c r="AU962" s="241" t="s">
        <v>84</v>
      </c>
      <c r="AV962" s="14" t="s">
        <v>84</v>
      </c>
      <c r="AW962" s="14" t="s">
        <v>4</v>
      </c>
      <c r="AX962" s="14" t="s">
        <v>82</v>
      </c>
      <c r="AY962" s="241" t="s">
        <v>136</v>
      </c>
    </row>
    <row r="963" s="2" customFormat="1" ht="37.8" customHeight="1">
      <c r="A963" s="40"/>
      <c r="B963" s="41"/>
      <c r="C963" s="202" t="s">
        <v>1073</v>
      </c>
      <c r="D963" s="202" t="s">
        <v>138</v>
      </c>
      <c r="E963" s="203" t="s">
        <v>1074</v>
      </c>
      <c r="F963" s="204" t="s">
        <v>1075</v>
      </c>
      <c r="G963" s="205" t="s">
        <v>212</v>
      </c>
      <c r="H963" s="206">
        <v>42.100000000000001</v>
      </c>
      <c r="I963" s="207"/>
      <c r="J963" s="208">
        <f>ROUND(I963*H963,2)</f>
        <v>0</v>
      </c>
      <c r="K963" s="204" t="s">
        <v>142</v>
      </c>
      <c r="L963" s="46"/>
      <c r="M963" s="209" t="s">
        <v>19</v>
      </c>
      <c r="N963" s="210" t="s">
        <v>45</v>
      </c>
      <c r="O963" s="86"/>
      <c r="P963" s="211">
        <f>O963*H963</f>
        <v>0</v>
      </c>
      <c r="Q963" s="211">
        <v>0.0060000000000000001</v>
      </c>
      <c r="R963" s="211">
        <f>Q963*H963</f>
        <v>0.25259999999999999</v>
      </c>
      <c r="S963" s="211">
        <v>0</v>
      </c>
      <c r="T963" s="212">
        <f>S963*H963</f>
        <v>0</v>
      </c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R963" s="213" t="s">
        <v>254</v>
      </c>
      <c r="AT963" s="213" t="s">
        <v>138</v>
      </c>
      <c r="AU963" s="213" t="s">
        <v>84</v>
      </c>
      <c r="AY963" s="19" t="s">
        <v>136</v>
      </c>
      <c r="BE963" s="214">
        <f>IF(N963="základní",J963,0)</f>
        <v>0</v>
      </c>
      <c r="BF963" s="214">
        <f>IF(N963="snížená",J963,0)</f>
        <v>0</v>
      </c>
      <c r="BG963" s="214">
        <f>IF(N963="zákl. přenesená",J963,0)</f>
        <v>0</v>
      </c>
      <c r="BH963" s="214">
        <f>IF(N963="sníž. přenesená",J963,0)</f>
        <v>0</v>
      </c>
      <c r="BI963" s="214">
        <f>IF(N963="nulová",J963,0)</f>
        <v>0</v>
      </c>
      <c r="BJ963" s="19" t="s">
        <v>82</v>
      </c>
      <c r="BK963" s="214">
        <f>ROUND(I963*H963,2)</f>
        <v>0</v>
      </c>
      <c r="BL963" s="19" t="s">
        <v>254</v>
      </c>
      <c r="BM963" s="213" t="s">
        <v>1076</v>
      </c>
    </row>
    <row r="964" s="2" customFormat="1">
      <c r="A964" s="40"/>
      <c r="B964" s="41"/>
      <c r="C964" s="42"/>
      <c r="D964" s="215" t="s">
        <v>145</v>
      </c>
      <c r="E964" s="42"/>
      <c r="F964" s="216" t="s">
        <v>1077</v>
      </c>
      <c r="G964" s="42"/>
      <c r="H964" s="42"/>
      <c r="I964" s="217"/>
      <c r="J964" s="42"/>
      <c r="K964" s="42"/>
      <c r="L964" s="46"/>
      <c r="M964" s="218"/>
      <c r="N964" s="219"/>
      <c r="O964" s="86"/>
      <c r="P964" s="86"/>
      <c r="Q964" s="86"/>
      <c r="R964" s="86"/>
      <c r="S964" s="86"/>
      <c r="T964" s="87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T964" s="19" t="s">
        <v>145</v>
      </c>
      <c r="AU964" s="19" t="s">
        <v>84</v>
      </c>
    </row>
    <row r="965" s="13" customFormat="1">
      <c r="A965" s="13"/>
      <c r="B965" s="220"/>
      <c r="C965" s="221"/>
      <c r="D965" s="222" t="s">
        <v>147</v>
      </c>
      <c r="E965" s="223" t="s">
        <v>19</v>
      </c>
      <c r="F965" s="224" t="s">
        <v>148</v>
      </c>
      <c r="G965" s="221"/>
      <c r="H965" s="223" t="s">
        <v>19</v>
      </c>
      <c r="I965" s="225"/>
      <c r="J965" s="221"/>
      <c r="K965" s="221"/>
      <c r="L965" s="226"/>
      <c r="M965" s="227"/>
      <c r="N965" s="228"/>
      <c r="O965" s="228"/>
      <c r="P965" s="228"/>
      <c r="Q965" s="228"/>
      <c r="R965" s="228"/>
      <c r="S965" s="228"/>
      <c r="T965" s="229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0" t="s">
        <v>147</v>
      </c>
      <c r="AU965" s="230" t="s">
        <v>84</v>
      </c>
      <c r="AV965" s="13" t="s">
        <v>82</v>
      </c>
      <c r="AW965" s="13" t="s">
        <v>36</v>
      </c>
      <c r="AX965" s="13" t="s">
        <v>74</v>
      </c>
      <c r="AY965" s="230" t="s">
        <v>136</v>
      </c>
    </row>
    <row r="966" s="14" customFormat="1">
      <c r="A966" s="14"/>
      <c r="B966" s="231"/>
      <c r="C966" s="232"/>
      <c r="D966" s="222" t="s">
        <v>147</v>
      </c>
      <c r="E966" s="233" t="s">
        <v>19</v>
      </c>
      <c r="F966" s="234" t="s">
        <v>1069</v>
      </c>
      <c r="G966" s="232"/>
      <c r="H966" s="235">
        <v>10.6</v>
      </c>
      <c r="I966" s="236"/>
      <c r="J966" s="232"/>
      <c r="K966" s="232"/>
      <c r="L966" s="237"/>
      <c r="M966" s="238"/>
      <c r="N966" s="239"/>
      <c r="O966" s="239"/>
      <c r="P966" s="239"/>
      <c r="Q966" s="239"/>
      <c r="R966" s="239"/>
      <c r="S966" s="239"/>
      <c r="T966" s="240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41" t="s">
        <v>147</v>
      </c>
      <c r="AU966" s="241" t="s">
        <v>84</v>
      </c>
      <c r="AV966" s="14" t="s">
        <v>84</v>
      </c>
      <c r="AW966" s="14" t="s">
        <v>36</v>
      </c>
      <c r="AX966" s="14" t="s">
        <v>74</v>
      </c>
      <c r="AY966" s="241" t="s">
        <v>136</v>
      </c>
    </row>
    <row r="967" s="13" customFormat="1">
      <c r="A967" s="13"/>
      <c r="B967" s="220"/>
      <c r="C967" s="221"/>
      <c r="D967" s="222" t="s">
        <v>147</v>
      </c>
      <c r="E967" s="223" t="s">
        <v>19</v>
      </c>
      <c r="F967" s="224" t="s">
        <v>150</v>
      </c>
      <c r="G967" s="221"/>
      <c r="H967" s="223" t="s">
        <v>19</v>
      </c>
      <c r="I967" s="225"/>
      <c r="J967" s="221"/>
      <c r="K967" s="221"/>
      <c r="L967" s="226"/>
      <c r="M967" s="227"/>
      <c r="N967" s="228"/>
      <c r="O967" s="228"/>
      <c r="P967" s="228"/>
      <c r="Q967" s="228"/>
      <c r="R967" s="228"/>
      <c r="S967" s="228"/>
      <c r="T967" s="229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0" t="s">
        <v>147</v>
      </c>
      <c r="AU967" s="230" t="s">
        <v>84</v>
      </c>
      <c r="AV967" s="13" t="s">
        <v>82</v>
      </c>
      <c r="AW967" s="13" t="s">
        <v>36</v>
      </c>
      <c r="AX967" s="13" t="s">
        <v>74</v>
      </c>
      <c r="AY967" s="230" t="s">
        <v>136</v>
      </c>
    </row>
    <row r="968" s="14" customFormat="1">
      <c r="A968" s="14"/>
      <c r="B968" s="231"/>
      <c r="C968" s="232"/>
      <c r="D968" s="222" t="s">
        <v>147</v>
      </c>
      <c r="E968" s="233" t="s">
        <v>19</v>
      </c>
      <c r="F968" s="234" t="s">
        <v>1070</v>
      </c>
      <c r="G968" s="232"/>
      <c r="H968" s="235">
        <v>13.1</v>
      </c>
      <c r="I968" s="236"/>
      <c r="J968" s="232"/>
      <c r="K968" s="232"/>
      <c r="L968" s="237"/>
      <c r="M968" s="238"/>
      <c r="N968" s="239"/>
      <c r="O968" s="239"/>
      <c r="P968" s="239"/>
      <c r="Q968" s="239"/>
      <c r="R968" s="239"/>
      <c r="S968" s="239"/>
      <c r="T968" s="240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1" t="s">
        <v>147</v>
      </c>
      <c r="AU968" s="241" t="s">
        <v>84</v>
      </c>
      <c r="AV968" s="14" t="s">
        <v>84</v>
      </c>
      <c r="AW968" s="14" t="s">
        <v>36</v>
      </c>
      <c r="AX968" s="14" t="s">
        <v>74</v>
      </c>
      <c r="AY968" s="241" t="s">
        <v>136</v>
      </c>
    </row>
    <row r="969" s="13" customFormat="1">
      <c r="A969" s="13"/>
      <c r="B969" s="220"/>
      <c r="C969" s="221"/>
      <c r="D969" s="222" t="s">
        <v>147</v>
      </c>
      <c r="E969" s="223" t="s">
        <v>19</v>
      </c>
      <c r="F969" s="224" t="s">
        <v>433</v>
      </c>
      <c r="G969" s="221"/>
      <c r="H969" s="223" t="s">
        <v>19</v>
      </c>
      <c r="I969" s="225"/>
      <c r="J969" s="221"/>
      <c r="K969" s="221"/>
      <c r="L969" s="226"/>
      <c r="M969" s="227"/>
      <c r="N969" s="228"/>
      <c r="O969" s="228"/>
      <c r="P969" s="228"/>
      <c r="Q969" s="228"/>
      <c r="R969" s="228"/>
      <c r="S969" s="228"/>
      <c r="T969" s="229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0" t="s">
        <v>147</v>
      </c>
      <c r="AU969" s="230" t="s">
        <v>84</v>
      </c>
      <c r="AV969" s="13" t="s">
        <v>82</v>
      </c>
      <c r="AW969" s="13" t="s">
        <v>36</v>
      </c>
      <c r="AX969" s="13" t="s">
        <v>74</v>
      </c>
      <c r="AY969" s="230" t="s">
        <v>136</v>
      </c>
    </row>
    <row r="970" s="14" customFormat="1">
      <c r="A970" s="14"/>
      <c r="B970" s="231"/>
      <c r="C970" s="232"/>
      <c r="D970" s="222" t="s">
        <v>147</v>
      </c>
      <c r="E970" s="233" t="s">
        <v>19</v>
      </c>
      <c r="F970" s="234" t="s">
        <v>1071</v>
      </c>
      <c r="G970" s="232"/>
      <c r="H970" s="235">
        <v>18.399999999999999</v>
      </c>
      <c r="I970" s="236"/>
      <c r="J970" s="232"/>
      <c r="K970" s="232"/>
      <c r="L970" s="237"/>
      <c r="M970" s="238"/>
      <c r="N970" s="239"/>
      <c r="O970" s="239"/>
      <c r="P970" s="239"/>
      <c r="Q970" s="239"/>
      <c r="R970" s="239"/>
      <c r="S970" s="239"/>
      <c r="T970" s="240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41" t="s">
        <v>147</v>
      </c>
      <c r="AU970" s="241" t="s">
        <v>84</v>
      </c>
      <c r="AV970" s="14" t="s">
        <v>84</v>
      </c>
      <c r="AW970" s="14" t="s">
        <v>36</v>
      </c>
      <c r="AX970" s="14" t="s">
        <v>74</v>
      </c>
      <c r="AY970" s="241" t="s">
        <v>136</v>
      </c>
    </row>
    <row r="971" s="15" customFormat="1">
      <c r="A971" s="15"/>
      <c r="B971" s="242"/>
      <c r="C971" s="243"/>
      <c r="D971" s="222" t="s">
        <v>147</v>
      </c>
      <c r="E971" s="244" t="s">
        <v>19</v>
      </c>
      <c r="F971" s="245" t="s">
        <v>155</v>
      </c>
      <c r="G971" s="243"/>
      <c r="H971" s="246">
        <v>42.100000000000001</v>
      </c>
      <c r="I971" s="247"/>
      <c r="J971" s="243"/>
      <c r="K971" s="243"/>
      <c r="L971" s="248"/>
      <c r="M971" s="249"/>
      <c r="N971" s="250"/>
      <c r="O971" s="250"/>
      <c r="P971" s="250"/>
      <c r="Q971" s="250"/>
      <c r="R971" s="250"/>
      <c r="S971" s="250"/>
      <c r="T971" s="251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T971" s="252" t="s">
        <v>147</v>
      </c>
      <c r="AU971" s="252" t="s">
        <v>84</v>
      </c>
      <c r="AV971" s="15" t="s">
        <v>143</v>
      </c>
      <c r="AW971" s="15" t="s">
        <v>36</v>
      </c>
      <c r="AX971" s="15" t="s">
        <v>82</v>
      </c>
      <c r="AY971" s="252" t="s">
        <v>136</v>
      </c>
    </row>
    <row r="972" s="2" customFormat="1" ht="24.15" customHeight="1">
      <c r="A972" s="40"/>
      <c r="B972" s="41"/>
      <c r="C972" s="253" t="s">
        <v>1078</v>
      </c>
      <c r="D972" s="253" t="s">
        <v>185</v>
      </c>
      <c r="E972" s="254" t="s">
        <v>1079</v>
      </c>
      <c r="F972" s="255" t="s">
        <v>1080</v>
      </c>
      <c r="G972" s="256" t="s">
        <v>212</v>
      </c>
      <c r="H972" s="257">
        <v>46.310000000000002</v>
      </c>
      <c r="I972" s="258"/>
      <c r="J972" s="259">
        <f>ROUND(I972*H972,2)</f>
        <v>0</v>
      </c>
      <c r="K972" s="255" t="s">
        <v>142</v>
      </c>
      <c r="L972" s="260"/>
      <c r="M972" s="261" t="s">
        <v>19</v>
      </c>
      <c r="N972" s="262" t="s">
        <v>45</v>
      </c>
      <c r="O972" s="86"/>
      <c r="P972" s="211">
        <f>O972*H972</f>
        <v>0</v>
      </c>
      <c r="Q972" s="211">
        <v>0.01771</v>
      </c>
      <c r="R972" s="211">
        <f>Q972*H972</f>
        <v>0.82015009999999999</v>
      </c>
      <c r="S972" s="211">
        <v>0</v>
      </c>
      <c r="T972" s="212">
        <f>S972*H972</f>
        <v>0</v>
      </c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R972" s="213" t="s">
        <v>359</v>
      </c>
      <c r="AT972" s="213" t="s">
        <v>185</v>
      </c>
      <c r="AU972" s="213" t="s">
        <v>84</v>
      </c>
      <c r="AY972" s="19" t="s">
        <v>136</v>
      </c>
      <c r="BE972" s="214">
        <f>IF(N972="základní",J972,0)</f>
        <v>0</v>
      </c>
      <c r="BF972" s="214">
        <f>IF(N972="snížená",J972,0)</f>
        <v>0</v>
      </c>
      <c r="BG972" s="214">
        <f>IF(N972="zákl. přenesená",J972,0)</f>
        <v>0</v>
      </c>
      <c r="BH972" s="214">
        <f>IF(N972="sníž. přenesená",J972,0)</f>
        <v>0</v>
      </c>
      <c r="BI972" s="214">
        <f>IF(N972="nulová",J972,0)</f>
        <v>0</v>
      </c>
      <c r="BJ972" s="19" t="s">
        <v>82</v>
      </c>
      <c r="BK972" s="214">
        <f>ROUND(I972*H972,2)</f>
        <v>0</v>
      </c>
      <c r="BL972" s="19" t="s">
        <v>254</v>
      </c>
      <c r="BM972" s="213" t="s">
        <v>1081</v>
      </c>
    </row>
    <row r="973" s="13" customFormat="1">
      <c r="A973" s="13"/>
      <c r="B973" s="220"/>
      <c r="C973" s="221"/>
      <c r="D973" s="222" t="s">
        <v>147</v>
      </c>
      <c r="E973" s="223" t="s">
        <v>19</v>
      </c>
      <c r="F973" s="224" t="s">
        <v>148</v>
      </c>
      <c r="G973" s="221"/>
      <c r="H973" s="223" t="s">
        <v>19</v>
      </c>
      <c r="I973" s="225"/>
      <c r="J973" s="221"/>
      <c r="K973" s="221"/>
      <c r="L973" s="226"/>
      <c r="M973" s="227"/>
      <c r="N973" s="228"/>
      <c r="O973" s="228"/>
      <c r="P973" s="228"/>
      <c r="Q973" s="228"/>
      <c r="R973" s="228"/>
      <c r="S973" s="228"/>
      <c r="T973" s="229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30" t="s">
        <v>147</v>
      </c>
      <c r="AU973" s="230" t="s">
        <v>84</v>
      </c>
      <c r="AV973" s="13" t="s">
        <v>82</v>
      </c>
      <c r="AW973" s="13" t="s">
        <v>36</v>
      </c>
      <c r="AX973" s="13" t="s">
        <v>74</v>
      </c>
      <c r="AY973" s="230" t="s">
        <v>136</v>
      </c>
    </row>
    <row r="974" s="14" customFormat="1">
      <c r="A974" s="14"/>
      <c r="B974" s="231"/>
      <c r="C974" s="232"/>
      <c r="D974" s="222" t="s">
        <v>147</v>
      </c>
      <c r="E974" s="233" t="s">
        <v>19</v>
      </c>
      <c r="F974" s="234" t="s">
        <v>1069</v>
      </c>
      <c r="G974" s="232"/>
      <c r="H974" s="235">
        <v>10.6</v>
      </c>
      <c r="I974" s="236"/>
      <c r="J974" s="232"/>
      <c r="K974" s="232"/>
      <c r="L974" s="237"/>
      <c r="M974" s="238"/>
      <c r="N974" s="239"/>
      <c r="O974" s="239"/>
      <c r="P974" s="239"/>
      <c r="Q974" s="239"/>
      <c r="R974" s="239"/>
      <c r="S974" s="239"/>
      <c r="T974" s="240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41" t="s">
        <v>147</v>
      </c>
      <c r="AU974" s="241" t="s">
        <v>84</v>
      </c>
      <c r="AV974" s="14" t="s">
        <v>84</v>
      </c>
      <c r="AW974" s="14" t="s">
        <v>36</v>
      </c>
      <c r="AX974" s="14" t="s">
        <v>74</v>
      </c>
      <c r="AY974" s="241" t="s">
        <v>136</v>
      </c>
    </row>
    <row r="975" s="13" customFormat="1">
      <c r="A975" s="13"/>
      <c r="B975" s="220"/>
      <c r="C975" s="221"/>
      <c r="D975" s="222" t="s">
        <v>147</v>
      </c>
      <c r="E975" s="223" t="s">
        <v>19</v>
      </c>
      <c r="F975" s="224" t="s">
        <v>150</v>
      </c>
      <c r="G975" s="221"/>
      <c r="H975" s="223" t="s">
        <v>19</v>
      </c>
      <c r="I975" s="225"/>
      <c r="J975" s="221"/>
      <c r="K975" s="221"/>
      <c r="L975" s="226"/>
      <c r="M975" s="227"/>
      <c r="N975" s="228"/>
      <c r="O975" s="228"/>
      <c r="P975" s="228"/>
      <c r="Q975" s="228"/>
      <c r="R975" s="228"/>
      <c r="S975" s="228"/>
      <c r="T975" s="229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0" t="s">
        <v>147</v>
      </c>
      <c r="AU975" s="230" t="s">
        <v>84</v>
      </c>
      <c r="AV975" s="13" t="s">
        <v>82</v>
      </c>
      <c r="AW975" s="13" t="s">
        <v>36</v>
      </c>
      <c r="AX975" s="13" t="s">
        <v>74</v>
      </c>
      <c r="AY975" s="230" t="s">
        <v>136</v>
      </c>
    </row>
    <row r="976" s="14" customFormat="1">
      <c r="A976" s="14"/>
      <c r="B976" s="231"/>
      <c r="C976" s="232"/>
      <c r="D976" s="222" t="s">
        <v>147</v>
      </c>
      <c r="E976" s="233" t="s">
        <v>19</v>
      </c>
      <c r="F976" s="234" t="s">
        <v>1070</v>
      </c>
      <c r="G976" s="232"/>
      <c r="H976" s="235">
        <v>13.1</v>
      </c>
      <c r="I976" s="236"/>
      <c r="J976" s="232"/>
      <c r="K976" s="232"/>
      <c r="L976" s="237"/>
      <c r="M976" s="238"/>
      <c r="N976" s="239"/>
      <c r="O976" s="239"/>
      <c r="P976" s="239"/>
      <c r="Q976" s="239"/>
      <c r="R976" s="239"/>
      <c r="S976" s="239"/>
      <c r="T976" s="240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41" t="s">
        <v>147</v>
      </c>
      <c r="AU976" s="241" t="s">
        <v>84</v>
      </c>
      <c r="AV976" s="14" t="s">
        <v>84</v>
      </c>
      <c r="AW976" s="14" t="s">
        <v>36</v>
      </c>
      <c r="AX976" s="14" t="s">
        <v>74</v>
      </c>
      <c r="AY976" s="241" t="s">
        <v>136</v>
      </c>
    </row>
    <row r="977" s="13" customFormat="1">
      <c r="A977" s="13"/>
      <c r="B977" s="220"/>
      <c r="C977" s="221"/>
      <c r="D977" s="222" t="s">
        <v>147</v>
      </c>
      <c r="E977" s="223" t="s">
        <v>19</v>
      </c>
      <c r="F977" s="224" t="s">
        <v>433</v>
      </c>
      <c r="G977" s="221"/>
      <c r="H977" s="223" t="s">
        <v>19</v>
      </c>
      <c r="I977" s="225"/>
      <c r="J977" s="221"/>
      <c r="K977" s="221"/>
      <c r="L977" s="226"/>
      <c r="M977" s="227"/>
      <c r="N977" s="228"/>
      <c r="O977" s="228"/>
      <c r="P977" s="228"/>
      <c r="Q977" s="228"/>
      <c r="R977" s="228"/>
      <c r="S977" s="228"/>
      <c r="T977" s="229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0" t="s">
        <v>147</v>
      </c>
      <c r="AU977" s="230" t="s">
        <v>84</v>
      </c>
      <c r="AV977" s="13" t="s">
        <v>82</v>
      </c>
      <c r="AW977" s="13" t="s">
        <v>36</v>
      </c>
      <c r="AX977" s="13" t="s">
        <v>74</v>
      </c>
      <c r="AY977" s="230" t="s">
        <v>136</v>
      </c>
    </row>
    <row r="978" s="14" customFormat="1">
      <c r="A978" s="14"/>
      <c r="B978" s="231"/>
      <c r="C978" s="232"/>
      <c r="D978" s="222" t="s">
        <v>147</v>
      </c>
      <c r="E978" s="233" t="s">
        <v>19</v>
      </c>
      <c r="F978" s="234" t="s">
        <v>1071</v>
      </c>
      <c r="G978" s="232"/>
      <c r="H978" s="235">
        <v>18.399999999999999</v>
      </c>
      <c r="I978" s="236"/>
      <c r="J978" s="232"/>
      <c r="K978" s="232"/>
      <c r="L978" s="237"/>
      <c r="M978" s="238"/>
      <c r="N978" s="239"/>
      <c r="O978" s="239"/>
      <c r="P978" s="239"/>
      <c r="Q978" s="239"/>
      <c r="R978" s="239"/>
      <c r="S978" s="239"/>
      <c r="T978" s="240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41" t="s">
        <v>147</v>
      </c>
      <c r="AU978" s="241" t="s">
        <v>84</v>
      </c>
      <c r="AV978" s="14" t="s">
        <v>84</v>
      </c>
      <c r="AW978" s="14" t="s">
        <v>36</v>
      </c>
      <c r="AX978" s="14" t="s">
        <v>74</v>
      </c>
      <c r="AY978" s="241" t="s">
        <v>136</v>
      </c>
    </row>
    <row r="979" s="15" customFormat="1">
      <c r="A979" s="15"/>
      <c r="B979" s="242"/>
      <c r="C979" s="243"/>
      <c r="D979" s="222" t="s">
        <v>147</v>
      </c>
      <c r="E979" s="244" t="s">
        <v>19</v>
      </c>
      <c r="F979" s="245" t="s">
        <v>155</v>
      </c>
      <c r="G979" s="243"/>
      <c r="H979" s="246">
        <v>42.100000000000001</v>
      </c>
      <c r="I979" s="247"/>
      <c r="J979" s="243"/>
      <c r="K979" s="243"/>
      <c r="L979" s="248"/>
      <c r="M979" s="249"/>
      <c r="N979" s="250"/>
      <c r="O979" s="250"/>
      <c r="P979" s="250"/>
      <c r="Q979" s="250"/>
      <c r="R979" s="250"/>
      <c r="S979" s="250"/>
      <c r="T979" s="251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52" t="s">
        <v>147</v>
      </c>
      <c r="AU979" s="252" t="s">
        <v>84</v>
      </c>
      <c r="AV979" s="15" t="s">
        <v>143</v>
      </c>
      <c r="AW979" s="15" t="s">
        <v>36</v>
      </c>
      <c r="AX979" s="15" t="s">
        <v>82</v>
      </c>
      <c r="AY979" s="252" t="s">
        <v>136</v>
      </c>
    </row>
    <row r="980" s="14" customFormat="1">
      <c r="A980" s="14"/>
      <c r="B980" s="231"/>
      <c r="C980" s="232"/>
      <c r="D980" s="222" t="s">
        <v>147</v>
      </c>
      <c r="E980" s="232"/>
      <c r="F980" s="234" t="s">
        <v>1072</v>
      </c>
      <c r="G980" s="232"/>
      <c r="H980" s="235">
        <v>46.310000000000002</v>
      </c>
      <c r="I980" s="236"/>
      <c r="J980" s="232"/>
      <c r="K980" s="232"/>
      <c r="L980" s="237"/>
      <c r="M980" s="238"/>
      <c r="N980" s="239"/>
      <c r="O980" s="239"/>
      <c r="P980" s="239"/>
      <c r="Q980" s="239"/>
      <c r="R980" s="239"/>
      <c r="S980" s="239"/>
      <c r="T980" s="240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41" t="s">
        <v>147</v>
      </c>
      <c r="AU980" s="241" t="s">
        <v>84</v>
      </c>
      <c r="AV980" s="14" t="s">
        <v>84</v>
      </c>
      <c r="AW980" s="14" t="s">
        <v>4</v>
      </c>
      <c r="AX980" s="14" t="s">
        <v>82</v>
      </c>
      <c r="AY980" s="241" t="s">
        <v>136</v>
      </c>
    </row>
    <row r="981" s="2" customFormat="1" ht="33" customHeight="1">
      <c r="A981" s="40"/>
      <c r="B981" s="41"/>
      <c r="C981" s="202" t="s">
        <v>1082</v>
      </c>
      <c r="D981" s="202" t="s">
        <v>138</v>
      </c>
      <c r="E981" s="203" t="s">
        <v>1083</v>
      </c>
      <c r="F981" s="204" t="s">
        <v>1084</v>
      </c>
      <c r="G981" s="205" t="s">
        <v>393</v>
      </c>
      <c r="H981" s="206">
        <v>22.850000000000001</v>
      </c>
      <c r="I981" s="207"/>
      <c r="J981" s="208">
        <f>ROUND(I981*H981,2)</f>
        <v>0</v>
      </c>
      <c r="K981" s="204" t="s">
        <v>142</v>
      </c>
      <c r="L981" s="46"/>
      <c r="M981" s="209" t="s">
        <v>19</v>
      </c>
      <c r="N981" s="210" t="s">
        <v>45</v>
      </c>
      <c r="O981" s="86"/>
      <c r="P981" s="211">
        <f>O981*H981</f>
        <v>0</v>
      </c>
      <c r="Q981" s="211">
        <v>0.00018000000000000001</v>
      </c>
      <c r="R981" s="211">
        <f>Q981*H981</f>
        <v>0.0041130000000000003</v>
      </c>
      <c r="S981" s="211">
        <v>0</v>
      </c>
      <c r="T981" s="212">
        <f>S981*H981</f>
        <v>0</v>
      </c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R981" s="213" t="s">
        <v>254</v>
      </c>
      <c r="AT981" s="213" t="s">
        <v>138</v>
      </c>
      <c r="AU981" s="213" t="s">
        <v>84</v>
      </c>
      <c r="AY981" s="19" t="s">
        <v>136</v>
      </c>
      <c r="BE981" s="214">
        <f>IF(N981="základní",J981,0)</f>
        <v>0</v>
      </c>
      <c r="BF981" s="214">
        <f>IF(N981="snížená",J981,0)</f>
        <v>0</v>
      </c>
      <c r="BG981" s="214">
        <f>IF(N981="zákl. přenesená",J981,0)</f>
        <v>0</v>
      </c>
      <c r="BH981" s="214">
        <f>IF(N981="sníž. přenesená",J981,0)</f>
        <v>0</v>
      </c>
      <c r="BI981" s="214">
        <f>IF(N981="nulová",J981,0)</f>
        <v>0</v>
      </c>
      <c r="BJ981" s="19" t="s">
        <v>82</v>
      </c>
      <c r="BK981" s="214">
        <f>ROUND(I981*H981,2)</f>
        <v>0</v>
      </c>
      <c r="BL981" s="19" t="s">
        <v>254</v>
      </c>
      <c r="BM981" s="213" t="s">
        <v>1085</v>
      </c>
    </row>
    <row r="982" s="2" customFormat="1">
      <c r="A982" s="40"/>
      <c r="B982" s="41"/>
      <c r="C982" s="42"/>
      <c r="D982" s="215" t="s">
        <v>145</v>
      </c>
      <c r="E982" s="42"/>
      <c r="F982" s="216" t="s">
        <v>1086</v>
      </c>
      <c r="G982" s="42"/>
      <c r="H982" s="42"/>
      <c r="I982" s="217"/>
      <c r="J982" s="42"/>
      <c r="K982" s="42"/>
      <c r="L982" s="46"/>
      <c r="M982" s="218"/>
      <c r="N982" s="219"/>
      <c r="O982" s="86"/>
      <c r="P982" s="86"/>
      <c r="Q982" s="86"/>
      <c r="R982" s="86"/>
      <c r="S982" s="86"/>
      <c r="T982" s="87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T982" s="19" t="s">
        <v>145</v>
      </c>
      <c r="AU982" s="19" t="s">
        <v>84</v>
      </c>
    </row>
    <row r="983" s="13" customFormat="1">
      <c r="A983" s="13"/>
      <c r="B983" s="220"/>
      <c r="C983" s="221"/>
      <c r="D983" s="222" t="s">
        <v>147</v>
      </c>
      <c r="E983" s="223" t="s">
        <v>19</v>
      </c>
      <c r="F983" s="224" t="s">
        <v>148</v>
      </c>
      <c r="G983" s="221"/>
      <c r="H983" s="223" t="s">
        <v>19</v>
      </c>
      <c r="I983" s="225"/>
      <c r="J983" s="221"/>
      <c r="K983" s="221"/>
      <c r="L983" s="226"/>
      <c r="M983" s="227"/>
      <c r="N983" s="228"/>
      <c r="O983" s="228"/>
      <c r="P983" s="228"/>
      <c r="Q983" s="228"/>
      <c r="R983" s="228"/>
      <c r="S983" s="228"/>
      <c r="T983" s="229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0" t="s">
        <v>147</v>
      </c>
      <c r="AU983" s="230" t="s">
        <v>84</v>
      </c>
      <c r="AV983" s="13" t="s">
        <v>82</v>
      </c>
      <c r="AW983" s="13" t="s">
        <v>36</v>
      </c>
      <c r="AX983" s="13" t="s">
        <v>74</v>
      </c>
      <c r="AY983" s="230" t="s">
        <v>136</v>
      </c>
    </row>
    <row r="984" s="14" customFormat="1">
      <c r="A984" s="14"/>
      <c r="B984" s="231"/>
      <c r="C984" s="232"/>
      <c r="D984" s="222" t="s">
        <v>147</v>
      </c>
      <c r="E984" s="233" t="s">
        <v>19</v>
      </c>
      <c r="F984" s="234" t="s">
        <v>1087</v>
      </c>
      <c r="G984" s="232"/>
      <c r="H984" s="235">
        <v>5.2999999999999998</v>
      </c>
      <c r="I984" s="236"/>
      <c r="J984" s="232"/>
      <c r="K984" s="232"/>
      <c r="L984" s="237"/>
      <c r="M984" s="238"/>
      <c r="N984" s="239"/>
      <c r="O984" s="239"/>
      <c r="P984" s="239"/>
      <c r="Q984" s="239"/>
      <c r="R984" s="239"/>
      <c r="S984" s="239"/>
      <c r="T984" s="240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41" t="s">
        <v>147</v>
      </c>
      <c r="AU984" s="241" t="s">
        <v>84</v>
      </c>
      <c r="AV984" s="14" t="s">
        <v>84</v>
      </c>
      <c r="AW984" s="14" t="s">
        <v>36</v>
      </c>
      <c r="AX984" s="14" t="s">
        <v>74</v>
      </c>
      <c r="AY984" s="241" t="s">
        <v>136</v>
      </c>
    </row>
    <row r="985" s="13" customFormat="1">
      <c r="A985" s="13"/>
      <c r="B985" s="220"/>
      <c r="C985" s="221"/>
      <c r="D985" s="222" t="s">
        <v>147</v>
      </c>
      <c r="E985" s="223" t="s">
        <v>19</v>
      </c>
      <c r="F985" s="224" t="s">
        <v>150</v>
      </c>
      <c r="G985" s="221"/>
      <c r="H985" s="223" t="s">
        <v>19</v>
      </c>
      <c r="I985" s="225"/>
      <c r="J985" s="221"/>
      <c r="K985" s="221"/>
      <c r="L985" s="226"/>
      <c r="M985" s="227"/>
      <c r="N985" s="228"/>
      <c r="O985" s="228"/>
      <c r="P985" s="228"/>
      <c r="Q985" s="228"/>
      <c r="R985" s="228"/>
      <c r="S985" s="228"/>
      <c r="T985" s="229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0" t="s">
        <v>147</v>
      </c>
      <c r="AU985" s="230" t="s">
        <v>84</v>
      </c>
      <c r="AV985" s="13" t="s">
        <v>82</v>
      </c>
      <c r="AW985" s="13" t="s">
        <v>36</v>
      </c>
      <c r="AX985" s="13" t="s">
        <v>74</v>
      </c>
      <c r="AY985" s="230" t="s">
        <v>136</v>
      </c>
    </row>
    <row r="986" s="14" customFormat="1">
      <c r="A986" s="14"/>
      <c r="B986" s="231"/>
      <c r="C986" s="232"/>
      <c r="D986" s="222" t="s">
        <v>147</v>
      </c>
      <c r="E986" s="233" t="s">
        <v>19</v>
      </c>
      <c r="F986" s="234" t="s">
        <v>1088</v>
      </c>
      <c r="G986" s="232"/>
      <c r="H986" s="235">
        <v>6.5499999999999998</v>
      </c>
      <c r="I986" s="236"/>
      <c r="J986" s="232"/>
      <c r="K986" s="232"/>
      <c r="L986" s="237"/>
      <c r="M986" s="238"/>
      <c r="N986" s="239"/>
      <c r="O986" s="239"/>
      <c r="P986" s="239"/>
      <c r="Q986" s="239"/>
      <c r="R986" s="239"/>
      <c r="S986" s="239"/>
      <c r="T986" s="240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41" t="s">
        <v>147</v>
      </c>
      <c r="AU986" s="241" t="s">
        <v>84</v>
      </c>
      <c r="AV986" s="14" t="s">
        <v>84</v>
      </c>
      <c r="AW986" s="14" t="s">
        <v>36</v>
      </c>
      <c r="AX986" s="14" t="s">
        <v>74</v>
      </c>
      <c r="AY986" s="241" t="s">
        <v>136</v>
      </c>
    </row>
    <row r="987" s="13" customFormat="1">
      <c r="A987" s="13"/>
      <c r="B987" s="220"/>
      <c r="C987" s="221"/>
      <c r="D987" s="222" t="s">
        <v>147</v>
      </c>
      <c r="E987" s="223" t="s">
        <v>19</v>
      </c>
      <c r="F987" s="224" t="s">
        <v>433</v>
      </c>
      <c r="G987" s="221"/>
      <c r="H987" s="223" t="s">
        <v>19</v>
      </c>
      <c r="I987" s="225"/>
      <c r="J987" s="221"/>
      <c r="K987" s="221"/>
      <c r="L987" s="226"/>
      <c r="M987" s="227"/>
      <c r="N987" s="228"/>
      <c r="O987" s="228"/>
      <c r="P987" s="228"/>
      <c r="Q987" s="228"/>
      <c r="R987" s="228"/>
      <c r="S987" s="228"/>
      <c r="T987" s="229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0" t="s">
        <v>147</v>
      </c>
      <c r="AU987" s="230" t="s">
        <v>84</v>
      </c>
      <c r="AV987" s="13" t="s">
        <v>82</v>
      </c>
      <c r="AW987" s="13" t="s">
        <v>36</v>
      </c>
      <c r="AX987" s="13" t="s">
        <v>74</v>
      </c>
      <c r="AY987" s="230" t="s">
        <v>136</v>
      </c>
    </row>
    <row r="988" s="14" customFormat="1">
      <c r="A988" s="14"/>
      <c r="B988" s="231"/>
      <c r="C988" s="232"/>
      <c r="D988" s="222" t="s">
        <v>147</v>
      </c>
      <c r="E988" s="233" t="s">
        <v>19</v>
      </c>
      <c r="F988" s="234" t="s">
        <v>1089</v>
      </c>
      <c r="G988" s="232"/>
      <c r="H988" s="235">
        <v>11</v>
      </c>
      <c r="I988" s="236"/>
      <c r="J988" s="232"/>
      <c r="K988" s="232"/>
      <c r="L988" s="237"/>
      <c r="M988" s="238"/>
      <c r="N988" s="239"/>
      <c r="O988" s="239"/>
      <c r="P988" s="239"/>
      <c r="Q988" s="239"/>
      <c r="R988" s="239"/>
      <c r="S988" s="239"/>
      <c r="T988" s="240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41" t="s">
        <v>147</v>
      </c>
      <c r="AU988" s="241" t="s">
        <v>84</v>
      </c>
      <c r="AV988" s="14" t="s">
        <v>84</v>
      </c>
      <c r="AW988" s="14" t="s">
        <v>36</v>
      </c>
      <c r="AX988" s="14" t="s">
        <v>74</v>
      </c>
      <c r="AY988" s="241" t="s">
        <v>136</v>
      </c>
    </row>
    <row r="989" s="15" customFormat="1">
      <c r="A989" s="15"/>
      <c r="B989" s="242"/>
      <c r="C989" s="243"/>
      <c r="D989" s="222" t="s">
        <v>147</v>
      </c>
      <c r="E989" s="244" t="s">
        <v>19</v>
      </c>
      <c r="F989" s="245" t="s">
        <v>155</v>
      </c>
      <c r="G989" s="243"/>
      <c r="H989" s="246">
        <v>22.850000000000001</v>
      </c>
      <c r="I989" s="247"/>
      <c r="J989" s="243"/>
      <c r="K989" s="243"/>
      <c r="L989" s="248"/>
      <c r="M989" s="249"/>
      <c r="N989" s="250"/>
      <c r="O989" s="250"/>
      <c r="P989" s="250"/>
      <c r="Q989" s="250"/>
      <c r="R989" s="250"/>
      <c r="S989" s="250"/>
      <c r="T989" s="251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T989" s="252" t="s">
        <v>147</v>
      </c>
      <c r="AU989" s="252" t="s">
        <v>84</v>
      </c>
      <c r="AV989" s="15" t="s">
        <v>143</v>
      </c>
      <c r="AW989" s="15" t="s">
        <v>36</v>
      </c>
      <c r="AX989" s="15" t="s">
        <v>82</v>
      </c>
      <c r="AY989" s="252" t="s">
        <v>136</v>
      </c>
    </row>
    <row r="990" s="2" customFormat="1" ht="16.5" customHeight="1">
      <c r="A990" s="40"/>
      <c r="B990" s="41"/>
      <c r="C990" s="253" t="s">
        <v>1090</v>
      </c>
      <c r="D990" s="253" t="s">
        <v>185</v>
      </c>
      <c r="E990" s="254" t="s">
        <v>1091</v>
      </c>
      <c r="F990" s="255" t="s">
        <v>1092</v>
      </c>
      <c r="G990" s="256" t="s">
        <v>393</v>
      </c>
      <c r="H990" s="257">
        <v>23.992999999999999</v>
      </c>
      <c r="I990" s="258"/>
      <c r="J990" s="259">
        <f>ROUND(I990*H990,2)</f>
        <v>0</v>
      </c>
      <c r="K990" s="255" t="s">
        <v>142</v>
      </c>
      <c r="L990" s="260"/>
      <c r="M990" s="261" t="s">
        <v>19</v>
      </c>
      <c r="N990" s="262" t="s">
        <v>45</v>
      </c>
      <c r="O990" s="86"/>
      <c r="P990" s="211">
        <f>O990*H990</f>
        <v>0</v>
      </c>
      <c r="Q990" s="211">
        <v>0.00029999999999999997</v>
      </c>
      <c r="R990" s="211">
        <f>Q990*H990</f>
        <v>0.0071978999999999993</v>
      </c>
      <c r="S990" s="211">
        <v>0</v>
      </c>
      <c r="T990" s="212">
        <f>S990*H990</f>
        <v>0</v>
      </c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R990" s="213" t="s">
        <v>359</v>
      </c>
      <c r="AT990" s="213" t="s">
        <v>185</v>
      </c>
      <c r="AU990" s="213" t="s">
        <v>84</v>
      </c>
      <c r="AY990" s="19" t="s">
        <v>136</v>
      </c>
      <c r="BE990" s="214">
        <f>IF(N990="základní",J990,0)</f>
        <v>0</v>
      </c>
      <c r="BF990" s="214">
        <f>IF(N990="snížená",J990,0)</f>
        <v>0</v>
      </c>
      <c r="BG990" s="214">
        <f>IF(N990="zákl. přenesená",J990,0)</f>
        <v>0</v>
      </c>
      <c r="BH990" s="214">
        <f>IF(N990="sníž. přenesená",J990,0)</f>
        <v>0</v>
      </c>
      <c r="BI990" s="214">
        <f>IF(N990="nulová",J990,0)</f>
        <v>0</v>
      </c>
      <c r="BJ990" s="19" t="s">
        <v>82</v>
      </c>
      <c r="BK990" s="214">
        <f>ROUND(I990*H990,2)</f>
        <v>0</v>
      </c>
      <c r="BL990" s="19" t="s">
        <v>254</v>
      </c>
      <c r="BM990" s="213" t="s">
        <v>1093</v>
      </c>
    </row>
    <row r="991" s="13" customFormat="1">
      <c r="A991" s="13"/>
      <c r="B991" s="220"/>
      <c r="C991" s="221"/>
      <c r="D991" s="222" t="s">
        <v>147</v>
      </c>
      <c r="E991" s="223" t="s">
        <v>19</v>
      </c>
      <c r="F991" s="224" t="s">
        <v>148</v>
      </c>
      <c r="G991" s="221"/>
      <c r="H991" s="223" t="s">
        <v>19</v>
      </c>
      <c r="I991" s="225"/>
      <c r="J991" s="221"/>
      <c r="K991" s="221"/>
      <c r="L991" s="226"/>
      <c r="M991" s="227"/>
      <c r="N991" s="228"/>
      <c r="O991" s="228"/>
      <c r="P991" s="228"/>
      <c r="Q991" s="228"/>
      <c r="R991" s="228"/>
      <c r="S991" s="228"/>
      <c r="T991" s="229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30" t="s">
        <v>147</v>
      </c>
      <c r="AU991" s="230" t="s">
        <v>84</v>
      </c>
      <c r="AV991" s="13" t="s">
        <v>82</v>
      </c>
      <c r="AW991" s="13" t="s">
        <v>36</v>
      </c>
      <c r="AX991" s="13" t="s">
        <v>74</v>
      </c>
      <c r="AY991" s="230" t="s">
        <v>136</v>
      </c>
    </row>
    <row r="992" s="14" customFormat="1">
      <c r="A992" s="14"/>
      <c r="B992" s="231"/>
      <c r="C992" s="232"/>
      <c r="D992" s="222" t="s">
        <v>147</v>
      </c>
      <c r="E992" s="233" t="s">
        <v>19</v>
      </c>
      <c r="F992" s="234" t="s">
        <v>1087</v>
      </c>
      <c r="G992" s="232"/>
      <c r="H992" s="235">
        <v>5.2999999999999998</v>
      </c>
      <c r="I992" s="236"/>
      <c r="J992" s="232"/>
      <c r="K992" s="232"/>
      <c r="L992" s="237"/>
      <c r="M992" s="238"/>
      <c r="N992" s="239"/>
      <c r="O992" s="239"/>
      <c r="P992" s="239"/>
      <c r="Q992" s="239"/>
      <c r="R992" s="239"/>
      <c r="S992" s="239"/>
      <c r="T992" s="240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41" t="s">
        <v>147</v>
      </c>
      <c r="AU992" s="241" t="s">
        <v>84</v>
      </c>
      <c r="AV992" s="14" t="s">
        <v>84</v>
      </c>
      <c r="AW992" s="14" t="s">
        <v>36</v>
      </c>
      <c r="AX992" s="14" t="s">
        <v>74</v>
      </c>
      <c r="AY992" s="241" t="s">
        <v>136</v>
      </c>
    </row>
    <row r="993" s="13" customFormat="1">
      <c r="A993" s="13"/>
      <c r="B993" s="220"/>
      <c r="C993" s="221"/>
      <c r="D993" s="222" t="s">
        <v>147</v>
      </c>
      <c r="E993" s="223" t="s">
        <v>19</v>
      </c>
      <c r="F993" s="224" t="s">
        <v>150</v>
      </c>
      <c r="G993" s="221"/>
      <c r="H993" s="223" t="s">
        <v>19</v>
      </c>
      <c r="I993" s="225"/>
      <c r="J993" s="221"/>
      <c r="K993" s="221"/>
      <c r="L993" s="226"/>
      <c r="M993" s="227"/>
      <c r="N993" s="228"/>
      <c r="O993" s="228"/>
      <c r="P993" s="228"/>
      <c r="Q993" s="228"/>
      <c r="R993" s="228"/>
      <c r="S993" s="228"/>
      <c r="T993" s="229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0" t="s">
        <v>147</v>
      </c>
      <c r="AU993" s="230" t="s">
        <v>84</v>
      </c>
      <c r="AV993" s="13" t="s">
        <v>82</v>
      </c>
      <c r="AW993" s="13" t="s">
        <v>36</v>
      </c>
      <c r="AX993" s="13" t="s">
        <v>74</v>
      </c>
      <c r="AY993" s="230" t="s">
        <v>136</v>
      </c>
    </row>
    <row r="994" s="14" customFormat="1">
      <c r="A994" s="14"/>
      <c r="B994" s="231"/>
      <c r="C994" s="232"/>
      <c r="D994" s="222" t="s">
        <v>147</v>
      </c>
      <c r="E994" s="233" t="s">
        <v>19</v>
      </c>
      <c r="F994" s="234" t="s">
        <v>1088</v>
      </c>
      <c r="G994" s="232"/>
      <c r="H994" s="235">
        <v>6.5499999999999998</v>
      </c>
      <c r="I994" s="236"/>
      <c r="J994" s="232"/>
      <c r="K994" s="232"/>
      <c r="L994" s="237"/>
      <c r="M994" s="238"/>
      <c r="N994" s="239"/>
      <c r="O994" s="239"/>
      <c r="P994" s="239"/>
      <c r="Q994" s="239"/>
      <c r="R994" s="239"/>
      <c r="S994" s="239"/>
      <c r="T994" s="240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41" t="s">
        <v>147</v>
      </c>
      <c r="AU994" s="241" t="s">
        <v>84</v>
      </c>
      <c r="AV994" s="14" t="s">
        <v>84</v>
      </c>
      <c r="AW994" s="14" t="s">
        <v>36</v>
      </c>
      <c r="AX994" s="14" t="s">
        <v>74</v>
      </c>
      <c r="AY994" s="241" t="s">
        <v>136</v>
      </c>
    </row>
    <row r="995" s="13" customFormat="1">
      <c r="A995" s="13"/>
      <c r="B995" s="220"/>
      <c r="C995" s="221"/>
      <c r="D995" s="222" t="s">
        <v>147</v>
      </c>
      <c r="E995" s="223" t="s">
        <v>19</v>
      </c>
      <c r="F995" s="224" t="s">
        <v>433</v>
      </c>
      <c r="G995" s="221"/>
      <c r="H995" s="223" t="s">
        <v>19</v>
      </c>
      <c r="I995" s="225"/>
      <c r="J995" s="221"/>
      <c r="K995" s="221"/>
      <c r="L995" s="226"/>
      <c r="M995" s="227"/>
      <c r="N995" s="228"/>
      <c r="O995" s="228"/>
      <c r="P995" s="228"/>
      <c r="Q995" s="228"/>
      <c r="R995" s="228"/>
      <c r="S995" s="228"/>
      <c r="T995" s="229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30" t="s">
        <v>147</v>
      </c>
      <c r="AU995" s="230" t="s">
        <v>84</v>
      </c>
      <c r="AV995" s="13" t="s">
        <v>82</v>
      </c>
      <c r="AW995" s="13" t="s">
        <v>36</v>
      </c>
      <c r="AX995" s="13" t="s">
        <v>74</v>
      </c>
      <c r="AY995" s="230" t="s">
        <v>136</v>
      </c>
    </row>
    <row r="996" s="14" customFormat="1">
      <c r="A996" s="14"/>
      <c r="B996" s="231"/>
      <c r="C996" s="232"/>
      <c r="D996" s="222" t="s">
        <v>147</v>
      </c>
      <c r="E996" s="233" t="s">
        <v>19</v>
      </c>
      <c r="F996" s="234" t="s">
        <v>1089</v>
      </c>
      <c r="G996" s="232"/>
      <c r="H996" s="235">
        <v>11</v>
      </c>
      <c r="I996" s="236"/>
      <c r="J996" s="232"/>
      <c r="K996" s="232"/>
      <c r="L996" s="237"/>
      <c r="M996" s="238"/>
      <c r="N996" s="239"/>
      <c r="O996" s="239"/>
      <c r="P996" s="239"/>
      <c r="Q996" s="239"/>
      <c r="R996" s="239"/>
      <c r="S996" s="239"/>
      <c r="T996" s="240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41" t="s">
        <v>147</v>
      </c>
      <c r="AU996" s="241" t="s">
        <v>84</v>
      </c>
      <c r="AV996" s="14" t="s">
        <v>84</v>
      </c>
      <c r="AW996" s="14" t="s">
        <v>36</v>
      </c>
      <c r="AX996" s="14" t="s">
        <v>74</v>
      </c>
      <c r="AY996" s="241" t="s">
        <v>136</v>
      </c>
    </row>
    <row r="997" s="15" customFormat="1">
      <c r="A997" s="15"/>
      <c r="B997" s="242"/>
      <c r="C997" s="243"/>
      <c r="D997" s="222" t="s">
        <v>147</v>
      </c>
      <c r="E997" s="244" t="s">
        <v>19</v>
      </c>
      <c r="F997" s="245" t="s">
        <v>155</v>
      </c>
      <c r="G997" s="243"/>
      <c r="H997" s="246">
        <v>22.850000000000001</v>
      </c>
      <c r="I997" s="247"/>
      <c r="J997" s="243"/>
      <c r="K997" s="243"/>
      <c r="L997" s="248"/>
      <c r="M997" s="249"/>
      <c r="N997" s="250"/>
      <c r="O997" s="250"/>
      <c r="P997" s="250"/>
      <c r="Q997" s="250"/>
      <c r="R997" s="250"/>
      <c r="S997" s="250"/>
      <c r="T997" s="251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52" t="s">
        <v>147</v>
      </c>
      <c r="AU997" s="252" t="s">
        <v>84</v>
      </c>
      <c r="AV997" s="15" t="s">
        <v>143</v>
      </c>
      <c r="AW997" s="15" t="s">
        <v>36</v>
      </c>
      <c r="AX997" s="15" t="s">
        <v>82</v>
      </c>
      <c r="AY997" s="252" t="s">
        <v>136</v>
      </c>
    </row>
    <row r="998" s="14" customFormat="1">
      <c r="A998" s="14"/>
      <c r="B998" s="231"/>
      <c r="C998" s="232"/>
      <c r="D998" s="222" t="s">
        <v>147</v>
      </c>
      <c r="E998" s="232"/>
      <c r="F998" s="234" t="s">
        <v>1094</v>
      </c>
      <c r="G998" s="232"/>
      <c r="H998" s="235">
        <v>23.992999999999999</v>
      </c>
      <c r="I998" s="236"/>
      <c r="J998" s="232"/>
      <c r="K998" s="232"/>
      <c r="L998" s="237"/>
      <c r="M998" s="238"/>
      <c r="N998" s="239"/>
      <c r="O998" s="239"/>
      <c r="P998" s="239"/>
      <c r="Q998" s="239"/>
      <c r="R998" s="239"/>
      <c r="S998" s="239"/>
      <c r="T998" s="240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41" t="s">
        <v>147</v>
      </c>
      <c r="AU998" s="241" t="s">
        <v>84</v>
      </c>
      <c r="AV998" s="14" t="s">
        <v>84</v>
      </c>
      <c r="AW998" s="14" t="s">
        <v>4</v>
      </c>
      <c r="AX998" s="14" t="s">
        <v>82</v>
      </c>
      <c r="AY998" s="241" t="s">
        <v>136</v>
      </c>
    </row>
    <row r="999" s="2" customFormat="1" ht="49.05" customHeight="1">
      <c r="A999" s="40"/>
      <c r="B999" s="41"/>
      <c r="C999" s="202" t="s">
        <v>1095</v>
      </c>
      <c r="D999" s="202" t="s">
        <v>138</v>
      </c>
      <c r="E999" s="203" t="s">
        <v>1096</v>
      </c>
      <c r="F999" s="204" t="s">
        <v>1097</v>
      </c>
      <c r="G999" s="205" t="s">
        <v>188</v>
      </c>
      <c r="H999" s="206">
        <v>1.0980000000000001</v>
      </c>
      <c r="I999" s="207"/>
      <c r="J999" s="208">
        <f>ROUND(I999*H999,2)</f>
        <v>0</v>
      </c>
      <c r="K999" s="204" t="s">
        <v>142</v>
      </c>
      <c r="L999" s="46"/>
      <c r="M999" s="209" t="s">
        <v>19</v>
      </c>
      <c r="N999" s="210" t="s">
        <v>45</v>
      </c>
      <c r="O999" s="86"/>
      <c r="P999" s="211">
        <f>O999*H999</f>
        <v>0</v>
      </c>
      <c r="Q999" s="211">
        <v>0</v>
      </c>
      <c r="R999" s="211">
        <f>Q999*H999</f>
        <v>0</v>
      </c>
      <c r="S999" s="211">
        <v>0</v>
      </c>
      <c r="T999" s="212">
        <f>S999*H999</f>
        <v>0</v>
      </c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R999" s="213" t="s">
        <v>254</v>
      </c>
      <c r="AT999" s="213" t="s">
        <v>138</v>
      </c>
      <c r="AU999" s="213" t="s">
        <v>84</v>
      </c>
      <c r="AY999" s="19" t="s">
        <v>136</v>
      </c>
      <c r="BE999" s="214">
        <f>IF(N999="základní",J999,0)</f>
        <v>0</v>
      </c>
      <c r="BF999" s="214">
        <f>IF(N999="snížená",J999,0)</f>
        <v>0</v>
      </c>
      <c r="BG999" s="214">
        <f>IF(N999="zákl. přenesená",J999,0)</f>
        <v>0</v>
      </c>
      <c r="BH999" s="214">
        <f>IF(N999="sníž. přenesená",J999,0)</f>
        <v>0</v>
      </c>
      <c r="BI999" s="214">
        <f>IF(N999="nulová",J999,0)</f>
        <v>0</v>
      </c>
      <c r="BJ999" s="19" t="s">
        <v>82</v>
      </c>
      <c r="BK999" s="214">
        <f>ROUND(I999*H999,2)</f>
        <v>0</v>
      </c>
      <c r="BL999" s="19" t="s">
        <v>254</v>
      </c>
      <c r="BM999" s="213" t="s">
        <v>1098</v>
      </c>
    </row>
    <row r="1000" s="2" customFormat="1">
      <c r="A1000" s="40"/>
      <c r="B1000" s="41"/>
      <c r="C1000" s="42"/>
      <c r="D1000" s="215" t="s">
        <v>145</v>
      </c>
      <c r="E1000" s="42"/>
      <c r="F1000" s="216" t="s">
        <v>1099</v>
      </c>
      <c r="G1000" s="42"/>
      <c r="H1000" s="42"/>
      <c r="I1000" s="217"/>
      <c r="J1000" s="42"/>
      <c r="K1000" s="42"/>
      <c r="L1000" s="46"/>
      <c r="M1000" s="218"/>
      <c r="N1000" s="219"/>
      <c r="O1000" s="86"/>
      <c r="P1000" s="86"/>
      <c r="Q1000" s="86"/>
      <c r="R1000" s="86"/>
      <c r="S1000" s="86"/>
      <c r="T1000" s="87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T1000" s="19" t="s">
        <v>145</v>
      </c>
      <c r="AU1000" s="19" t="s">
        <v>84</v>
      </c>
    </row>
    <row r="1001" s="12" customFormat="1" ht="22.8" customHeight="1">
      <c r="A1001" s="12"/>
      <c r="B1001" s="186"/>
      <c r="C1001" s="187"/>
      <c r="D1001" s="188" t="s">
        <v>73</v>
      </c>
      <c r="E1001" s="200" t="s">
        <v>1100</v>
      </c>
      <c r="F1001" s="200" t="s">
        <v>1101</v>
      </c>
      <c r="G1001" s="187"/>
      <c r="H1001" s="187"/>
      <c r="I1001" s="190"/>
      <c r="J1001" s="201">
        <f>BK1001</f>
        <v>0</v>
      </c>
      <c r="K1001" s="187"/>
      <c r="L1001" s="192"/>
      <c r="M1001" s="193"/>
      <c r="N1001" s="194"/>
      <c r="O1001" s="194"/>
      <c r="P1001" s="195">
        <f>SUM(P1002:P1017)</f>
        <v>0</v>
      </c>
      <c r="Q1001" s="194"/>
      <c r="R1001" s="195">
        <f>SUM(R1002:R1017)</f>
        <v>0.0021120000000000002</v>
      </c>
      <c r="S1001" s="194"/>
      <c r="T1001" s="196">
        <f>SUM(T1002:T1017)</f>
        <v>0</v>
      </c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R1001" s="197" t="s">
        <v>84</v>
      </c>
      <c r="AT1001" s="198" t="s">
        <v>73</v>
      </c>
      <c r="AU1001" s="198" t="s">
        <v>82</v>
      </c>
      <c r="AY1001" s="197" t="s">
        <v>136</v>
      </c>
      <c r="BK1001" s="199">
        <f>SUM(BK1002:BK1017)</f>
        <v>0</v>
      </c>
    </row>
    <row r="1002" s="2" customFormat="1" ht="37.8" customHeight="1">
      <c r="A1002" s="40"/>
      <c r="B1002" s="41"/>
      <c r="C1002" s="202" t="s">
        <v>1102</v>
      </c>
      <c r="D1002" s="202" t="s">
        <v>138</v>
      </c>
      <c r="E1002" s="203" t="s">
        <v>1103</v>
      </c>
      <c r="F1002" s="204" t="s">
        <v>1104</v>
      </c>
      <c r="G1002" s="205" t="s">
        <v>212</v>
      </c>
      <c r="H1002" s="206">
        <v>10.560000000000001</v>
      </c>
      <c r="I1002" s="207"/>
      <c r="J1002" s="208">
        <f>ROUND(I1002*H1002,2)</f>
        <v>0</v>
      </c>
      <c r="K1002" s="204" t="s">
        <v>142</v>
      </c>
      <c r="L1002" s="46"/>
      <c r="M1002" s="209" t="s">
        <v>19</v>
      </c>
      <c r="N1002" s="210" t="s">
        <v>45</v>
      </c>
      <c r="O1002" s="86"/>
      <c r="P1002" s="211">
        <f>O1002*H1002</f>
        <v>0</v>
      </c>
      <c r="Q1002" s="211">
        <v>8.0000000000000007E-05</v>
      </c>
      <c r="R1002" s="211">
        <f>Q1002*H1002</f>
        <v>0.00084480000000000015</v>
      </c>
      <c r="S1002" s="211">
        <v>0</v>
      </c>
      <c r="T1002" s="212">
        <f>S1002*H1002</f>
        <v>0</v>
      </c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R1002" s="213" t="s">
        <v>254</v>
      </c>
      <c r="AT1002" s="213" t="s">
        <v>138</v>
      </c>
      <c r="AU1002" s="213" t="s">
        <v>84</v>
      </c>
      <c r="AY1002" s="19" t="s">
        <v>136</v>
      </c>
      <c r="BE1002" s="214">
        <f>IF(N1002="základní",J1002,0)</f>
        <v>0</v>
      </c>
      <c r="BF1002" s="214">
        <f>IF(N1002="snížená",J1002,0)</f>
        <v>0</v>
      </c>
      <c r="BG1002" s="214">
        <f>IF(N1002="zákl. přenesená",J1002,0)</f>
        <v>0</v>
      </c>
      <c r="BH1002" s="214">
        <f>IF(N1002="sníž. přenesená",J1002,0)</f>
        <v>0</v>
      </c>
      <c r="BI1002" s="214">
        <f>IF(N1002="nulová",J1002,0)</f>
        <v>0</v>
      </c>
      <c r="BJ1002" s="19" t="s">
        <v>82</v>
      </c>
      <c r="BK1002" s="214">
        <f>ROUND(I1002*H1002,2)</f>
        <v>0</v>
      </c>
      <c r="BL1002" s="19" t="s">
        <v>254</v>
      </c>
      <c r="BM1002" s="213" t="s">
        <v>1105</v>
      </c>
    </row>
    <row r="1003" s="2" customFormat="1">
      <c r="A1003" s="40"/>
      <c r="B1003" s="41"/>
      <c r="C1003" s="42"/>
      <c r="D1003" s="215" t="s">
        <v>145</v>
      </c>
      <c r="E1003" s="42"/>
      <c r="F1003" s="216" t="s">
        <v>1106</v>
      </c>
      <c r="G1003" s="42"/>
      <c r="H1003" s="42"/>
      <c r="I1003" s="217"/>
      <c r="J1003" s="42"/>
      <c r="K1003" s="42"/>
      <c r="L1003" s="46"/>
      <c r="M1003" s="218"/>
      <c r="N1003" s="219"/>
      <c r="O1003" s="86"/>
      <c r="P1003" s="86"/>
      <c r="Q1003" s="86"/>
      <c r="R1003" s="86"/>
      <c r="S1003" s="86"/>
      <c r="T1003" s="87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T1003" s="19" t="s">
        <v>145</v>
      </c>
      <c r="AU1003" s="19" t="s">
        <v>84</v>
      </c>
    </row>
    <row r="1004" s="13" customFormat="1">
      <c r="A1004" s="13"/>
      <c r="B1004" s="220"/>
      <c r="C1004" s="221"/>
      <c r="D1004" s="222" t="s">
        <v>147</v>
      </c>
      <c r="E1004" s="223" t="s">
        <v>19</v>
      </c>
      <c r="F1004" s="224" t="s">
        <v>1107</v>
      </c>
      <c r="G1004" s="221"/>
      <c r="H1004" s="223" t="s">
        <v>19</v>
      </c>
      <c r="I1004" s="225"/>
      <c r="J1004" s="221"/>
      <c r="K1004" s="221"/>
      <c r="L1004" s="226"/>
      <c r="M1004" s="227"/>
      <c r="N1004" s="228"/>
      <c r="O1004" s="228"/>
      <c r="P1004" s="228"/>
      <c r="Q1004" s="228"/>
      <c r="R1004" s="228"/>
      <c r="S1004" s="228"/>
      <c r="T1004" s="229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0" t="s">
        <v>147</v>
      </c>
      <c r="AU1004" s="230" t="s">
        <v>84</v>
      </c>
      <c r="AV1004" s="13" t="s">
        <v>82</v>
      </c>
      <c r="AW1004" s="13" t="s">
        <v>36</v>
      </c>
      <c r="AX1004" s="13" t="s">
        <v>74</v>
      </c>
      <c r="AY1004" s="230" t="s">
        <v>136</v>
      </c>
    </row>
    <row r="1005" s="14" customFormat="1">
      <c r="A1005" s="14"/>
      <c r="B1005" s="231"/>
      <c r="C1005" s="232"/>
      <c r="D1005" s="222" t="s">
        <v>147</v>
      </c>
      <c r="E1005" s="233" t="s">
        <v>19</v>
      </c>
      <c r="F1005" s="234" t="s">
        <v>1108</v>
      </c>
      <c r="G1005" s="232"/>
      <c r="H1005" s="235">
        <v>4.7000000000000002</v>
      </c>
      <c r="I1005" s="236"/>
      <c r="J1005" s="232"/>
      <c r="K1005" s="232"/>
      <c r="L1005" s="237"/>
      <c r="M1005" s="238"/>
      <c r="N1005" s="239"/>
      <c r="O1005" s="239"/>
      <c r="P1005" s="239"/>
      <c r="Q1005" s="239"/>
      <c r="R1005" s="239"/>
      <c r="S1005" s="239"/>
      <c r="T1005" s="240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41" t="s">
        <v>147</v>
      </c>
      <c r="AU1005" s="241" t="s">
        <v>84</v>
      </c>
      <c r="AV1005" s="14" t="s">
        <v>84</v>
      </c>
      <c r="AW1005" s="14" t="s">
        <v>36</v>
      </c>
      <c r="AX1005" s="14" t="s">
        <v>74</v>
      </c>
      <c r="AY1005" s="241" t="s">
        <v>136</v>
      </c>
    </row>
    <row r="1006" s="14" customFormat="1">
      <c r="A1006" s="14"/>
      <c r="B1006" s="231"/>
      <c r="C1006" s="232"/>
      <c r="D1006" s="222" t="s">
        <v>147</v>
      </c>
      <c r="E1006" s="233" t="s">
        <v>19</v>
      </c>
      <c r="F1006" s="234" t="s">
        <v>1109</v>
      </c>
      <c r="G1006" s="232"/>
      <c r="H1006" s="235">
        <v>0.95999999999999996</v>
      </c>
      <c r="I1006" s="236"/>
      <c r="J1006" s="232"/>
      <c r="K1006" s="232"/>
      <c r="L1006" s="237"/>
      <c r="M1006" s="238"/>
      <c r="N1006" s="239"/>
      <c r="O1006" s="239"/>
      <c r="P1006" s="239"/>
      <c r="Q1006" s="239"/>
      <c r="R1006" s="239"/>
      <c r="S1006" s="239"/>
      <c r="T1006" s="240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41" t="s">
        <v>147</v>
      </c>
      <c r="AU1006" s="241" t="s">
        <v>84</v>
      </c>
      <c r="AV1006" s="14" t="s">
        <v>84</v>
      </c>
      <c r="AW1006" s="14" t="s">
        <v>36</v>
      </c>
      <c r="AX1006" s="14" t="s">
        <v>74</v>
      </c>
      <c r="AY1006" s="241" t="s">
        <v>136</v>
      </c>
    </row>
    <row r="1007" s="14" customFormat="1">
      <c r="A1007" s="14"/>
      <c r="B1007" s="231"/>
      <c r="C1007" s="232"/>
      <c r="D1007" s="222" t="s">
        <v>147</v>
      </c>
      <c r="E1007" s="233" t="s">
        <v>19</v>
      </c>
      <c r="F1007" s="234" t="s">
        <v>1110</v>
      </c>
      <c r="G1007" s="232"/>
      <c r="H1007" s="235">
        <v>2.9399999999999999</v>
      </c>
      <c r="I1007" s="236"/>
      <c r="J1007" s="232"/>
      <c r="K1007" s="232"/>
      <c r="L1007" s="237"/>
      <c r="M1007" s="238"/>
      <c r="N1007" s="239"/>
      <c r="O1007" s="239"/>
      <c r="P1007" s="239"/>
      <c r="Q1007" s="239"/>
      <c r="R1007" s="239"/>
      <c r="S1007" s="239"/>
      <c r="T1007" s="240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41" t="s">
        <v>147</v>
      </c>
      <c r="AU1007" s="241" t="s">
        <v>84</v>
      </c>
      <c r="AV1007" s="14" t="s">
        <v>84</v>
      </c>
      <c r="AW1007" s="14" t="s">
        <v>36</v>
      </c>
      <c r="AX1007" s="14" t="s">
        <v>74</v>
      </c>
      <c r="AY1007" s="241" t="s">
        <v>136</v>
      </c>
    </row>
    <row r="1008" s="14" customFormat="1">
      <c r="A1008" s="14"/>
      <c r="B1008" s="231"/>
      <c r="C1008" s="232"/>
      <c r="D1008" s="222" t="s">
        <v>147</v>
      </c>
      <c r="E1008" s="233" t="s">
        <v>19</v>
      </c>
      <c r="F1008" s="234" t="s">
        <v>1111</v>
      </c>
      <c r="G1008" s="232"/>
      <c r="H1008" s="235">
        <v>1.96</v>
      </c>
      <c r="I1008" s="236"/>
      <c r="J1008" s="232"/>
      <c r="K1008" s="232"/>
      <c r="L1008" s="237"/>
      <c r="M1008" s="238"/>
      <c r="N1008" s="239"/>
      <c r="O1008" s="239"/>
      <c r="P1008" s="239"/>
      <c r="Q1008" s="239"/>
      <c r="R1008" s="239"/>
      <c r="S1008" s="239"/>
      <c r="T1008" s="240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41" t="s">
        <v>147</v>
      </c>
      <c r="AU1008" s="241" t="s">
        <v>84</v>
      </c>
      <c r="AV1008" s="14" t="s">
        <v>84</v>
      </c>
      <c r="AW1008" s="14" t="s">
        <v>36</v>
      </c>
      <c r="AX1008" s="14" t="s">
        <v>74</v>
      </c>
      <c r="AY1008" s="241" t="s">
        <v>136</v>
      </c>
    </row>
    <row r="1009" s="15" customFormat="1">
      <c r="A1009" s="15"/>
      <c r="B1009" s="242"/>
      <c r="C1009" s="243"/>
      <c r="D1009" s="222" t="s">
        <v>147</v>
      </c>
      <c r="E1009" s="244" t="s">
        <v>19</v>
      </c>
      <c r="F1009" s="245" t="s">
        <v>155</v>
      </c>
      <c r="G1009" s="243"/>
      <c r="H1009" s="246">
        <v>10.560000000000001</v>
      </c>
      <c r="I1009" s="247"/>
      <c r="J1009" s="243"/>
      <c r="K1009" s="243"/>
      <c r="L1009" s="248"/>
      <c r="M1009" s="249"/>
      <c r="N1009" s="250"/>
      <c r="O1009" s="250"/>
      <c r="P1009" s="250"/>
      <c r="Q1009" s="250"/>
      <c r="R1009" s="250"/>
      <c r="S1009" s="250"/>
      <c r="T1009" s="251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T1009" s="252" t="s">
        <v>147</v>
      </c>
      <c r="AU1009" s="252" t="s">
        <v>84</v>
      </c>
      <c r="AV1009" s="15" t="s">
        <v>143</v>
      </c>
      <c r="AW1009" s="15" t="s">
        <v>36</v>
      </c>
      <c r="AX1009" s="15" t="s">
        <v>82</v>
      </c>
      <c r="AY1009" s="252" t="s">
        <v>136</v>
      </c>
    </row>
    <row r="1010" s="2" customFormat="1" ht="24.15" customHeight="1">
      <c r="A1010" s="40"/>
      <c r="B1010" s="41"/>
      <c r="C1010" s="202" t="s">
        <v>1112</v>
      </c>
      <c r="D1010" s="202" t="s">
        <v>138</v>
      </c>
      <c r="E1010" s="203" t="s">
        <v>1113</v>
      </c>
      <c r="F1010" s="204" t="s">
        <v>1114</v>
      </c>
      <c r="G1010" s="205" t="s">
        <v>212</v>
      </c>
      <c r="H1010" s="206">
        <v>10.560000000000001</v>
      </c>
      <c r="I1010" s="207"/>
      <c r="J1010" s="208">
        <f>ROUND(I1010*H1010,2)</f>
        <v>0</v>
      </c>
      <c r="K1010" s="204" t="s">
        <v>142</v>
      </c>
      <c r="L1010" s="46"/>
      <c r="M1010" s="209" t="s">
        <v>19</v>
      </c>
      <c r="N1010" s="210" t="s">
        <v>45</v>
      </c>
      <c r="O1010" s="86"/>
      <c r="P1010" s="211">
        <f>O1010*H1010</f>
        <v>0</v>
      </c>
      <c r="Q1010" s="211">
        <v>0.00012</v>
      </c>
      <c r="R1010" s="211">
        <f>Q1010*H1010</f>
        <v>0.0012672</v>
      </c>
      <c r="S1010" s="211">
        <v>0</v>
      </c>
      <c r="T1010" s="212">
        <f>S1010*H1010</f>
        <v>0</v>
      </c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R1010" s="213" t="s">
        <v>254</v>
      </c>
      <c r="AT1010" s="213" t="s">
        <v>138</v>
      </c>
      <c r="AU1010" s="213" t="s">
        <v>84</v>
      </c>
      <c r="AY1010" s="19" t="s">
        <v>136</v>
      </c>
      <c r="BE1010" s="214">
        <f>IF(N1010="základní",J1010,0)</f>
        <v>0</v>
      </c>
      <c r="BF1010" s="214">
        <f>IF(N1010="snížená",J1010,0)</f>
        <v>0</v>
      </c>
      <c r="BG1010" s="214">
        <f>IF(N1010="zákl. přenesená",J1010,0)</f>
        <v>0</v>
      </c>
      <c r="BH1010" s="214">
        <f>IF(N1010="sníž. přenesená",J1010,0)</f>
        <v>0</v>
      </c>
      <c r="BI1010" s="214">
        <f>IF(N1010="nulová",J1010,0)</f>
        <v>0</v>
      </c>
      <c r="BJ1010" s="19" t="s">
        <v>82</v>
      </c>
      <c r="BK1010" s="214">
        <f>ROUND(I1010*H1010,2)</f>
        <v>0</v>
      </c>
      <c r="BL1010" s="19" t="s">
        <v>254</v>
      </c>
      <c r="BM1010" s="213" t="s">
        <v>1115</v>
      </c>
    </row>
    <row r="1011" s="2" customFormat="1">
      <c r="A1011" s="40"/>
      <c r="B1011" s="41"/>
      <c r="C1011" s="42"/>
      <c r="D1011" s="215" t="s">
        <v>145</v>
      </c>
      <c r="E1011" s="42"/>
      <c r="F1011" s="216" t="s">
        <v>1116</v>
      </c>
      <c r="G1011" s="42"/>
      <c r="H1011" s="42"/>
      <c r="I1011" s="217"/>
      <c r="J1011" s="42"/>
      <c r="K1011" s="42"/>
      <c r="L1011" s="46"/>
      <c r="M1011" s="218"/>
      <c r="N1011" s="219"/>
      <c r="O1011" s="86"/>
      <c r="P1011" s="86"/>
      <c r="Q1011" s="86"/>
      <c r="R1011" s="86"/>
      <c r="S1011" s="86"/>
      <c r="T1011" s="87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T1011" s="19" t="s">
        <v>145</v>
      </c>
      <c r="AU1011" s="19" t="s">
        <v>84</v>
      </c>
    </row>
    <row r="1012" s="13" customFormat="1">
      <c r="A1012" s="13"/>
      <c r="B1012" s="220"/>
      <c r="C1012" s="221"/>
      <c r="D1012" s="222" t="s">
        <v>147</v>
      </c>
      <c r="E1012" s="223" t="s">
        <v>19</v>
      </c>
      <c r="F1012" s="224" t="s">
        <v>1107</v>
      </c>
      <c r="G1012" s="221"/>
      <c r="H1012" s="223" t="s">
        <v>19</v>
      </c>
      <c r="I1012" s="225"/>
      <c r="J1012" s="221"/>
      <c r="K1012" s="221"/>
      <c r="L1012" s="226"/>
      <c r="M1012" s="227"/>
      <c r="N1012" s="228"/>
      <c r="O1012" s="228"/>
      <c r="P1012" s="228"/>
      <c r="Q1012" s="228"/>
      <c r="R1012" s="228"/>
      <c r="S1012" s="228"/>
      <c r="T1012" s="229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0" t="s">
        <v>147</v>
      </c>
      <c r="AU1012" s="230" t="s">
        <v>84</v>
      </c>
      <c r="AV1012" s="13" t="s">
        <v>82</v>
      </c>
      <c r="AW1012" s="13" t="s">
        <v>36</v>
      </c>
      <c r="AX1012" s="13" t="s">
        <v>74</v>
      </c>
      <c r="AY1012" s="230" t="s">
        <v>136</v>
      </c>
    </row>
    <row r="1013" s="14" customFormat="1">
      <c r="A1013" s="14"/>
      <c r="B1013" s="231"/>
      <c r="C1013" s="232"/>
      <c r="D1013" s="222" t="s">
        <v>147</v>
      </c>
      <c r="E1013" s="233" t="s">
        <v>19</v>
      </c>
      <c r="F1013" s="234" t="s">
        <v>1108</v>
      </c>
      <c r="G1013" s="232"/>
      <c r="H1013" s="235">
        <v>4.7000000000000002</v>
      </c>
      <c r="I1013" s="236"/>
      <c r="J1013" s="232"/>
      <c r="K1013" s="232"/>
      <c r="L1013" s="237"/>
      <c r="M1013" s="238"/>
      <c r="N1013" s="239"/>
      <c r="O1013" s="239"/>
      <c r="P1013" s="239"/>
      <c r="Q1013" s="239"/>
      <c r="R1013" s="239"/>
      <c r="S1013" s="239"/>
      <c r="T1013" s="240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41" t="s">
        <v>147</v>
      </c>
      <c r="AU1013" s="241" t="s">
        <v>84</v>
      </c>
      <c r="AV1013" s="14" t="s">
        <v>84</v>
      </c>
      <c r="AW1013" s="14" t="s">
        <v>36</v>
      </c>
      <c r="AX1013" s="14" t="s">
        <v>74</v>
      </c>
      <c r="AY1013" s="241" t="s">
        <v>136</v>
      </c>
    </row>
    <row r="1014" s="14" customFormat="1">
      <c r="A1014" s="14"/>
      <c r="B1014" s="231"/>
      <c r="C1014" s="232"/>
      <c r="D1014" s="222" t="s">
        <v>147</v>
      </c>
      <c r="E1014" s="233" t="s">
        <v>19</v>
      </c>
      <c r="F1014" s="234" t="s">
        <v>1109</v>
      </c>
      <c r="G1014" s="232"/>
      <c r="H1014" s="235">
        <v>0.95999999999999996</v>
      </c>
      <c r="I1014" s="236"/>
      <c r="J1014" s="232"/>
      <c r="K1014" s="232"/>
      <c r="L1014" s="237"/>
      <c r="M1014" s="238"/>
      <c r="N1014" s="239"/>
      <c r="O1014" s="239"/>
      <c r="P1014" s="239"/>
      <c r="Q1014" s="239"/>
      <c r="R1014" s="239"/>
      <c r="S1014" s="239"/>
      <c r="T1014" s="240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41" t="s">
        <v>147</v>
      </c>
      <c r="AU1014" s="241" t="s">
        <v>84</v>
      </c>
      <c r="AV1014" s="14" t="s">
        <v>84</v>
      </c>
      <c r="AW1014" s="14" t="s">
        <v>36</v>
      </c>
      <c r="AX1014" s="14" t="s">
        <v>74</v>
      </c>
      <c r="AY1014" s="241" t="s">
        <v>136</v>
      </c>
    </row>
    <row r="1015" s="14" customFormat="1">
      <c r="A1015" s="14"/>
      <c r="B1015" s="231"/>
      <c r="C1015" s="232"/>
      <c r="D1015" s="222" t="s">
        <v>147</v>
      </c>
      <c r="E1015" s="233" t="s">
        <v>19</v>
      </c>
      <c r="F1015" s="234" t="s">
        <v>1110</v>
      </c>
      <c r="G1015" s="232"/>
      <c r="H1015" s="235">
        <v>2.9399999999999999</v>
      </c>
      <c r="I1015" s="236"/>
      <c r="J1015" s="232"/>
      <c r="K1015" s="232"/>
      <c r="L1015" s="237"/>
      <c r="M1015" s="238"/>
      <c r="N1015" s="239"/>
      <c r="O1015" s="239"/>
      <c r="P1015" s="239"/>
      <c r="Q1015" s="239"/>
      <c r="R1015" s="239"/>
      <c r="S1015" s="239"/>
      <c r="T1015" s="240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1" t="s">
        <v>147</v>
      </c>
      <c r="AU1015" s="241" t="s">
        <v>84</v>
      </c>
      <c r="AV1015" s="14" t="s">
        <v>84</v>
      </c>
      <c r="AW1015" s="14" t="s">
        <v>36</v>
      </c>
      <c r="AX1015" s="14" t="s">
        <v>74</v>
      </c>
      <c r="AY1015" s="241" t="s">
        <v>136</v>
      </c>
    </row>
    <row r="1016" s="14" customFormat="1">
      <c r="A1016" s="14"/>
      <c r="B1016" s="231"/>
      <c r="C1016" s="232"/>
      <c r="D1016" s="222" t="s">
        <v>147</v>
      </c>
      <c r="E1016" s="233" t="s">
        <v>19</v>
      </c>
      <c r="F1016" s="234" t="s">
        <v>1111</v>
      </c>
      <c r="G1016" s="232"/>
      <c r="H1016" s="235">
        <v>1.96</v>
      </c>
      <c r="I1016" s="236"/>
      <c r="J1016" s="232"/>
      <c r="K1016" s="232"/>
      <c r="L1016" s="237"/>
      <c r="M1016" s="238"/>
      <c r="N1016" s="239"/>
      <c r="O1016" s="239"/>
      <c r="P1016" s="239"/>
      <c r="Q1016" s="239"/>
      <c r="R1016" s="239"/>
      <c r="S1016" s="239"/>
      <c r="T1016" s="240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41" t="s">
        <v>147</v>
      </c>
      <c r="AU1016" s="241" t="s">
        <v>84</v>
      </c>
      <c r="AV1016" s="14" t="s">
        <v>84</v>
      </c>
      <c r="AW1016" s="14" t="s">
        <v>36</v>
      </c>
      <c r="AX1016" s="14" t="s">
        <v>74</v>
      </c>
      <c r="AY1016" s="241" t="s">
        <v>136</v>
      </c>
    </row>
    <row r="1017" s="15" customFormat="1">
      <c r="A1017" s="15"/>
      <c r="B1017" s="242"/>
      <c r="C1017" s="243"/>
      <c r="D1017" s="222" t="s">
        <v>147</v>
      </c>
      <c r="E1017" s="244" t="s">
        <v>19</v>
      </c>
      <c r="F1017" s="245" t="s">
        <v>155</v>
      </c>
      <c r="G1017" s="243"/>
      <c r="H1017" s="246">
        <v>10.560000000000001</v>
      </c>
      <c r="I1017" s="247"/>
      <c r="J1017" s="243"/>
      <c r="K1017" s="243"/>
      <c r="L1017" s="248"/>
      <c r="M1017" s="249"/>
      <c r="N1017" s="250"/>
      <c r="O1017" s="250"/>
      <c r="P1017" s="250"/>
      <c r="Q1017" s="250"/>
      <c r="R1017" s="250"/>
      <c r="S1017" s="250"/>
      <c r="T1017" s="251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T1017" s="252" t="s">
        <v>147</v>
      </c>
      <c r="AU1017" s="252" t="s">
        <v>84</v>
      </c>
      <c r="AV1017" s="15" t="s">
        <v>143</v>
      </c>
      <c r="AW1017" s="15" t="s">
        <v>36</v>
      </c>
      <c r="AX1017" s="15" t="s">
        <v>82</v>
      </c>
      <c r="AY1017" s="252" t="s">
        <v>136</v>
      </c>
    </row>
    <row r="1018" s="12" customFormat="1" ht="22.8" customHeight="1">
      <c r="A1018" s="12"/>
      <c r="B1018" s="186"/>
      <c r="C1018" s="187"/>
      <c r="D1018" s="188" t="s">
        <v>73</v>
      </c>
      <c r="E1018" s="200" t="s">
        <v>1117</v>
      </c>
      <c r="F1018" s="200" t="s">
        <v>1118</v>
      </c>
      <c r="G1018" s="187"/>
      <c r="H1018" s="187"/>
      <c r="I1018" s="190"/>
      <c r="J1018" s="201">
        <f>BK1018</f>
        <v>0</v>
      </c>
      <c r="K1018" s="187"/>
      <c r="L1018" s="192"/>
      <c r="M1018" s="193"/>
      <c r="N1018" s="194"/>
      <c r="O1018" s="194"/>
      <c r="P1018" s="195">
        <f>SUM(P1019:P1072)</f>
        <v>0</v>
      </c>
      <c r="Q1018" s="194"/>
      <c r="R1018" s="195">
        <f>SUM(R1019:R1072)</f>
        <v>0.12212665</v>
      </c>
      <c r="S1018" s="194"/>
      <c r="T1018" s="196">
        <f>SUM(T1019:T1072)</f>
        <v>0.0024000000000000002</v>
      </c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R1018" s="197" t="s">
        <v>84</v>
      </c>
      <c r="AT1018" s="198" t="s">
        <v>73</v>
      </c>
      <c r="AU1018" s="198" t="s">
        <v>82</v>
      </c>
      <c r="AY1018" s="197" t="s">
        <v>136</v>
      </c>
      <c r="BK1018" s="199">
        <f>SUM(BK1019:BK1072)</f>
        <v>0</v>
      </c>
    </row>
    <row r="1019" s="2" customFormat="1" ht="24.15" customHeight="1">
      <c r="A1019" s="40"/>
      <c r="B1019" s="41"/>
      <c r="C1019" s="202" t="s">
        <v>1119</v>
      </c>
      <c r="D1019" s="202" t="s">
        <v>138</v>
      </c>
      <c r="E1019" s="203" t="s">
        <v>1120</v>
      </c>
      <c r="F1019" s="204" t="s">
        <v>1121</v>
      </c>
      <c r="G1019" s="205" t="s">
        <v>212</v>
      </c>
      <c r="H1019" s="206">
        <v>227.755</v>
      </c>
      <c r="I1019" s="207"/>
      <c r="J1019" s="208">
        <f>ROUND(I1019*H1019,2)</f>
        <v>0</v>
      </c>
      <c r="K1019" s="204" t="s">
        <v>142</v>
      </c>
      <c r="L1019" s="46"/>
      <c r="M1019" s="209" t="s">
        <v>19</v>
      </c>
      <c r="N1019" s="210" t="s">
        <v>45</v>
      </c>
      <c r="O1019" s="86"/>
      <c r="P1019" s="211">
        <f>O1019*H1019</f>
        <v>0</v>
      </c>
      <c r="Q1019" s="211">
        <v>0</v>
      </c>
      <c r="R1019" s="211">
        <f>Q1019*H1019</f>
        <v>0</v>
      </c>
      <c r="S1019" s="211">
        <v>0</v>
      </c>
      <c r="T1019" s="212">
        <f>S1019*H1019</f>
        <v>0</v>
      </c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R1019" s="213" t="s">
        <v>254</v>
      </c>
      <c r="AT1019" s="213" t="s">
        <v>138</v>
      </c>
      <c r="AU1019" s="213" t="s">
        <v>84</v>
      </c>
      <c r="AY1019" s="19" t="s">
        <v>136</v>
      </c>
      <c r="BE1019" s="214">
        <f>IF(N1019="základní",J1019,0)</f>
        <v>0</v>
      </c>
      <c r="BF1019" s="214">
        <f>IF(N1019="snížená",J1019,0)</f>
        <v>0</v>
      </c>
      <c r="BG1019" s="214">
        <f>IF(N1019="zákl. přenesená",J1019,0)</f>
        <v>0</v>
      </c>
      <c r="BH1019" s="214">
        <f>IF(N1019="sníž. přenesená",J1019,0)</f>
        <v>0</v>
      </c>
      <c r="BI1019" s="214">
        <f>IF(N1019="nulová",J1019,0)</f>
        <v>0</v>
      </c>
      <c r="BJ1019" s="19" t="s">
        <v>82</v>
      </c>
      <c r="BK1019" s="214">
        <f>ROUND(I1019*H1019,2)</f>
        <v>0</v>
      </c>
      <c r="BL1019" s="19" t="s">
        <v>254</v>
      </c>
      <c r="BM1019" s="213" t="s">
        <v>1122</v>
      </c>
    </row>
    <row r="1020" s="2" customFormat="1">
      <c r="A1020" s="40"/>
      <c r="B1020" s="41"/>
      <c r="C1020" s="42"/>
      <c r="D1020" s="215" t="s">
        <v>145</v>
      </c>
      <c r="E1020" s="42"/>
      <c r="F1020" s="216" t="s">
        <v>1123</v>
      </c>
      <c r="G1020" s="42"/>
      <c r="H1020" s="42"/>
      <c r="I1020" s="217"/>
      <c r="J1020" s="42"/>
      <c r="K1020" s="42"/>
      <c r="L1020" s="46"/>
      <c r="M1020" s="218"/>
      <c r="N1020" s="219"/>
      <c r="O1020" s="86"/>
      <c r="P1020" s="86"/>
      <c r="Q1020" s="86"/>
      <c r="R1020" s="86"/>
      <c r="S1020" s="86"/>
      <c r="T1020" s="87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T1020" s="19" t="s">
        <v>145</v>
      </c>
      <c r="AU1020" s="19" t="s">
        <v>84</v>
      </c>
    </row>
    <row r="1021" s="13" customFormat="1">
      <c r="A1021" s="13"/>
      <c r="B1021" s="220"/>
      <c r="C1021" s="221"/>
      <c r="D1021" s="222" t="s">
        <v>147</v>
      </c>
      <c r="E1021" s="223" t="s">
        <v>19</v>
      </c>
      <c r="F1021" s="224" t="s">
        <v>1124</v>
      </c>
      <c r="G1021" s="221"/>
      <c r="H1021" s="223" t="s">
        <v>19</v>
      </c>
      <c r="I1021" s="225"/>
      <c r="J1021" s="221"/>
      <c r="K1021" s="221"/>
      <c r="L1021" s="226"/>
      <c r="M1021" s="227"/>
      <c r="N1021" s="228"/>
      <c r="O1021" s="228"/>
      <c r="P1021" s="228"/>
      <c r="Q1021" s="228"/>
      <c r="R1021" s="228"/>
      <c r="S1021" s="228"/>
      <c r="T1021" s="229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30" t="s">
        <v>147</v>
      </c>
      <c r="AU1021" s="230" t="s">
        <v>84</v>
      </c>
      <c r="AV1021" s="13" t="s">
        <v>82</v>
      </c>
      <c r="AW1021" s="13" t="s">
        <v>36</v>
      </c>
      <c r="AX1021" s="13" t="s">
        <v>74</v>
      </c>
      <c r="AY1021" s="230" t="s">
        <v>136</v>
      </c>
    </row>
    <row r="1022" s="14" customFormat="1">
      <c r="A1022" s="14"/>
      <c r="B1022" s="231"/>
      <c r="C1022" s="232"/>
      <c r="D1022" s="222" t="s">
        <v>147</v>
      </c>
      <c r="E1022" s="233" t="s">
        <v>19</v>
      </c>
      <c r="F1022" s="234" t="s">
        <v>1125</v>
      </c>
      <c r="G1022" s="232"/>
      <c r="H1022" s="235">
        <v>25.050000000000001</v>
      </c>
      <c r="I1022" s="236"/>
      <c r="J1022" s="232"/>
      <c r="K1022" s="232"/>
      <c r="L1022" s="237"/>
      <c r="M1022" s="238"/>
      <c r="N1022" s="239"/>
      <c r="O1022" s="239"/>
      <c r="P1022" s="239"/>
      <c r="Q1022" s="239"/>
      <c r="R1022" s="239"/>
      <c r="S1022" s="239"/>
      <c r="T1022" s="240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41" t="s">
        <v>147</v>
      </c>
      <c r="AU1022" s="241" t="s">
        <v>84</v>
      </c>
      <c r="AV1022" s="14" t="s">
        <v>84</v>
      </c>
      <c r="AW1022" s="14" t="s">
        <v>36</v>
      </c>
      <c r="AX1022" s="14" t="s">
        <v>74</v>
      </c>
      <c r="AY1022" s="241" t="s">
        <v>136</v>
      </c>
    </row>
    <row r="1023" s="13" customFormat="1">
      <c r="A1023" s="13"/>
      <c r="B1023" s="220"/>
      <c r="C1023" s="221"/>
      <c r="D1023" s="222" t="s">
        <v>147</v>
      </c>
      <c r="E1023" s="223" t="s">
        <v>19</v>
      </c>
      <c r="F1023" s="224" t="s">
        <v>1126</v>
      </c>
      <c r="G1023" s="221"/>
      <c r="H1023" s="223" t="s">
        <v>19</v>
      </c>
      <c r="I1023" s="225"/>
      <c r="J1023" s="221"/>
      <c r="K1023" s="221"/>
      <c r="L1023" s="226"/>
      <c r="M1023" s="227"/>
      <c r="N1023" s="228"/>
      <c r="O1023" s="228"/>
      <c r="P1023" s="228"/>
      <c r="Q1023" s="228"/>
      <c r="R1023" s="228"/>
      <c r="S1023" s="228"/>
      <c r="T1023" s="229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0" t="s">
        <v>147</v>
      </c>
      <c r="AU1023" s="230" t="s">
        <v>84</v>
      </c>
      <c r="AV1023" s="13" t="s">
        <v>82</v>
      </c>
      <c r="AW1023" s="13" t="s">
        <v>36</v>
      </c>
      <c r="AX1023" s="13" t="s">
        <v>74</v>
      </c>
      <c r="AY1023" s="230" t="s">
        <v>136</v>
      </c>
    </row>
    <row r="1024" s="14" customFormat="1">
      <c r="A1024" s="14"/>
      <c r="B1024" s="231"/>
      <c r="C1024" s="232"/>
      <c r="D1024" s="222" t="s">
        <v>147</v>
      </c>
      <c r="E1024" s="233" t="s">
        <v>19</v>
      </c>
      <c r="F1024" s="234" t="s">
        <v>1127</v>
      </c>
      <c r="G1024" s="232"/>
      <c r="H1024" s="235">
        <v>182</v>
      </c>
      <c r="I1024" s="236"/>
      <c r="J1024" s="232"/>
      <c r="K1024" s="232"/>
      <c r="L1024" s="237"/>
      <c r="M1024" s="238"/>
      <c r="N1024" s="239"/>
      <c r="O1024" s="239"/>
      <c r="P1024" s="239"/>
      <c r="Q1024" s="239"/>
      <c r="R1024" s="239"/>
      <c r="S1024" s="239"/>
      <c r="T1024" s="240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41" t="s">
        <v>147</v>
      </c>
      <c r="AU1024" s="241" t="s">
        <v>84</v>
      </c>
      <c r="AV1024" s="14" t="s">
        <v>84</v>
      </c>
      <c r="AW1024" s="14" t="s">
        <v>36</v>
      </c>
      <c r="AX1024" s="14" t="s">
        <v>74</v>
      </c>
      <c r="AY1024" s="241" t="s">
        <v>136</v>
      </c>
    </row>
    <row r="1025" s="15" customFormat="1">
      <c r="A1025" s="15"/>
      <c r="B1025" s="242"/>
      <c r="C1025" s="243"/>
      <c r="D1025" s="222" t="s">
        <v>147</v>
      </c>
      <c r="E1025" s="244" t="s">
        <v>19</v>
      </c>
      <c r="F1025" s="245" t="s">
        <v>155</v>
      </c>
      <c r="G1025" s="243"/>
      <c r="H1025" s="246">
        <v>207.05000000000001</v>
      </c>
      <c r="I1025" s="247"/>
      <c r="J1025" s="243"/>
      <c r="K1025" s="243"/>
      <c r="L1025" s="248"/>
      <c r="M1025" s="249"/>
      <c r="N1025" s="250"/>
      <c r="O1025" s="250"/>
      <c r="P1025" s="250"/>
      <c r="Q1025" s="250"/>
      <c r="R1025" s="250"/>
      <c r="S1025" s="250"/>
      <c r="T1025" s="251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T1025" s="252" t="s">
        <v>147</v>
      </c>
      <c r="AU1025" s="252" t="s">
        <v>84</v>
      </c>
      <c r="AV1025" s="15" t="s">
        <v>143</v>
      </c>
      <c r="AW1025" s="15" t="s">
        <v>36</v>
      </c>
      <c r="AX1025" s="15" t="s">
        <v>82</v>
      </c>
      <c r="AY1025" s="252" t="s">
        <v>136</v>
      </c>
    </row>
    <row r="1026" s="14" customFormat="1">
      <c r="A1026" s="14"/>
      <c r="B1026" s="231"/>
      <c r="C1026" s="232"/>
      <c r="D1026" s="222" t="s">
        <v>147</v>
      </c>
      <c r="E1026" s="232"/>
      <c r="F1026" s="234" t="s">
        <v>1128</v>
      </c>
      <c r="G1026" s="232"/>
      <c r="H1026" s="235">
        <v>227.755</v>
      </c>
      <c r="I1026" s="236"/>
      <c r="J1026" s="232"/>
      <c r="K1026" s="232"/>
      <c r="L1026" s="237"/>
      <c r="M1026" s="238"/>
      <c r="N1026" s="239"/>
      <c r="O1026" s="239"/>
      <c r="P1026" s="239"/>
      <c r="Q1026" s="239"/>
      <c r="R1026" s="239"/>
      <c r="S1026" s="239"/>
      <c r="T1026" s="240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41" t="s">
        <v>147</v>
      </c>
      <c r="AU1026" s="241" t="s">
        <v>84</v>
      </c>
      <c r="AV1026" s="14" t="s">
        <v>84</v>
      </c>
      <c r="AW1026" s="14" t="s">
        <v>4</v>
      </c>
      <c r="AX1026" s="14" t="s">
        <v>82</v>
      </c>
      <c r="AY1026" s="241" t="s">
        <v>136</v>
      </c>
    </row>
    <row r="1027" s="2" customFormat="1" ht="24.15" customHeight="1">
      <c r="A1027" s="40"/>
      <c r="B1027" s="41"/>
      <c r="C1027" s="202" t="s">
        <v>1129</v>
      </c>
      <c r="D1027" s="202" t="s">
        <v>138</v>
      </c>
      <c r="E1027" s="203" t="s">
        <v>1130</v>
      </c>
      <c r="F1027" s="204" t="s">
        <v>1131</v>
      </c>
      <c r="G1027" s="205" t="s">
        <v>212</v>
      </c>
      <c r="H1027" s="206">
        <v>80</v>
      </c>
      <c r="I1027" s="207"/>
      <c r="J1027" s="208">
        <f>ROUND(I1027*H1027,2)</f>
        <v>0</v>
      </c>
      <c r="K1027" s="204" t="s">
        <v>142</v>
      </c>
      <c r="L1027" s="46"/>
      <c r="M1027" s="209" t="s">
        <v>19</v>
      </c>
      <c r="N1027" s="210" t="s">
        <v>45</v>
      </c>
      <c r="O1027" s="86"/>
      <c r="P1027" s="211">
        <f>O1027*H1027</f>
        <v>0</v>
      </c>
      <c r="Q1027" s="211">
        <v>0</v>
      </c>
      <c r="R1027" s="211">
        <f>Q1027*H1027</f>
        <v>0</v>
      </c>
      <c r="S1027" s="211">
        <v>3.0000000000000001E-05</v>
      </c>
      <c r="T1027" s="212">
        <f>S1027*H1027</f>
        <v>0.0024000000000000002</v>
      </c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R1027" s="213" t="s">
        <v>254</v>
      </c>
      <c r="AT1027" s="213" t="s">
        <v>138</v>
      </c>
      <c r="AU1027" s="213" t="s">
        <v>84</v>
      </c>
      <c r="AY1027" s="19" t="s">
        <v>136</v>
      </c>
      <c r="BE1027" s="214">
        <f>IF(N1027="základní",J1027,0)</f>
        <v>0</v>
      </c>
      <c r="BF1027" s="214">
        <f>IF(N1027="snížená",J1027,0)</f>
        <v>0</v>
      </c>
      <c r="BG1027" s="214">
        <f>IF(N1027="zákl. přenesená",J1027,0)</f>
        <v>0</v>
      </c>
      <c r="BH1027" s="214">
        <f>IF(N1027="sníž. přenesená",J1027,0)</f>
        <v>0</v>
      </c>
      <c r="BI1027" s="214">
        <f>IF(N1027="nulová",J1027,0)</f>
        <v>0</v>
      </c>
      <c r="BJ1027" s="19" t="s">
        <v>82</v>
      </c>
      <c r="BK1027" s="214">
        <f>ROUND(I1027*H1027,2)</f>
        <v>0</v>
      </c>
      <c r="BL1027" s="19" t="s">
        <v>254</v>
      </c>
      <c r="BM1027" s="213" t="s">
        <v>1132</v>
      </c>
    </row>
    <row r="1028" s="2" customFormat="1">
      <c r="A1028" s="40"/>
      <c r="B1028" s="41"/>
      <c r="C1028" s="42"/>
      <c r="D1028" s="215" t="s">
        <v>145</v>
      </c>
      <c r="E1028" s="42"/>
      <c r="F1028" s="216" t="s">
        <v>1133</v>
      </c>
      <c r="G1028" s="42"/>
      <c r="H1028" s="42"/>
      <c r="I1028" s="217"/>
      <c r="J1028" s="42"/>
      <c r="K1028" s="42"/>
      <c r="L1028" s="46"/>
      <c r="M1028" s="218"/>
      <c r="N1028" s="219"/>
      <c r="O1028" s="86"/>
      <c r="P1028" s="86"/>
      <c r="Q1028" s="86"/>
      <c r="R1028" s="86"/>
      <c r="S1028" s="86"/>
      <c r="T1028" s="87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T1028" s="19" t="s">
        <v>145</v>
      </c>
      <c r="AU1028" s="19" t="s">
        <v>84</v>
      </c>
    </row>
    <row r="1029" s="13" customFormat="1">
      <c r="A1029" s="13"/>
      <c r="B1029" s="220"/>
      <c r="C1029" s="221"/>
      <c r="D1029" s="222" t="s">
        <v>147</v>
      </c>
      <c r="E1029" s="223" t="s">
        <v>19</v>
      </c>
      <c r="F1029" s="224" t="s">
        <v>1134</v>
      </c>
      <c r="G1029" s="221"/>
      <c r="H1029" s="223" t="s">
        <v>19</v>
      </c>
      <c r="I1029" s="225"/>
      <c r="J1029" s="221"/>
      <c r="K1029" s="221"/>
      <c r="L1029" s="226"/>
      <c r="M1029" s="227"/>
      <c r="N1029" s="228"/>
      <c r="O1029" s="228"/>
      <c r="P1029" s="228"/>
      <c r="Q1029" s="228"/>
      <c r="R1029" s="228"/>
      <c r="S1029" s="228"/>
      <c r="T1029" s="229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0" t="s">
        <v>147</v>
      </c>
      <c r="AU1029" s="230" t="s">
        <v>84</v>
      </c>
      <c r="AV1029" s="13" t="s">
        <v>82</v>
      </c>
      <c r="AW1029" s="13" t="s">
        <v>36</v>
      </c>
      <c r="AX1029" s="13" t="s">
        <v>74</v>
      </c>
      <c r="AY1029" s="230" t="s">
        <v>136</v>
      </c>
    </row>
    <row r="1030" s="14" customFormat="1">
      <c r="A1030" s="14"/>
      <c r="B1030" s="231"/>
      <c r="C1030" s="232"/>
      <c r="D1030" s="222" t="s">
        <v>147</v>
      </c>
      <c r="E1030" s="233" t="s">
        <v>19</v>
      </c>
      <c r="F1030" s="234" t="s">
        <v>1135</v>
      </c>
      <c r="G1030" s="232"/>
      <c r="H1030" s="235">
        <v>50</v>
      </c>
      <c r="I1030" s="236"/>
      <c r="J1030" s="232"/>
      <c r="K1030" s="232"/>
      <c r="L1030" s="237"/>
      <c r="M1030" s="238"/>
      <c r="N1030" s="239"/>
      <c r="O1030" s="239"/>
      <c r="P1030" s="239"/>
      <c r="Q1030" s="239"/>
      <c r="R1030" s="239"/>
      <c r="S1030" s="239"/>
      <c r="T1030" s="240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1" t="s">
        <v>147</v>
      </c>
      <c r="AU1030" s="241" t="s">
        <v>84</v>
      </c>
      <c r="AV1030" s="14" t="s">
        <v>84</v>
      </c>
      <c r="AW1030" s="14" t="s">
        <v>36</v>
      </c>
      <c r="AX1030" s="14" t="s">
        <v>74</v>
      </c>
      <c r="AY1030" s="241" t="s">
        <v>136</v>
      </c>
    </row>
    <row r="1031" s="13" customFormat="1">
      <c r="A1031" s="13"/>
      <c r="B1031" s="220"/>
      <c r="C1031" s="221"/>
      <c r="D1031" s="222" t="s">
        <v>147</v>
      </c>
      <c r="E1031" s="223" t="s">
        <v>19</v>
      </c>
      <c r="F1031" s="224" t="s">
        <v>1136</v>
      </c>
      <c r="G1031" s="221"/>
      <c r="H1031" s="223" t="s">
        <v>19</v>
      </c>
      <c r="I1031" s="225"/>
      <c r="J1031" s="221"/>
      <c r="K1031" s="221"/>
      <c r="L1031" s="226"/>
      <c r="M1031" s="227"/>
      <c r="N1031" s="228"/>
      <c r="O1031" s="228"/>
      <c r="P1031" s="228"/>
      <c r="Q1031" s="228"/>
      <c r="R1031" s="228"/>
      <c r="S1031" s="228"/>
      <c r="T1031" s="229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0" t="s">
        <v>147</v>
      </c>
      <c r="AU1031" s="230" t="s">
        <v>84</v>
      </c>
      <c r="AV1031" s="13" t="s">
        <v>82</v>
      </c>
      <c r="AW1031" s="13" t="s">
        <v>36</v>
      </c>
      <c r="AX1031" s="13" t="s">
        <v>74</v>
      </c>
      <c r="AY1031" s="230" t="s">
        <v>136</v>
      </c>
    </row>
    <row r="1032" s="14" customFormat="1">
      <c r="A1032" s="14"/>
      <c r="B1032" s="231"/>
      <c r="C1032" s="232"/>
      <c r="D1032" s="222" t="s">
        <v>147</v>
      </c>
      <c r="E1032" s="233" t="s">
        <v>19</v>
      </c>
      <c r="F1032" s="234" t="s">
        <v>1137</v>
      </c>
      <c r="G1032" s="232"/>
      <c r="H1032" s="235">
        <v>30</v>
      </c>
      <c r="I1032" s="236"/>
      <c r="J1032" s="232"/>
      <c r="K1032" s="232"/>
      <c r="L1032" s="237"/>
      <c r="M1032" s="238"/>
      <c r="N1032" s="239"/>
      <c r="O1032" s="239"/>
      <c r="P1032" s="239"/>
      <c r="Q1032" s="239"/>
      <c r="R1032" s="239"/>
      <c r="S1032" s="239"/>
      <c r="T1032" s="240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41" t="s">
        <v>147</v>
      </c>
      <c r="AU1032" s="241" t="s">
        <v>84</v>
      </c>
      <c r="AV1032" s="14" t="s">
        <v>84</v>
      </c>
      <c r="AW1032" s="14" t="s">
        <v>36</v>
      </c>
      <c r="AX1032" s="14" t="s">
        <v>74</v>
      </c>
      <c r="AY1032" s="241" t="s">
        <v>136</v>
      </c>
    </row>
    <row r="1033" s="15" customFormat="1">
      <c r="A1033" s="15"/>
      <c r="B1033" s="242"/>
      <c r="C1033" s="243"/>
      <c r="D1033" s="222" t="s">
        <v>147</v>
      </c>
      <c r="E1033" s="244" t="s">
        <v>19</v>
      </c>
      <c r="F1033" s="245" t="s">
        <v>155</v>
      </c>
      <c r="G1033" s="243"/>
      <c r="H1033" s="246">
        <v>80</v>
      </c>
      <c r="I1033" s="247"/>
      <c r="J1033" s="243"/>
      <c r="K1033" s="243"/>
      <c r="L1033" s="248"/>
      <c r="M1033" s="249"/>
      <c r="N1033" s="250"/>
      <c r="O1033" s="250"/>
      <c r="P1033" s="250"/>
      <c r="Q1033" s="250"/>
      <c r="R1033" s="250"/>
      <c r="S1033" s="250"/>
      <c r="T1033" s="251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T1033" s="252" t="s">
        <v>147</v>
      </c>
      <c r="AU1033" s="252" t="s">
        <v>84</v>
      </c>
      <c r="AV1033" s="15" t="s">
        <v>143</v>
      </c>
      <c r="AW1033" s="15" t="s">
        <v>36</v>
      </c>
      <c r="AX1033" s="15" t="s">
        <v>82</v>
      </c>
      <c r="AY1033" s="252" t="s">
        <v>136</v>
      </c>
    </row>
    <row r="1034" s="2" customFormat="1" ht="16.5" customHeight="1">
      <c r="A1034" s="40"/>
      <c r="B1034" s="41"/>
      <c r="C1034" s="253" t="s">
        <v>1138</v>
      </c>
      <c r="D1034" s="253" t="s">
        <v>185</v>
      </c>
      <c r="E1034" s="254" t="s">
        <v>1139</v>
      </c>
      <c r="F1034" s="255" t="s">
        <v>1140</v>
      </c>
      <c r="G1034" s="256" t="s">
        <v>212</v>
      </c>
      <c r="H1034" s="257">
        <v>104</v>
      </c>
      <c r="I1034" s="258"/>
      <c r="J1034" s="259">
        <f>ROUND(I1034*H1034,2)</f>
        <v>0</v>
      </c>
      <c r="K1034" s="255" t="s">
        <v>142</v>
      </c>
      <c r="L1034" s="260"/>
      <c r="M1034" s="261" t="s">
        <v>19</v>
      </c>
      <c r="N1034" s="262" t="s">
        <v>45</v>
      </c>
      <c r="O1034" s="86"/>
      <c r="P1034" s="211">
        <f>O1034*H1034</f>
        <v>0</v>
      </c>
      <c r="Q1034" s="211">
        <v>1.0000000000000001E-05</v>
      </c>
      <c r="R1034" s="211">
        <f>Q1034*H1034</f>
        <v>0.0010400000000000001</v>
      </c>
      <c r="S1034" s="211">
        <v>0</v>
      </c>
      <c r="T1034" s="212">
        <f>S1034*H1034</f>
        <v>0</v>
      </c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R1034" s="213" t="s">
        <v>359</v>
      </c>
      <c r="AT1034" s="213" t="s">
        <v>185</v>
      </c>
      <c r="AU1034" s="213" t="s">
        <v>84</v>
      </c>
      <c r="AY1034" s="19" t="s">
        <v>136</v>
      </c>
      <c r="BE1034" s="214">
        <f>IF(N1034="základní",J1034,0)</f>
        <v>0</v>
      </c>
      <c r="BF1034" s="214">
        <f>IF(N1034="snížená",J1034,0)</f>
        <v>0</v>
      </c>
      <c r="BG1034" s="214">
        <f>IF(N1034="zákl. přenesená",J1034,0)</f>
        <v>0</v>
      </c>
      <c r="BH1034" s="214">
        <f>IF(N1034="sníž. přenesená",J1034,0)</f>
        <v>0</v>
      </c>
      <c r="BI1034" s="214">
        <f>IF(N1034="nulová",J1034,0)</f>
        <v>0</v>
      </c>
      <c r="BJ1034" s="19" t="s">
        <v>82</v>
      </c>
      <c r="BK1034" s="214">
        <f>ROUND(I1034*H1034,2)</f>
        <v>0</v>
      </c>
      <c r="BL1034" s="19" t="s">
        <v>254</v>
      </c>
      <c r="BM1034" s="213" t="s">
        <v>1141</v>
      </c>
    </row>
    <row r="1035" s="13" customFormat="1">
      <c r="A1035" s="13"/>
      <c r="B1035" s="220"/>
      <c r="C1035" s="221"/>
      <c r="D1035" s="222" t="s">
        <v>147</v>
      </c>
      <c r="E1035" s="223" t="s">
        <v>19</v>
      </c>
      <c r="F1035" s="224" t="s">
        <v>1134</v>
      </c>
      <c r="G1035" s="221"/>
      <c r="H1035" s="223" t="s">
        <v>19</v>
      </c>
      <c r="I1035" s="225"/>
      <c r="J1035" s="221"/>
      <c r="K1035" s="221"/>
      <c r="L1035" s="226"/>
      <c r="M1035" s="227"/>
      <c r="N1035" s="228"/>
      <c r="O1035" s="228"/>
      <c r="P1035" s="228"/>
      <c r="Q1035" s="228"/>
      <c r="R1035" s="228"/>
      <c r="S1035" s="228"/>
      <c r="T1035" s="229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30" t="s">
        <v>147</v>
      </c>
      <c r="AU1035" s="230" t="s">
        <v>84</v>
      </c>
      <c r="AV1035" s="13" t="s">
        <v>82</v>
      </c>
      <c r="AW1035" s="13" t="s">
        <v>36</v>
      </c>
      <c r="AX1035" s="13" t="s">
        <v>74</v>
      </c>
      <c r="AY1035" s="230" t="s">
        <v>136</v>
      </c>
    </row>
    <row r="1036" s="14" customFormat="1">
      <c r="A1036" s="14"/>
      <c r="B1036" s="231"/>
      <c r="C1036" s="232"/>
      <c r="D1036" s="222" t="s">
        <v>147</v>
      </c>
      <c r="E1036" s="233" t="s">
        <v>19</v>
      </c>
      <c r="F1036" s="234" t="s">
        <v>1135</v>
      </c>
      <c r="G1036" s="232"/>
      <c r="H1036" s="235">
        <v>50</v>
      </c>
      <c r="I1036" s="236"/>
      <c r="J1036" s="232"/>
      <c r="K1036" s="232"/>
      <c r="L1036" s="237"/>
      <c r="M1036" s="238"/>
      <c r="N1036" s="239"/>
      <c r="O1036" s="239"/>
      <c r="P1036" s="239"/>
      <c r="Q1036" s="239"/>
      <c r="R1036" s="239"/>
      <c r="S1036" s="239"/>
      <c r="T1036" s="240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41" t="s">
        <v>147</v>
      </c>
      <c r="AU1036" s="241" t="s">
        <v>84</v>
      </c>
      <c r="AV1036" s="14" t="s">
        <v>84</v>
      </c>
      <c r="AW1036" s="14" t="s">
        <v>36</v>
      </c>
      <c r="AX1036" s="14" t="s">
        <v>74</v>
      </c>
      <c r="AY1036" s="241" t="s">
        <v>136</v>
      </c>
    </row>
    <row r="1037" s="13" customFormat="1">
      <c r="A1037" s="13"/>
      <c r="B1037" s="220"/>
      <c r="C1037" s="221"/>
      <c r="D1037" s="222" t="s">
        <v>147</v>
      </c>
      <c r="E1037" s="223" t="s">
        <v>19</v>
      </c>
      <c r="F1037" s="224" t="s">
        <v>1136</v>
      </c>
      <c r="G1037" s="221"/>
      <c r="H1037" s="223" t="s">
        <v>19</v>
      </c>
      <c r="I1037" s="225"/>
      <c r="J1037" s="221"/>
      <c r="K1037" s="221"/>
      <c r="L1037" s="226"/>
      <c r="M1037" s="227"/>
      <c r="N1037" s="228"/>
      <c r="O1037" s="228"/>
      <c r="P1037" s="228"/>
      <c r="Q1037" s="228"/>
      <c r="R1037" s="228"/>
      <c r="S1037" s="228"/>
      <c r="T1037" s="229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0" t="s">
        <v>147</v>
      </c>
      <c r="AU1037" s="230" t="s">
        <v>84</v>
      </c>
      <c r="AV1037" s="13" t="s">
        <v>82</v>
      </c>
      <c r="AW1037" s="13" t="s">
        <v>36</v>
      </c>
      <c r="AX1037" s="13" t="s">
        <v>74</v>
      </c>
      <c r="AY1037" s="230" t="s">
        <v>136</v>
      </c>
    </row>
    <row r="1038" s="14" customFormat="1">
      <c r="A1038" s="14"/>
      <c r="B1038" s="231"/>
      <c r="C1038" s="232"/>
      <c r="D1038" s="222" t="s">
        <v>147</v>
      </c>
      <c r="E1038" s="233" t="s">
        <v>19</v>
      </c>
      <c r="F1038" s="234" t="s">
        <v>1137</v>
      </c>
      <c r="G1038" s="232"/>
      <c r="H1038" s="235">
        <v>30</v>
      </c>
      <c r="I1038" s="236"/>
      <c r="J1038" s="232"/>
      <c r="K1038" s="232"/>
      <c r="L1038" s="237"/>
      <c r="M1038" s="238"/>
      <c r="N1038" s="239"/>
      <c r="O1038" s="239"/>
      <c r="P1038" s="239"/>
      <c r="Q1038" s="239"/>
      <c r="R1038" s="239"/>
      <c r="S1038" s="239"/>
      <c r="T1038" s="240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41" t="s">
        <v>147</v>
      </c>
      <c r="AU1038" s="241" t="s">
        <v>84</v>
      </c>
      <c r="AV1038" s="14" t="s">
        <v>84</v>
      </c>
      <c r="AW1038" s="14" t="s">
        <v>36</v>
      </c>
      <c r="AX1038" s="14" t="s">
        <v>74</v>
      </c>
      <c r="AY1038" s="241" t="s">
        <v>136</v>
      </c>
    </row>
    <row r="1039" s="15" customFormat="1">
      <c r="A1039" s="15"/>
      <c r="B1039" s="242"/>
      <c r="C1039" s="243"/>
      <c r="D1039" s="222" t="s">
        <v>147</v>
      </c>
      <c r="E1039" s="244" t="s">
        <v>19</v>
      </c>
      <c r="F1039" s="245" t="s">
        <v>155</v>
      </c>
      <c r="G1039" s="243"/>
      <c r="H1039" s="246">
        <v>80</v>
      </c>
      <c r="I1039" s="247"/>
      <c r="J1039" s="243"/>
      <c r="K1039" s="243"/>
      <c r="L1039" s="248"/>
      <c r="M1039" s="249"/>
      <c r="N1039" s="250"/>
      <c r="O1039" s="250"/>
      <c r="P1039" s="250"/>
      <c r="Q1039" s="250"/>
      <c r="R1039" s="250"/>
      <c r="S1039" s="250"/>
      <c r="T1039" s="251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T1039" s="252" t="s">
        <v>147</v>
      </c>
      <c r="AU1039" s="252" t="s">
        <v>84</v>
      </c>
      <c r="AV1039" s="15" t="s">
        <v>143</v>
      </c>
      <c r="AW1039" s="15" t="s">
        <v>36</v>
      </c>
      <c r="AX1039" s="15" t="s">
        <v>82</v>
      </c>
      <c r="AY1039" s="252" t="s">
        <v>136</v>
      </c>
    </row>
    <row r="1040" s="14" customFormat="1">
      <c r="A1040" s="14"/>
      <c r="B1040" s="231"/>
      <c r="C1040" s="232"/>
      <c r="D1040" s="222" t="s">
        <v>147</v>
      </c>
      <c r="E1040" s="232"/>
      <c r="F1040" s="234" t="s">
        <v>1142</v>
      </c>
      <c r="G1040" s="232"/>
      <c r="H1040" s="235">
        <v>104</v>
      </c>
      <c r="I1040" s="236"/>
      <c r="J1040" s="232"/>
      <c r="K1040" s="232"/>
      <c r="L1040" s="237"/>
      <c r="M1040" s="238"/>
      <c r="N1040" s="239"/>
      <c r="O1040" s="239"/>
      <c r="P1040" s="239"/>
      <c r="Q1040" s="239"/>
      <c r="R1040" s="239"/>
      <c r="S1040" s="239"/>
      <c r="T1040" s="240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41" t="s">
        <v>147</v>
      </c>
      <c r="AU1040" s="241" t="s">
        <v>84</v>
      </c>
      <c r="AV1040" s="14" t="s">
        <v>84</v>
      </c>
      <c r="AW1040" s="14" t="s">
        <v>4</v>
      </c>
      <c r="AX1040" s="14" t="s">
        <v>82</v>
      </c>
      <c r="AY1040" s="241" t="s">
        <v>136</v>
      </c>
    </row>
    <row r="1041" s="2" customFormat="1" ht="33" customHeight="1">
      <c r="A1041" s="40"/>
      <c r="B1041" s="41"/>
      <c r="C1041" s="202" t="s">
        <v>1143</v>
      </c>
      <c r="D1041" s="202" t="s">
        <v>138</v>
      </c>
      <c r="E1041" s="203" t="s">
        <v>1144</v>
      </c>
      <c r="F1041" s="204" t="s">
        <v>1145</v>
      </c>
      <c r="G1041" s="205" t="s">
        <v>212</v>
      </c>
      <c r="H1041" s="206">
        <v>227.755</v>
      </c>
      <c r="I1041" s="207"/>
      <c r="J1041" s="208">
        <f>ROUND(I1041*H1041,2)</f>
        <v>0</v>
      </c>
      <c r="K1041" s="204" t="s">
        <v>142</v>
      </c>
      <c r="L1041" s="46"/>
      <c r="M1041" s="209" t="s">
        <v>19</v>
      </c>
      <c r="N1041" s="210" t="s">
        <v>45</v>
      </c>
      <c r="O1041" s="86"/>
      <c r="P1041" s="211">
        <f>O1041*H1041</f>
        <v>0</v>
      </c>
      <c r="Q1041" s="211">
        <v>0.00021000000000000001</v>
      </c>
      <c r="R1041" s="211">
        <f>Q1041*H1041</f>
        <v>0.047828550000000004</v>
      </c>
      <c r="S1041" s="211">
        <v>0</v>
      </c>
      <c r="T1041" s="212">
        <f>S1041*H1041</f>
        <v>0</v>
      </c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R1041" s="213" t="s">
        <v>254</v>
      </c>
      <c r="AT1041" s="213" t="s">
        <v>138</v>
      </c>
      <c r="AU1041" s="213" t="s">
        <v>84</v>
      </c>
      <c r="AY1041" s="19" t="s">
        <v>136</v>
      </c>
      <c r="BE1041" s="214">
        <f>IF(N1041="základní",J1041,0)</f>
        <v>0</v>
      </c>
      <c r="BF1041" s="214">
        <f>IF(N1041="snížená",J1041,0)</f>
        <v>0</v>
      </c>
      <c r="BG1041" s="214">
        <f>IF(N1041="zákl. přenesená",J1041,0)</f>
        <v>0</v>
      </c>
      <c r="BH1041" s="214">
        <f>IF(N1041="sníž. přenesená",J1041,0)</f>
        <v>0</v>
      </c>
      <c r="BI1041" s="214">
        <f>IF(N1041="nulová",J1041,0)</f>
        <v>0</v>
      </c>
      <c r="BJ1041" s="19" t="s">
        <v>82</v>
      </c>
      <c r="BK1041" s="214">
        <f>ROUND(I1041*H1041,2)</f>
        <v>0</v>
      </c>
      <c r="BL1041" s="19" t="s">
        <v>254</v>
      </c>
      <c r="BM1041" s="213" t="s">
        <v>1146</v>
      </c>
    </row>
    <row r="1042" s="2" customFormat="1">
      <c r="A1042" s="40"/>
      <c r="B1042" s="41"/>
      <c r="C1042" s="42"/>
      <c r="D1042" s="215" t="s">
        <v>145</v>
      </c>
      <c r="E1042" s="42"/>
      <c r="F1042" s="216" t="s">
        <v>1147</v>
      </c>
      <c r="G1042" s="42"/>
      <c r="H1042" s="42"/>
      <c r="I1042" s="217"/>
      <c r="J1042" s="42"/>
      <c r="K1042" s="42"/>
      <c r="L1042" s="46"/>
      <c r="M1042" s="218"/>
      <c r="N1042" s="219"/>
      <c r="O1042" s="86"/>
      <c r="P1042" s="86"/>
      <c r="Q1042" s="86"/>
      <c r="R1042" s="86"/>
      <c r="S1042" s="86"/>
      <c r="T1042" s="87"/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T1042" s="19" t="s">
        <v>145</v>
      </c>
      <c r="AU1042" s="19" t="s">
        <v>84</v>
      </c>
    </row>
    <row r="1043" s="13" customFormat="1">
      <c r="A1043" s="13"/>
      <c r="B1043" s="220"/>
      <c r="C1043" s="221"/>
      <c r="D1043" s="222" t="s">
        <v>147</v>
      </c>
      <c r="E1043" s="223" t="s">
        <v>19</v>
      </c>
      <c r="F1043" s="224" t="s">
        <v>1124</v>
      </c>
      <c r="G1043" s="221"/>
      <c r="H1043" s="223" t="s">
        <v>19</v>
      </c>
      <c r="I1043" s="225"/>
      <c r="J1043" s="221"/>
      <c r="K1043" s="221"/>
      <c r="L1043" s="226"/>
      <c r="M1043" s="227"/>
      <c r="N1043" s="228"/>
      <c r="O1043" s="228"/>
      <c r="P1043" s="228"/>
      <c r="Q1043" s="228"/>
      <c r="R1043" s="228"/>
      <c r="S1043" s="228"/>
      <c r="T1043" s="229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30" t="s">
        <v>147</v>
      </c>
      <c r="AU1043" s="230" t="s">
        <v>84</v>
      </c>
      <c r="AV1043" s="13" t="s">
        <v>82</v>
      </c>
      <c r="AW1043" s="13" t="s">
        <v>36</v>
      </c>
      <c r="AX1043" s="13" t="s">
        <v>74</v>
      </c>
      <c r="AY1043" s="230" t="s">
        <v>136</v>
      </c>
    </row>
    <row r="1044" s="14" customFormat="1">
      <c r="A1044" s="14"/>
      <c r="B1044" s="231"/>
      <c r="C1044" s="232"/>
      <c r="D1044" s="222" t="s">
        <v>147</v>
      </c>
      <c r="E1044" s="233" t="s">
        <v>19</v>
      </c>
      <c r="F1044" s="234" t="s">
        <v>1125</v>
      </c>
      <c r="G1044" s="232"/>
      <c r="H1044" s="235">
        <v>25.050000000000001</v>
      </c>
      <c r="I1044" s="236"/>
      <c r="J1044" s="232"/>
      <c r="K1044" s="232"/>
      <c r="L1044" s="237"/>
      <c r="M1044" s="238"/>
      <c r="N1044" s="239"/>
      <c r="O1044" s="239"/>
      <c r="P1044" s="239"/>
      <c r="Q1044" s="239"/>
      <c r="R1044" s="239"/>
      <c r="S1044" s="239"/>
      <c r="T1044" s="240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41" t="s">
        <v>147</v>
      </c>
      <c r="AU1044" s="241" t="s">
        <v>84</v>
      </c>
      <c r="AV1044" s="14" t="s">
        <v>84</v>
      </c>
      <c r="AW1044" s="14" t="s">
        <v>36</v>
      </c>
      <c r="AX1044" s="14" t="s">
        <v>74</v>
      </c>
      <c r="AY1044" s="241" t="s">
        <v>136</v>
      </c>
    </row>
    <row r="1045" s="13" customFormat="1">
      <c r="A1045" s="13"/>
      <c r="B1045" s="220"/>
      <c r="C1045" s="221"/>
      <c r="D1045" s="222" t="s">
        <v>147</v>
      </c>
      <c r="E1045" s="223" t="s">
        <v>19</v>
      </c>
      <c r="F1045" s="224" t="s">
        <v>1126</v>
      </c>
      <c r="G1045" s="221"/>
      <c r="H1045" s="223" t="s">
        <v>19</v>
      </c>
      <c r="I1045" s="225"/>
      <c r="J1045" s="221"/>
      <c r="K1045" s="221"/>
      <c r="L1045" s="226"/>
      <c r="M1045" s="227"/>
      <c r="N1045" s="228"/>
      <c r="O1045" s="228"/>
      <c r="P1045" s="228"/>
      <c r="Q1045" s="228"/>
      <c r="R1045" s="228"/>
      <c r="S1045" s="228"/>
      <c r="T1045" s="229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30" t="s">
        <v>147</v>
      </c>
      <c r="AU1045" s="230" t="s">
        <v>84</v>
      </c>
      <c r="AV1045" s="13" t="s">
        <v>82</v>
      </c>
      <c r="AW1045" s="13" t="s">
        <v>36</v>
      </c>
      <c r="AX1045" s="13" t="s">
        <v>74</v>
      </c>
      <c r="AY1045" s="230" t="s">
        <v>136</v>
      </c>
    </row>
    <row r="1046" s="14" customFormat="1">
      <c r="A1046" s="14"/>
      <c r="B1046" s="231"/>
      <c r="C1046" s="232"/>
      <c r="D1046" s="222" t="s">
        <v>147</v>
      </c>
      <c r="E1046" s="233" t="s">
        <v>19</v>
      </c>
      <c r="F1046" s="234" t="s">
        <v>1127</v>
      </c>
      <c r="G1046" s="232"/>
      <c r="H1046" s="235">
        <v>182</v>
      </c>
      <c r="I1046" s="236"/>
      <c r="J1046" s="232"/>
      <c r="K1046" s="232"/>
      <c r="L1046" s="237"/>
      <c r="M1046" s="238"/>
      <c r="N1046" s="239"/>
      <c r="O1046" s="239"/>
      <c r="P1046" s="239"/>
      <c r="Q1046" s="239"/>
      <c r="R1046" s="239"/>
      <c r="S1046" s="239"/>
      <c r="T1046" s="240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41" t="s">
        <v>147</v>
      </c>
      <c r="AU1046" s="241" t="s">
        <v>84</v>
      </c>
      <c r="AV1046" s="14" t="s">
        <v>84</v>
      </c>
      <c r="AW1046" s="14" t="s">
        <v>36</v>
      </c>
      <c r="AX1046" s="14" t="s">
        <v>74</v>
      </c>
      <c r="AY1046" s="241" t="s">
        <v>136</v>
      </c>
    </row>
    <row r="1047" s="15" customFormat="1">
      <c r="A1047" s="15"/>
      <c r="B1047" s="242"/>
      <c r="C1047" s="243"/>
      <c r="D1047" s="222" t="s">
        <v>147</v>
      </c>
      <c r="E1047" s="244" t="s">
        <v>19</v>
      </c>
      <c r="F1047" s="245" t="s">
        <v>155</v>
      </c>
      <c r="G1047" s="243"/>
      <c r="H1047" s="246">
        <v>207.05000000000001</v>
      </c>
      <c r="I1047" s="247"/>
      <c r="J1047" s="243"/>
      <c r="K1047" s="243"/>
      <c r="L1047" s="248"/>
      <c r="M1047" s="249"/>
      <c r="N1047" s="250"/>
      <c r="O1047" s="250"/>
      <c r="P1047" s="250"/>
      <c r="Q1047" s="250"/>
      <c r="R1047" s="250"/>
      <c r="S1047" s="250"/>
      <c r="T1047" s="251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T1047" s="252" t="s">
        <v>147</v>
      </c>
      <c r="AU1047" s="252" t="s">
        <v>84</v>
      </c>
      <c r="AV1047" s="15" t="s">
        <v>143</v>
      </c>
      <c r="AW1047" s="15" t="s">
        <v>36</v>
      </c>
      <c r="AX1047" s="15" t="s">
        <v>82</v>
      </c>
      <c r="AY1047" s="252" t="s">
        <v>136</v>
      </c>
    </row>
    <row r="1048" s="14" customFormat="1">
      <c r="A1048" s="14"/>
      <c r="B1048" s="231"/>
      <c r="C1048" s="232"/>
      <c r="D1048" s="222" t="s">
        <v>147</v>
      </c>
      <c r="E1048" s="232"/>
      <c r="F1048" s="234" t="s">
        <v>1128</v>
      </c>
      <c r="G1048" s="232"/>
      <c r="H1048" s="235">
        <v>227.755</v>
      </c>
      <c r="I1048" s="236"/>
      <c r="J1048" s="232"/>
      <c r="K1048" s="232"/>
      <c r="L1048" s="237"/>
      <c r="M1048" s="238"/>
      <c r="N1048" s="239"/>
      <c r="O1048" s="239"/>
      <c r="P1048" s="239"/>
      <c r="Q1048" s="239"/>
      <c r="R1048" s="239"/>
      <c r="S1048" s="239"/>
      <c r="T1048" s="240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41" t="s">
        <v>147</v>
      </c>
      <c r="AU1048" s="241" t="s">
        <v>84</v>
      </c>
      <c r="AV1048" s="14" t="s">
        <v>84</v>
      </c>
      <c r="AW1048" s="14" t="s">
        <v>4</v>
      </c>
      <c r="AX1048" s="14" t="s">
        <v>82</v>
      </c>
      <c r="AY1048" s="241" t="s">
        <v>136</v>
      </c>
    </row>
    <row r="1049" s="2" customFormat="1" ht="37.8" customHeight="1">
      <c r="A1049" s="40"/>
      <c r="B1049" s="41"/>
      <c r="C1049" s="202" t="s">
        <v>1148</v>
      </c>
      <c r="D1049" s="202" t="s">
        <v>138</v>
      </c>
      <c r="E1049" s="203" t="s">
        <v>1149</v>
      </c>
      <c r="F1049" s="204" t="s">
        <v>1150</v>
      </c>
      <c r="G1049" s="205" t="s">
        <v>212</v>
      </c>
      <c r="H1049" s="206">
        <v>6.3250000000000002</v>
      </c>
      <c r="I1049" s="207"/>
      <c r="J1049" s="208">
        <f>ROUND(I1049*H1049,2)</f>
        <v>0</v>
      </c>
      <c r="K1049" s="204" t="s">
        <v>142</v>
      </c>
      <c r="L1049" s="46"/>
      <c r="M1049" s="209" t="s">
        <v>19</v>
      </c>
      <c r="N1049" s="210" t="s">
        <v>45</v>
      </c>
      <c r="O1049" s="86"/>
      <c r="P1049" s="211">
        <f>O1049*H1049</f>
        <v>0</v>
      </c>
      <c r="Q1049" s="211">
        <v>2.0000000000000002E-05</v>
      </c>
      <c r="R1049" s="211">
        <f>Q1049*H1049</f>
        <v>0.00012650000000000001</v>
      </c>
      <c r="S1049" s="211">
        <v>0</v>
      </c>
      <c r="T1049" s="212">
        <f>S1049*H1049</f>
        <v>0</v>
      </c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R1049" s="213" t="s">
        <v>254</v>
      </c>
      <c r="AT1049" s="213" t="s">
        <v>138</v>
      </c>
      <c r="AU1049" s="213" t="s">
        <v>84</v>
      </c>
      <c r="AY1049" s="19" t="s">
        <v>136</v>
      </c>
      <c r="BE1049" s="214">
        <f>IF(N1049="základní",J1049,0)</f>
        <v>0</v>
      </c>
      <c r="BF1049" s="214">
        <f>IF(N1049="snížená",J1049,0)</f>
        <v>0</v>
      </c>
      <c r="BG1049" s="214">
        <f>IF(N1049="zákl. přenesená",J1049,0)</f>
        <v>0</v>
      </c>
      <c r="BH1049" s="214">
        <f>IF(N1049="sníž. přenesená",J1049,0)</f>
        <v>0</v>
      </c>
      <c r="BI1049" s="214">
        <f>IF(N1049="nulová",J1049,0)</f>
        <v>0</v>
      </c>
      <c r="BJ1049" s="19" t="s">
        <v>82</v>
      </c>
      <c r="BK1049" s="214">
        <f>ROUND(I1049*H1049,2)</f>
        <v>0</v>
      </c>
      <c r="BL1049" s="19" t="s">
        <v>254</v>
      </c>
      <c r="BM1049" s="213" t="s">
        <v>1151</v>
      </c>
    </row>
    <row r="1050" s="2" customFormat="1">
      <c r="A1050" s="40"/>
      <c r="B1050" s="41"/>
      <c r="C1050" s="42"/>
      <c r="D1050" s="215" t="s">
        <v>145</v>
      </c>
      <c r="E1050" s="42"/>
      <c r="F1050" s="216" t="s">
        <v>1152</v>
      </c>
      <c r="G1050" s="42"/>
      <c r="H1050" s="42"/>
      <c r="I1050" s="217"/>
      <c r="J1050" s="42"/>
      <c r="K1050" s="42"/>
      <c r="L1050" s="46"/>
      <c r="M1050" s="218"/>
      <c r="N1050" s="219"/>
      <c r="O1050" s="86"/>
      <c r="P1050" s="86"/>
      <c r="Q1050" s="86"/>
      <c r="R1050" s="86"/>
      <c r="S1050" s="86"/>
      <c r="T1050" s="87"/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T1050" s="19" t="s">
        <v>145</v>
      </c>
      <c r="AU1050" s="19" t="s">
        <v>84</v>
      </c>
    </row>
    <row r="1051" s="14" customFormat="1">
      <c r="A1051" s="14"/>
      <c r="B1051" s="231"/>
      <c r="C1051" s="232"/>
      <c r="D1051" s="222" t="s">
        <v>147</v>
      </c>
      <c r="E1051" s="233" t="s">
        <v>19</v>
      </c>
      <c r="F1051" s="234" t="s">
        <v>1153</v>
      </c>
      <c r="G1051" s="232"/>
      <c r="H1051" s="235">
        <v>6.3250000000000002</v>
      </c>
      <c r="I1051" s="236"/>
      <c r="J1051" s="232"/>
      <c r="K1051" s="232"/>
      <c r="L1051" s="237"/>
      <c r="M1051" s="238"/>
      <c r="N1051" s="239"/>
      <c r="O1051" s="239"/>
      <c r="P1051" s="239"/>
      <c r="Q1051" s="239"/>
      <c r="R1051" s="239"/>
      <c r="S1051" s="239"/>
      <c r="T1051" s="240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41" t="s">
        <v>147</v>
      </c>
      <c r="AU1051" s="241" t="s">
        <v>84</v>
      </c>
      <c r="AV1051" s="14" t="s">
        <v>84</v>
      </c>
      <c r="AW1051" s="14" t="s">
        <v>36</v>
      </c>
      <c r="AX1051" s="14" t="s">
        <v>74</v>
      </c>
      <c r="AY1051" s="241" t="s">
        <v>136</v>
      </c>
    </row>
    <row r="1052" s="15" customFormat="1">
      <c r="A1052" s="15"/>
      <c r="B1052" s="242"/>
      <c r="C1052" s="243"/>
      <c r="D1052" s="222" t="s">
        <v>147</v>
      </c>
      <c r="E1052" s="244" t="s">
        <v>19</v>
      </c>
      <c r="F1052" s="245" t="s">
        <v>155</v>
      </c>
      <c r="G1052" s="243"/>
      <c r="H1052" s="246">
        <v>6.3250000000000002</v>
      </c>
      <c r="I1052" s="247"/>
      <c r="J1052" s="243"/>
      <c r="K1052" s="243"/>
      <c r="L1052" s="248"/>
      <c r="M1052" s="249"/>
      <c r="N1052" s="250"/>
      <c r="O1052" s="250"/>
      <c r="P1052" s="250"/>
      <c r="Q1052" s="250"/>
      <c r="R1052" s="250"/>
      <c r="S1052" s="250"/>
      <c r="T1052" s="251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52" t="s">
        <v>147</v>
      </c>
      <c r="AU1052" s="252" t="s">
        <v>84</v>
      </c>
      <c r="AV1052" s="15" t="s">
        <v>143</v>
      </c>
      <c r="AW1052" s="15" t="s">
        <v>36</v>
      </c>
      <c r="AX1052" s="15" t="s">
        <v>82</v>
      </c>
      <c r="AY1052" s="252" t="s">
        <v>136</v>
      </c>
    </row>
    <row r="1053" s="2" customFormat="1" ht="24.15" customHeight="1">
      <c r="A1053" s="40"/>
      <c r="B1053" s="41"/>
      <c r="C1053" s="202" t="s">
        <v>1154</v>
      </c>
      <c r="D1053" s="202" t="s">
        <v>138</v>
      </c>
      <c r="E1053" s="203" t="s">
        <v>1155</v>
      </c>
      <c r="F1053" s="204" t="s">
        <v>1156</v>
      </c>
      <c r="G1053" s="205" t="s">
        <v>212</v>
      </c>
      <c r="H1053" s="206">
        <v>25</v>
      </c>
      <c r="I1053" s="207"/>
      <c r="J1053" s="208">
        <f>ROUND(I1053*H1053,2)</f>
        <v>0</v>
      </c>
      <c r="K1053" s="204" t="s">
        <v>142</v>
      </c>
      <c r="L1053" s="46"/>
      <c r="M1053" s="209" t="s">
        <v>19</v>
      </c>
      <c r="N1053" s="210" t="s">
        <v>45</v>
      </c>
      <c r="O1053" s="86"/>
      <c r="P1053" s="211">
        <f>O1053*H1053</f>
        <v>0</v>
      </c>
      <c r="Q1053" s="211">
        <v>1.0000000000000001E-05</v>
      </c>
      <c r="R1053" s="211">
        <f>Q1053*H1053</f>
        <v>0.00025000000000000001</v>
      </c>
      <c r="S1053" s="211">
        <v>0</v>
      </c>
      <c r="T1053" s="212">
        <f>S1053*H1053</f>
        <v>0</v>
      </c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R1053" s="213" t="s">
        <v>254</v>
      </c>
      <c r="AT1053" s="213" t="s">
        <v>138</v>
      </c>
      <c r="AU1053" s="213" t="s">
        <v>84</v>
      </c>
      <c r="AY1053" s="19" t="s">
        <v>136</v>
      </c>
      <c r="BE1053" s="214">
        <f>IF(N1053="základní",J1053,0)</f>
        <v>0</v>
      </c>
      <c r="BF1053" s="214">
        <f>IF(N1053="snížená",J1053,0)</f>
        <v>0</v>
      </c>
      <c r="BG1053" s="214">
        <f>IF(N1053="zákl. přenesená",J1053,0)</f>
        <v>0</v>
      </c>
      <c r="BH1053" s="214">
        <f>IF(N1053="sníž. přenesená",J1053,0)</f>
        <v>0</v>
      </c>
      <c r="BI1053" s="214">
        <f>IF(N1053="nulová",J1053,0)</f>
        <v>0</v>
      </c>
      <c r="BJ1053" s="19" t="s">
        <v>82</v>
      </c>
      <c r="BK1053" s="214">
        <f>ROUND(I1053*H1053,2)</f>
        <v>0</v>
      </c>
      <c r="BL1053" s="19" t="s">
        <v>254</v>
      </c>
      <c r="BM1053" s="213" t="s">
        <v>1157</v>
      </c>
    </row>
    <row r="1054" s="2" customFormat="1">
      <c r="A1054" s="40"/>
      <c r="B1054" s="41"/>
      <c r="C1054" s="42"/>
      <c r="D1054" s="215" t="s">
        <v>145</v>
      </c>
      <c r="E1054" s="42"/>
      <c r="F1054" s="216" t="s">
        <v>1158</v>
      </c>
      <c r="G1054" s="42"/>
      <c r="H1054" s="42"/>
      <c r="I1054" s="217"/>
      <c r="J1054" s="42"/>
      <c r="K1054" s="42"/>
      <c r="L1054" s="46"/>
      <c r="M1054" s="218"/>
      <c r="N1054" s="219"/>
      <c r="O1054" s="86"/>
      <c r="P1054" s="86"/>
      <c r="Q1054" s="86"/>
      <c r="R1054" s="86"/>
      <c r="S1054" s="86"/>
      <c r="T1054" s="87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T1054" s="19" t="s">
        <v>145</v>
      </c>
      <c r="AU1054" s="19" t="s">
        <v>84</v>
      </c>
    </row>
    <row r="1055" s="14" customFormat="1">
      <c r="A1055" s="14"/>
      <c r="B1055" s="231"/>
      <c r="C1055" s="232"/>
      <c r="D1055" s="222" t="s">
        <v>147</v>
      </c>
      <c r="E1055" s="233" t="s">
        <v>19</v>
      </c>
      <c r="F1055" s="234" t="s">
        <v>325</v>
      </c>
      <c r="G1055" s="232"/>
      <c r="H1055" s="235">
        <v>25</v>
      </c>
      <c r="I1055" s="236"/>
      <c r="J1055" s="232"/>
      <c r="K1055" s="232"/>
      <c r="L1055" s="237"/>
      <c r="M1055" s="238"/>
      <c r="N1055" s="239"/>
      <c r="O1055" s="239"/>
      <c r="P1055" s="239"/>
      <c r="Q1055" s="239"/>
      <c r="R1055" s="239"/>
      <c r="S1055" s="239"/>
      <c r="T1055" s="240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1" t="s">
        <v>147</v>
      </c>
      <c r="AU1055" s="241" t="s">
        <v>84</v>
      </c>
      <c r="AV1055" s="14" t="s">
        <v>84</v>
      </c>
      <c r="AW1055" s="14" t="s">
        <v>36</v>
      </c>
      <c r="AX1055" s="14" t="s">
        <v>74</v>
      </c>
      <c r="AY1055" s="241" t="s">
        <v>136</v>
      </c>
    </row>
    <row r="1056" s="15" customFormat="1">
      <c r="A1056" s="15"/>
      <c r="B1056" s="242"/>
      <c r="C1056" s="243"/>
      <c r="D1056" s="222" t="s">
        <v>147</v>
      </c>
      <c r="E1056" s="244" t="s">
        <v>19</v>
      </c>
      <c r="F1056" s="245" t="s">
        <v>155</v>
      </c>
      <c r="G1056" s="243"/>
      <c r="H1056" s="246">
        <v>25</v>
      </c>
      <c r="I1056" s="247"/>
      <c r="J1056" s="243"/>
      <c r="K1056" s="243"/>
      <c r="L1056" s="248"/>
      <c r="M1056" s="249"/>
      <c r="N1056" s="250"/>
      <c r="O1056" s="250"/>
      <c r="P1056" s="250"/>
      <c r="Q1056" s="250"/>
      <c r="R1056" s="250"/>
      <c r="S1056" s="250"/>
      <c r="T1056" s="251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T1056" s="252" t="s">
        <v>147</v>
      </c>
      <c r="AU1056" s="252" t="s">
        <v>84</v>
      </c>
      <c r="AV1056" s="15" t="s">
        <v>143</v>
      </c>
      <c r="AW1056" s="15" t="s">
        <v>36</v>
      </c>
      <c r="AX1056" s="15" t="s">
        <v>82</v>
      </c>
      <c r="AY1056" s="252" t="s">
        <v>136</v>
      </c>
    </row>
    <row r="1057" s="2" customFormat="1" ht="37.8" customHeight="1">
      <c r="A1057" s="40"/>
      <c r="B1057" s="41"/>
      <c r="C1057" s="202" t="s">
        <v>1159</v>
      </c>
      <c r="D1057" s="202" t="s">
        <v>138</v>
      </c>
      <c r="E1057" s="203" t="s">
        <v>1160</v>
      </c>
      <c r="F1057" s="204" t="s">
        <v>1161</v>
      </c>
      <c r="G1057" s="205" t="s">
        <v>212</v>
      </c>
      <c r="H1057" s="206">
        <v>227.755</v>
      </c>
      <c r="I1057" s="207"/>
      <c r="J1057" s="208">
        <f>ROUND(I1057*H1057,2)</f>
        <v>0</v>
      </c>
      <c r="K1057" s="204" t="s">
        <v>142</v>
      </c>
      <c r="L1057" s="46"/>
      <c r="M1057" s="209" t="s">
        <v>19</v>
      </c>
      <c r="N1057" s="210" t="s">
        <v>45</v>
      </c>
      <c r="O1057" s="86"/>
      <c r="P1057" s="211">
        <f>O1057*H1057</f>
        <v>0</v>
      </c>
      <c r="Q1057" s="211">
        <v>0.00029</v>
      </c>
      <c r="R1057" s="211">
        <f>Q1057*H1057</f>
        <v>0.066048949999999995</v>
      </c>
      <c r="S1057" s="211">
        <v>0</v>
      </c>
      <c r="T1057" s="212">
        <f>S1057*H1057</f>
        <v>0</v>
      </c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R1057" s="213" t="s">
        <v>254</v>
      </c>
      <c r="AT1057" s="213" t="s">
        <v>138</v>
      </c>
      <c r="AU1057" s="213" t="s">
        <v>84</v>
      </c>
      <c r="AY1057" s="19" t="s">
        <v>136</v>
      </c>
      <c r="BE1057" s="214">
        <f>IF(N1057="základní",J1057,0)</f>
        <v>0</v>
      </c>
      <c r="BF1057" s="214">
        <f>IF(N1057="snížená",J1057,0)</f>
        <v>0</v>
      </c>
      <c r="BG1057" s="214">
        <f>IF(N1057="zákl. přenesená",J1057,0)</f>
        <v>0</v>
      </c>
      <c r="BH1057" s="214">
        <f>IF(N1057="sníž. přenesená",J1057,0)</f>
        <v>0</v>
      </c>
      <c r="BI1057" s="214">
        <f>IF(N1057="nulová",J1057,0)</f>
        <v>0</v>
      </c>
      <c r="BJ1057" s="19" t="s">
        <v>82</v>
      </c>
      <c r="BK1057" s="214">
        <f>ROUND(I1057*H1057,2)</f>
        <v>0</v>
      </c>
      <c r="BL1057" s="19" t="s">
        <v>254</v>
      </c>
      <c r="BM1057" s="213" t="s">
        <v>1162</v>
      </c>
    </row>
    <row r="1058" s="2" customFormat="1">
      <c r="A1058" s="40"/>
      <c r="B1058" s="41"/>
      <c r="C1058" s="42"/>
      <c r="D1058" s="215" t="s">
        <v>145</v>
      </c>
      <c r="E1058" s="42"/>
      <c r="F1058" s="216" t="s">
        <v>1163</v>
      </c>
      <c r="G1058" s="42"/>
      <c r="H1058" s="42"/>
      <c r="I1058" s="217"/>
      <c r="J1058" s="42"/>
      <c r="K1058" s="42"/>
      <c r="L1058" s="46"/>
      <c r="M1058" s="218"/>
      <c r="N1058" s="219"/>
      <c r="O1058" s="86"/>
      <c r="P1058" s="86"/>
      <c r="Q1058" s="86"/>
      <c r="R1058" s="86"/>
      <c r="S1058" s="86"/>
      <c r="T1058" s="87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T1058" s="19" t="s">
        <v>145</v>
      </c>
      <c r="AU1058" s="19" t="s">
        <v>84</v>
      </c>
    </row>
    <row r="1059" s="13" customFormat="1">
      <c r="A1059" s="13"/>
      <c r="B1059" s="220"/>
      <c r="C1059" s="221"/>
      <c r="D1059" s="222" t="s">
        <v>147</v>
      </c>
      <c r="E1059" s="223" t="s">
        <v>19</v>
      </c>
      <c r="F1059" s="224" t="s">
        <v>1124</v>
      </c>
      <c r="G1059" s="221"/>
      <c r="H1059" s="223" t="s">
        <v>19</v>
      </c>
      <c r="I1059" s="225"/>
      <c r="J1059" s="221"/>
      <c r="K1059" s="221"/>
      <c r="L1059" s="226"/>
      <c r="M1059" s="227"/>
      <c r="N1059" s="228"/>
      <c r="O1059" s="228"/>
      <c r="P1059" s="228"/>
      <c r="Q1059" s="228"/>
      <c r="R1059" s="228"/>
      <c r="S1059" s="228"/>
      <c r="T1059" s="229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0" t="s">
        <v>147</v>
      </c>
      <c r="AU1059" s="230" t="s">
        <v>84</v>
      </c>
      <c r="AV1059" s="13" t="s">
        <v>82</v>
      </c>
      <c r="AW1059" s="13" t="s">
        <v>36</v>
      </c>
      <c r="AX1059" s="13" t="s">
        <v>74</v>
      </c>
      <c r="AY1059" s="230" t="s">
        <v>136</v>
      </c>
    </row>
    <row r="1060" s="14" customFormat="1">
      <c r="A1060" s="14"/>
      <c r="B1060" s="231"/>
      <c r="C1060" s="232"/>
      <c r="D1060" s="222" t="s">
        <v>147</v>
      </c>
      <c r="E1060" s="233" t="s">
        <v>19</v>
      </c>
      <c r="F1060" s="234" t="s">
        <v>1125</v>
      </c>
      <c r="G1060" s="232"/>
      <c r="H1060" s="235">
        <v>25.050000000000001</v>
      </c>
      <c r="I1060" s="236"/>
      <c r="J1060" s="232"/>
      <c r="K1060" s="232"/>
      <c r="L1060" s="237"/>
      <c r="M1060" s="238"/>
      <c r="N1060" s="239"/>
      <c r="O1060" s="239"/>
      <c r="P1060" s="239"/>
      <c r="Q1060" s="239"/>
      <c r="R1060" s="239"/>
      <c r="S1060" s="239"/>
      <c r="T1060" s="240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41" t="s">
        <v>147</v>
      </c>
      <c r="AU1060" s="241" t="s">
        <v>84</v>
      </c>
      <c r="AV1060" s="14" t="s">
        <v>84</v>
      </c>
      <c r="AW1060" s="14" t="s">
        <v>36</v>
      </c>
      <c r="AX1060" s="14" t="s">
        <v>74</v>
      </c>
      <c r="AY1060" s="241" t="s">
        <v>136</v>
      </c>
    </row>
    <row r="1061" s="13" customFormat="1">
      <c r="A1061" s="13"/>
      <c r="B1061" s="220"/>
      <c r="C1061" s="221"/>
      <c r="D1061" s="222" t="s">
        <v>147</v>
      </c>
      <c r="E1061" s="223" t="s">
        <v>19</v>
      </c>
      <c r="F1061" s="224" t="s">
        <v>1126</v>
      </c>
      <c r="G1061" s="221"/>
      <c r="H1061" s="223" t="s">
        <v>19</v>
      </c>
      <c r="I1061" s="225"/>
      <c r="J1061" s="221"/>
      <c r="K1061" s="221"/>
      <c r="L1061" s="226"/>
      <c r="M1061" s="227"/>
      <c r="N1061" s="228"/>
      <c r="O1061" s="228"/>
      <c r="P1061" s="228"/>
      <c r="Q1061" s="228"/>
      <c r="R1061" s="228"/>
      <c r="S1061" s="228"/>
      <c r="T1061" s="229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0" t="s">
        <v>147</v>
      </c>
      <c r="AU1061" s="230" t="s">
        <v>84</v>
      </c>
      <c r="AV1061" s="13" t="s">
        <v>82</v>
      </c>
      <c r="AW1061" s="13" t="s">
        <v>36</v>
      </c>
      <c r="AX1061" s="13" t="s">
        <v>74</v>
      </c>
      <c r="AY1061" s="230" t="s">
        <v>136</v>
      </c>
    </row>
    <row r="1062" s="14" customFormat="1">
      <c r="A1062" s="14"/>
      <c r="B1062" s="231"/>
      <c r="C1062" s="232"/>
      <c r="D1062" s="222" t="s">
        <v>147</v>
      </c>
      <c r="E1062" s="233" t="s">
        <v>19</v>
      </c>
      <c r="F1062" s="234" t="s">
        <v>1127</v>
      </c>
      <c r="G1062" s="232"/>
      <c r="H1062" s="235">
        <v>182</v>
      </c>
      <c r="I1062" s="236"/>
      <c r="J1062" s="232"/>
      <c r="K1062" s="232"/>
      <c r="L1062" s="237"/>
      <c r="M1062" s="238"/>
      <c r="N1062" s="239"/>
      <c r="O1062" s="239"/>
      <c r="P1062" s="239"/>
      <c r="Q1062" s="239"/>
      <c r="R1062" s="239"/>
      <c r="S1062" s="239"/>
      <c r="T1062" s="240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41" t="s">
        <v>147</v>
      </c>
      <c r="AU1062" s="241" t="s">
        <v>84</v>
      </c>
      <c r="AV1062" s="14" t="s">
        <v>84</v>
      </c>
      <c r="AW1062" s="14" t="s">
        <v>36</v>
      </c>
      <c r="AX1062" s="14" t="s">
        <v>74</v>
      </c>
      <c r="AY1062" s="241" t="s">
        <v>136</v>
      </c>
    </row>
    <row r="1063" s="15" customFormat="1">
      <c r="A1063" s="15"/>
      <c r="B1063" s="242"/>
      <c r="C1063" s="243"/>
      <c r="D1063" s="222" t="s">
        <v>147</v>
      </c>
      <c r="E1063" s="244" t="s">
        <v>19</v>
      </c>
      <c r="F1063" s="245" t="s">
        <v>155</v>
      </c>
      <c r="G1063" s="243"/>
      <c r="H1063" s="246">
        <v>207.05000000000001</v>
      </c>
      <c r="I1063" s="247"/>
      <c r="J1063" s="243"/>
      <c r="K1063" s="243"/>
      <c r="L1063" s="248"/>
      <c r="M1063" s="249"/>
      <c r="N1063" s="250"/>
      <c r="O1063" s="250"/>
      <c r="P1063" s="250"/>
      <c r="Q1063" s="250"/>
      <c r="R1063" s="250"/>
      <c r="S1063" s="250"/>
      <c r="T1063" s="251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T1063" s="252" t="s">
        <v>147</v>
      </c>
      <c r="AU1063" s="252" t="s">
        <v>84</v>
      </c>
      <c r="AV1063" s="15" t="s">
        <v>143</v>
      </c>
      <c r="AW1063" s="15" t="s">
        <v>36</v>
      </c>
      <c r="AX1063" s="15" t="s">
        <v>82</v>
      </c>
      <c r="AY1063" s="252" t="s">
        <v>136</v>
      </c>
    </row>
    <row r="1064" s="14" customFormat="1">
      <c r="A1064" s="14"/>
      <c r="B1064" s="231"/>
      <c r="C1064" s="232"/>
      <c r="D1064" s="222" t="s">
        <v>147</v>
      </c>
      <c r="E1064" s="232"/>
      <c r="F1064" s="234" t="s">
        <v>1128</v>
      </c>
      <c r="G1064" s="232"/>
      <c r="H1064" s="235">
        <v>227.755</v>
      </c>
      <c r="I1064" s="236"/>
      <c r="J1064" s="232"/>
      <c r="K1064" s="232"/>
      <c r="L1064" s="237"/>
      <c r="M1064" s="238"/>
      <c r="N1064" s="239"/>
      <c r="O1064" s="239"/>
      <c r="P1064" s="239"/>
      <c r="Q1064" s="239"/>
      <c r="R1064" s="239"/>
      <c r="S1064" s="239"/>
      <c r="T1064" s="240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41" t="s">
        <v>147</v>
      </c>
      <c r="AU1064" s="241" t="s">
        <v>84</v>
      </c>
      <c r="AV1064" s="14" t="s">
        <v>84</v>
      </c>
      <c r="AW1064" s="14" t="s">
        <v>4</v>
      </c>
      <c r="AX1064" s="14" t="s">
        <v>82</v>
      </c>
      <c r="AY1064" s="241" t="s">
        <v>136</v>
      </c>
    </row>
    <row r="1065" s="2" customFormat="1" ht="49.05" customHeight="1">
      <c r="A1065" s="40"/>
      <c r="B1065" s="41"/>
      <c r="C1065" s="202" t="s">
        <v>1164</v>
      </c>
      <c r="D1065" s="202" t="s">
        <v>138</v>
      </c>
      <c r="E1065" s="203" t="s">
        <v>1165</v>
      </c>
      <c r="F1065" s="204" t="s">
        <v>1166</v>
      </c>
      <c r="G1065" s="205" t="s">
        <v>212</v>
      </c>
      <c r="H1065" s="206">
        <v>227.755</v>
      </c>
      <c r="I1065" s="207"/>
      <c r="J1065" s="208">
        <f>ROUND(I1065*H1065,2)</f>
        <v>0</v>
      </c>
      <c r="K1065" s="204" t="s">
        <v>142</v>
      </c>
      <c r="L1065" s="46"/>
      <c r="M1065" s="209" t="s">
        <v>19</v>
      </c>
      <c r="N1065" s="210" t="s">
        <v>45</v>
      </c>
      <c r="O1065" s="86"/>
      <c r="P1065" s="211">
        <f>O1065*H1065</f>
        <v>0</v>
      </c>
      <c r="Q1065" s="211">
        <v>3.0000000000000001E-05</v>
      </c>
      <c r="R1065" s="211">
        <f>Q1065*H1065</f>
        <v>0.00683265</v>
      </c>
      <c r="S1065" s="211">
        <v>0</v>
      </c>
      <c r="T1065" s="212">
        <f>S1065*H1065</f>
        <v>0</v>
      </c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R1065" s="213" t="s">
        <v>254</v>
      </c>
      <c r="AT1065" s="213" t="s">
        <v>138</v>
      </c>
      <c r="AU1065" s="213" t="s">
        <v>84</v>
      </c>
      <c r="AY1065" s="19" t="s">
        <v>136</v>
      </c>
      <c r="BE1065" s="214">
        <f>IF(N1065="základní",J1065,0)</f>
        <v>0</v>
      </c>
      <c r="BF1065" s="214">
        <f>IF(N1065="snížená",J1065,0)</f>
        <v>0</v>
      </c>
      <c r="BG1065" s="214">
        <f>IF(N1065="zákl. přenesená",J1065,0)</f>
        <v>0</v>
      </c>
      <c r="BH1065" s="214">
        <f>IF(N1065="sníž. přenesená",J1065,0)</f>
        <v>0</v>
      </c>
      <c r="BI1065" s="214">
        <f>IF(N1065="nulová",J1065,0)</f>
        <v>0</v>
      </c>
      <c r="BJ1065" s="19" t="s">
        <v>82</v>
      </c>
      <c r="BK1065" s="214">
        <f>ROUND(I1065*H1065,2)</f>
        <v>0</v>
      </c>
      <c r="BL1065" s="19" t="s">
        <v>254</v>
      </c>
      <c r="BM1065" s="213" t="s">
        <v>1167</v>
      </c>
    </row>
    <row r="1066" s="2" customFormat="1">
      <c r="A1066" s="40"/>
      <c r="B1066" s="41"/>
      <c r="C1066" s="42"/>
      <c r="D1066" s="215" t="s">
        <v>145</v>
      </c>
      <c r="E1066" s="42"/>
      <c r="F1066" s="216" t="s">
        <v>1168</v>
      </c>
      <c r="G1066" s="42"/>
      <c r="H1066" s="42"/>
      <c r="I1066" s="217"/>
      <c r="J1066" s="42"/>
      <c r="K1066" s="42"/>
      <c r="L1066" s="46"/>
      <c r="M1066" s="218"/>
      <c r="N1066" s="219"/>
      <c r="O1066" s="86"/>
      <c r="P1066" s="86"/>
      <c r="Q1066" s="86"/>
      <c r="R1066" s="86"/>
      <c r="S1066" s="86"/>
      <c r="T1066" s="87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T1066" s="19" t="s">
        <v>145</v>
      </c>
      <c r="AU1066" s="19" t="s">
        <v>84</v>
      </c>
    </row>
    <row r="1067" s="13" customFormat="1">
      <c r="A1067" s="13"/>
      <c r="B1067" s="220"/>
      <c r="C1067" s="221"/>
      <c r="D1067" s="222" t="s">
        <v>147</v>
      </c>
      <c r="E1067" s="223" t="s">
        <v>19</v>
      </c>
      <c r="F1067" s="224" t="s">
        <v>1124</v>
      </c>
      <c r="G1067" s="221"/>
      <c r="H1067" s="223" t="s">
        <v>19</v>
      </c>
      <c r="I1067" s="225"/>
      <c r="J1067" s="221"/>
      <c r="K1067" s="221"/>
      <c r="L1067" s="226"/>
      <c r="M1067" s="227"/>
      <c r="N1067" s="228"/>
      <c r="O1067" s="228"/>
      <c r="P1067" s="228"/>
      <c r="Q1067" s="228"/>
      <c r="R1067" s="228"/>
      <c r="S1067" s="228"/>
      <c r="T1067" s="229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0" t="s">
        <v>147</v>
      </c>
      <c r="AU1067" s="230" t="s">
        <v>84</v>
      </c>
      <c r="AV1067" s="13" t="s">
        <v>82</v>
      </c>
      <c r="AW1067" s="13" t="s">
        <v>36</v>
      </c>
      <c r="AX1067" s="13" t="s">
        <v>74</v>
      </c>
      <c r="AY1067" s="230" t="s">
        <v>136</v>
      </c>
    </row>
    <row r="1068" s="14" customFormat="1">
      <c r="A1068" s="14"/>
      <c r="B1068" s="231"/>
      <c r="C1068" s="232"/>
      <c r="D1068" s="222" t="s">
        <v>147</v>
      </c>
      <c r="E1068" s="233" t="s">
        <v>19</v>
      </c>
      <c r="F1068" s="234" t="s">
        <v>1125</v>
      </c>
      <c r="G1068" s="232"/>
      <c r="H1068" s="235">
        <v>25.050000000000001</v>
      </c>
      <c r="I1068" s="236"/>
      <c r="J1068" s="232"/>
      <c r="K1068" s="232"/>
      <c r="L1068" s="237"/>
      <c r="M1068" s="238"/>
      <c r="N1068" s="239"/>
      <c r="O1068" s="239"/>
      <c r="P1068" s="239"/>
      <c r="Q1068" s="239"/>
      <c r="R1068" s="239"/>
      <c r="S1068" s="239"/>
      <c r="T1068" s="240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1" t="s">
        <v>147</v>
      </c>
      <c r="AU1068" s="241" t="s">
        <v>84</v>
      </c>
      <c r="AV1068" s="14" t="s">
        <v>84</v>
      </c>
      <c r="AW1068" s="14" t="s">
        <v>36</v>
      </c>
      <c r="AX1068" s="14" t="s">
        <v>74</v>
      </c>
      <c r="AY1068" s="241" t="s">
        <v>136</v>
      </c>
    </row>
    <row r="1069" s="13" customFormat="1">
      <c r="A1069" s="13"/>
      <c r="B1069" s="220"/>
      <c r="C1069" s="221"/>
      <c r="D1069" s="222" t="s">
        <v>147</v>
      </c>
      <c r="E1069" s="223" t="s">
        <v>19</v>
      </c>
      <c r="F1069" s="224" t="s">
        <v>1126</v>
      </c>
      <c r="G1069" s="221"/>
      <c r="H1069" s="223" t="s">
        <v>19</v>
      </c>
      <c r="I1069" s="225"/>
      <c r="J1069" s="221"/>
      <c r="K1069" s="221"/>
      <c r="L1069" s="226"/>
      <c r="M1069" s="227"/>
      <c r="N1069" s="228"/>
      <c r="O1069" s="228"/>
      <c r="P1069" s="228"/>
      <c r="Q1069" s="228"/>
      <c r="R1069" s="228"/>
      <c r="S1069" s="228"/>
      <c r="T1069" s="229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30" t="s">
        <v>147</v>
      </c>
      <c r="AU1069" s="230" t="s">
        <v>84</v>
      </c>
      <c r="AV1069" s="13" t="s">
        <v>82</v>
      </c>
      <c r="AW1069" s="13" t="s">
        <v>36</v>
      </c>
      <c r="AX1069" s="13" t="s">
        <v>74</v>
      </c>
      <c r="AY1069" s="230" t="s">
        <v>136</v>
      </c>
    </row>
    <row r="1070" s="14" customFormat="1">
      <c r="A1070" s="14"/>
      <c r="B1070" s="231"/>
      <c r="C1070" s="232"/>
      <c r="D1070" s="222" t="s">
        <v>147</v>
      </c>
      <c r="E1070" s="233" t="s">
        <v>19</v>
      </c>
      <c r="F1070" s="234" t="s">
        <v>1127</v>
      </c>
      <c r="G1070" s="232"/>
      <c r="H1070" s="235">
        <v>182</v>
      </c>
      <c r="I1070" s="236"/>
      <c r="J1070" s="232"/>
      <c r="K1070" s="232"/>
      <c r="L1070" s="237"/>
      <c r="M1070" s="238"/>
      <c r="N1070" s="239"/>
      <c r="O1070" s="239"/>
      <c r="P1070" s="239"/>
      <c r="Q1070" s="239"/>
      <c r="R1070" s="239"/>
      <c r="S1070" s="239"/>
      <c r="T1070" s="240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41" t="s">
        <v>147</v>
      </c>
      <c r="AU1070" s="241" t="s">
        <v>84</v>
      </c>
      <c r="AV1070" s="14" t="s">
        <v>84</v>
      </c>
      <c r="AW1070" s="14" t="s">
        <v>36</v>
      </c>
      <c r="AX1070" s="14" t="s">
        <v>74</v>
      </c>
      <c r="AY1070" s="241" t="s">
        <v>136</v>
      </c>
    </row>
    <row r="1071" s="15" customFormat="1">
      <c r="A1071" s="15"/>
      <c r="B1071" s="242"/>
      <c r="C1071" s="243"/>
      <c r="D1071" s="222" t="s">
        <v>147</v>
      </c>
      <c r="E1071" s="244" t="s">
        <v>19</v>
      </c>
      <c r="F1071" s="245" t="s">
        <v>155</v>
      </c>
      <c r="G1071" s="243"/>
      <c r="H1071" s="246">
        <v>207.05000000000001</v>
      </c>
      <c r="I1071" s="247"/>
      <c r="J1071" s="243"/>
      <c r="K1071" s="243"/>
      <c r="L1071" s="248"/>
      <c r="M1071" s="249"/>
      <c r="N1071" s="250"/>
      <c r="O1071" s="250"/>
      <c r="P1071" s="250"/>
      <c r="Q1071" s="250"/>
      <c r="R1071" s="250"/>
      <c r="S1071" s="250"/>
      <c r="T1071" s="251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T1071" s="252" t="s">
        <v>147</v>
      </c>
      <c r="AU1071" s="252" t="s">
        <v>84</v>
      </c>
      <c r="AV1071" s="15" t="s">
        <v>143</v>
      </c>
      <c r="AW1071" s="15" t="s">
        <v>36</v>
      </c>
      <c r="AX1071" s="15" t="s">
        <v>82</v>
      </c>
      <c r="AY1071" s="252" t="s">
        <v>136</v>
      </c>
    </row>
    <row r="1072" s="14" customFormat="1">
      <c r="A1072" s="14"/>
      <c r="B1072" s="231"/>
      <c r="C1072" s="232"/>
      <c r="D1072" s="222" t="s">
        <v>147</v>
      </c>
      <c r="E1072" s="232"/>
      <c r="F1072" s="234" t="s">
        <v>1128</v>
      </c>
      <c r="G1072" s="232"/>
      <c r="H1072" s="235">
        <v>227.755</v>
      </c>
      <c r="I1072" s="236"/>
      <c r="J1072" s="232"/>
      <c r="K1072" s="232"/>
      <c r="L1072" s="237"/>
      <c r="M1072" s="238"/>
      <c r="N1072" s="239"/>
      <c r="O1072" s="239"/>
      <c r="P1072" s="239"/>
      <c r="Q1072" s="239"/>
      <c r="R1072" s="239"/>
      <c r="S1072" s="239"/>
      <c r="T1072" s="240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41" t="s">
        <v>147</v>
      </c>
      <c r="AU1072" s="241" t="s">
        <v>84</v>
      </c>
      <c r="AV1072" s="14" t="s">
        <v>84</v>
      </c>
      <c r="AW1072" s="14" t="s">
        <v>4</v>
      </c>
      <c r="AX1072" s="14" t="s">
        <v>82</v>
      </c>
      <c r="AY1072" s="241" t="s">
        <v>136</v>
      </c>
    </row>
    <row r="1073" s="12" customFormat="1" ht="25.92" customHeight="1">
      <c r="A1073" s="12"/>
      <c r="B1073" s="186"/>
      <c r="C1073" s="187"/>
      <c r="D1073" s="188" t="s">
        <v>73</v>
      </c>
      <c r="E1073" s="189" t="s">
        <v>1169</v>
      </c>
      <c r="F1073" s="189" t="s">
        <v>1170</v>
      </c>
      <c r="G1073" s="187"/>
      <c r="H1073" s="187"/>
      <c r="I1073" s="190"/>
      <c r="J1073" s="191">
        <f>BK1073</f>
        <v>0</v>
      </c>
      <c r="K1073" s="187"/>
      <c r="L1073" s="192"/>
      <c r="M1073" s="193"/>
      <c r="N1073" s="194"/>
      <c r="O1073" s="194"/>
      <c r="P1073" s="195">
        <f>P1074+P1079+P1082+P1087+P1094</f>
        <v>0</v>
      </c>
      <c r="Q1073" s="194"/>
      <c r="R1073" s="195">
        <f>R1074+R1079+R1082+R1087+R1094</f>
        <v>0</v>
      </c>
      <c r="S1073" s="194"/>
      <c r="T1073" s="196">
        <f>T1074+T1079+T1082+T1087+T1094</f>
        <v>0</v>
      </c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R1073" s="197" t="s">
        <v>170</v>
      </c>
      <c r="AT1073" s="198" t="s">
        <v>73</v>
      </c>
      <c r="AU1073" s="198" t="s">
        <v>74</v>
      </c>
      <c r="AY1073" s="197" t="s">
        <v>136</v>
      </c>
      <c r="BK1073" s="199">
        <f>BK1074+BK1079+BK1082+BK1087+BK1094</f>
        <v>0</v>
      </c>
    </row>
    <row r="1074" s="12" customFormat="1" ht="22.8" customHeight="1">
      <c r="A1074" s="12"/>
      <c r="B1074" s="186"/>
      <c r="C1074" s="187"/>
      <c r="D1074" s="188" t="s">
        <v>73</v>
      </c>
      <c r="E1074" s="200" t="s">
        <v>1171</v>
      </c>
      <c r="F1074" s="200" t="s">
        <v>1172</v>
      </c>
      <c r="G1074" s="187"/>
      <c r="H1074" s="187"/>
      <c r="I1074" s="190"/>
      <c r="J1074" s="201">
        <f>BK1074</f>
        <v>0</v>
      </c>
      <c r="K1074" s="187"/>
      <c r="L1074" s="192"/>
      <c r="M1074" s="193"/>
      <c r="N1074" s="194"/>
      <c r="O1074" s="194"/>
      <c r="P1074" s="195">
        <f>SUM(P1075:P1078)</f>
        <v>0</v>
      </c>
      <c r="Q1074" s="194"/>
      <c r="R1074" s="195">
        <f>SUM(R1075:R1078)</f>
        <v>0</v>
      </c>
      <c r="S1074" s="194"/>
      <c r="T1074" s="196">
        <f>SUM(T1075:T1078)</f>
        <v>0</v>
      </c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R1074" s="197" t="s">
        <v>170</v>
      </c>
      <c r="AT1074" s="198" t="s">
        <v>73</v>
      </c>
      <c r="AU1074" s="198" t="s">
        <v>82</v>
      </c>
      <c r="AY1074" s="197" t="s">
        <v>136</v>
      </c>
      <c r="BK1074" s="199">
        <f>SUM(BK1075:BK1078)</f>
        <v>0</v>
      </c>
    </row>
    <row r="1075" s="2" customFormat="1" ht="16.5" customHeight="1">
      <c r="A1075" s="40"/>
      <c r="B1075" s="41"/>
      <c r="C1075" s="202" t="s">
        <v>1173</v>
      </c>
      <c r="D1075" s="202" t="s">
        <v>138</v>
      </c>
      <c r="E1075" s="203" t="s">
        <v>1174</v>
      </c>
      <c r="F1075" s="204" t="s">
        <v>1175</v>
      </c>
      <c r="G1075" s="205" t="s">
        <v>1176</v>
      </c>
      <c r="H1075" s="206">
        <v>1</v>
      </c>
      <c r="I1075" s="207"/>
      <c r="J1075" s="208">
        <f>ROUND(I1075*H1075,2)</f>
        <v>0</v>
      </c>
      <c r="K1075" s="204" t="s">
        <v>142</v>
      </c>
      <c r="L1075" s="46"/>
      <c r="M1075" s="209" t="s">
        <v>19</v>
      </c>
      <c r="N1075" s="210" t="s">
        <v>45</v>
      </c>
      <c r="O1075" s="86"/>
      <c r="P1075" s="211">
        <f>O1075*H1075</f>
        <v>0</v>
      </c>
      <c r="Q1075" s="211">
        <v>0</v>
      </c>
      <c r="R1075" s="211">
        <f>Q1075*H1075</f>
        <v>0</v>
      </c>
      <c r="S1075" s="211">
        <v>0</v>
      </c>
      <c r="T1075" s="212">
        <f>S1075*H1075</f>
        <v>0</v>
      </c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R1075" s="213" t="s">
        <v>1177</v>
      </c>
      <c r="AT1075" s="213" t="s">
        <v>138</v>
      </c>
      <c r="AU1075" s="213" t="s">
        <v>84</v>
      </c>
      <c r="AY1075" s="19" t="s">
        <v>136</v>
      </c>
      <c r="BE1075" s="214">
        <f>IF(N1075="základní",J1075,0)</f>
        <v>0</v>
      </c>
      <c r="BF1075" s="214">
        <f>IF(N1075="snížená",J1075,0)</f>
        <v>0</v>
      </c>
      <c r="BG1075" s="214">
        <f>IF(N1075="zákl. přenesená",J1075,0)</f>
        <v>0</v>
      </c>
      <c r="BH1075" s="214">
        <f>IF(N1075="sníž. přenesená",J1075,0)</f>
        <v>0</v>
      </c>
      <c r="BI1075" s="214">
        <f>IF(N1075="nulová",J1075,0)</f>
        <v>0</v>
      </c>
      <c r="BJ1075" s="19" t="s">
        <v>82</v>
      </c>
      <c r="BK1075" s="214">
        <f>ROUND(I1075*H1075,2)</f>
        <v>0</v>
      </c>
      <c r="BL1075" s="19" t="s">
        <v>1177</v>
      </c>
      <c r="BM1075" s="213" t="s">
        <v>1178</v>
      </c>
    </row>
    <row r="1076" s="2" customFormat="1">
      <c r="A1076" s="40"/>
      <c r="B1076" s="41"/>
      <c r="C1076" s="42"/>
      <c r="D1076" s="215" t="s">
        <v>145</v>
      </c>
      <c r="E1076" s="42"/>
      <c r="F1076" s="216" t="s">
        <v>1179</v>
      </c>
      <c r="G1076" s="42"/>
      <c r="H1076" s="42"/>
      <c r="I1076" s="217"/>
      <c r="J1076" s="42"/>
      <c r="K1076" s="42"/>
      <c r="L1076" s="46"/>
      <c r="M1076" s="218"/>
      <c r="N1076" s="219"/>
      <c r="O1076" s="86"/>
      <c r="P1076" s="86"/>
      <c r="Q1076" s="86"/>
      <c r="R1076" s="86"/>
      <c r="S1076" s="86"/>
      <c r="T1076" s="87"/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T1076" s="19" t="s">
        <v>145</v>
      </c>
      <c r="AU1076" s="19" t="s">
        <v>84</v>
      </c>
    </row>
    <row r="1077" s="2" customFormat="1" ht="16.5" customHeight="1">
      <c r="A1077" s="40"/>
      <c r="B1077" s="41"/>
      <c r="C1077" s="202" t="s">
        <v>1180</v>
      </c>
      <c r="D1077" s="202" t="s">
        <v>138</v>
      </c>
      <c r="E1077" s="203" t="s">
        <v>1181</v>
      </c>
      <c r="F1077" s="204" t="s">
        <v>1182</v>
      </c>
      <c r="G1077" s="205" t="s">
        <v>1176</v>
      </c>
      <c r="H1077" s="206">
        <v>1</v>
      </c>
      <c r="I1077" s="207"/>
      <c r="J1077" s="208">
        <f>ROUND(I1077*H1077,2)</f>
        <v>0</v>
      </c>
      <c r="K1077" s="204" t="s">
        <v>142</v>
      </c>
      <c r="L1077" s="46"/>
      <c r="M1077" s="209" t="s">
        <v>19</v>
      </c>
      <c r="N1077" s="210" t="s">
        <v>45</v>
      </c>
      <c r="O1077" s="86"/>
      <c r="P1077" s="211">
        <f>O1077*H1077</f>
        <v>0</v>
      </c>
      <c r="Q1077" s="211">
        <v>0</v>
      </c>
      <c r="R1077" s="211">
        <f>Q1077*H1077</f>
        <v>0</v>
      </c>
      <c r="S1077" s="211">
        <v>0</v>
      </c>
      <c r="T1077" s="212">
        <f>S1077*H1077</f>
        <v>0</v>
      </c>
      <c r="U1077" s="40"/>
      <c r="V1077" s="40"/>
      <c r="W1077" s="40"/>
      <c r="X1077" s="40"/>
      <c r="Y1077" s="40"/>
      <c r="Z1077" s="40"/>
      <c r="AA1077" s="40"/>
      <c r="AB1077" s="40"/>
      <c r="AC1077" s="40"/>
      <c r="AD1077" s="40"/>
      <c r="AE1077" s="40"/>
      <c r="AR1077" s="213" t="s">
        <v>1177</v>
      </c>
      <c r="AT1077" s="213" t="s">
        <v>138</v>
      </c>
      <c r="AU1077" s="213" t="s">
        <v>84</v>
      </c>
      <c r="AY1077" s="19" t="s">
        <v>136</v>
      </c>
      <c r="BE1077" s="214">
        <f>IF(N1077="základní",J1077,0)</f>
        <v>0</v>
      </c>
      <c r="BF1077" s="214">
        <f>IF(N1077="snížená",J1077,0)</f>
        <v>0</v>
      </c>
      <c r="BG1077" s="214">
        <f>IF(N1077="zákl. přenesená",J1077,0)</f>
        <v>0</v>
      </c>
      <c r="BH1077" s="214">
        <f>IF(N1077="sníž. přenesená",J1077,0)</f>
        <v>0</v>
      </c>
      <c r="BI1077" s="214">
        <f>IF(N1077="nulová",J1077,0)</f>
        <v>0</v>
      </c>
      <c r="BJ1077" s="19" t="s">
        <v>82</v>
      </c>
      <c r="BK1077" s="214">
        <f>ROUND(I1077*H1077,2)</f>
        <v>0</v>
      </c>
      <c r="BL1077" s="19" t="s">
        <v>1177</v>
      </c>
      <c r="BM1077" s="213" t="s">
        <v>1183</v>
      </c>
    </row>
    <row r="1078" s="2" customFormat="1">
      <c r="A1078" s="40"/>
      <c r="B1078" s="41"/>
      <c r="C1078" s="42"/>
      <c r="D1078" s="215" t="s">
        <v>145</v>
      </c>
      <c r="E1078" s="42"/>
      <c r="F1078" s="216" t="s">
        <v>1184</v>
      </c>
      <c r="G1078" s="42"/>
      <c r="H1078" s="42"/>
      <c r="I1078" s="217"/>
      <c r="J1078" s="42"/>
      <c r="K1078" s="42"/>
      <c r="L1078" s="46"/>
      <c r="M1078" s="218"/>
      <c r="N1078" s="219"/>
      <c r="O1078" s="86"/>
      <c r="P1078" s="86"/>
      <c r="Q1078" s="86"/>
      <c r="R1078" s="86"/>
      <c r="S1078" s="86"/>
      <c r="T1078" s="87"/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T1078" s="19" t="s">
        <v>145</v>
      </c>
      <c r="AU1078" s="19" t="s">
        <v>84</v>
      </c>
    </row>
    <row r="1079" s="12" customFormat="1" ht="22.8" customHeight="1">
      <c r="A1079" s="12"/>
      <c r="B1079" s="186"/>
      <c r="C1079" s="187"/>
      <c r="D1079" s="188" t="s">
        <v>73</v>
      </c>
      <c r="E1079" s="200" t="s">
        <v>1185</v>
      </c>
      <c r="F1079" s="200" t="s">
        <v>1186</v>
      </c>
      <c r="G1079" s="187"/>
      <c r="H1079" s="187"/>
      <c r="I1079" s="190"/>
      <c r="J1079" s="201">
        <f>BK1079</f>
        <v>0</v>
      </c>
      <c r="K1079" s="187"/>
      <c r="L1079" s="192"/>
      <c r="M1079" s="193"/>
      <c r="N1079" s="194"/>
      <c r="O1079" s="194"/>
      <c r="P1079" s="195">
        <f>SUM(P1080:P1081)</f>
        <v>0</v>
      </c>
      <c r="Q1079" s="194"/>
      <c r="R1079" s="195">
        <f>SUM(R1080:R1081)</f>
        <v>0</v>
      </c>
      <c r="S1079" s="194"/>
      <c r="T1079" s="196">
        <f>SUM(T1080:T1081)</f>
        <v>0</v>
      </c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R1079" s="197" t="s">
        <v>170</v>
      </c>
      <c r="AT1079" s="198" t="s">
        <v>73</v>
      </c>
      <c r="AU1079" s="198" t="s">
        <v>82</v>
      </c>
      <c r="AY1079" s="197" t="s">
        <v>136</v>
      </c>
      <c r="BK1079" s="199">
        <f>SUM(BK1080:BK1081)</f>
        <v>0</v>
      </c>
    </row>
    <row r="1080" s="2" customFormat="1" ht="16.5" customHeight="1">
      <c r="A1080" s="40"/>
      <c r="B1080" s="41"/>
      <c r="C1080" s="202" t="s">
        <v>1187</v>
      </c>
      <c r="D1080" s="202" t="s">
        <v>138</v>
      </c>
      <c r="E1080" s="203" t="s">
        <v>1188</v>
      </c>
      <c r="F1080" s="204" t="s">
        <v>1186</v>
      </c>
      <c r="G1080" s="205" t="s">
        <v>1176</v>
      </c>
      <c r="H1080" s="206">
        <v>1</v>
      </c>
      <c r="I1080" s="207"/>
      <c r="J1080" s="208">
        <f>ROUND(I1080*H1080,2)</f>
        <v>0</v>
      </c>
      <c r="K1080" s="204" t="s">
        <v>142</v>
      </c>
      <c r="L1080" s="46"/>
      <c r="M1080" s="209" t="s">
        <v>19</v>
      </c>
      <c r="N1080" s="210" t="s">
        <v>45</v>
      </c>
      <c r="O1080" s="86"/>
      <c r="P1080" s="211">
        <f>O1080*H1080</f>
        <v>0</v>
      </c>
      <c r="Q1080" s="211">
        <v>0</v>
      </c>
      <c r="R1080" s="211">
        <f>Q1080*H1080</f>
        <v>0</v>
      </c>
      <c r="S1080" s="211">
        <v>0</v>
      </c>
      <c r="T1080" s="212">
        <f>S1080*H1080</f>
        <v>0</v>
      </c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R1080" s="213" t="s">
        <v>1177</v>
      </c>
      <c r="AT1080" s="213" t="s">
        <v>138</v>
      </c>
      <c r="AU1080" s="213" t="s">
        <v>84</v>
      </c>
      <c r="AY1080" s="19" t="s">
        <v>136</v>
      </c>
      <c r="BE1080" s="214">
        <f>IF(N1080="základní",J1080,0)</f>
        <v>0</v>
      </c>
      <c r="BF1080" s="214">
        <f>IF(N1080="snížená",J1080,0)</f>
        <v>0</v>
      </c>
      <c r="BG1080" s="214">
        <f>IF(N1080="zákl. přenesená",J1080,0)</f>
        <v>0</v>
      </c>
      <c r="BH1080" s="214">
        <f>IF(N1080="sníž. přenesená",J1080,0)</f>
        <v>0</v>
      </c>
      <c r="BI1080" s="214">
        <f>IF(N1080="nulová",J1080,0)</f>
        <v>0</v>
      </c>
      <c r="BJ1080" s="19" t="s">
        <v>82</v>
      </c>
      <c r="BK1080" s="214">
        <f>ROUND(I1080*H1080,2)</f>
        <v>0</v>
      </c>
      <c r="BL1080" s="19" t="s">
        <v>1177</v>
      </c>
      <c r="BM1080" s="213" t="s">
        <v>1189</v>
      </c>
    </row>
    <row r="1081" s="2" customFormat="1">
      <c r="A1081" s="40"/>
      <c r="B1081" s="41"/>
      <c r="C1081" s="42"/>
      <c r="D1081" s="215" t="s">
        <v>145</v>
      </c>
      <c r="E1081" s="42"/>
      <c r="F1081" s="216" t="s">
        <v>1190</v>
      </c>
      <c r="G1081" s="42"/>
      <c r="H1081" s="42"/>
      <c r="I1081" s="217"/>
      <c r="J1081" s="42"/>
      <c r="K1081" s="42"/>
      <c r="L1081" s="46"/>
      <c r="M1081" s="218"/>
      <c r="N1081" s="219"/>
      <c r="O1081" s="86"/>
      <c r="P1081" s="86"/>
      <c r="Q1081" s="86"/>
      <c r="R1081" s="86"/>
      <c r="S1081" s="86"/>
      <c r="T1081" s="87"/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T1081" s="19" t="s">
        <v>145</v>
      </c>
      <c r="AU1081" s="19" t="s">
        <v>84</v>
      </c>
    </row>
    <row r="1082" s="12" customFormat="1" ht="22.8" customHeight="1">
      <c r="A1082" s="12"/>
      <c r="B1082" s="186"/>
      <c r="C1082" s="187"/>
      <c r="D1082" s="188" t="s">
        <v>73</v>
      </c>
      <c r="E1082" s="200" t="s">
        <v>1191</v>
      </c>
      <c r="F1082" s="200" t="s">
        <v>1192</v>
      </c>
      <c r="G1082" s="187"/>
      <c r="H1082" s="187"/>
      <c r="I1082" s="190"/>
      <c r="J1082" s="201">
        <f>BK1082</f>
        <v>0</v>
      </c>
      <c r="K1082" s="187"/>
      <c r="L1082" s="192"/>
      <c r="M1082" s="193"/>
      <c r="N1082" s="194"/>
      <c r="O1082" s="194"/>
      <c r="P1082" s="195">
        <f>SUM(P1083:P1086)</f>
        <v>0</v>
      </c>
      <c r="Q1082" s="194"/>
      <c r="R1082" s="195">
        <f>SUM(R1083:R1086)</f>
        <v>0</v>
      </c>
      <c r="S1082" s="194"/>
      <c r="T1082" s="196">
        <f>SUM(T1083:T1086)</f>
        <v>0</v>
      </c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R1082" s="197" t="s">
        <v>170</v>
      </c>
      <c r="AT1082" s="198" t="s">
        <v>73</v>
      </c>
      <c r="AU1082" s="198" t="s">
        <v>82</v>
      </c>
      <c r="AY1082" s="197" t="s">
        <v>136</v>
      </c>
      <c r="BK1082" s="199">
        <f>SUM(BK1083:BK1086)</f>
        <v>0</v>
      </c>
    </row>
    <row r="1083" s="2" customFormat="1" ht="16.5" customHeight="1">
      <c r="A1083" s="40"/>
      <c r="B1083" s="41"/>
      <c r="C1083" s="202" t="s">
        <v>1193</v>
      </c>
      <c r="D1083" s="202" t="s">
        <v>138</v>
      </c>
      <c r="E1083" s="203" t="s">
        <v>1194</v>
      </c>
      <c r="F1083" s="204" t="s">
        <v>1192</v>
      </c>
      <c r="G1083" s="205" t="s">
        <v>1176</v>
      </c>
      <c r="H1083" s="206">
        <v>1</v>
      </c>
      <c r="I1083" s="207"/>
      <c r="J1083" s="208">
        <f>ROUND(I1083*H1083,2)</f>
        <v>0</v>
      </c>
      <c r="K1083" s="204" t="s">
        <v>142</v>
      </c>
      <c r="L1083" s="46"/>
      <c r="M1083" s="209" t="s">
        <v>19</v>
      </c>
      <c r="N1083" s="210" t="s">
        <v>45</v>
      </c>
      <c r="O1083" s="86"/>
      <c r="P1083" s="211">
        <f>O1083*H1083</f>
        <v>0</v>
      </c>
      <c r="Q1083" s="211">
        <v>0</v>
      </c>
      <c r="R1083" s="211">
        <f>Q1083*H1083</f>
        <v>0</v>
      </c>
      <c r="S1083" s="211">
        <v>0</v>
      </c>
      <c r="T1083" s="212">
        <f>S1083*H1083</f>
        <v>0</v>
      </c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R1083" s="213" t="s">
        <v>1177</v>
      </c>
      <c r="AT1083" s="213" t="s">
        <v>138</v>
      </c>
      <c r="AU1083" s="213" t="s">
        <v>84</v>
      </c>
      <c r="AY1083" s="19" t="s">
        <v>136</v>
      </c>
      <c r="BE1083" s="214">
        <f>IF(N1083="základní",J1083,0)</f>
        <v>0</v>
      </c>
      <c r="BF1083" s="214">
        <f>IF(N1083="snížená",J1083,0)</f>
        <v>0</v>
      </c>
      <c r="BG1083" s="214">
        <f>IF(N1083="zákl. přenesená",J1083,0)</f>
        <v>0</v>
      </c>
      <c r="BH1083" s="214">
        <f>IF(N1083="sníž. přenesená",J1083,0)</f>
        <v>0</v>
      </c>
      <c r="BI1083" s="214">
        <f>IF(N1083="nulová",J1083,0)</f>
        <v>0</v>
      </c>
      <c r="BJ1083" s="19" t="s">
        <v>82</v>
      </c>
      <c r="BK1083" s="214">
        <f>ROUND(I1083*H1083,2)</f>
        <v>0</v>
      </c>
      <c r="BL1083" s="19" t="s">
        <v>1177</v>
      </c>
      <c r="BM1083" s="213" t="s">
        <v>1195</v>
      </c>
    </row>
    <row r="1084" s="2" customFormat="1">
      <c r="A1084" s="40"/>
      <c r="B1084" s="41"/>
      <c r="C1084" s="42"/>
      <c r="D1084" s="215" t="s">
        <v>145</v>
      </c>
      <c r="E1084" s="42"/>
      <c r="F1084" s="216" t="s">
        <v>1196</v>
      </c>
      <c r="G1084" s="42"/>
      <c r="H1084" s="42"/>
      <c r="I1084" s="217"/>
      <c r="J1084" s="42"/>
      <c r="K1084" s="42"/>
      <c r="L1084" s="46"/>
      <c r="M1084" s="218"/>
      <c r="N1084" s="219"/>
      <c r="O1084" s="86"/>
      <c r="P1084" s="86"/>
      <c r="Q1084" s="86"/>
      <c r="R1084" s="86"/>
      <c r="S1084" s="86"/>
      <c r="T1084" s="87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T1084" s="19" t="s">
        <v>145</v>
      </c>
      <c r="AU1084" s="19" t="s">
        <v>84</v>
      </c>
    </row>
    <row r="1085" s="2" customFormat="1" ht="16.5" customHeight="1">
      <c r="A1085" s="40"/>
      <c r="B1085" s="41"/>
      <c r="C1085" s="202" t="s">
        <v>1197</v>
      </c>
      <c r="D1085" s="202" t="s">
        <v>138</v>
      </c>
      <c r="E1085" s="203" t="s">
        <v>1198</v>
      </c>
      <c r="F1085" s="204" t="s">
        <v>1199</v>
      </c>
      <c r="G1085" s="205" t="s">
        <v>1176</v>
      </c>
      <c r="H1085" s="206">
        <v>1</v>
      </c>
      <c r="I1085" s="207"/>
      <c r="J1085" s="208">
        <f>ROUND(I1085*H1085,2)</f>
        <v>0</v>
      </c>
      <c r="K1085" s="204" t="s">
        <v>142</v>
      </c>
      <c r="L1085" s="46"/>
      <c r="M1085" s="209" t="s">
        <v>19</v>
      </c>
      <c r="N1085" s="210" t="s">
        <v>45</v>
      </c>
      <c r="O1085" s="86"/>
      <c r="P1085" s="211">
        <f>O1085*H1085</f>
        <v>0</v>
      </c>
      <c r="Q1085" s="211">
        <v>0</v>
      </c>
      <c r="R1085" s="211">
        <f>Q1085*H1085</f>
        <v>0</v>
      </c>
      <c r="S1085" s="211">
        <v>0</v>
      </c>
      <c r="T1085" s="212">
        <f>S1085*H1085</f>
        <v>0</v>
      </c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R1085" s="213" t="s">
        <v>1177</v>
      </c>
      <c r="AT1085" s="213" t="s">
        <v>138</v>
      </c>
      <c r="AU1085" s="213" t="s">
        <v>84</v>
      </c>
      <c r="AY1085" s="19" t="s">
        <v>136</v>
      </c>
      <c r="BE1085" s="214">
        <f>IF(N1085="základní",J1085,0)</f>
        <v>0</v>
      </c>
      <c r="BF1085" s="214">
        <f>IF(N1085="snížená",J1085,0)</f>
        <v>0</v>
      </c>
      <c r="BG1085" s="214">
        <f>IF(N1085="zákl. přenesená",J1085,0)</f>
        <v>0</v>
      </c>
      <c r="BH1085" s="214">
        <f>IF(N1085="sníž. přenesená",J1085,0)</f>
        <v>0</v>
      </c>
      <c r="BI1085" s="214">
        <f>IF(N1085="nulová",J1085,0)</f>
        <v>0</v>
      </c>
      <c r="BJ1085" s="19" t="s">
        <v>82</v>
      </c>
      <c r="BK1085" s="214">
        <f>ROUND(I1085*H1085,2)</f>
        <v>0</v>
      </c>
      <c r="BL1085" s="19" t="s">
        <v>1177</v>
      </c>
      <c r="BM1085" s="213" t="s">
        <v>1200</v>
      </c>
    </row>
    <row r="1086" s="2" customFormat="1">
      <c r="A1086" s="40"/>
      <c r="B1086" s="41"/>
      <c r="C1086" s="42"/>
      <c r="D1086" s="215" t="s">
        <v>145</v>
      </c>
      <c r="E1086" s="42"/>
      <c r="F1086" s="216" t="s">
        <v>1201</v>
      </c>
      <c r="G1086" s="42"/>
      <c r="H1086" s="42"/>
      <c r="I1086" s="217"/>
      <c r="J1086" s="42"/>
      <c r="K1086" s="42"/>
      <c r="L1086" s="46"/>
      <c r="M1086" s="218"/>
      <c r="N1086" s="219"/>
      <c r="O1086" s="86"/>
      <c r="P1086" s="86"/>
      <c r="Q1086" s="86"/>
      <c r="R1086" s="86"/>
      <c r="S1086" s="86"/>
      <c r="T1086" s="87"/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T1086" s="19" t="s">
        <v>145</v>
      </c>
      <c r="AU1086" s="19" t="s">
        <v>84</v>
      </c>
    </row>
    <row r="1087" s="12" customFormat="1" ht="22.8" customHeight="1">
      <c r="A1087" s="12"/>
      <c r="B1087" s="186"/>
      <c r="C1087" s="187"/>
      <c r="D1087" s="188" t="s">
        <v>73</v>
      </c>
      <c r="E1087" s="200" t="s">
        <v>1202</v>
      </c>
      <c r="F1087" s="200" t="s">
        <v>1203</v>
      </c>
      <c r="G1087" s="187"/>
      <c r="H1087" s="187"/>
      <c r="I1087" s="190"/>
      <c r="J1087" s="201">
        <f>BK1087</f>
        <v>0</v>
      </c>
      <c r="K1087" s="187"/>
      <c r="L1087" s="192"/>
      <c r="M1087" s="193"/>
      <c r="N1087" s="194"/>
      <c r="O1087" s="194"/>
      <c r="P1087" s="195">
        <f>SUM(P1088:P1093)</f>
        <v>0</v>
      </c>
      <c r="Q1087" s="194"/>
      <c r="R1087" s="195">
        <f>SUM(R1088:R1093)</f>
        <v>0</v>
      </c>
      <c r="S1087" s="194"/>
      <c r="T1087" s="196">
        <f>SUM(T1088:T1093)</f>
        <v>0</v>
      </c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R1087" s="197" t="s">
        <v>170</v>
      </c>
      <c r="AT1087" s="198" t="s">
        <v>73</v>
      </c>
      <c r="AU1087" s="198" t="s">
        <v>82</v>
      </c>
      <c r="AY1087" s="197" t="s">
        <v>136</v>
      </c>
      <c r="BK1087" s="199">
        <f>SUM(BK1088:BK1093)</f>
        <v>0</v>
      </c>
    </row>
    <row r="1088" s="2" customFormat="1" ht="16.5" customHeight="1">
      <c r="A1088" s="40"/>
      <c r="B1088" s="41"/>
      <c r="C1088" s="202" t="s">
        <v>1204</v>
      </c>
      <c r="D1088" s="202" t="s">
        <v>138</v>
      </c>
      <c r="E1088" s="203" t="s">
        <v>1205</v>
      </c>
      <c r="F1088" s="204" t="s">
        <v>1203</v>
      </c>
      <c r="G1088" s="205" t="s">
        <v>1176</v>
      </c>
      <c r="H1088" s="206">
        <v>1</v>
      </c>
      <c r="I1088" s="207"/>
      <c r="J1088" s="208">
        <f>ROUND(I1088*H1088,2)</f>
        <v>0</v>
      </c>
      <c r="K1088" s="204" t="s">
        <v>142</v>
      </c>
      <c r="L1088" s="46"/>
      <c r="M1088" s="209" t="s">
        <v>19</v>
      </c>
      <c r="N1088" s="210" t="s">
        <v>45</v>
      </c>
      <c r="O1088" s="86"/>
      <c r="P1088" s="211">
        <f>O1088*H1088</f>
        <v>0</v>
      </c>
      <c r="Q1088" s="211">
        <v>0</v>
      </c>
      <c r="R1088" s="211">
        <f>Q1088*H1088</f>
        <v>0</v>
      </c>
      <c r="S1088" s="211">
        <v>0</v>
      </c>
      <c r="T1088" s="212">
        <f>S1088*H1088</f>
        <v>0</v>
      </c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R1088" s="213" t="s">
        <v>1177</v>
      </c>
      <c r="AT1088" s="213" t="s">
        <v>138</v>
      </c>
      <c r="AU1088" s="213" t="s">
        <v>84</v>
      </c>
      <c r="AY1088" s="19" t="s">
        <v>136</v>
      </c>
      <c r="BE1088" s="214">
        <f>IF(N1088="základní",J1088,0)</f>
        <v>0</v>
      </c>
      <c r="BF1088" s="214">
        <f>IF(N1088="snížená",J1088,0)</f>
        <v>0</v>
      </c>
      <c r="BG1088" s="214">
        <f>IF(N1088="zákl. přenesená",J1088,0)</f>
        <v>0</v>
      </c>
      <c r="BH1088" s="214">
        <f>IF(N1088="sníž. přenesená",J1088,0)</f>
        <v>0</v>
      </c>
      <c r="BI1088" s="214">
        <f>IF(N1088="nulová",J1088,0)</f>
        <v>0</v>
      </c>
      <c r="BJ1088" s="19" t="s">
        <v>82</v>
      </c>
      <c r="BK1088" s="214">
        <f>ROUND(I1088*H1088,2)</f>
        <v>0</v>
      </c>
      <c r="BL1088" s="19" t="s">
        <v>1177</v>
      </c>
      <c r="BM1088" s="213" t="s">
        <v>1206</v>
      </c>
    </row>
    <row r="1089" s="2" customFormat="1">
      <c r="A1089" s="40"/>
      <c r="B1089" s="41"/>
      <c r="C1089" s="42"/>
      <c r="D1089" s="215" t="s">
        <v>145</v>
      </c>
      <c r="E1089" s="42"/>
      <c r="F1089" s="216" t="s">
        <v>1207</v>
      </c>
      <c r="G1089" s="42"/>
      <c r="H1089" s="42"/>
      <c r="I1089" s="217"/>
      <c r="J1089" s="42"/>
      <c r="K1089" s="42"/>
      <c r="L1089" s="46"/>
      <c r="M1089" s="218"/>
      <c r="N1089" s="219"/>
      <c r="O1089" s="86"/>
      <c r="P1089" s="86"/>
      <c r="Q1089" s="86"/>
      <c r="R1089" s="86"/>
      <c r="S1089" s="86"/>
      <c r="T1089" s="87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T1089" s="19" t="s">
        <v>145</v>
      </c>
      <c r="AU1089" s="19" t="s">
        <v>84</v>
      </c>
    </row>
    <row r="1090" s="2" customFormat="1" ht="16.5" customHeight="1">
      <c r="A1090" s="40"/>
      <c r="B1090" s="41"/>
      <c r="C1090" s="202" t="s">
        <v>1208</v>
      </c>
      <c r="D1090" s="202" t="s">
        <v>138</v>
      </c>
      <c r="E1090" s="203" t="s">
        <v>1209</v>
      </c>
      <c r="F1090" s="204" t="s">
        <v>1210</v>
      </c>
      <c r="G1090" s="205" t="s">
        <v>722</v>
      </c>
      <c r="H1090" s="206">
        <v>3</v>
      </c>
      <c r="I1090" s="207"/>
      <c r="J1090" s="208">
        <f>ROUND(I1090*H1090,2)</f>
        <v>0</v>
      </c>
      <c r="K1090" s="204" t="s">
        <v>142</v>
      </c>
      <c r="L1090" s="46"/>
      <c r="M1090" s="209" t="s">
        <v>19</v>
      </c>
      <c r="N1090" s="210" t="s">
        <v>45</v>
      </c>
      <c r="O1090" s="86"/>
      <c r="P1090" s="211">
        <f>O1090*H1090</f>
        <v>0</v>
      </c>
      <c r="Q1090" s="211">
        <v>0</v>
      </c>
      <c r="R1090" s="211">
        <f>Q1090*H1090</f>
        <v>0</v>
      </c>
      <c r="S1090" s="211">
        <v>0</v>
      </c>
      <c r="T1090" s="212">
        <f>S1090*H1090</f>
        <v>0</v>
      </c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R1090" s="213" t="s">
        <v>1177</v>
      </c>
      <c r="AT1090" s="213" t="s">
        <v>138</v>
      </c>
      <c r="AU1090" s="213" t="s">
        <v>84</v>
      </c>
      <c r="AY1090" s="19" t="s">
        <v>136</v>
      </c>
      <c r="BE1090" s="214">
        <f>IF(N1090="základní",J1090,0)</f>
        <v>0</v>
      </c>
      <c r="BF1090" s="214">
        <f>IF(N1090="snížená",J1090,0)</f>
        <v>0</v>
      </c>
      <c r="BG1090" s="214">
        <f>IF(N1090="zákl. přenesená",J1090,0)</f>
        <v>0</v>
      </c>
      <c r="BH1090" s="214">
        <f>IF(N1090="sníž. přenesená",J1090,0)</f>
        <v>0</v>
      </c>
      <c r="BI1090" s="214">
        <f>IF(N1090="nulová",J1090,0)</f>
        <v>0</v>
      </c>
      <c r="BJ1090" s="19" t="s">
        <v>82</v>
      </c>
      <c r="BK1090" s="214">
        <f>ROUND(I1090*H1090,2)</f>
        <v>0</v>
      </c>
      <c r="BL1090" s="19" t="s">
        <v>1177</v>
      </c>
      <c r="BM1090" s="213" t="s">
        <v>1211</v>
      </c>
    </row>
    <row r="1091" s="2" customFormat="1">
      <c r="A1091" s="40"/>
      <c r="B1091" s="41"/>
      <c r="C1091" s="42"/>
      <c r="D1091" s="215" t="s">
        <v>145</v>
      </c>
      <c r="E1091" s="42"/>
      <c r="F1091" s="216" t="s">
        <v>1212</v>
      </c>
      <c r="G1091" s="42"/>
      <c r="H1091" s="42"/>
      <c r="I1091" s="217"/>
      <c r="J1091" s="42"/>
      <c r="K1091" s="42"/>
      <c r="L1091" s="46"/>
      <c r="M1091" s="218"/>
      <c r="N1091" s="219"/>
      <c r="O1091" s="86"/>
      <c r="P1091" s="86"/>
      <c r="Q1091" s="86"/>
      <c r="R1091" s="86"/>
      <c r="S1091" s="86"/>
      <c r="T1091" s="87"/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T1091" s="19" t="s">
        <v>145</v>
      </c>
      <c r="AU1091" s="19" t="s">
        <v>84</v>
      </c>
    </row>
    <row r="1092" s="2" customFormat="1" ht="16.5" customHeight="1">
      <c r="A1092" s="40"/>
      <c r="B1092" s="41"/>
      <c r="C1092" s="202" t="s">
        <v>1213</v>
      </c>
      <c r="D1092" s="202" t="s">
        <v>138</v>
      </c>
      <c r="E1092" s="203" t="s">
        <v>1214</v>
      </c>
      <c r="F1092" s="204" t="s">
        <v>1215</v>
      </c>
      <c r="G1092" s="205" t="s">
        <v>1176</v>
      </c>
      <c r="H1092" s="206">
        <v>1</v>
      </c>
      <c r="I1092" s="207"/>
      <c r="J1092" s="208">
        <f>ROUND(I1092*H1092,2)</f>
        <v>0</v>
      </c>
      <c r="K1092" s="204" t="s">
        <v>142</v>
      </c>
      <c r="L1092" s="46"/>
      <c r="M1092" s="209" t="s">
        <v>19</v>
      </c>
      <c r="N1092" s="210" t="s">
        <v>45</v>
      </c>
      <c r="O1092" s="86"/>
      <c r="P1092" s="211">
        <f>O1092*H1092</f>
        <v>0</v>
      </c>
      <c r="Q1092" s="211">
        <v>0</v>
      </c>
      <c r="R1092" s="211">
        <f>Q1092*H1092</f>
        <v>0</v>
      </c>
      <c r="S1092" s="211">
        <v>0</v>
      </c>
      <c r="T1092" s="212">
        <f>S1092*H1092</f>
        <v>0</v>
      </c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R1092" s="213" t="s">
        <v>1177</v>
      </c>
      <c r="AT1092" s="213" t="s">
        <v>138</v>
      </c>
      <c r="AU1092" s="213" t="s">
        <v>84</v>
      </c>
      <c r="AY1092" s="19" t="s">
        <v>136</v>
      </c>
      <c r="BE1092" s="214">
        <f>IF(N1092="základní",J1092,0)</f>
        <v>0</v>
      </c>
      <c r="BF1092" s="214">
        <f>IF(N1092="snížená",J1092,0)</f>
        <v>0</v>
      </c>
      <c r="BG1092" s="214">
        <f>IF(N1092="zákl. přenesená",J1092,0)</f>
        <v>0</v>
      </c>
      <c r="BH1092" s="214">
        <f>IF(N1092="sníž. přenesená",J1092,0)</f>
        <v>0</v>
      </c>
      <c r="BI1092" s="214">
        <f>IF(N1092="nulová",J1092,0)</f>
        <v>0</v>
      </c>
      <c r="BJ1092" s="19" t="s">
        <v>82</v>
      </c>
      <c r="BK1092" s="214">
        <f>ROUND(I1092*H1092,2)</f>
        <v>0</v>
      </c>
      <c r="BL1092" s="19" t="s">
        <v>1177</v>
      </c>
      <c r="BM1092" s="213" t="s">
        <v>1216</v>
      </c>
    </row>
    <row r="1093" s="2" customFormat="1">
      <c r="A1093" s="40"/>
      <c r="B1093" s="41"/>
      <c r="C1093" s="42"/>
      <c r="D1093" s="215" t="s">
        <v>145</v>
      </c>
      <c r="E1093" s="42"/>
      <c r="F1093" s="216" t="s">
        <v>1217</v>
      </c>
      <c r="G1093" s="42"/>
      <c r="H1093" s="42"/>
      <c r="I1093" s="217"/>
      <c r="J1093" s="42"/>
      <c r="K1093" s="42"/>
      <c r="L1093" s="46"/>
      <c r="M1093" s="218"/>
      <c r="N1093" s="219"/>
      <c r="O1093" s="86"/>
      <c r="P1093" s="86"/>
      <c r="Q1093" s="86"/>
      <c r="R1093" s="86"/>
      <c r="S1093" s="86"/>
      <c r="T1093" s="87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T1093" s="19" t="s">
        <v>145</v>
      </c>
      <c r="AU1093" s="19" t="s">
        <v>84</v>
      </c>
    </row>
    <row r="1094" s="12" customFormat="1" ht="22.8" customHeight="1">
      <c r="A1094" s="12"/>
      <c r="B1094" s="186"/>
      <c r="C1094" s="187"/>
      <c r="D1094" s="188" t="s">
        <v>73</v>
      </c>
      <c r="E1094" s="200" t="s">
        <v>1218</v>
      </c>
      <c r="F1094" s="200" t="s">
        <v>1219</v>
      </c>
      <c r="G1094" s="187"/>
      <c r="H1094" s="187"/>
      <c r="I1094" s="190"/>
      <c r="J1094" s="201">
        <f>BK1094</f>
        <v>0</v>
      </c>
      <c r="K1094" s="187"/>
      <c r="L1094" s="192"/>
      <c r="M1094" s="193"/>
      <c r="N1094" s="194"/>
      <c r="O1094" s="194"/>
      <c r="P1094" s="195">
        <f>SUM(P1095:P1096)</f>
        <v>0</v>
      </c>
      <c r="Q1094" s="194"/>
      <c r="R1094" s="195">
        <f>SUM(R1095:R1096)</f>
        <v>0</v>
      </c>
      <c r="S1094" s="194"/>
      <c r="T1094" s="196">
        <f>SUM(T1095:T1096)</f>
        <v>0</v>
      </c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R1094" s="197" t="s">
        <v>170</v>
      </c>
      <c r="AT1094" s="198" t="s">
        <v>73</v>
      </c>
      <c r="AU1094" s="198" t="s">
        <v>82</v>
      </c>
      <c r="AY1094" s="197" t="s">
        <v>136</v>
      </c>
      <c r="BK1094" s="199">
        <f>SUM(BK1095:BK1096)</f>
        <v>0</v>
      </c>
    </row>
    <row r="1095" s="2" customFormat="1" ht="37.8" customHeight="1">
      <c r="A1095" s="40"/>
      <c r="B1095" s="41"/>
      <c r="C1095" s="202" t="s">
        <v>1220</v>
      </c>
      <c r="D1095" s="202" t="s">
        <v>138</v>
      </c>
      <c r="E1095" s="203" t="s">
        <v>1221</v>
      </c>
      <c r="F1095" s="204" t="s">
        <v>1222</v>
      </c>
      <c r="G1095" s="205" t="s">
        <v>1176</v>
      </c>
      <c r="H1095" s="206">
        <v>1</v>
      </c>
      <c r="I1095" s="207"/>
      <c r="J1095" s="208">
        <f>ROUND(I1095*H1095,2)</f>
        <v>0</v>
      </c>
      <c r="K1095" s="204" t="s">
        <v>142</v>
      </c>
      <c r="L1095" s="46"/>
      <c r="M1095" s="209" t="s">
        <v>19</v>
      </c>
      <c r="N1095" s="210" t="s">
        <v>45</v>
      </c>
      <c r="O1095" s="86"/>
      <c r="P1095" s="211">
        <f>O1095*H1095</f>
        <v>0</v>
      </c>
      <c r="Q1095" s="211">
        <v>0</v>
      </c>
      <c r="R1095" s="211">
        <f>Q1095*H1095</f>
        <v>0</v>
      </c>
      <c r="S1095" s="211">
        <v>0</v>
      </c>
      <c r="T1095" s="212">
        <f>S1095*H1095</f>
        <v>0</v>
      </c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R1095" s="213" t="s">
        <v>1177</v>
      </c>
      <c r="AT1095" s="213" t="s">
        <v>138</v>
      </c>
      <c r="AU1095" s="213" t="s">
        <v>84</v>
      </c>
      <c r="AY1095" s="19" t="s">
        <v>136</v>
      </c>
      <c r="BE1095" s="214">
        <f>IF(N1095="základní",J1095,0)</f>
        <v>0</v>
      </c>
      <c r="BF1095" s="214">
        <f>IF(N1095="snížená",J1095,0)</f>
        <v>0</v>
      </c>
      <c r="BG1095" s="214">
        <f>IF(N1095="zákl. přenesená",J1095,0)</f>
        <v>0</v>
      </c>
      <c r="BH1095" s="214">
        <f>IF(N1095="sníž. přenesená",J1095,0)</f>
        <v>0</v>
      </c>
      <c r="BI1095" s="214">
        <f>IF(N1095="nulová",J1095,0)</f>
        <v>0</v>
      </c>
      <c r="BJ1095" s="19" t="s">
        <v>82</v>
      </c>
      <c r="BK1095" s="214">
        <f>ROUND(I1095*H1095,2)</f>
        <v>0</v>
      </c>
      <c r="BL1095" s="19" t="s">
        <v>1177</v>
      </c>
      <c r="BM1095" s="213" t="s">
        <v>1223</v>
      </c>
    </row>
    <row r="1096" s="2" customFormat="1">
      <c r="A1096" s="40"/>
      <c r="B1096" s="41"/>
      <c r="C1096" s="42"/>
      <c r="D1096" s="215" t="s">
        <v>145</v>
      </c>
      <c r="E1096" s="42"/>
      <c r="F1096" s="216" t="s">
        <v>1224</v>
      </c>
      <c r="G1096" s="42"/>
      <c r="H1096" s="42"/>
      <c r="I1096" s="217"/>
      <c r="J1096" s="42"/>
      <c r="K1096" s="42"/>
      <c r="L1096" s="46"/>
      <c r="M1096" s="263"/>
      <c r="N1096" s="264"/>
      <c r="O1096" s="265"/>
      <c r="P1096" s="265"/>
      <c r="Q1096" s="265"/>
      <c r="R1096" s="265"/>
      <c r="S1096" s="265"/>
      <c r="T1096" s="266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T1096" s="19" t="s">
        <v>145</v>
      </c>
      <c r="AU1096" s="19" t="s">
        <v>84</v>
      </c>
    </row>
    <row r="1097" s="2" customFormat="1" ht="6.96" customHeight="1">
      <c r="A1097" s="40"/>
      <c r="B1097" s="61"/>
      <c r="C1097" s="62"/>
      <c r="D1097" s="62"/>
      <c r="E1097" s="62"/>
      <c r="F1097" s="62"/>
      <c r="G1097" s="62"/>
      <c r="H1097" s="62"/>
      <c r="I1097" s="62"/>
      <c r="J1097" s="62"/>
      <c r="K1097" s="62"/>
      <c r="L1097" s="46"/>
      <c r="M1097" s="40"/>
      <c r="O1097" s="40"/>
      <c r="P1097" s="40"/>
      <c r="Q1097" s="40"/>
      <c r="R1097" s="40"/>
      <c r="S1097" s="40"/>
      <c r="T1097" s="40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</row>
  </sheetData>
  <sheetProtection sheet="1" autoFilter="0" formatColumns="0" formatRows="0" objects="1" scenarios="1" spinCount="100000" saltValue="hrLXorxenNTgx09f92P5YIN9UD1+BJF6pQ1v5DPbFpWTSme0kQmqdiXoQYD9Xp3yVC7gjpP257ngn8iHXWpauw==" hashValue="NOG2zdqXkytFIxfplybdnNH2Us//VqhGGv7la22YORCU8cwblXo6YKruvJ6ByUUtrchjWFvqKwruWYZDpAFYUw==" algorithmName="SHA-512" password="CC35"/>
  <autoFilter ref="C107:K1096"/>
  <mergeCells count="9">
    <mergeCell ref="E7:H7"/>
    <mergeCell ref="E9:H9"/>
    <mergeCell ref="E18:H18"/>
    <mergeCell ref="E27:H27"/>
    <mergeCell ref="E48:H48"/>
    <mergeCell ref="E50:H50"/>
    <mergeCell ref="E98:H98"/>
    <mergeCell ref="E100:H100"/>
    <mergeCell ref="L2:V2"/>
  </mergeCells>
  <hyperlinks>
    <hyperlink ref="F112" r:id="rId1" display="https://podminky.urs.cz/item/CS_URS_2025_01/139711111"/>
    <hyperlink ref="F122" r:id="rId2" display="https://podminky.urs.cz/item/CS_URS_2025_01/162211311"/>
    <hyperlink ref="F132" r:id="rId3" display="https://podminky.urs.cz/item/CS_URS_2025_01/162211319"/>
    <hyperlink ref="F143" r:id="rId4" display="https://podminky.urs.cz/item/CS_URS_2025_01/162751117"/>
    <hyperlink ref="F153" r:id="rId5" display="https://podminky.urs.cz/item/CS_URS_2025_01/167111101"/>
    <hyperlink ref="F163" r:id="rId6" display="https://podminky.urs.cz/item/CS_URS_2025_01/171111104"/>
    <hyperlink ref="F183" r:id="rId7" display="https://podminky.urs.cz/item/CS_URS_2025_01/171251201"/>
    <hyperlink ref="F193" r:id="rId8" display="https://podminky.urs.cz/item/CS_URS_2025_01/171201231"/>
    <hyperlink ref="F205" r:id="rId9" display="https://podminky.urs.cz/item/CS_URS_2025_01/317168053"/>
    <hyperlink ref="F209" r:id="rId10" display="https://podminky.urs.cz/item/CS_URS_2025_01/340271025"/>
    <hyperlink ref="F215" r:id="rId11" display="https://podminky.urs.cz/item/CS_URS_2025_01/342272225"/>
    <hyperlink ref="F226" r:id="rId12" display="https://podminky.urs.cz/item/CS_URS_2025_01/612135101"/>
    <hyperlink ref="F235" r:id="rId13" display="https://podminky.urs.cz/item/CS_URS_2025_01/612142001"/>
    <hyperlink ref="F246" r:id="rId14" display="https://podminky.urs.cz/item/CS_URS_2025_01/612311131"/>
    <hyperlink ref="F257" r:id="rId15" display="https://podminky.urs.cz/item/CS_URS_2025_01/612321141"/>
    <hyperlink ref="F272" r:id="rId16" display="https://podminky.urs.cz/item/CS_URS_2025_01/612325302"/>
    <hyperlink ref="F278" r:id="rId17" display="https://podminky.urs.cz/item/CS_URS_2025_01/631311124"/>
    <hyperlink ref="F288" r:id="rId18" display="https://podminky.urs.cz/item/CS_URS_2025_01/631319223"/>
    <hyperlink ref="F299" r:id="rId19" display="https://podminky.urs.cz/item/CS_URS_2025_01/631361821"/>
    <hyperlink ref="F305" r:id="rId20" display="https://podminky.urs.cz/item/CS_URS_2025_01/631362021"/>
    <hyperlink ref="F310" r:id="rId21" display="https://podminky.urs.cz/item/CS_URS_2025_01/632450134"/>
    <hyperlink ref="F321" r:id="rId22" display="https://podminky.urs.cz/item/CS_URS_2025_01/632481213"/>
    <hyperlink ref="F332" r:id="rId23" display="https://podminky.urs.cz/item/CS_URS_2025_01/642942611"/>
    <hyperlink ref="F339" r:id="rId24" display="https://podminky.urs.cz/item/CS_URS_2025_01/949101111"/>
    <hyperlink ref="F349" r:id="rId25" display="https://podminky.urs.cz/item/CS_URS_2025_01/952901111"/>
    <hyperlink ref="F360" r:id="rId26" display="https://podminky.urs.cz/item/CS_URS_2025_01/953961213"/>
    <hyperlink ref="F364" r:id="rId27" display="https://podminky.urs.cz/item/CS_URS_2025_01/962031132"/>
    <hyperlink ref="F372" r:id="rId28" display="https://podminky.urs.cz/item/CS_URS_2025_01/965042241"/>
    <hyperlink ref="F383" r:id="rId29" display="https://podminky.urs.cz/item/CS_URS_2025_01/965049112"/>
    <hyperlink ref="F394" r:id="rId30" display="https://podminky.urs.cz/item/CS_URS_2025_01/968072455"/>
    <hyperlink ref="F400" r:id="rId31" display="https://podminky.urs.cz/item/CS_URS_2025_01/969021112"/>
    <hyperlink ref="F409" r:id="rId32" display="https://podminky.urs.cz/item/CS_URS_2025_01/969021113"/>
    <hyperlink ref="F418" r:id="rId33" display="https://podminky.urs.cz/item/CS_URS_2025_01/969041111"/>
    <hyperlink ref="F423" r:id="rId34" display="https://podminky.urs.cz/item/CS_URS_2025_01/969041113"/>
    <hyperlink ref="F428" r:id="rId35" display="https://podminky.urs.cz/item/CS_URS_2025_01/971035641"/>
    <hyperlink ref="F434" r:id="rId36" display="https://podminky.urs.cz/item/CS_URS_2025_01/974031132"/>
    <hyperlink ref="F443" r:id="rId37" display="https://podminky.urs.cz/item/CS_URS_2025_01/978013191"/>
    <hyperlink ref="F458" r:id="rId38" display="https://podminky.urs.cz/item/CS_URS_2025_01/997013211"/>
    <hyperlink ref="F460" r:id="rId39" display="https://podminky.urs.cz/item/CS_URS_2025_01/997013501"/>
    <hyperlink ref="F462" r:id="rId40" display="https://podminky.urs.cz/item/CS_URS_2025_01/997013509"/>
    <hyperlink ref="F465" r:id="rId41" display="https://podminky.urs.cz/item/CS_URS_2025_01/997013631"/>
    <hyperlink ref="F470" r:id="rId42" display="https://podminky.urs.cz/item/CS_URS_2025_01/998018001"/>
    <hyperlink ref="F474" r:id="rId43" display="https://podminky.urs.cz/item/CS_URS_2025_01/711111001"/>
    <hyperlink ref="F484" r:id="rId44" display="https://podminky.urs.cz/item/CS_URS_2025_01/711112001"/>
    <hyperlink ref="F510" r:id="rId45" display="https://podminky.urs.cz/item/CS_URS_2025_01/711141821"/>
    <hyperlink ref="F521" r:id="rId46" display="https://podminky.urs.cz/item/CS_URS_2025_01/711141559"/>
    <hyperlink ref="F531" r:id="rId47" display="https://podminky.urs.cz/item/CS_URS_2025_01/711142559"/>
    <hyperlink ref="F550" r:id="rId48" display="https://podminky.urs.cz/item/CS_URS_2025_01/711191201"/>
    <hyperlink ref="F560" r:id="rId49" display="https://podminky.urs.cz/item/CS_URS_2025_01/998711121"/>
    <hyperlink ref="F563" r:id="rId50" display="https://podminky.urs.cz/item/CS_URS_2025_01/713121111"/>
    <hyperlink ref="F571" r:id="rId51" display="https://podminky.urs.cz/item/CS_URS_2025_01/998713121"/>
    <hyperlink ref="F575" r:id="rId52" display="https://podminky.urs.cz/item/CS_URS_2025_01/721173401"/>
    <hyperlink ref="F581" r:id="rId53" display="https://podminky.urs.cz/item/CS_URS_2025_01/721173402"/>
    <hyperlink ref="F587" r:id="rId54" display="https://podminky.urs.cz/item/CS_URS_2025_01/721173403"/>
    <hyperlink ref="F593" r:id="rId55" display="https://podminky.urs.cz/item/CS_URS_2025_01/721173404"/>
    <hyperlink ref="F599" r:id="rId56" display="https://podminky.urs.cz/item/CS_URS_2025_01/721174027"/>
    <hyperlink ref="F604" r:id="rId57" display="https://podminky.urs.cz/item/CS_URS_2025_01/721174042"/>
    <hyperlink ref="F610" r:id="rId58" display="https://podminky.urs.cz/item/CS_URS_2025_01/721174043"/>
    <hyperlink ref="F616" r:id="rId59" display="https://podminky.urs.cz/item/CS_URS_2025_01/721194105"/>
    <hyperlink ref="F621" r:id="rId60" display="https://podminky.urs.cz/item/CS_URS_2025_01/721194109"/>
    <hyperlink ref="F626" r:id="rId61" display="https://podminky.urs.cz/item/CS_URS_2025_01/721290111"/>
    <hyperlink ref="F631" r:id="rId62" display="https://podminky.urs.cz/item/CS_URS_2025_01/721290112"/>
    <hyperlink ref="F636" r:id="rId63" display="https://podminky.urs.cz/item/CS_URS_2025_01/998721121"/>
    <hyperlink ref="F640" r:id="rId64" display="https://podminky.urs.cz/item/CS_URS_2025_01/722175002"/>
    <hyperlink ref="F645" r:id="rId65" display="https://podminky.urs.cz/item/CS_URS_2025_01/722175003"/>
    <hyperlink ref="F650" r:id="rId66" display="https://podminky.urs.cz/item/CS_URS_2025_01/722181231"/>
    <hyperlink ref="F655" r:id="rId67" display="https://podminky.urs.cz/item/CS_URS_2025_01/722181232"/>
    <hyperlink ref="F660" r:id="rId68" display="https://podminky.urs.cz/item/CS_URS_2025_01/722190901"/>
    <hyperlink ref="F664" r:id="rId69" display="https://podminky.urs.cz/item/CS_URS_2025_01/722220211"/>
    <hyperlink ref="F668" r:id="rId70" display="https://podminky.urs.cz/item/CS_URS_2025_01/722220212"/>
    <hyperlink ref="F672" r:id="rId71" display="https://podminky.urs.cz/item/CS_URS_2025_01/722225302"/>
    <hyperlink ref="F676" r:id="rId72" display="https://podminky.urs.cz/item/CS_URS_2025_01/722225303"/>
    <hyperlink ref="F680" r:id="rId73" display="https://podminky.urs.cz/item/CS_URS_2025_01/722240122"/>
    <hyperlink ref="F684" r:id="rId74" display="https://podminky.urs.cz/item/CS_URS_2025_01/722240123"/>
    <hyperlink ref="F688" r:id="rId75" display="https://podminky.urs.cz/item/CS_URS_2025_01/722290226"/>
    <hyperlink ref="F693" r:id="rId76" display="https://podminky.urs.cz/item/CS_URS_2025_01/998722121"/>
    <hyperlink ref="F699" r:id="rId77" display="https://podminky.urs.cz/item/CS_URS_2025_01/725110811"/>
    <hyperlink ref="F703" r:id="rId78" display="https://podminky.urs.cz/item/CS_URS_2025_01/725112171"/>
    <hyperlink ref="F707" r:id="rId79" display="https://podminky.urs.cz/item/CS_URS_2025_01/725121527"/>
    <hyperlink ref="F711" r:id="rId80" display="https://podminky.urs.cz/item/CS_URS_2025_01/725122817"/>
    <hyperlink ref="F715" r:id="rId81" display="https://podminky.urs.cz/item/CS_URS_2025_01/725210821"/>
    <hyperlink ref="F719" r:id="rId82" display="https://podminky.urs.cz/item/CS_URS_2025_01/725211602"/>
    <hyperlink ref="F723" r:id="rId83" display="https://podminky.urs.cz/item/CS_URS_2025_01/725231201"/>
    <hyperlink ref="F727" r:id="rId84" display="https://podminky.urs.cz/item/CS_URS_2025_01/725291652"/>
    <hyperlink ref="F730" r:id="rId85" display="https://podminky.urs.cz/item/CS_URS_2025_01/725291653"/>
    <hyperlink ref="F733" r:id="rId86" display="https://podminky.urs.cz/item/CS_URS_2025_01/725291654"/>
    <hyperlink ref="F736" r:id="rId87" display="https://podminky.urs.cz/item/CS_URS_2025_01/725291680"/>
    <hyperlink ref="F739" r:id="rId88" display="https://podminky.urs.cz/item/CS_URS_2025_01/725339111"/>
    <hyperlink ref="F746" r:id="rId89" display="https://podminky.urs.cz/item/CS_URS_2025_01/725810811"/>
    <hyperlink ref="F750" r:id="rId90" display="https://podminky.urs.cz/item/CS_URS_2025_01/725820801"/>
    <hyperlink ref="F754" r:id="rId91" display="https://podminky.urs.cz/item/CS_URS_2025_01/725821312"/>
    <hyperlink ref="F756" r:id="rId92" display="https://podminky.urs.cz/item/CS_URS_2025_01/725823112"/>
    <hyperlink ref="F761" r:id="rId93" display="https://podminky.urs.cz/item/CS_URS_2025_01/725822613"/>
    <hyperlink ref="F766" r:id="rId94" display="https://podminky.urs.cz/item/CS_URS_2025_01/725861101"/>
    <hyperlink ref="F768" r:id="rId95" display="https://podminky.urs.cz/item/CS_URS_2025_01/998725121"/>
    <hyperlink ref="F772" r:id="rId96" display="https://podminky.urs.cz/item/CS_URS_2025_01/733122101"/>
    <hyperlink ref="F777" r:id="rId97" display="https://podminky.urs.cz/item/CS_URS_2025_01/733122103"/>
    <hyperlink ref="F782" r:id="rId98" display="https://podminky.urs.cz/item/CS_URS_2025_01/998733122"/>
    <hyperlink ref="F785" r:id="rId99" display="https://podminky.urs.cz/item/CS_URS_2025_01/735000911"/>
    <hyperlink ref="F789" r:id="rId100" display="https://podminky.urs.cz/item/CS_URS_2025_01/735151811"/>
    <hyperlink ref="F793" r:id="rId101" display="https://podminky.urs.cz/item/CS_URS_2025_01/735152393"/>
    <hyperlink ref="F797" r:id="rId102" display="https://podminky.urs.cz/item/CS_URS_2025_01/735164261"/>
    <hyperlink ref="F801" r:id="rId103" display="https://podminky.urs.cz/item/CS_URS_2025_01/735494811"/>
    <hyperlink ref="F805" r:id="rId104" display="https://podminky.urs.cz/item/CS_URS_2025_01/998735121"/>
    <hyperlink ref="F811" r:id="rId105" display="https://podminky.urs.cz/item/CS_URS_2025_01/741A1012"/>
    <hyperlink ref="F813" r:id="rId106" display="https://podminky.urs.cz/item/CS_URS_2025_01/998741122"/>
    <hyperlink ref="F816" r:id="rId107" display="https://podminky.urs.cz/item/CS_URS_2025_01/763131411"/>
    <hyperlink ref="F825" r:id="rId108" display="https://podminky.urs.cz/item/CS_URS_2025_01/763131451"/>
    <hyperlink ref="F831" r:id="rId109" display="https://podminky.urs.cz/item/CS_URS_2025_01/763172352"/>
    <hyperlink ref="F838" r:id="rId110" display="https://podminky.urs.cz/item/CS_URS_2025_01/998763331"/>
    <hyperlink ref="F841" r:id="rId111" display="https://podminky.urs.cz/item/CS_URS_2025_01/766660001"/>
    <hyperlink ref="F854" r:id="rId112" display="https://podminky.urs.cz/item/CS_URS_2025_01/766660729"/>
    <hyperlink ref="F861" r:id="rId113" display="https://podminky.urs.cz/item/CS_URS_2025_01/766660730"/>
    <hyperlink ref="F868" r:id="rId114" display="https://podminky.urs.cz/item/CS_URS_2025_01/766660752"/>
    <hyperlink ref="F875" r:id="rId115" display="https://podminky.urs.cz/item/CS_URS_2025_01/998766121"/>
    <hyperlink ref="F878" r:id="rId116" display="https://podminky.urs.cz/item/CS_URS_2025_01/767620718"/>
    <hyperlink ref="F881" r:id="rId117" display="https://podminky.urs.cz/item/CS_URS_2025_01/998767121"/>
    <hyperlink ref="F884" r:id="rId118" display="https://podminky.urs.cz/item/CS_URS_2025_01/771121011"/>
    <hyperlink ref="F895" r:id="rId119" display="https://podminky.urs.cz/item/CS_URS_2025_01/771151022"/>
    <hyperlink ref="F905" r:id="rId120" display="https://podminky.urs.cz/item/CS_URS_2025_01/771474112"/>
    <hyperlink ref="F921" r:id="rId121" display="https://podminky.urs.cz/item/CS_URS_2025_01/771574416"/>
    <hyperlink ref="F941" r:id="rId122" display="https://podminky.urs.cz/item/CS_URS_2025_01/998771121"/>
    <hyperlink ref="F944" r:id="rId123" display="https://podminky.urs.cz/item/CS_URS_2025_01/781473810"/>
    <hyperlink ref="F954" r:id="rId124" display="https://podminky.urs.cz/item/CS_URS_2025_01/781121011"/>
    <hyperlink ref="F964" r:id="rId125" display="https://podminky.urs.cz/item/CS_URS_2025_01/781472216"/>
    <hyperlink ref="F982" r:id="rId126" display="https://podminky.urs.cz/item/CS_URS_2025_01/781492251"/>
    <hyperlink ref="F1000" r:id="rId127" display="https://podminky.urs.cz/item/CS_URS_2025_01/998781121"/>
    <hyperlink ref="F1003" r:id="rId128" display="https://podminky.urs.cz/item/CS_URS_2025_01/783301311"/>
    <hyperlink ref="F1011" r:id="rId129" display="https://podminky.urs.cz/item/CS_URS_2025_01/783317101"/>
    <hyperlink ref="F1020" r:id="rId130" display="https://podminky.urs.cz/item/CS_URS_2025_01/784111001"/>
    <hyperlink ref="F1028" r:id="rId131" display="https://podminky.urs.cz/item/CS_URS_2025_01/784171101"/>
    <hyperlink ref="F1042" r:id="rId132" display="https://podminky.urs.cz/item/CS_URS_2025_01/784181101"/>
    <hyperlink ref="F1050" r:id="rId133" display="https://podminky.urs.cz/item/CS_URS_2025_01/784191003"/>
    <hyperlink ref="F1054" r:id="rId134" display="https://podminky.urs.cz/item/CS_URS_2025_01/784191007"/>
    <hyperlink ref="F1058" r:id="rId135" display="https://podminky.urs.cz/item/CS_URS_2025_01/784211101"/>
    <hyperlink ref="F1066" r:id="rId136" display="https://podminky.urs.cz/item/CS_URS_2025_01/784211165"/>
    <hyperlink ref="F1076" r:id="rId137" display="https://podminky.urs.cz/item/CS_URS_2025_01/011002000"/>
    <hyperlink ref="F1078" r:id="rId138" display="https://podminky.urs.cz/item/CS_URS_2025_01/013254000"/>
    <hyperlink ref="F1081" r:id="rId139" display="https://podminky.urs.cz/item/CS_URS_2025_01/020001000"/>
    <hyperlink ref="F1084" r:id="rId140" display="https://podminky.urs.cz/item/CS_URS_2025_01/030001000"/>
    <hyperlink ref="F1086" r:id="rId141" display="https://podminky.urs.cz/item/CS_URS_2025_01/034002000"/>
    <hyperlink ref="F1089" r:id="rId142" display="https://podminky.urs.cz/item/CS_URS_2025_01/040001000"/>
    <hyperlink ref="F1091" r:id="rId143" display="https://podminky.urs.cz/item/CS_URS_2025_01/044002000"/>
    <hyperlink ref="F1093" r:id="rId144" display="https://podminky.urs.cz/item/CS_URS_2025_01/045002000"/>
    <hyperlink ref="F1096" r:id="rId145" display="https://podminky.urs.cz/item/CS_URS_2025_01/052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7" customWidth="1"/>
    <col min="2" max="2" width="1.667969" style="267" customWidth="1"/>
    <col min="3" max="4" width="5" style="267" customWidth="1"/>
    <col min="5" max="5" width="11.66016" style="267" customWidth="1"/>
    <col min="6" max="6" width="9.160156" style="267" customWidth="1"/>
    <col min="7" max="7" width="5" style="267" customWidth="1"/>
    <col min="8" max="8" width="77.83203" style="267" customWidth="1"/>
    <col min="9" max="10" width="20" style="267" customWidth="1"/>
    <col min="11" max="11" width="1.667969" style="267" customWidth="1"/>
  </cols>
  <sheetData>
    <row r="1" s="1" customFormat="1" ht="37.5" customHeight="1"/>
    <row r="2" s="1" customFormat="1" ht="7.5" customHeight="1">
      <c r="B2" s="268"/>
      <c r="C2" s="269"/>
      <c r="D2" s="269"/>
      <c r="E2" s="269"/>
      <c r="F2" s="269"/>
      <c r="G2" s="269"/>
      <c r="H2" s="269"/>
      <c r="I2" s="269"/>
      <c r="J2" s="269"/>
      <c r="K2" s="270"/>
    </row>
    <row r="3" s="16" customFormat="1" ht="45" customHeight="1">
      <c r="B3" s="271"/>
      <c r="C3" s="272" t="s">
        <v>1225</v>
      </c>
      <c r="D3" s="272"/>
      <c r="E3" s="272"/>
      <c r="F3" s="272"/>
      <c r="G3" s="272"/>
      <c r="H3" s="272"/>
      <c r="I3" s="272"/>
      <c r="J3" s="272"/>
      <c r="K3" s="273"/>
    </row>
    <row r="4" s="1" customFormat="1" ht="25.5" customHeight="1">
      <c r="B4" s="274"/>
      <c r="C4" s="275" t="s">
        <v>1226</v>
      </c>
      <c r="D4" s="275"/>
      <c r="E4" s="275"/>
      <c r="F4" s="275"/>
      <c r="G4" s="275"/>
      <c r="H4" s="275"/>
      <c r="I4" s="275"/>
      <c r="J4" s="275"/>
      <c r="K4" s="276"/>
    </row>
    <row r="5" s="1" customFormat="1" ht="5.25" customHeight="1">
      <c r="B5" s="274"/>
      <c r="C5" s="277"/>
      <c r="D5" s="277"/>
      <c r="E5" s="277"/>
      <c r="F5" s="277"/>
      <c r="G5" s="277"/>
      <c r="H5" s="277"/>
      <c r="I5" s="277"/>
      <c r="J5" s="277"/>
      <c r="K5" s="276"/>
    </row>
    <row r="6" s="1" customFormat="1" ht="15" customHeight="1">
      <c r="B6" s="274"/>
      <c r="C6" s="278" t="s">
        <v>1227</v>
      </c>
      <c r="D6" s="278"/>
      <c r="E6" s="278"/>
      <c r="F6" s="278"/>
      <c r="G6" s="278"/>
      <c r="H6" s="278"/>
      <c r="I6" s="278"/>
      <c r="J6" s="278"/>
      <c r="K6" s="276"/>
    </row>
    <row r="7" s="1" customFormat="1" ht="15" customHeight="1">
      <c r="B7" s="279"/>
      <c r="C7" s="278" t="s">
        <v>1228</v>
      </c>
      <c r="D7" s="278"/>
      <c r="E7" s="278"/>
      <c r="F7" s="278"/>
      <c r="G7" s="278"/>
      <c r="H7" s="278"/>
      <c r="I7" s="278"/>
      <c r="J7" s="278"/>
      <c r="K7" s="276"/>
    </row>
    <row r="8" s="1" customFormat="1" ht="12.75" customHeight="1">
      <c r="B8" s="279"/>
      <c r="C8" s="278"/>
      <c r="D8" s="278"/>
      <c r="E8" s="278"/>
      <c r="F8" s="278"/>
      <c r="G8" s="278"/>
      <c r="H8" s="278"/>
      <c r="I8" s="278"/>
      <c r="J8" s="278"/>
      <c r="K8" s="276"/>
    </row>
    <row r="9" s="1" customFormat="1" ht="15" customHeight="1">
      <c r="B9" s="279"/>
      <c r="C9" s="278" t="s">
        <v>1229</v>
      </c>
      <c r="D9" s="278"/>
      <c r="E9" s="278"/>
      <c r="F9" s="278"/>
      <c r="G9" s="278"/>
      <c r="H9" s="278"/>
      <c r="I9" s="278"/>
      <c r="J9" s="278"/>
      <c r="K9" s="276"/>
    </row>
    <row r="10" s="1" customFormat="1" ht="15" customHeight="1">
      <c r="B10" s="279"/>
      <c r="C10" s="278"/>
      <c r="D10" s="278" t="s">
        <v>1230</v>
      </c>
      <c r="E10" s="278"/>
      <c r="F10" s="278"/>
      <c r="G10" s="278"/>
      <c r="H10" s="278"/>
      <c r="I10" s="278"/>
      <c r="J10" s="278"/>
      <c r="K10" s="276"/>
    </row>
    <row r="11" s="1" customFormat="1" ht="15" customHeight="1">
      <c r="B11" s="279"/>
      <c r="C11" s="280"/>
      <c r="D11" s="278" t="s">
        <v>1231</v>
      </c>
      <c r="E11" s="278"/>
      <c r="F11" s="278"/>
      <c r="G11" s="278"/>
      <c r="H11" s="278"/>
      <c r="I11" s="278"/>
      <c r="J11" s="278"/>
      <c r="K11" s="276"/>
    </row>
    <row r="12" s="1" customFormat="1" ht="15" customHeight="1">
      <c r="B12" s="279"/>
      <c r="C12" s="280"/>
      <c r="D12" s="278"/>
      <c r="E12" s="278"/>
      <c r="F12" s="278"/>
      <c r="G12" s="278"/>
      <c r="H12" s="278"/>
      <c r="I12" s="278"/>
      <c r="J12" s="278"/>
      <c r="K12" s="276"/>
    </row>
    <row r="13" s="1" customFormat="1" ht="15" customHeight="1">
      <c r="B13" s="279"/>
      <c r="C13" s="280"/>
      <c r="D13" s="281" t="s">
        <v>1232</v>
      </c>
      <c r="E13" s="278"/>
      <c r="F13" s="278"/>
      <c r="G13" s="278"/>
      <c r="H13" s="278"/>
      <c r="I13" s="278"/>
      <c r="J13" s="278"/>
      <c r="K13" s="276"/>
    </row>
    <row r="14" s="1" customFormat="1" ht="12.75" customHeight="1">
      <c r="B14" s="279"/>
      <c r="C14" s="280"/>
      <c r="D14" s="280"/>
      <c r="E14" s="280"/>
      <c r="F14" s="280"/>
      <c r="G14" s="280"/>
      <c r="H14" s="280"/>
      <c r="I14" s="280"/>
      <c r="J14" s="280"/>
      <c r="K14" s="276"/>
    </row>
    <row r="15" s="1" customFormat="1" ht="15" customHeight="1">
      <c r="B15" s="279"/>
      <c r="C15" s="280"/>
      <c r="D15" s="278" t="s">
        <v>1233</v>
      </c>
      <c r="E15" s="278"/>
      <c r="F15" s="278"/>
      <c r="G15" s="278"/>
      <c r="H15" s="278"/>
      <c r="I15" s="278"/>
      <c r="J15" s="278"/>
      <c r="K15" s="276"/>
    </row>
    <row r="16" s="1" customFormat="1" ht="15" customHeight="1">
      <c r="B16" s="279"/>
      <c r="C16" s="280"/>
      <c r="D16" s="278" t="s">
        <v>1234</v>
      </c>
      <c r="E16" s="278"/>
      <c r="F16" s="278"/>
      <c r="G16" s="278"/>
      <c r="H16" s="278"/>
      <c r="I16" s="278"/>
      <c r="J16" s="278"/>
      <c r="K16" s="276"/>
    </row>
    <row r="17" s="1" customFormat="1" ht="15" customHeight="1">
      <c r="B17" s="279"/>
      <c r="C17" s="280"/>
      <c r="D17" s="278" t="s">
        <v>1235</v>
      </c>
      <c r="E17" s="278"/>
      <c r="F17" s="278"/>
      <c r="G17" s="278"/>
      <c r="H17" s="278"/>
      <c r="I17" s="278"/>
      <c r="J17" s="278"/>
      <c r="K17" s="276"/>
    </row>
    <row r="18" s="1" customFormat="1" ht="15" customHeight="1">
      <c r="B18" s="279"/>
      <c r="C18" s="280"/>
      <c r="D18" s="280"/>
      <c r="E18" s="282" t="s">
        <v>81</v>
      </c>
      <c r="F18" s="278" t="s">
        <v>1236</v>
      </c>
      <c r="G18" s="278"/>
      <c r="H18" s="278"/>
      <c r="I18" s="278"/>
      <c r="J18" s="278"/>
      <c r="K18" s="276"/>
    </row>
    <row r="19" s="1" customFormat="1" ht="15" customHeight="1">
      <c r="B19" s="279"/>
      <c r="C19" s="280"/>
      <c r="D19" s="280"/>
      <c r="E19" s="282" t="s">
        <v>1237</v>
      </c>
      <c r="F19" s="278" t="s">
        <v>1238</v>
      </c>
      <c r="G19" s="278"/>
      <c r="H19" s="278"/>
      <c r="I19" s="278"/>
      <c r="J19" s="278"/>
      <c r="K19" s="276"/>
    </row>
    <row r="20" s="1" customFormat="1" ht="15" customHeight="1">
      <c r="B20" s="279"/>
      <c r="C20" s="280"/>
      <c r="D20" s="280"/>
      <c r="E20" s="282" t="s">
        <v>1239</v>
      </c>
      <c r="F20" s="278" t="s">
        <v>1240</v>
      </c>
      <c r="G20" s="278"/>
      <c r="H20" s="278"/>
      <c r="I20" s="278"/>
      <c r="J20" s="278"/>
      <c r="K20" s="276"/>
    </row>
    <row r="21" s="1" customFormat="1" ht="15" customHeight="1">
      <c r="B21" s="279"/>
      <c r="C21" s="280"/>
      <c r="D21" s="280"/>
      <c r="E21" s="282" t="s">
        <v>1241</v>
      </c>
      <c r="F21" s="278" t="s">
        <v>1242</v>
      </c>
      <c r="G21" s="278"/>
      <c r="H21" s="278"/>
      <c r="I21" s="278"/>
      <c r="J21" s="278"/>
      <c r="K21" s="276"/>
    </row>
    <row r="22" s="1" customFormat="1" ht="15" customHeight="1">
      <c r="B22" s="279"/>
      <c r="C22" s="280"/>
      <c r="D22" s="280"/>
      <c r="E22" s="282" t="s">
        <v>1243</v>
      </c>
      <c r="F22" s="278" t="s">
        <v>1244</v>
      </c>
      <c r="G22" s="278"/>
      <c r="H22" s="278"/>
      <c r="I22" s="278"/>
      <c r="J22" s="278"/>
      <c r="K22" s="276"/>
    </row>
    <row r="23" s="1" customFormat="1" ht="15" customHeight="1">
      <c r="B23" s="279"/>
      <c r="C23" s="280"/>
      <c r="D23" s="280"/>
      <c r="E23" s="282" t="s">
        <v>1245</v>
      </c>
      <c r="F23" s="278" t="s">
        <v>1246</v>
      </c>
      <c r="G23" s="278"/>
      <c r="H23" s="278"/>
      <c r="I23" s="278"/>
      <c r="J23" s="278"/>
      <c r="K23" s="276"/>
    </row>
    <row r="24" s="1" customFormat="1" ht="12.75" customHeight="1">
      <c r="B24" s="279"/>
      <c r="C24" s="280"/>
      <c r="D24" s="280"/>
      <c r="E24" s="280"/>
      <c r="F24" s="280"/>
      <c r="G24" s="280"/>
      <c r="H24" s="280"/>
      <c r="I24" s="280"/>
      <c r="J24" s="280"/>
      <c r="K24" s="276"/>
    </row>
    <row r="25" s="1" customFormat="1" ht="15" customHeight="1">
      <c r="B25" s="279"/>
      <c r="C25" s="278" t="s">
        <v>1247</v>
      </c>
      <c r="D25" s="278"/>
      <c r="E25" s="278"/>
      <c r="F25" s="278"/>
      <c r="G25" s="278"/>
      <c r="H25" s="278"/>
      <c r="I25" s="278"/>
      <c r="J25" s="278"/>
      <c r="K25" s="276"/>
    </row>
    <row r="26" s="1" customFormat="1" ht="15" customHeight="1">
      <c r="B26" s="279"/>
      <c r="C26" s="278" t="s">
        <v>1248</v>
      </c>
      <c r="D26" s="278"/>
      <c r="E26" s="278"/>
      <c r="F26" s="278"/>
      <c r="G26" s="278"/>
      <c r="H26" s="278"/>
      <c r="I26" s="278"/>
      <c r="J26" s="278"/>
      <c r="K26" s="276"/>
    </row>
    <row r="27" s="1" customFormat="1" ht="15" customHeight="1">
      <c r="B27" s="279"/>
      <c r="C27" s="278"/>
      <c r="D27" s="278" t="s">
        <v>1249</v>
      </c>
      <c r="E27" s="278"/>
      <c r="F27" s="278"/>
      <c r="G27" s="278"/>
      <c r="H27" s="278"/>
      <c r="I27" s="278"/>
      <c r="J27" s="278"/>
      <c r="K27" s="276"/>
    </row>
    <row r="28" s="1" customFormat="1" ht="15" customHeight="1">
      <c r="B28" s="279"/>
      <c r="C28" s="280"/>
      <c r="D28" s="278" t="s">
        <v>1250</v>
      </c>
      <c r="E28" s="278"/>
      <c r="F28" s="278"/>
      <c r="G28" s="278"/>
      <c r="H28" s="278"/>
      <c r="I28" s="278"/>
      <c r="J28" s="278"/>
      <c r="K28" s="276"/>
    </row>
    <row r="29" s="1" customFormat="1" ht="12.75" customHeight="1">
      <c r="B29" s="279"/>
      <c r="C29" s="280"/>
      <c r="D29" s="280"/>
      <c r="E29" s="280"/>
      <c r="F29" s="280"/>
      <c r="G29" s="280"/>
      <c r="H29" s="280"/>
      <c r="I29" s="280"/>
      <c r="J29" s="280"/>
      <c r="K29" s="276"/>
    </row>
    <row r="30" s="1" customFormat="1" ht="15" customHeight="1">
      <c r="B30" s="279"/>
      <c r="C30" s="280"/>
      <c r="D30" s="278" t="s">
        <v>1251</v>
      </c>
      <c r="E30" s="278"/>
      <c r="F30" s="278"/>
      <c r="G30" s="278"/>
      <c r="H30" s="278"/>
      <c r="I30" s="278"/>
      <c r="J30" s="278"/>
      <c r="K30" s="276"/>
    </row>
    <row r="31" s="1" customFormat="1" ht="15" customHeight="1">
      <c r="B31" s="279"/>
      <c r="C31" s="280"/>
      <c r="D31" s="278" t="s">
        <v>1252</v>
      </c>
      <c r="E31" s="278"/>
      <c r="F31" s="278"/>
      <c r="G31" s="278"/>
      <c r="H31" s="278"/>
      <c r="I31" s="278"/>
      <c r="J31" s="278"/>
      <c r="K31" s="276"/>
    </row>
    <row r="32" s="1" customFormat="1" ht="12.75" customHeight="1">
      <c r="B32" s="279"/>
      <c r="C32" s="280"/>
      <c r="D32" s="280"/>
      <c r="E32" s="280"/>
      <c r="F32" s="280"/>
      <c r="G32" s="280"/>
      <c r="H32" s="280"/>
      <c r="I32" s="280"/>
      <c r="J32" s="280"/>
      <c r="K32" s="276"/>
    </row>
    <row r="33" s="1" customFormat="1" ht="15" customHeight="1">
      <c r="B33" s="279"/>
      <c r="C33" s="280"/>
      <c r="D33" s="278" t="s">
        <v>1253</v>
      </c>
      <c r="E33" s="278"/>
      <c r="F33" s="278"/>
      <c r="G33" s="278"/>
      <c r="H33" s="278"/>
      <c r="I33" s="278"/>
      <c r="J33" s="278"/>
      <c r="K33" s="276"/>
    </row>
    <row r="34" s="1" customFormat="1" ht="15" customHeight="1">
      <c r="B34" s="279"/>
      <c r="C34" s="280"/>
      <c r="D34" s="278" t="s">
        <v>1254</v>
      </c>
      <c r="E34" s="278"/>
      <c r="F34" s="278"/>
      <c r="G34" s="278"/>
      <c r="H34" s="278"/>
      <c r="I34" s="278"/>
      <c r="J34" s="278"/>
      <c r="K34" s="276"/>
    </row>
    <row r="35" s="1" customFormat="1" ht="15" customHeight="1">
      <c r="B35" s="279"/>
      <c r="C35" s="280"/>
      <c r="D35" s="278" t="s">
        <v>1255</v>
      </c>
      <c r="E35" s="278"/>
      <c r="F35" s="278"/>
      <c r="G35" s="278"/>
      <c r="H35" s="278"/>
      <c r="I35" s="278"/>
      <c r="J35" s="278"/>
      <c r="K35" s="276"/>
    </row>
    <row r="36" s="1" customFormat="1" ht="15" customHeight="1">
      <c r="B36" s="279"/>
      <c r="C36" s="280"/>
      <c r="D36" s="278"/>
      <c r="E36" s="281" t="s">
        <v>122</v>
      </c>
      <c r="F36" s="278"/>
      <c r="G36" s="278" t="s">
        <v>1256</v>
      </c>
      <c r="H36" s="278"/>
      <c r="I36" s="278"/>
      <c r="J36" s="278"/>
      <c r="K36" s="276"/>
    </row>
    <row r="37" s="1" customFormat="1" ht="30.75" customHeight="1">
      <c r="B37" s="279"/>
      <c r="C37" s="280"/>
      <c r="D37" s="278"/>
      <c r="E37" s="281" t="s">
        <v>1257</v>
      </c>
      <c r="F37" s="278"/>
      <c r="G37" s="278" t="s">
        <v>1258</v>
      </c>
      <c r="H37" s="278"/>
      <c r="I37" s="278"/>
      <c r="J37" s="278"/>
      <c r="K37" s="276"/>
    </row>
    <row r="38" s="1" customFormat="1" ht="15" customHeight="1">
      <c r="B38" s="279"/>
      <c r="C38" s="280"/>
      <c r="D38" s="278"/>
      <c r="E38" s="281" t="s">
        <v>55</v>
      </c>
      <c r="F38" s="278"/>
      <c r="G38" s="278" t="s">
        <v>1259</v>
      </c>
      <c r="H38" s="278"/>
      <c r="I38" s="278"/>
      <c r="J38" s="278"/>
      <c r="K38" s="276"/>
    </row>
    <row r="39" s="1" customFormat="1" ht="15" customHeight="1">
      <c r="B39" s="279"/>
      <c r="C39" s="280"/>
      <c r="D39" s="278"/>
      <c r="E39" s="281" t="s">
        <v>56</v>
      </c>
      <c r="F39" s="278"/>
      <c r="G39" s="278" t="s">
        <v>1260</v>
      </c>
      <c r="H39" s="278"/>
      <c r="I39" s="278"/>
      <c r="J39" s="278"/>
      <c r="K39" s="276"/>
    </row>
    <row r="40" s="1" customFormat="1" ht="15" customHeight="1">
      <c r="B40" s="279"/>
      <c r="C40" s="280"/>
      <c r="D40" s="278"/>
      <c r="E40" s="281" t="s">
        <v>123</v>
      </c>
      <c r="F40" s="278"/>
      <c r="G40" s="278" t="s">
        <v>1261</v>
      </c>
      <c r="H40" s="278"/>
      <c r="I40" s="278"/>
      <c r="J40" s="278"/>
      <c r="K40" s="276"/>
    </row>
    <row r="41" s="1" customFormat="1" ht="15" customHeight="1">
      <c r="B41" s="279"/>
      <c r="C41" s="280"/>
      <c r="D41" s="278"/>
      <c r="E41" s="281" t="s">
        <v>124</v>
      </c>
      <c r="F41" s="278"/>
      <c r="G41" s="278" t="s">
        <v>1262</v>
      </c>
      <c r="H41" s="278"/>
      <c r="I41" s="278"/>
      <c r="J41" s="278"/>
      <c r="K41" s="276"/>
    </row>
    <row r="42" s="1" customFormat="1" ht="15" customHeight="1">
      <c r="B42" s="279"/>
      <c r="C42" s="280"/>
      <c r="D42" s="278"/>
      <c r="E42" s="281" t="s">
        <v>1263</v>
      </c>
      <c r="F42" s="278"/>
      <c r="G42" s="278" t="s">
        <v>1264</v>
      </c>
      <c r="H42" s="278"/>
      <c r="I42" s="278"/>
      <c r="J42" s="278"/>
      <c r="K42" s="276"/>
    </row>
    <row r="43" s="1" customFormat="1" ht="15" customHeight="1">
      <c r="B43" s="279"/>
      <c r="C43" s="280"/>
      <c r="D43" s="278"/>
      <c r="E43" s="281"/>
      <c r="F43" s="278"/>
      <c r="G43" s="278" t="s">
        <v>1265</v>
      </c>
      <c r="H43" s="278"/>
      <c r="I43" s="278"/>
      <c r="J43" s="278"/>
      <c r="K43" s="276"/>
    </row>
    <row r="44" s="1" customFormat="1" ht="15" customHeight="1">
      <c r="B44" s="279"/>
      <c r="C44" s="280"/>
      <c r="D44" s="278"/>
      <c r="E44" s="281" t="s">
        <v>1266</v>
      </c>
      <c r="F44" s="278"/>
      <c r="G44" s="278" t="s">
        <v>1267</v>
      </c>
      <c r="H44" s="278"/>
      <c r="I44" s="278"/>
      <c r="J44" s="278"/>
      <c r="K44" s="276"/>
    </row>
    <row r="45" s="1" customFormat="1" ht="15" customHeight="1">
      <c r="B45" s="279"/>
      <c r="C45" s="280"/>
      <c r="D45" s="278"/>
      <c r="E45" s="281" t="s">
        <v>126</v>
      </c>
      <c r="F45" s="278"/>
      <c r="G45" s="278" t="s">
        <v>1268</v>
      </c>
      <c r="H45" s="278"/>
      <c r="I45" s="278"/>
      <c r="J45" s="278"/>
      <c r="K45" s="276"/>
    </row>
    <row r="46" s="1" customFormat="1" ht="12.75" customHeight="1">
      <c r="B46" s="279"/>
      <c r="C46" s="280"/>
      <c r="D46" s="278"/>
      <c r="E46" s="278"/>
      <c r="F46" s="278"/>
      <c r="G46" s="278"/>
      <c r="H46" s="278"/>
      <c r="I46" s="278"/>
      <c r="J46" s="278"/>
      <c r="K46" s="276"/>
    </row>
    <row r="47" s="1" customFormat="1" ht="15" customHeight="1">
      <c r="B47" s="279"/>
      <c r="C47" s="280"/>
      <c r="D47" s="278" t="s">
        <v>1269</v>
      </c>
      <c r="E47" s="278"/>
      <c r="F47" s="278"/>
      <c r="G47" s="278"/>
      <c r="H47" s="278"/>
      <c r="I47" s="278"/>
      <c r="J47" s="278"/>
      <c r="K47" s="276"/>
    </row>
    <row r="48" s="1" customFormat="1" ht="15" customHeight="1">
      <c r="B48" s="279"/>
      <c r="C48" s="280"/>
      <c r="D48" s="280"/>
      <c r="E48" s="278" t="s">
        <v>1270</v>
      </c>
      <c r="F48" s="278"/>
      <c r="G48" s="278"/>
      <c r="H48" s="278"/>
      <c r="I48" s="278"/>
      <c r="J48" s="278"/>
      <c r="K48" s="276"/>
    </row>
    <row r="49" s="1" customFormat="1" ht="15" customHeight="1">
      <c r="B49" s="279"/>
      <c r="C49" s="280"/>
      <c r="D49" s="280"/>
      <c r="E49" s="278" t="s">
        <v>1271</v>
      </c>
      <c r="F49" s="278"/>
      <c r="G49" s="278"/>
      <c r="H49" s="278"/>
      <c r="I49" s="278"/>
      <c r="J49" s="278"/>
      <c r="K49" s="276"/>
    </row>
    <row r="50" s="1" customFormat="1" ht="15" customHeight="1">
      <c r="B50" s="279"/>
      <c r="C50" s="280"/>
      <c r="D50" s="280"/>
      <c r="E50" s="278" t="s">
        <v>1272</v>
      </c>
      <c r="F50" s="278"/>
      <c r="G50" s="278"/>
      <c r="H50" s="278"/>
      <c r="I50" s="278"/>
      <c r="J50" s="278"/>
      <c r="K50" s="276"/>
    </row>
    <row r="51" s="1" customFormat="1" ht="15" customHeight="1">
      <c r="B51" s="279"/>
      <c r="C51" s="280"/>
      <c r="D51" s="278" t="s">
        <v>1273</v>
      </c>
      <c r="E51" s="278"/>
      <c r="F51" s="278"/>
      <c r="G51" s="278"/>
      <c r="H51" s="278"/>
      <c r="I51" s="278"/>
      <c r="J51" s="278"/>
      <c r="K51" s="276"/>
    </row>
    <row r="52" s="1" customFormat="1" ht="25.5" customHeight="1">
      <c r="B52" s="274"/>
      <c r="C52" s="275" t="s">
        <v>1274</v>
      </c>
      <c r="D52" s="275"/>
      <c r="E52" s="275"/>
      <c r="F52" s="275"/>
      <c r="G52" s="275"/>
      <c r="H52" s="275"/>
      <c r="I52" s="275"/>
      <c r="J52" s="275"/>
      <c r="K52" s="276"/>
    </row>
    <row r="53" s="1" customFormat="1" ht="5.25" customHeight="1">
      <c r="B53" s="274"/>
      <c r="C53" s="277"/>
      <c r="D53" s="277"/>
      <c r="E53" s="277"/>
      <c r="F53" s="277"/>
      <c r="G53" s="277"/>
      <c r="H53" s="277"/>
      <c r="I53" s="277"/>
      <c r="J53" s="277"/>
      <c r="K53" s="276"/>
    </row>
    <row r="54" s="1" customFormat="1" ht="15" customHeight="1">
      <c r="B54" s="274"/>
      <c r="C54" s="278" t="s">
        <v>1275</v>
      </c>
      <c r="D54" s="278"/>
      <c r="E54" s="278"/>
      <c r="F54" s="278"/>
      <c r="G54" s="278"/>
      <c r="H54" s="278"/>
      <c r="I54" s="278"/>
      <c r="J54" s="278"/>
      <c r="K54" s="276"/>
    </row>
    <row r="55" s="1" customFormat="1" ht="15" customHeight="1">
      <c r="B55" s="274"/>
      <c r="C55" s="278" t="s">
        <v>1276</v>
      </c>
      <c r="D55" s="278"/>
      <c r="E55" s="278"/>
      <c r="F55" s="278"/>
      <c r="G55" s="278"/>
      <c r="H55" s="278"/>
      <c r="I55" s="278"/>
      <c r="J55" s="278"/>
      <c r="K55" s="276"/>
    </row>
    <row r="56" s="1" customFormat="1" ht="12.75" customHeight="1">
      <c r="B56" s="274"/>
      <c r="C56" s="278"/>
      <c r="D56" s="278"/>
      <c r="E56" s="278"/>
      <c r="F56" s="278"/>
      <c r="G56" s="278"/>
      <c r="H56" s="278"/>
      <c r="I56" s="278"/>
      <c r="J56" s="278"/>
      <c r="K56" s="276"/>
    </row>
    <row r="57" s="1" customFormat="1" ht="15" customHeight="1">
      <c r="B57" s="274"/>
      <c r="C57" s="278" t="s">
        <v>1277</v>
      </c>
      <c r="D57" s="278"/>
      <c r="E57" s="278"/>
      <c r="F57" s="278"/>
      <c r="G57" s="278"/>
      <c r="H57" s="278"/>
      <c r="I57" s="278"/>
      <c r="J57" s="278"/>
      <c r="K57" s="276"/>
    </row>
    <row r="58" s="1" customFormat="1" ht="15" customHeight="1">
      <c r="B58" s="274"/>
      <c r="C58" s="280"/>
      <c r="D58" s="278" t="s">
        <v>1278</v>
      </c>
      <c r="E58" s="278"/>
      <c r="F58" s="278"/>
      <c r="G58" s="278"/>
      <c r="H58" s="278"/>
      <c r="I58" s="278"/>
      <c r="J58" s="278"/>
      <c r="K58" s="276"/>
    </row>
    <row r="59" s="1" customFormat="1" ht="15" customHeight="1">
      <c r="B59" s="274"/>
      <c r="C59" s="280"/>
      <c r="D59" s="278" t="s">
        <v>1279</v>
      </c>
      <c r="E59" s="278"/>
      <c r="F59" s="278"/>
      <c r="G59" s="278"/>
      <c r="H59" s="278"/>
      <c r="I59" s="278"/>
      <c r="J59" s="278"/>
      <c r="K59" s="276"/>
    </row>
    <row r="60" s="1" customFormat="1" ht="15" customHeight="1">
      <c r="B60" s="274"/>
      <c r="C60" s="280"/>
      <c r="D60" s="278" t="s">
        <v>1280</v>
      </c>
      <c r="E60" s="278"/>
      <c r="F60" s="278"/>
      <c r="G60" s="278"/>
      <c r="H60" s="278"/>
      <c r="I60" s="278"/>
      <c r="J60" s="278"/>
      <c r="K60" s="276"/>
    </row>
    <row r="61" s="1" customFormat="1" ht="15" customHeight="1">
      <c r="B61" s="274"/>
      <c r="C61" s="280"/>
      <c r="D61" s="278" t="s">
        <v>1281</v>
      </c>
      <c r="E61" s="278"/>
      <c r="F61" s="278"/>
      <c r="G61" s="278"/>
      <c r="H61" s="278"/>
      <c r="I61" s="278"/>
      <c r="J61" s="278"/>
      <c r="K61" s="276"/>
    </row>
    <row r="62" s="1" customFormat="1" ht="15" customHeight="1">
      <c r="B62" s="274"/>
      <c r="C62" s="280"/>
      <c r="D62" s="283" t="s">
        <v>1282</v>
      </c>
      <c r="E62" s="283"/>
      <c r="F62" s="283"/>
      <c r="G62" s="283"/>
      <c r="H62" s="283"/>
      <c r="I62" s="283"/>
      <c r="J62" s="283"/>
      <c r="K62" s="276"/>
    </row>
    <row r="63" s="1" customFormat="1" ht="15" customHeight="1">
      <c r="B63" s="274"/>
      <c r="C63" s="280"/>
      <c r="D63" s="278" t="s">
        <v>1283</v>
      </c>
      <c r="E63" s="278"/>
      <c r="F63" s="278"/>
      <c r="G63" s="278"/>
      <c r="H63" s="278"/>
      <c r="I63" s="278"/>
      <c r="J63" s="278"/>
      <c r="K63" s="276"/>
    </row>
    <row r="64" s="1" customFormat="1" ht="12.75" customHeight="1">
      <c r="B64" s="274"/>
      <c r="C64" s="280"/>
      <c r="D64" s="280"/>
      <c r="E64" s="284"/>
      <c r="F64" s="280"/>
      <c r="G64" s="280"/>
      <c r="H64" s="280"/>
      <c r="I64" s="280"/>
      <c r="J64" s="280"/>
      <c r="K64" s="276"/>
    </row>
    <row r="65" s="1" customFormat="1" ht="15" customHeight="1">
      <c r="B65" s="274"/>
      <c r="C65" s="280"/>
      <c r="D65" s="278" t="s">
        <v>1284</v>
      </c>
      <c r="E65" s="278"/>
      <c r="F65" s="278"/>
      <c r="G65" s="278"/>
      <c r="H65" s="278"/>
      <c r="I65" s="278"/>
      <c r="J65" s="278"/>
      <c r="K65" s="276"/>
    </row>
    <row r="66" s="1" customFormat="1" ht="15" customHeight="1">
      <c r="B66" s="274"/>
      <c r="C66" s="280"/>
      <c r="D66" s="283" t="s">
        <v>1285</v>
      </c>
      <c r="E66" s="283"/>
      <c r="F66" s="283"/>
      <c r="G66" s="283"/>
      <c r="H66" s="283"/>
      <c r="I66" s="283"/>
      <c r="J66" s="283"/>
      <c r="K66" s="276"/>
    </row>
    <row r="67" s="1" customFormat="1" ht="15" customHeight="1">
      <c r="B67" s="274"/>
      <c r="C67" s="280"/>
      <c r="D67" s="278" t="s">
        <v>1286</v>
      </c>
      <c r="E67" s="278"/>
      <c r="F67" s="278"/>
      <c r="G67" s="278"/>
      <c r="H67" s="278"/>
      <c r="I67" s="278"/>
      <c r="J67" s="278"/>
      <c r="K67" s="276"/>
    </row>
    <row r="68" s="1" customFormat="1" ht="15" customHeight="1">
      <c r="B68" s="274"/>
      <c r="C68" s="280"/>
      <c r="D68" s="278" t="s">
        <v>1287</v>
      </c>
      <c r="E68" s="278"/>
      <c r="F68" s="278"/>
      <c r="G68" s="278"/>
      <c r="H68" s="278"/>
      <c r="I68" s="278"/>
      <c r="J68" s="278"/>
      <c r="K68" s="276"/>
    </row>
    <row r="69" s="1" customFormat="1" ht="15" customHeight="1">
      <c r="B69" s="274"/>
      <c r="C69" s="280"/>
      <c r="D69" s="278" t="s">
        <v>1288</v>
      </c>
      <c r="E69" s="278"/>
      <c r="F69" s="278"/>
      <c r="G69" s="278"/>
      <c r="H69" s="278"/>
      <c r="I69" s="278"/>
      <c r="J69" s="278"/>
      <c r="K69" s="276"/>
    </row>
    <row r="70" s="1" customFormat="1" ht="15" customHeight="1">
      <c r="B70" s="274"/>
      <c r="C70" s="280"/>
      <c r="D70" s="278" t="s">
        <v>1289</v>
      </c>
      <c r="E70" s="278"/>
      <c r="F70" s="278"/>
      <c r="G70" s="278"/>
      <c r="H70" s="278"/>
      <c r="I70" s="278"/>
      <c r="J70" s="278"/>
      <c r="K70" s="276"/>
    </row>
    <row r="71" s="1" customFormat="1" ht="12.75" customHeight="1">
      <c r="B71" s="285"/>
      <c r="C71" s="286"/>
      <c r="D71" s="286"/>
      <c r="E71" s="286"/>
      <c r="F71" s="286"/>
      <c r="G71" s="286"/>
      <c r="H71" s="286"/>
      <c r="I71" s="286"/>
      <c r="J71" s="286"/>
      <c r="K71" s="287"/>
    </row>
    <row r="72" s="1" customFormat="1" ht="18.75" customHeight="1">
      <c r="B72" s="288"/>
      <c r="C72" s="288"/>
      <c r="D72" s="288"/>
      <c r="E72" s="288"/>
      <c r="F72" s="288"/>
      <c r="G72" s="288"/>
      <c r="H72" s="288"/>
      <c r="I72" s="288"/>
      <c r="J72" s="288"/>
      <c r="K72" s="289"/>
    </row>
    <row r="73" s="1" customFormat="1" ht="18.75" customHeight="1">
      <c r="B73" s="289"/>
      <c r="C73" s="289"/>
      <c r="D73" s="289"/>
      <c r="E73" s="289"/>
      <c r="F73" s="289"/>
      <c r="G73" s="289"/>
      <c r="H73" s="289"/>
      <c r="I73" s="289"/>
      <c r="J73" s="289"/>
      <c r="K73" s="289"/>
    </row>
    <row r="74" s="1" customFormat="1" ht="7.5" customHeight="1">
      <c r="B74" s="290"/>
      <c r="C74" s="291"/>
      <c r="D74" s="291"/>
      <c r="E74" s="291"/>
      <c r="F74" s="291"/>
      <c r="G74" s="291"/>
      <c r="H74" s="291"/>
      <c r="I74" s="291"/>
      <c r="J74" s="291"/>
      <c r="K74" s="292"/>
    </row>
    <row r="75" s="1" customFormat="1" ht="45" customHeight="1">
      <c r="B75" s="293"/>
      <c r="C75" s="294" t="s">
        <v>1290</v>
      </c>
      <c r="D75" s="294"/>
      <c r="E75" s="294"/>
      <c r="F75" s="294"/>
      <c r="G75" s="294"/>
      <c r="H75" s="294"/>
      <c r="I75" s="294"/>
      <c r="J75" s="294"/>
      <c r="K75" s="295"/>
    </row>
    <row r="76" s="1" customFormat="1" ht="17.25" customHeight="1">
      <c r="B76" s="293"/>
      <c r="C76" s="296" t="s">
        <v>1291</v>
      </c>
      <c r="D76" s="296"/>
      <c r="E76" s="296"/>
      <c r="F76" s="296" t="s">
        <v>1292</v>
      </c>
      <c r="G76" s="297"/>
      <c r="H76" s="296" t="s">
        <v>56</v>
      </c>
      <c r="I76" s="296" t="s">
        <v>59</v>
      </c>
      <c r="J76" s="296" t="s">
        <v>1293</v>
      </c>
      <c r="K76" s="295"/>
    </row>
    <row r="77" s="1" customFormat="1" ht="17.25" customHeight="1">
      <c r="B77" s="293"/>
      <c r="C77" s="298" t="s">
        <v>1294</v>
      </c>
      <c r="D77" s="298"/>
      <c r="E77" s="298"/>
      <c r="F77" s="299" t="s">
        <v>1295</v>
      </c>
      <c r="G77" s="300"/>
      <c r="H77" s="298"/>
      <c r="I77" s="298"/>
      <c r="J77" s="298" t="s">
        <v>1296</v>
      </c>
      <c r="K77" s="295"/>
    </row>
    <row r="78" s="1" customFormat="1" ht="5.25" customHeight="1">
      <c r="B78" s="293"/>
      <c r="C78" s="301"/>
      <c r="D78" s="301"/>
      <c r="E78" s="301"/>
      <c r="F78" s="301"/>
      <c r="G78" s="302"/>
      <c r="H78" s="301"/>
      <c r="I78" s="301"/>
      <c r="J78" s="301"/>
      <c r="K78" s="295"/>
    </row>
    <row r="79" s="1" customFormat="1" ht="15" customHeight="1">
      <c r="B79" s="293"/>
      <c r="C79" s="281" t="s">
        <v>55</v>
      </c>
      <c r="D79" s="303"/>
      <c r="E79" s="303"/>
      <c r="F79" s="304" t="s">
        <v>1297</v>
      </c>
      <c r="G79" s="305"/>
      <c r="H79" s="281" t="s">
        <v>1298</v>
      </c>
      <c r="I79" s="281" t="s">
        <v>1299</v>
      </c>
      <c r="J79" s="281">
        <v>20</v>
      </c>
      <c r="K79" s="295"/>
    </row>
    <row r="80" s="1" customFormat="1" ht="15" customHeight="1">
      <c r="B80" s="293"/>
      <c r="C80" s="281" t="s">
        <v>1300</v>
      </c>
      <c r="D80" s="281"/>
      <c r="E80" s="281"/>
      <c r="F80" s="304" t="s">
        <v>1297</v>
      </c>
      <c r="G80" s="305"/>
      <c r="H80" s="281" t="s">
        <v>1301</v>
      </c>
      <c r="I80" s="281" t="s">
        <v>1299</v>
      </c>
      <c r="J80" s="281">
        <v>120</v>
      </c>
      <c r="K80" s="295"/>
    </row>
    <row r="81" s="1" customFormat="1" ht="15" customHeight="1">
      <c r="B81" s="306"/>
      <c r="C81" s="281" t="s">
        <v>1302</v>
      </c>
      <c r="D81" s="281"/>
      <c r="E81" s="281"/>
      <c r="F81" s="304" t="s">
        <v>1303</v>
      </c>
      <c r="G81" s="305"/>
      <c r="H81" s="281" t="s">
        <v>1304</v>
      </c>
      <c r="I81" s="281" t="s">
        <v>1299</v>
      </c>
      <c r="J81" s="281">
        <v>50</v>
      </c>
      <c r="K81" s="295"/>
    </row>
    <row r="82" s="1" customFormat="1" ht="15" customHeight="1">
      <c r="B82" s="306"/>
      <c r="C82" s="281" t="s">
        <v>1305</v>
      </c>
      <c r="D82" s="281"/>
      <c r="E82" s="281"/>
      <c r="F82" s="304" t="s">
        <v>1297</v>
      </c>
      <c r="G82" s="305"/>
      <c r="H82" s="281" t="s">
        <v>1306</v>
      </c>
      <c r="I82" s="281" t="s">
        <v>1307</v>
      </c>
      <c r="J82" s="281"/>
      <c r="K82" s="295"/>
    </row>
    <row r="83" s="1" customFormat="1" ht="15" customHeight="1">
      <c r="B83" s="306"/>
      <c r="C83" s="307" t="s">
        <v>1308</v>
      </c>
      <c r="D83" s="307"/>
      <c r="E83" s="307"/>
      <c r="F83" s="308" t="s">
        <v>1303</v>
      </c>
      <c r="G83" s="307"/>
      <c r="H83" s="307" t="s">
        <v>1309</v>
      </c>
      <c r="I83" s="307" t="s">
        <v>1299</v>
      </c>
      <c r="J83" s="307">
        <v>15</v>
      </c>
      <c r="K83" s="295"/>
    </row>
    <row r="84" s="1" customFormat="1" ht="15" customHeight="1">
      <c r="B84" s="306"/>
      <c r="C84" s="307" t="s">
        <v>1310</v>
      </c>
      <c r="D84" s="307"/>
      <c r="E84" s="307"/>
      <c r="F84" s="308" t="s">
        <v>1303</v>
      </c>
      <c r="G84" s="307"/>
      <c r="H84" s="307" t="s">
        <v>1311</v>
      </c>
      <c r="I84" s="307" t="s">
        <v>1299</v>
      </c>
      <c r="J84" s="307">
        <v>15</v>
      </c>
      <c r="K84" s="295"/>
    </row>
    <row r="85" s="1" customFormat="1" ht="15" customHeight="1">
      <c r="B85" s="306"/>
      <c r="C85" s="307" t="s">
        <v>1312</v>
      </c>
      <c r="D85" s="307"/>
      <c r="E85" s="307"/>
      <c r="F85" s="308" t="s">
        <v>1303</v>
      </c>
      <c r="G85" s="307"/>
      <c r="H85" s="307" t="s">
        <v>1313</v>
      </c>
      <c r="I85" s="307" t="s">
        <v>1299</v>
      </c>
      <c r="J85" s="307">
        <v>20</v>
      </c>
      <c r="K85" s="295"/>
    </row>
    <row r="86" s="1" customFormat="1" ht="15" customHeight="1">
      <c r="B86" s="306"/>
      <c r="C86" s="307" t="s">
        <v>1314</v>
      </c>
      <c r="D86" s="307"/>
      <c r="E86" s="307"/>
      <c r="F86" s="308" t="s">
        <v>1303</v>
      </c>
      <c r="G86" s="307"/>
      <c r="H86" s="307" t="s">
        <v>1315</v>
      </c>
      <c r="I86" s="307" t="s">
        <v>1299</v>
      </c>
      <c r="J86" s="307">
        <v>20</v>
      </c>
      <c r="K86" s="295"/>
    </row>
    <row r="87" s="1" customFormat="1" ht="15" customHeight="1">
      <c r="B87" s="306"/>
      <c r="C87" s="281" t="s">
        <v>1316</v>
      </c>
      <c r="D87" s="281"/>
      <c r="E87" s="281"/>
      <c r="F87" s="304" t="s">
        <v>1303</v>
      </c>
      <c r="G87" s="305"/>
      <c r="H87" s="281" t="s">
        <v>1317</v>
      </c>
      <c r="I87" s="281" t="s">
        <v>1299</v>
      </c>
      <c r="J87" s="281">
        <v>50</v>
      </c>
      <c r="K87" s="295"/>
    </row>
    <row r="88" s="1" customFormat="1" ht="15" customHeight="1">
      <c r="B88" s="306"/>
      <c r="C88" s="281" t="s">
        <v>1318</v>
      </c>
      <c r="D88" s="281"/>
      <c r="E88" s="281"/>
      <c r="F88" s="304" t="s">
        <v>1303</v>
      </c>
      <c r="G88" s="305"/>
      <c r="H88" s="281" t="s">
        <v>1319</v>
      </c>
      <c r="I88" s="281" t="s">
        <v>1299</v>
      </c>
      <c r="J88" s="281">
        <v>20</v>
      </c>
      <c r="K88" s="295"/>
    </row>
    <row r="89" s="1" customFormat="1" ht="15" customHeight="1">
      <c r="B89" s="306"/>
      <c r="C89" s="281" t="s">
        <v>1320</v>
      </c>
      <c r="D89" s="281"/>
      <c r="E89" s="281"/>
      <c r="F89" s="304" t="s">
        <v>1303</v>
      </c>
      <c r="G89" s="305"/>
      <c r="H89" s="281" t="s">
        <v>1321</v>
      </c>
      <c r="I89" s="281" t="s">
        <v>1299</v>
      </c>
      <c r="J89" s="281">
        <v>20</v>
      </c>
      <c r="K89" s="295"/>
    </row>
    <row r="90" s="1" customFormat="1" ht="15" customHeight="1">
      <c r="B90" s="306"/>
      <c r="C90" s="281" t="s">
        <v>1322</v>
      </c>
      <c r="D90" s="281"/>
      <c r="E90" s="281"/>
      <c r="F90" s="304" t="s">
        <v>1303</v>
      </c>
      <c r="G90" s="305"/>
      <c r="H90" s="281" t="s">
        <v>1323</v>
      </c>
      <c r="I90" s="281" t="s">
        <v>1299</v>
      </c>
      <c r="J90" s="281">
        <v>50</v>
      </c>
      <c r="K90" s="295"/>
    </row>
    <row r="91" s="1" customFormat="1" ht="15" customHeight="1">
      <c r="B91" s="306"/>
      <c r="C91" s="281" t="s">
        <v>1324</v>
      </c>
      <c r="D91" s="281"/>
      <c r="E91" s="281"/>
      <c r="F91" s="304" t="s">
        <v>1303</v>
      </c>
      <c r="G91" s="305"/>
      <c r="H91" s="281" t="s">
        <v>1324</v>
      </c>
      <c r="I91" s="281" t="s">
        <v>1299</v>
      </c>
      <c r="J91" s="281">
        <v>50</v>
      </c>
      <c r="K91" s="295"/>
    </row>
    <row r="92" s="1" customFormat="1" ht="15" customHeight="1">
      <c r="B92" s="306"/>
      <c r="C92" s="281" t="s">
        <v>1325</v>
      </c>
      <c r="D92" s="281"/>
      <c r="E92" s="281"/>
      <c r="F92" s="304" t="s">
        <v>1303</v>
      </c>
      <c r="G92" s="305"/>
      <c r="H92" s="281" t="s">
        <v>1326</v>
      </c>
      <c r="I92" s="281" t="s">
        <v>1299</v>
      </c>
      <c r="J92" s="281">
        <v>255</v>
      </c>
      <c r="K92" s="295"/>
    </row>
    <row r="93" s="1" customFormat="1" ht="15" customHeight="1">
      <c r="B93" s="306"/>
      <c r="C93" s="281" t="s">
        <v>1327</v>
      </c>
      <c r="D93" s="281"/>
      <c r="E93" s="281"/>
      <c r="F93" s="304" t="s">
        <v>1297</v>
      </c>
      <c r="G93" s="305"/>
      <c r="H93" s="281" t="s">
        <v>1328</v>
      </c>
      <c r="I93" s="281" t="s">
        <v>1329</v>
      </c>
      <c r="J93" s="281"/>
      <c r="K93" s="295"/>
    </row>
    <row r="94" s="1" customFormat="1" ht="15" customHeight="1">
      <c r="B94" s="306"/>
      <c r="C94" s="281" t="s">
        <v>1330</v>
      </c>
      <c r="D94" s="281"/>
      <c r="E94" s="281"/>
      <c r="F94" s="304" t="s">
        <v>1297</v>
      </c>
      <c r="G94" s="305"/>
      <c r="H94" s="281" t="s">
        <v>1331</v>
      </c>
      <c r="I94" s="281" t="s">
        <v>1332</v>
      </c>
      <c r="J94" s="281"/>
      <c r="K94" s="295"/>
    </row>
    <row r="95" s="1" customFormat="1" ht="15" customHeight="1">
      <c r="B95" s="306"/>
      <c r="C95" s="281" t="s">
        <v>1333</v>
      </c>
      <c r="D95" s="281"/>
      <c r="E95" s="281"/>
      <c r="F95" s="304" t="s">
        <v>1297</v>
      </c>
      <c r="G95" s="305"/>
      <c r="H95" s="281" t="s">
        <v>1333</v>
      </c>
      <c r="I95" s="281" t="s">
        <v>1332</v>
      </c>
      <c r="J95" s="281"/>
      <c r="K95" s="295"/>
    </row>
    <row r="96" s="1" customFormat="1" ht="15" customHeight="1">
      <c r="B96" s="306"/>
      <c r="C96" s="281" t="s">
        <v>40</v>
      </c>
      <c r="D96" s="281"/>
      <c r="E96" s="281"/>
      <c r="F96" s="304" t="s">
        <v>1297</v>
      </c>
      <c r="G96" s="305"/>
      <c r="H96" s="281" t="s">
        <v>1334</v>
      </c>
      <c r="I96" s="281" t="s">
        <v>1332</v>
      </c>
      <c r="J96" s="281"/>
      <c r="K96" s="295"/>
    </row>
    <row r="97" s="1" customFormat="1" ht="15" customHeight="1">
      <c r="B97" s="306"/>
      <c r="C97" s="281" t="s">
        <v>50</v>
      </c>
      <c r="D97" s="281"/>
      <c r="E97" s="281"/>
      <c r="F97" s="304" t="s">
        <v>1297</v>
      </c>
      <c r="G97" s="305"/>
      <c r="H97" s="281" t="s">
        <v>1335</v>
      </c>
      <c r="I97" s="281" t="s">
        <v>1332</v>
      </c>
      <c r="J97" s="281"/>
      <c r="K97" s="295"/>
    </row>
    <row r="98" s="1" customFormat="1" ht="15" customHeight="1">
      <c r="B98" s="309"/>
      <c r="C98" s="310"/>
      <c r="D98" s="310"/>
      <c r="E98" s="310"/>
      <c r="F98" s="310"/>
      <c r="G98" s="310"/>
      <c r="H98" s="310"/>
      <c r="I98" s="310"/>
      <c r="J98" s="310"/>
      <c r="K98" s="311"/>
    </row>
    <row r="99" s="1" customFormat="1" ht="18.75" customHeight="1">
      <c r="B99" s="312"/>
      <c r="C99" s="313"/>
      <c r="D99" s="313"/>
      <c r="E99" s="313"/>
      <c r="F99" s="313"/>
      <c r="G99" s="313"/>
      <c r="H99" s="313"/>
      <c r="I99" s="313"/>
      <c r="J99" s="313"/>
      <c r="K99" s="312"/>
    </row>
    <row r="100" s="1" customFormat="1" ht="18.75" customHeight="1"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</row>
    <row r="101" s="1" customFormat="1" ht="7.5" customHeight="1">
      <c r="B101" s="290"/>
      <c r="C101" s="291"/>
      <c r="D101" s="291"/>
      <c r="E101" s="291"/>
      <c r="F101" s="291"/>
      <c r="G101" s="291"/>
      <c r="H101" s="291"/>
      <c r="I101" s="291"/>
      <c r="J101" s="291"/>
      <c r="K101" s="292"/>
    </row>
    <row r="102" s="1" customFormat="1" ht="45" customHeight="1">
      <c r="B102" s="293"/>
      <c r="C102" s="294" t="s">
        <v>1336</v>
      </c>
      <c r="D102" s="294"/>
      <c r="E102" s="294"/>
      <c r="F102" s="294"/>
      <c r="G102" s="294"/>
      <c r="H102" s="294"/>
      <c r="I102" s="294"/>
      <c r="J102" s="294"/>
      <c r="K102" s="295"/>
    </row>
    <row r="103" s="1" customFormat="1" ht="17.25" customHeight="1">
      <c r="B103" s="293"/>
      <c r="C103" s="296" t="s">
        <v>1291</v>
      </c>
      <c r="D103" s="296"/>
      <c r="E103" s="296"/>
      <c r="F103" s="296" t="s">
        <v>1292</v>
      </c>
      <c r="G103" s="297"/>
      <c r="H103" s="296" t="s">
        <v>56</v>
      </c>
      <c r="I103" s="296" t="s">
        <v>59</v>
      </c>
      <c r="J103" s="296" t="s">
        <v>1293</v>
      </c>
      <c r="K103" s="295"/>
    </row>
    <row r="104" s="1" customFormat="1" ht="17.25" customHeight="1">
      <c r="B104" s="293"/>
      <c r="C104" s="298" t="s">
        <v>1294</v>
      </c>
      <c r="D104" s="298"/>
      <c r="E104" s="298"/>
      <c r="F104" s="299" t="s">
        <v>1295</v>
      </c>
      <c r="G104" s="300"/>
      <c r="H104" s="298"/>
      <c r="I104" s="298"/>
      <c r="J104" s="298" t="s">
        <v>1296</v>
      </c>
      <c r="K104" s="295"/>
    </row>
    <row r="105" s="1" customFormat="1" ht="5.25" customHeight="1">
      <c r="B105" s="293"/>
      <c r="C105" s="296"/>
      <c r="D105" s="296"/>
      <c r="E105" s="296"/>
      <c r="F105" s="296"/>
      <c r="G105" s="314"/>
      <c r="H105" s="296"/>
      <c r="I105" s="296"/>
      <c r="J105" s="296"/>
      <c r="K105" s="295"/>
    </row>
    <row r="106" s="1" customFormat="1" ht="15" customHeight="1">
      <c r="B106" s="293"/>
      <c r="C106" s="281" t="s">
        <v>55</v>
      </c>
      <c r="D106" s="303"/>
      <c r="E106" s="303"/>
      <c r="F106" s="304" t="s">
        <v>1297</v>
      </c>
      <c r="G106" s="281"/>
      <c r="H106" s="281" t="s">
        <v>1337</v>
      </c>
      <c r="I106" s="281" t="s">
        <v>1299</v>
      </c>
      <c r="J106" s="281">
        <v>20</v>
      </c>
      <c r="K106" s="295"/>
    </row>
    <row r="107" s="1" customFormat="1" ht="15" customHeight="1">
      <c r="B107" s="293"/>
      <c r="C107" s="281" t="s">
        <v>1300</v>
      </c>
      <c r="D107" s="281"/>
      <c r="E107" s="281"/>
      <c r="F107" s="304" t="s">
        <v>1297</v>
      </c>
      <c r="G107" s="281"/>
      <c r="H107" s="281" t="s">
        <v>1337</v>
      </c>
      <c r="I107" s="281" t="s">
        <v>1299</v>
      </c>
      <c r="J107" s="281">
        <v>120</v>
      </c>
      <c r="K107" s="295"/>
    </row>
    <row r="108" s="1" customFormat="1" ht="15" customHeight="1">
      <c r="B108" s="306"/>
      <c r="C108" s="281" t="s">
        <v>1302</v>
      </c>
      <c r="D108" s="281"/>
      <c r="E108" s="281"/>
      <c r="F108" s="304" t="s">
        <v>1303</v>
      </c>
      <c r="G108" s="281"/>
      <c r="H108" s="281" t="s">
        <v>1337</v>
      </c>
      <c r="I108" s="281" t="s">
        <v>1299</v>
      </c>
      <c r="J108" s="281">
        <v>50</v>
      </c>
      <c r="K108" s="295"/>
    </row>
    <row r="109" s="1" customFormat="1" ht="15" customHeight="1">
      <c r="B109" s="306"/>
      <c r="C109" s="281" t="s">
        <v>1305</v>
      </c>
      <c r="D109" s="281"/>
      <c r="E109" s="281"/>
      <c r="F109" s="304" t="s">
        <v>1297</v>
      </c>
      <c r="G109" s="281"/>
      <c r="H109" s="281" t="s">
        <v>1337</v>
      </c>
      <c r="I109" s="281" t="s">
        <v>1307</v>
      </c>
      <c r="J109" s="281"/>
      <c r="K109" s="295"/>
    </row>
    <row r="110" s="1" customFormat="1" ht="15" customHeight="1">
      <c r="B110" s="306"/>
      <c r="C110" s="281" t="s">
        <v>1316</v>
      </c>
      <c r="D110" s="281"/>
      <c r="E110" s="281"/>
      <c r="F110" s="304" t="s">
        <v>1303</v>
      </c>
      <c r="G110" s="281"/>
      <c r="H110" s="281" t="s">
        <v>1337</v>
      </c>
      <c r="I110" s="281" t="s">
        <v>1299</v>
      </c>
      <c r="J110" s="281">
        <v>50</v>
      </c>
      <c r="K110" s="295"/>
    </row>
    <row r="111" s="1" customFormat="1" ht="15" customHeight="1">
      <c r="B111" s="306"/>
      <c r="C111" s="281" t="s">
        <v>1324</v>
      </c>
      <c r="D111" s="281"/>
      <c r="E111" s="281"/>
      <c r="F111" s="304" t="s">
        <v>1303</v>
      </c>
      <c r="G111" s="281"/>
      <c r="H111" s="281" t="s">
        <v>1337</v>
      </c>
      <c r="I111" s="281" t="s">
        <v>1299</v>
      </c>
      <c r="J111" s="281">
        <v>50</v>
      </c>
      <c r="K111" s="295"/>
    </row>
    <row r="112" s="1" customFormat="1" ht="15" customHeight="1">
      <c r="B112" s="306"/>
      <c r="C112" s="281" t="s">
        <v>1322</v>
      </c>
      <c r="D112" s="281"/>
      <c r="E112" s="281"/>
      <c r="F112" s="304" t="s">
        <v>1303</v>
      </c>
      <c r="G112" s="281"/>
      <c r="H112" s="281" t="s">
        <v>1337</v>
      </c>
      <c r="I112" s="281" t="s">
        <v>1299</v>
      </c>
      <c r="J112" s="281">
        <v>50</v>
      </c>
      <c r="K112" s="295"/>
    </row>
    <row r="113" s="1" customFormat="1" ht="15" customHeight="1">
      <c r="B113" s="306"/>
      <c r="C113" s="281" t="s">
        <v>55</v>
      </c>
      <c r="D113" s="281"/>
      <c r="E113" s="281"/>
      <c r="F113" s="304" t="s">
        <v>1297</v>
      </c>
      <c r="G113" s="281"/>
      <c r="H113" s="281" t="s">
        <v>1338</v>
      </c>
      <c r="I113" s="281" t="s">
        <v>1299</v>
      </c>
      <c r="J113" s="281">
        <v>20</v>
      </c>
      <c r="K113" s="295"/>
    </row>
    <row r="114" s="1" customFormat="1" ht="15" customHeight="1">
      <c r="B114" s="306"/>
      <c r="C114" s="281" t="s">
        <v>1339</v>
      </c>
      <c r="D114" s="281"/>
      <c r="E114" s="281"/>
      <c r="F114" s="304" t="s">
        <v>1297</v>
      </c>
      <c r="G114" s="281"/>
      <c r="H114" s="281" t="s">
        <v>1340</v>
      </c>
      <c r="I114" s="281" t="s">
        <v>1299</v>
      </c>
      <c r="J114" s="281">
        <v>120</v>
      </c>
      <c r="K114" s="295"/>
    </row>
    <row r="115" s="1" customFormat="1" ht="15" customHeight="1">
      <c r="B115" s="306"/>
      <c r="C115" s="281" t="s">
        <v>40</v>
      </c>
      <c r="D115" s="281"/>
      <c r="E115" s="281"/>
      <c r="F115" s="304" t="s">
        <v>1297</v>
      </c>
      <c r="G115" s="281"/>
      <c r="H115" s="281" t="s">
        <v>1341</v>
      </c>
      <c r="I115" s="281" t="s">
        <v>1332</v>
      </c>
      <c r="J115" s="281"/>
      <c r="K115" s="295"/>
    </row>
    <row r="116" s="1" customFormat="1" ht="15" customHeight="1">
      <c r="B116" s="306"/>
      <c r="C116" s="281" t="s">
        <v>50</v>
      </c>
      <c r="D116" s="281"/>
      <c r="E116" s="281"/>
      <c r="F116" s="304" t="s">
        <v>1297</v>
      </c>
      <c r="G116" s="281"/>
      <c r="H116" s="281" t="s">
        <v>1342</v>
      </c>
      <c r="I116" s="281" t="s">
        <v>1332</v>
      </c>
      <c r="J116" s="281"/>
      <c r="K116" s="295"/>
    </row>
    <row r="117" s="1" customFormat="1" ht="15" customHeight="1">
      <c r="B117" s="306"/>
      <c r="C117" s="281" t="s">
        <v>59</v>
      </c>
      <c r="D117" s="281"/>
      <c r="E117" s="281"/>
      <c r="F117" s="304" t="s">
        <v>1297</v>
      </c>
      <c r="G117" s="281"/>
      <c r="H117" s="281" t="s">
        <v>1343</v>
      </c>
      <c r="I117" s="281" t="s">
        <v>1344</v>
      </c>
      <c r="J117" s="281"/>
      <c r="K117" s="295"/>
    </row>
    <row r="118" s="1" customFormat="1" ht="15" customHeight="1">
      <c r="B118" s="309"/>
      <c r="C118" s="315"/>
      <c r="D118" s="315"/>
      <c r="E118" s="315"/>
      <c r="F118" s="315"/>
      <c r="G118" s="315"/>
      <c r="H118" s="315"/>
      <c r="I118" s="315"/>
      <c r="J118" s="315"/>
      <c r="K118" s="311"/>
    </row>
    <row r="119" s="1" customFormat="1" ht="18.75" customHeight="1">
      <c r="B119" s="316"/>
      <c r="C119" s="317"/>
      <c r="D119" s="317"/>
      <c r="E119" s="317"/>
      <c r="F119" s="318"/>
      <c r="G119" s="317"/>
      <c r="H119" s="317"/>
      <c r="I119" s="317"/>
      <c r="J119" s="317"/>
      <c r="K119" s="316"/>
    </row>
    <row r="120" s="1" customFormat="1" ht="18.75" customHeight="1">
      <c r="B120" s="289"/>
      <c r="C120" s="289"/>
      <c r="D120" s="289"/>
      <c r="E120" s="289"/>
      <c r="F120" s="289"/>
      <c r="G120" s="289"/>
      <c r="H120" s="289"/>
      <c r="I120" s="289"/>
      <c r="J120" s="289"/>
      <c r="K120" s="289"/>
    </row>
    <row r="121" s="1" customFormat="1" ht="7.5" customHeight="1">
      <c r="B121" s="319"/>
      <c r="C121" s="320"/>
      <c r="D121" s="320"/>
      <c r="E121" s="320"/>
      <c r="F121" s="320"/>
      <c r="G121" s="320"/>
      <c r="H121" s="320"/>
      <c r="I121" s="320"/>
      <c r="J121" s="320"/>
      <c r="K121" s="321"/>
    </row>
    <row r="122" s="1" customFormat="1" ht="45" customHeight="1">
      <c r="B122" s="322"/>
      <c r="C122" s="272" t="s">
        <v>1345</v>
      </c>
      <c r="D122" s="272"/>
      <c r="E122" s="272"/>
      <c r="F122" s="272"/>
      <c r="G122" s="272"/>
      <c r="H122" s="272"/>
      <c r="I122" s="272"/>
      <c r="J122" s="272"/>
      <c r="K122" s="323"/>
    </row>
    <row r="123" s="1" customFormat="1" ht="17.25" customHeight="1">
      <c r="B123" s="324"/>
      <c r="C123" s="296" t="s">
        <v>1291</v>
      </c>
      <c r="D123" s="296"/>
      <c r="E123" s="296"/>
      <c r="F123" s="296" t="s">
        <v>1292</v>
      </c>
      <c r="G123" s="297"/>
      <c r="H123" s="296" t="s">
        <v>56</v>
      </c>
      <c r="I123" s="296" t="s">
        <v>59</v>
      </c>
      <c r="J123" s="296" t="s">
        <v>1293</v>
      </c>
      <c r="K123" s="325"/>
    </row>
    <row r="124" s="1" customFormat="1" ht="17.25" customHeight="1">
      <c r="B124" s="324"/>
      <c r="C124" s="298" t="s">
        <v>1294</v>
      </c>
      <c r="D124" s="298"/>
      <c r="E124" s="298"/>
      <c r="F124" s="299" t="s">
        <v>1295</v>
      </c>
      <c r="G124" s="300"/>
      <c r="H124" s="298"/>
      <c r="I124" s="298"/>
      <c r="J124" s="298" t="s">
        <v>1296</v>
      </c>
      <c r="K124" s="325"/>
    </row>
    <row r="125" s="1" customFormat="1" ht="5.25" customHeight="1">
      <c r="B125" s="326"/>
      <c r="C125" s="301"/>
      <c r="D125" s="301"/>
      <c r="E125" s="301"/>
      <c r="F125" s="301"/>
      <c r="G125" s="327"/>
      <c r="H125" s="301"/>
      <c r="I125" s="301"/>
      <c r="J125" s="301"/>
      <c r="K125" s="328"/>
    </row>
    <row r="126" s="1" customFormat="1" ht="15" customHeight="1">
      <c r="B126" s="326"/>
      <c r="C126" s="281" t="s">
        <v>1300</v>
      </c>
      <c r="D126" s="303"/>
      <c r="E126" s="303"/>
      <c r="F126" s="304" t="s">
        <v>1297</v>
      </c>
      <c r="G126" s="281"/>
      <c r="H126" s="281" t="s">
        <v>1337</v>
      </c>
      <c r="I126" s="281" t="s">
        <v>1299</v>
      </c>
      <c r="J126" s="281">
        <v>120</v>
      </c>
      <c r="K126" s="329"/>
    </row>
    <row r="127" s="1" customFormat="1" ht="15" customHeight="1">
      <c r="B127" s="326"/>
      <c r="C127" s="281" t="s">
        <v>1346</v>
      </c>
      <c r="D127" s="281"/>
      <c r="E127" s="281"/>
      <c r="F127" s="304" t="s">
        <v>1297</v>
      </c>
      <c r="G127" s="281"/>
      <c r="H127" s="281" t="s">
        <v>1347</v>
      </c>
      <c r="I127" s="281" t="s">
        <v>1299</v>
      </c>
      <c r="J127" s="281" t="s">
        <v>1348</v>
      </c>
      <c r="K127" s="329"/>
    </row>
    <row r="128" s="1" customFormat="1" ht="15" customHeight="1">
      <c r="B128" s="326"/>
      <c r="C128" s="281" t="s">
        <v>1245</v>
      </c>
      <c r="D128" s="281"/>
      <c r="E128" s="281"/>
      <c r="F128" s="304" t="s">
        <v>1297</v>
      </c>
      <c r="G128" s="281"/>
      <c r="H128" s="281" t="s">
        <v>1349</v>
      </c>
      <c r="I128" s="281" t="s">
        <v>1299</v>
      </c>
      <c r="J128" s="281" t="s">
        <v>1348</v>
      </c>
      <c r="K128" s="329"/>
    </row>
    <row r="129" s="1" customFormat="1" ht="15" customHeight="1">
      <c r="B129" s="326"/>
      <c r="C129" s="281" t="s">
        <v>1308</v>
      </c>
      <c r="D129" s="281"/>
      <c r="E129" s="281"/>
      <c r="F129" s="304" t="s">
        <v>1303</v>
      </c>
      <c r="G129" s="281"/>
      <c r="H129" s="281" t="s">
        <v>1309</v>
      </c>
      <c r="I129" s="281" t="s">
        <v>1299</v>
      </c>
      <c r="J129" s="281">
        <v>15</v>
      </c>
      <c r="K129" s="329"/>
    </row>
    <row r="130" s="1" customFormat="1" ht="15" customHeight="1">
      <c r="B130" s="326"/>
      <c r="C130" s="307" t="s">
        <v>1310</v>
      </c>
      <c r="D130" s="307"/>
      <c r="E130" s="307"/>
      <c r="F130" s="308" t="s">
        <v>1303</v>
      </c>
      <c r="G130" s="307"/>
      <c r="H130" s="307" t="s">
        <v>1311</v>
      </c>
      <c r="I130" s="307" t="s">
        <v>1299</v>
      </c>
      <c r="J130" s="307">
        <v>15</v>
      </c>
      <c r="K130" s="329"/>
    </row>
    <row r="131" s="1" customFormat="1" ht="15" customHeight="1">
      <c r="B131" s="326"/>
      <c r="C131" s="307" t="s">
        <v>1312</v>
      </c>
      <c r="D131" s="307"/>
      <c r="E131" s="307"/>
      <c r="F131" s="308" t="s">
        <v>1303</v>
      </c>
      <c r="G131" s="307"/>
      <c r="H131" s="307" t="s">
        <v>1313</v>
      </c>
      <c r="I131" s="307" t="s">
        <v>1299</v>
      </c>
      <c r="J131" s="307">
        <v>20</v>
      </c>
      <c r="K131" s="329"/>
    </row>
    <row r="132" s="1" customFormat="1" ht="15" customHeight="1">
      <c r="B132" s="326"/>
      <c r="C132" s="307" t="s">
        <v>1314</v>
      </c>
      <c r="D132" s="307"/>
      <c r="E132" s="307"/>
      <c r="F132" s="308" t="s">
        <v>1303</v>
      </c>
      <c r="G132" s="307"/>
      <c r="H132" s="307" t="s">
        <v>1315</v>
      </c>
      <c r="I132" s="307" t="s">
        <v>1299</v>
      </c>
      <c r="J132" s="307">
        <v>20</v>
      </c>
      <c r="K132" s="329"/>
    </row>
    <row r="133" s="1" customFormat="1" ht="15" customHeight="1">
      <c r="B133" s="326"/>
      <c r="C133" s="281" t="s">
        <v>1302</v>
      </c>
      <c r="D133" s="281"/>
      <c r="E133" s="281"/>
      <c r="F133" s="304" t="s">
        <v>1303</v>
      </c>
      <c r="G133" s="281"/>
      <c r="H133" s="281" t="s">
        <v>1337</v>
      </c>
      <c r="I133" s="281" t="s">
        <v>1299</v>
      </c>
      <c r="J133" s="281">
        <v>50</v>
      </c>
      <c r="K133" s="329"/>
    </row>
    <row r="134" s="1" customFormat="1" ht="15" customHeight="1">
      <c r="B134" s="326"/>
      <c r="C134" s="281" t="s">
        <v>1316</v>
      </c>
      <c r="D134" s="281"/>
      <c r="E134" s="281"/>
      <c r="F134" s="304" t="s">
        <v>1303</v>
      </c>
      <c r="G134" s="281"/>
      <c r="H134" s="281" t="s">
        <v>1337</v>
      </c>
      <c r="I134" s="281" t="s">
        <v>1299</v>
      </c>
      <c r="J134" s="281">
        <v>50</v>
      </c>
      <c r="K134" s="329"/>
    </row>
    <row r="135" s="1" customFormat="1" ht="15" customHeight="1">
      <c r="B135" s="326"/>
      <c r="C135" s="281" t="s">
        <v>1322</v>
      </c>
      <c r="D135" s="281"/>
      <c r="E135" s="281"/>
      <c r="F135" s="304" t="s">
        <v>1303</v>
      </c>
      <c r="G135" s="281"/>
      <c r="H135" s="281" t="s">
        <v>1337</v>
      </c>
      <c r="I135" s="281" t="s">
        <v>1299</v>
      </c>
      <c r="J135" s="281">
        <v>50</v>
      </c>
      <c r="K135" s="329"/>
    </row>
    <row r="136" s="1" customFormat="1" ht="15" customHeight="1">
      <c r="B136" s="326"/>
      <c r="C136" s="281" t="s">
        <v>1324</v>
      </c>
      <c r="D136" s="281"/>
      <c r="E136" s="281"/>
      <c r="F136" s="304" t="s">
        <v>1303</v>
      </c>
      <c r="G136" s="281"/>
      <c r="H136" s="281" t="s">
        <v>1337</v>
      </c>
      <c r="I136" s="281" t="s">
        <v>1299</v>
      </c>
      <c r="J136" s="281">
        <v>50</v>
      </c>
      <c r="K136" s="329"/>
    </row>
    <row r="137" s="1" customFormat="1" ht="15" customHeight="1">
      <c r="B137" s="326"/>
      <c r="C137" s="281" t="s">
        <v>1325</v>
      </c>
      <c r="D137" s="281"/>
      <c r="E137" s="281"/>
      <c r="F137" s="304" t="s">
        <v>1303</v>
      </c>
      <c r="G137" s="281"/>
      <c r="H137" s="281" t="s">
        <v>1350</v>
      </c>
      <c r="I137" s="281" t="s">
        <v>1299</v>
      </c>
      <c r="J137" s="281">
        <v>255</v>
      </c>
      <c r="K137" s="329"/>
    </row>
    <row r="138" s="1" customFormat="1" ht="15" customHeight="1">
      <c r="B138" s="326"/>
      <c r="C138" s="281" t="s">
        <v>1327</v>
      </c>
      <c r="D138" s="281"/>
      <c r="E138" s="281"/>
      <c r="F138" s="304" t="s">
        <v>1297</v>
      </c>
      <c r="G138" s="281"/>
      <c r="H138" s="281" t="s">
        <v>1351</v>
      </c>
      <c r="I138" s="281" t="s">
        <v>1329</v>
      </c>
      <c r="J138" s="281"/>
      <c r="K138" s="329"/>
    </row>
    <row r="139" s="1" customFormat="1" ht="15" customHeight="1">
      <c r="B139" s="326"/>
      <c r="C139" s="281" t="s">
        <v>1330</v>
      </c>
      <c r="D139" s="281"/>
      <c r="E139" s="281"/>
      <c r="F139" s="304" t="s">
        <v>1297</v>
      </c>
      <c r="G139" s="281"/>
      <c r="H139" s="281" t="s">
        <v>1352</v>
      </c>
      <c r="I139" s="281" t="s">
        <v>1332</v>
      </c>
      <c r="J139" s="281"/>
      <c r="K139" s="329"/>
    </row>
    <row r="140" s="1" customFormat="1" ht="15" customHeight="1">
      <c r="B140" s="326"/>
      <c r="C140" s="281" t="s">
        <v>1333</v>
      </c>
      <c r="D140" s="281"/>
      <c r="E140" s="281"/>
      <c r="F140" s="304" t="s">
        <v>1297</v>
      </c>
      <c r="G140" s="281"/>
      <c r="H140" s="281" t="s">
        <v>1333</v>
      </c>
      <c r="I140" s="281" t="s">
        <v>1332</v>
      </c>
      <c r="J140" s="281"/>
      <c r="K140" s="329"/>
    </row>
    <row r="141" s="1" customFormat="1" ht="15" customHeight="1">
      <c r="B141" s="326"/>
      <c r="C141" s="281" t="s">
        <v>40</v>
      </c>
      <c r="D141" s="281"/>
      <c r="E141" s="281"/>
      <c r="F141" s="304" t="s">
        <v>1297</v>
      </c>
      <c r="G141" s="281"/>
      <c r="H141" s="281" t="s">
        <v>1353</v>
      </c>
      <c r="I141" s="281" t="s">
        <v>1332</v>
      </c>
      <c r="J141" s="281"/>
      <c r="K141" s="329"/>
    </row>
    <row r="142" s="1" customFormat="1" ht="15" customHeight="1">
      <c r="B142" s="326"/>
      <c r="C142" s="281" t="s">
        <v>1354</v>
      </c>
      <c r="D142" s="281"/>
      <c r="E142" s="281"/>
      <c r="F142" s="304" t="s">
        <v>1297</v>
      </c>
      <c r="G142" s="281"/>
      <c r="H142" s="281" t="s">
        <v>1355</v>
      </c>
      <c r="I142" s="281" t="s">
        <v>1332</v>
      </c>
      <c r="J142" s="281"/>
      <c r="K142" s="329"/>
    </row>
    <row r="143" s="1" customFormat="1" ht="15" customHeight="1">
      <c r="B143" s="330"/>
      <c r="C143" s="331"/>
      <c r="D143" s="331"/>
      <c r="E143" s="331"/>
      <c r="F143" s="331"/>
      <c r="G143" s="331"/>
      <c r="H143" s="331"/>
      <c r="I143" s="331"/>
      <c r="J143" s="331"/>
      <c r="K143" s="332"/>
    </row>
    <row r="144" s="1" customFormat="1" ht="18.75" customHeight="1">
      <c r="B144" s="317"/>
      <c r="C144" s="317"/>
      <c r="D144" s="317"/>
      <c r="E144" s="317"/>
      <c r="F144" s="318"/>
      <c r="G144" s="317"/>
      <c r="H144" s="317"/>
      <c r="I144" s="317"/>
      <c r="J144" s="317"/>
      <c r="K144" s="317"/>
    </row>
    <row r="145" s="1" customFormat="1" ht="18.75" customHeight="1">
      <c r="B145" s="289"/>
      <c r="C145" s="289"/>
      <c r="D145" s="289"/>
      <c r="E145" s="289"/>
      <c r="F145" s="289"/>
      <c r="G145" s="289"/>
      <c r="H145" s="289"/>
      <c r="I145" s="289"/>
      <c r="J145" s="289"/>
      <c r="K145" s="289"/>
    </row>
    <row r="146" s="1" customFormat="1" ht="7.5" customHeight="1">
      <c r="B146" s="290"/>
      <c r="C146" s="291"/>
      <c r="D146" s="291"/>
      <c r="E146" s="291"/>
      <c r="F146" s="291"/>
      <c r="G146" s="291"/>
      <c r="H146" s="291"/>
      <c r="I146" s="291"/>
      <c r="J146" s="291"/>
      <c r="K146" s="292"/>
    </row>
    <row r="147" s="1" customFormat="1" ht="45" customHeight="1">
      <c r="B147" s="293"/>
      <c r="C147" s="294" t="s">
        <v>1356</v>
      </c>
      <c r="D147" s="294"/>
      <c r="E147" s="294"/>
      <c r="F147" s="294"/>
      <c r="G147" s="294"/>
      <c r="H147" s="294"/>
      <c r="I147" s="294"/>
      <c r="J147" s="294"/>
      <c r="K147" s="295"/>
    </row>
    <row r="148" s="1" customFormat="1" ht="17.25" customHeight="1">
      <c r="B148" s="293"/>
      <c r="C148" s="296" t="s">
        <v>1291</v>
      </c>
      <c r="D148" s="296"/>
      <c r="E148" s="296"/>
      <c r="F148" s="296" t="s">
        <v>1292</v>
      </c>
      <c r="G148" s="297"/>
      <c r="H148" s="296" t="s">
        <v>56</v>
      </c>
      <c r="I148" s="296" t="s">
        <v>59</v>
      </c>
      <c r="J148" s="296" t="s">
        <v>1293</v>
      </c>
      <c r="K148" s="295"/>
    </row>
    <row r="149" s="1" customFormat="1" ht="17.25" customHeight="1">
      <c r="B149" s="293"/>
      <c r="C149" s="298" t="s">
        <v>1294</v>
      </c>
      <c r="D149" s="298"/>
      <c r="E149" s="298"/>
      <c r="F149" s="299" t="s">
        <v>1295</v>
      </c>
      <c r="G149" s="300"/>
      <c r="H149" s="298"/>
      <c r="I149" s="298"/>
      <c r="J149" s="298" t="s">
        <v>1296</v>
      </c>
      <c r="K149" s="295"/>
    </row>
    <row r="150" s="1" customFormat="1" ht="5.25" customHeight="1">
      <c r="B150" s="306"/>
      <c r="C150" s="301"/>
      <c r="D150" s="301"/>
      <c r="E150" s="301"/>
      <c r="F150" s="301"/>
      <c r="G150" s="302"/>
      <c r="H150" s="301"/>
      <c r="I150" s="301"/>
      <c r="J150" s="301"/>
      <c r="K150" s="329"/>
    </row>
    <row r="151" s="1" customFormat="1" ht="15" customHeight="1">
      <c r="B151" s="306"/>
      <c r="C151" s="333" t="s">
        <v>1300</v>
      </c>
      <c r="D151" s="281"/>
      <c r="E151" s="281"/>
      <c r="F151" s="334" t="s">
        <v>1297</v>
      </c>
      <c r="G151" s="281"/>
      <c r="H151" s="333" t="s">
        <v>1337</v>
      </c>
      <c r="I151" s="333" t="s">
        <v>1299</v>
      </c>
      <c r="J151" s="333">
        <v>120</v>
      </c>
      <c r="K151" s="329"/>
    </row>
    <row r="152" s="1" customFormat="1" ht="15" customHeight="1">
      <c r="B152" s="306"/>
      <c r="C152" s="333" t="s">
        <v>1346</v>
      </c>
      <c r="D152" s="281"/>
      <c r="E152" s="281"/>
      <c r="F152" s="334" t="s">
        <v>1297</v>
      </c>
      <c r="G152" s="281"/>
      <c r="H152" s="333" t="s">
        <v>1357</v>
      </c>
      <c r="I152" s="333" t="s">
        <v>1299</v>
      </c>
      <c r="J152" s="333" t="s">
        <v>1348</v>
      </c>
      <c r="K152" s="329"/>
    </row>
    <row r="153" s="1" customFormat="1" ht="15" customHeight="1">
      <c r="B153" s="306"/>
      <c r="C153" s="333" t="s">
        <v>1245</v>
      </c>
      <c r="D153" s="281"/>
      <c r="E153" s="281"/>
      <c r="F153" s="334" t="s">
        <v>1297</v>
      </c>
      <c r="G153" s="281"/>
      <c r="H153" s="333" t="s">
        <v>1358</v>
      </c>
      <c r="I153" s="333" t="s">
        <v>1299</v>
      </c>
      <c r="J153" s="333" t="s">
        <v>1348</v>
      </c>
      <c r="K153" s="329"/>
    </row>
    <row r="154" s="1" customFormat="1" ht="15" customHeight="1">
      <c r="B154" s="306"/>
      <c r="C154" s="333" t="s">
        <v>1302</v>
      </c>
      <c r="D154" s="281"/>
      <c r="E154" s="281"/>
      <c r="F154" s="334" t="s">
        <v>1303</v>
      </c>
      <c r="G154" s="281"/>
      <c r="H154" s="333" t="s">
        <v>1337</v>
      </c>
      <c r="I154" s="333" t="s">
        <v>1299</v>
      </c>
      <c r="J154" s="333">
        <v>50</v>
      </c>
      <c r="K154" s="329"/>
    </row>
    <row r="155" s="1" customFormat="1" ht="15" customHeight="1">
      <c r="B155" s="306"/>
      <c r="C155" s="333" t="s">
        <v>1305</v>
      </c>
      <c r="D155" s="281"/>
      <c r="E155" s="281"/>
      <c r="F155" s="334" t="s">
        <v>1297</v>
      </c>
      <c r="G155" s="281"/>
      <c r="H155" s="333" t="s">
        <v>1337</v>
      </c>
      <c r="I155" s="333" t="s">
        <v>1307</v>
      </c>
      <c r="J155" s="333"/>
      <c r="K155" s="329"/>
    </row>
    <row r="156" s="1" customFormat="1" ht="15" customHeight="1">
      <c r="B156" s="306"/>
      <c r="C156" s="333" t="s">
        <v>1316</v>
      </c>
      <c r="D156" s="281"/>
      <c r="E156" s="281"/>
      <c r="F156" s="334" t="s">
        <v>1303</v>
      </c>
      <c r="G156" s="281"/>
      <c r="H156" s="333" t="s">
        <v>1337</v>
      </c>
      <c r="I156" s="333" t="s">
        <v>1299</v>
      </c>
      <c r="J156" s="333">
        <v>50</v>
      </c>
      <c r="K156" s="329"/>
    </row>
    <row r="157" s="1" customFormat="1" ht="15" customHeight="1">
      <c r="B157" s="306"/>
      <c r="C157" s="333" t="s">
        <v>1324</v>
      </c>
      <c r="D157" s="281"/>
      <c r="E157" s="281"/>
      <c r="F157" s="334" t="s">
        <v>1303</v>
      </c>
      <c r="G157" s="281"/>
      <c r="H157" s="333" t="s">
        <v>1337</v>
      </c>
      <c r="I157" s="333" t="s">
        <v>1299</v>
      </c>
      <c r="J157" s="333">
        <v>50</v>
      </c>
      <c r="K157" s="329"/>
    </row>
    <row r="158" s="1" customFormat="1" ht="15" customHeight="1">
      <c r="B158" s="306"/>
      <c r="C158" s="333" t="s">
        <v>1322</v>
      </c>
      <c r="D158" s="281"/>
      <c r="E158" s="281"/>
      <c r="F158" s="334" t="s">
        <v>1303</v>
      </c>
      <c r="G158" s="281"/>
      <c r="H158" s="333" t="s">
        <v>1337</v>
      </c>
      <c r="I158" s="333" t="s">
        <v>1299</v>
      </c>
      <c r="J158" s="333">
        <v>50</v>
      </c>
      <c r="K158" s="329"/>
    </row>
    <row r="159" s="1" customFormat="1" ht="15" customHeight="1">
      <c r="B159" s="306"/>
      <c r="C159" s="333" t="s">
        <v>89</v>
      </c>
      <c r="D159" s="281"/>
      <c r="E159" s="281"/>
      <c r="F159" s="334" t="s">
        <v>1297</v>
      </c>
      <c r="G159" s="281"/>
      <c r="H159" s="333" t="s">
        <v>1359</v>
      </c>
      <c r="I159" s="333" t="s">
        <v>1299</v>
      </c>
      <c r="J159" s="333" t="s">
        <v>1360</v>
      </c>
      <c r="K159" s="329"/>
    </row>
    <row r="160" s="1" customFormat="1" ht="15" customHeight="1">
      <c r="B160" s="306"/>
      <c r="C160" s="333" t="s">
        <v>1361</v>
      </c>
      <c r="D160" s="281"/>
      <c r="E160" s="281"/>
      <c r="F160" s="334" t="s">
        <v>1297</v>
      </c>
      <c r="G160" s="281"/>
      <c r="H160" s="333" t="s">
        <v>1362</v>
      </c>
      <c r="I160" s="333" t="s">
        <v>1332</v>
      </c>
      <c r="J160" s="333"/>
      <c r="K160" s="329"/>
    </row>
    <row r="161" s="1" customFormat="1" ht="15" customHeight="1">
      <c r="B161" s="335"/>
      <c r="C161" s="315"/>
      <c r="D161" s="315"/>
      <c r="E161" s="315"/>
      <c r="F161" s="315"/>
      <c r="G161" s="315"/>
      <c r="H161" s="315"/>
      <c r="I161" s="315"/>
      <c r="J161" s="315"/>
      <c r="K161" s="336"/>
    </row>
    <row r="162" s="1" customFormat="1" ht="18.75" customHeight="1">
      <c r="B162" s="317"/>
      <c r="C162" s="327"/>
      <c r="D162" s="327"/>
      <c r="E162" s="327"/>
      <c r="F162" s="337"/>
      <c r="G162" s="327"/>
      <c r="H162" s="327"/>
      <c r="I162" s="327"/>
      <c r="J162" s="327"/>
      <c r="K162" s="317"/>
    </row>
    <row r="163" s="1" customFormat="1" ht="18.75" customHeight="1">
      <c r="B163" s="289"/>
      <c r="C163" s="289"/>
      <c r="D163" s="289"/>
      <c r="E163" s="289"/>
      <c r="F163" s="289"/>
      <c r="G163" s="289"/>
      <c r="H163" s="289"/>
      <c r="I163" s="289"/>
      <c r="J163" s="289"/>
      <c r="K163" s="289"/>
    </row>
    <row r="164" s="1" customFormat="1" ht="7.5" customHeight="1">
      <c r="B164" s="268"/>
      <c r="C164" s="269"/>
      <c r="D164" s="269"/>
      <c r="E164" s="269"/>
      <c r="F164" s="269"/>
      <c r="G164" s="269"/>
      <c r="H164" s="269"/>
      <c r="I164" s="269"/>
      <c r="J164" s="269"/>
      <c r="K164" s="270"/>
    </row>
    <row r="165" s="1" customFormat="1" ht="45" customHeight="1">
      <c r="B165" s="271"/>
      <c r="C165" s="272" t="s">
        <v>1363</v>
      </c>
      <c r="D165" s="272"/>
      <c r="E165" s="272"/>
      <c r="F165" s="272"/>
      <c r="G165" s="272"/>
      <c r="H165" s="272"/>
      <c r="I165" s="272"/>
      <c r="J165" s="272"/>
      <c r="K165" s="273"/>
    </row>
    <row r="166" s="1" customFormat="1" ht="17.25" customHeight="1">
      <c r="B166" s="271"/>
      <c r="C166" s="296" t="s">
        <v>1291</v>
      </c>
      <c r="D166" s="296"/>
      <c r="E166" s="296"/>
      <c r="F166" s="296" t="s">
        <v>1292</v>
      </c>
      <c r="G166" s="338"/>
      <c r="H166" s="339" t="s">
        <v>56</v>
      </c>
      <c r="I166" s="339" t="s">
        <v>59</v>
      </c>
      <c r="J166" s="296" t="s">
        <v>1293</v>
      </c>
      <c r="K166" s="273"/>
    </row>
    <row r="167" s="1" customFormat="1" ht="17.25" customHeight="1">
      <c r="B167" s="274"/>
      <c r="C167" s="298" t="s">
        <v>1294</v>
      </c>
      <c r="D167" s="298"/>
      <c r="E167" s="298"/>
      <c r="F167" s="299" t="s">
        <v>1295</v>
      </c>
      <c r="G167" s="340"/>
      <c r="H167" s="341"/>
      <c r="I167" s="341"/>
      <c r="J167" s="298" t="s">
        <v>1296</v>
      </c>
      <c r="K167" s="276"/>
    </row>
    <row r="168" s="1" customFormat="1" ht="5.25" customHeight="1">
      <c r="B168" s="306"/>
      <c r="C168" s="301"/>
      <c r="D168" s="301"/>
      <c r="E168" s="301"/>
      <c r="F168" s="301"/>
      <c r="G168" s="302"/>
      <c r="H168" s="301"/>
      <c r="I168" s="301"/>
      <c r="J168" s="301"/>
      <c r="K168" s="329"/>
    </row>
    <row r="169" s="1" customFormat="1" ht="15" customHeight="1">
      <c r="B169" s="306"/>
      <c r="C169" s="281" t="s">
        <v>1300</v>
      </c>
      <c r="D169" s="281"/>
      <c r="E169" s="281"/>
      <c r="F169" s="304" t="s">
        <v>1297</v>
      </c>
      <c r="G169" s="281"/>
      <c r="H169" s="281" t="s">
        <v>1337</v>
      </c>
      <c r="I169" s="281" t="s">
        <v>1299</v>
      </c>
      <c r="J169" s="281">
        <v>120</v>
      </c>
      <c r="K169" s="329"/>
    </row>
    <row r="170" s="1" customFormat="1" ht="15" customHeight="1">
      <c r="B170" s="306"/>
      <c r="C170" s="281" t="s">
        <v>1346</v>
      </c>
      <c r="D170" s="281"/>
      <c r="E170" s="281"/>
      <c r="F170" s="304" t="s">
        <v>1297</v>
      </c>
      <c r="G170" s="281"/>
      <c r="H170" s="281" t="s">
        <v>1347</v>
      </c>
      <c r="I170" s="281" t="s">
        <v>1299</v>
      </c>
      <c r="J170" s="281" t="s">
        <v>1348</v>
      </c>
      <c r="K170" s="329"/>
    </row>
    <row r="171" s="1" customFormat="1" ht="15" customHeight="1">
      <c r="B171" s="306"/>
      <c r="C171" s="281" t="s">
        <v>1245</v>
      </c>
      <c r="D171" s="281"/>
      <c r="E171" s="281"/>
      <c r="F171" s="304" t="s">
        <v>1297</v>
      </c>
      <c r="G171" s="281"/>
      <c r="H171" s="281" t="s">
        <v>1364</v>
      </c>
      <c r="I171" s="281" t="s">
        <v>1299</v>
      </c>
      <c r="J171" s="281" t="s">
        <v>1348</v>
      </c>
      <c r="K171" s="329"/>
    </row>
    <row r="172" s="1" customFormat="1" ht="15" customHeight="1">
      <c r="B172" s="306"/>
      <c r="C172" s="281" t="s">
        <v>1302</v>
      </c>
      <c r="D172" s="281"/>
      <c r="E172" s="281"/>
      <c r="F172" s="304" t="s">
        <v>1303</v>
      </c>
      <c r="G172" s="281"/>
      <c r="H172" s="281" t="s">
        <v>1364</v>
      </c>
      <c r="I172" s="281" t="s">
        <v>1299</v>
      </c>
      <c r="J172" s="281">
        <v>50</v>
      </c>
      <c r="K172" s="329"/>
    </row>
    <row r="173" s="1" customFormat="1" ht="15" customHeight="1">
      <c r="B173" s="306"/>
      <c r="C173" s="281" t="s">
        <v>1305</v>
      </c>
      <c r="D173" s="281"/>
      <c r="E173" s="281"/>
      <c r="F173" s="304" t="s">
        <v>1297</v>
      </c>
      <c r="G173" s="281"/>
      <c r="H173" s="281" t="s">
        <v>1364</v>
      </c>
      <c r="I173" s="281" t="s">
        <v>1307</v>
      </c>
      <c r="J173" s="281"/>
      <c r="K173" s="329"/>
    </row>
    <row r="174" s="1" customFormat="1" ht="15" customHeight="1">
      <c r="B174" s="306"/>
      <c r="C174" s="281" t="s">
        <v>1316</v>
      </c>
      <c r="D174" s="281"/>
      <c r="E174" s="281"/>
      <c r="F174" s="304" t="s">
        <v>1303</v>
      </c>
      <c r="G174" s="281"/>
      <c r="H174" s="281" t="s">
        <v>1364</v>
      </c>
      <c r="I174" s="281" t="s">
        <v>1299</v>
      </c>
      <c r="J174" s="281">
        <v>50</v>
      </c>
      <c r="K174" s="329"/>
    </row>
    <row r="175" s="1" customFormat="1" ht="15" customHeight="1">
      <c r="B175" s="306"/>
      <c r="C175" s="281" t="s">
        <v>1324</v>
      </c>
      <c r="D175" s="281"/>
      <c r="E175" s="281"/>
      <c r="F175" s="304" t="s">
        <v>1303</v>
      </c>
      <c r="G175" s="281"/>
      <c r="H175" s="281" t="s">
        <v>1364</v>
      </c>
      <c r="I175" s="281" t="s">
        <v>1299</v>
      </c>
      <c r="J175" s="281">
        <v>50</v>
      </c>
      <c r="K175" s="329"/>
    </row>
    <row r="176" s="1" customFormat="1" ht="15" customHeight="1">
      <c r="B176" s="306"/>
      <c r="C176" s="281" t="s">
        <v>1322</v>
      </c>
      <c r="D176" s="281"/>
      <c r="E176" s="281"/>
      <c r="F176" s="304" t="s">
        <v>1303</v>
      </c>
      <c r="G176" s="281"/>
      <c r="H176" s="281" t="s">
        <v>1364</v>
      </c>
      <c r="I176" s="281" t="s">
        <v>1299</v>
      </c>
      <c r="J176" s="281">
        <v>50</v>
      </c>
      <c r="K176" s="329"/>
    </row>
    <row r="177" s="1" customFormat="1" ht="15" customHeight="1">
      <c r="B177" s="306"/>
      <c r="C177" s="281" t="s">
        <v>122</v>
      </c>
      <c r="D177" s="281"/>
      <c r="E177" s="281"/>
      <c r="F177" s="304" t="s">
        <v>1297</v>
      </c>
      <c r="G177" s="281"/>
      <c r="H177" s="281" t="s">
        <v>1365</v>
      </c>
      <c r="I177" s="281" t="s">
        <v>1366</v>
      </c>
      <c r="J177" s="281"/>
      <c r="K177" s="329"/>
    </row>
    <row r="178" s="1" customFormat="1" ht="15" customHeight="1">
      <c r="B178" s="306"/>
      <c r="C178" s="281" t="s">
        <v>59</v>
      </c>
      <c r="D178" s="281"/>
      <c r="E178" s="281"/>
      <c r="F178" s="304" t="s">
        <v>1297</v>
      </c>
      <c r="G178" s="281"/>
      <c r="H178" s="281" t="s">
        <v>1367</v>
      </c>
      <c r="I178" s="281" t="s">
        <v>1368</v>
      </c>
      <c r="J178" s="281">
        <v>1</v>
      </c>
      <c r="K178" s="329"/>
    </row>
    <row r="179" s="1" customFormat="1" ht="15" customHeight="1">
      <c r="B179" s="306"/>
      <c r="C179" s="281" t="s">
        <v>55</v>
      </c>
      <c r="D179" s="281"/>
      <c r="E179" s="281"/>
      <c r="F179" s="304" t="s">
        <v>1297</v>
      </c>
      <c r="G179" s="281"/>
      <c r="H179" s="281" t="s">
        <v>1369</v>
      </c>
      <c r="I179" s="281" t="s">
        <v>1299</v>
      </c>
      <c r="J179" s="281">
        <v>20</v>
      </c>
      <c r="K179" s="329"/>
    </row>
    <row r="180" s="1" customFormat="1" ht="15" customHeight="1">
      <c r="B180" s="306"/>
      <c r="C180" s="281" t="s">
        <v>56</v>
      </c>
      <c r="D180" s="281"/>
      <c r="E180" s="281"/>
      <c r="F180" s="304" t="s">
        <v>1297</v>
      </c>
      <c r="G180" s="281"/>
      <c r="H180" s="281" t="s">
        <v>1370</v>
      </c>
      <c r="I180" s="281" t="s">
        <v>1299</v>
      </c>
      <c r="J180" s="281">
        <v>255</v>
      </c>
      <c r="K180" s="329"/>
    </row>
    <row r="181" s="1" customFormat="1" ht="15" customHeight="1">
      <c r="B181" s="306"/>
      <c r="C181" s="281" t="s">
        <v>123</v>
      </c>
      <c r="D181" s="281"/>
      <c r="E181" s="281"/>
      <c r="F181" s="304" t="s">
        <v>1297</v>
      </c>
      <c r="G181" s="281"/>
      <c r="H181" s="281" t="s">
        <v>1261</v>
      </c>
      <c r="I181" s="281" t="s">
        <v>1299</v>
      </c>
      <c r="J181" s="281">
        <v>10</v>
      </c>
      <c r="K181" s="329"/>
    </row>
    <row r="182" s="1" customFormat="1" ht="15" customHeight="1">
      <c r="B182" s="306"/>
      <c r="C182" s="281" t="s">
        <v>124</v>
      </c>
      <c r="D182" s="281"/>
      <c r="E182" s="281"/>
      <c r="F182" s="304" t="s">
        <v>1297</v>
      </c>
      <c r="G182" s="281"/>
      <c r="H182" s="281" t="s">
        <v>1371</v>
      </c>
      <c r="I182" s="281" t="s">
        <v>1332</v>
      </c>
      <c r="J182" s="281"/>
      <c r="K182" s="329"/>
    </row>
    <row r="183" s="1" customFormat="1" ht="15" customHeight="1">
      <c r="B183" s="306"/>
      <c r="C183" s="281" t="s">
        <v>1372</v>
      </c>
      <c r="D183" s="281"/>
      <c r="E183" s="281"/>
      <c r="F183" s="304" t="s">
        <v>1297</v>
      </c>
      <c r="G183" s="281"/>
      <c r="H183" s="281" t="s">
        <v>1373</v>
      </c>
      <c r="I183" s="281" t="s">
        <v>1332</v>
      </c>
      <c r="J183" s="281"/>
      <c r="K183" s="329"/>
    </row>
    <row r="184" s="1" customFormat="1" ht="15" customHeight="1">
      <c r="B184" s="306"/>
      <c r="C184" s="281" t="s">
        <v>1361</v>
      </c>
      <c r="D184" s="281"/>
      <c r="E184" s="281"/>
      <c r="F184" s="304" t="s">
        <v>1297</v>
      </c>
      <c r="G184" s="281"/>
      <c r="H184" s="281" t="s">
        <v>1374</v>
      </c>
      <c r="I184" s="281" t="s">
        <v>1332</v>
      </c>
      <c r="J184" s="281"/>
      <c r="K184" s="329"/>
    </row>
    <row r="185" s="1" customFormat="1" ht="15" customHeight="1">
      <c r="B185" s="306"/>
      <c r="C185" s="281" t="s">
        <v>126</v>
      </c>
      <c r="D185" s="281"/>
      <c r="E185" s="281"/>
      <c r="F185" s="304" t="s">
        <v>1303</v>
      </c>
      <c r="G185" s="281"/>
      <c r="H185" s="281" t="s">
        <v>1375</v>
      </c>
      <c r="I185" s="281" t="s">
        <v>1299</v>
      </c>
      <c r="J185" s="281">
        <v>50</v>
      </c>
      <c r="K185" s="329"/>
    </row>
    <row r="186" s="1" customFormat="1" ht="15" customHeight="1">
      <c r="B186" s="306"/>
      <c r="C186" s="281" t="s">
        <v>1376</v>
      </c>
      <c r="D186" s="281"/>
      <c r="E186" s="281"/>
      <c r="F186" s="304" t="s">
        <v>1303</v>
      </c>
      <c r="G186" s="281"/>
      <c r="H186" s="281" t="s">
        <v>1377</v>
      </c>
      <c r="I186" s="281" t="s">
        <v>1378</v>
      </c>
      <c r="J186" s="281"/>
      <c r="K186" s="329"/>
    </row>
    <row r="187" s="1" customFormat="1" ht="15" customHeight="1">
      <c r="B187" s="306"/>
      <c r="C187" s="281" t="s">
        <v>1379</v>
      </c>
      <c r="D187" s="281"/>
      <c r="E187" s="281"/>
      <c r="F187" s="304" t="s">
        <v>1303</v>
      </c>
      <c r="G187" s="281"/>
      <c r="H187" s="281" t="s">
        <v>1380</v>
      </c>
      <c r="I187" s="281" t="s">
        <v>1378</v>
      </c>
      <c r="J187" s="281"/>
      <c r="K187" s="329"/>
    </row>
    <row r="188" s="1" customFormat="1" ht="15" customHeight="1">
      <c r="B188" s="306"/>
      <c r="C188" s="281" t="s">
        <v>1381</v>
      </c>
      <c r="D188" s="281"/>
      <c r="E188" s="281"/>
      <c r="F188" s="304" t="s">
        <v>1303</v>
      </c>
      <c r="G188" s="281"/>
      <c r="H188" s="281" t="s">
        <v>1382</v>
      </c>
      <c r="I188" s="281" t="s">
        <v>1378</v>
      </c>
      <c r="J188" s="281"/>
      <c r="K188" s="329"/>
    </row>
    <row r="189" s="1" customFormat="1" ht="15" customHeight="1">
      <c r="B189" s="306"/>
      <c r="C189" s="342" t="s">
        <v>1383</v>
      </c>
      <c r="D189" s="281"/>
      <c r="E189" s="281"/>
      <c r="F189" s="304" t="s">
        <v>1303</v>
      </c>
      <c r="G189" s="281"/>
      <c r="H189" s="281" t="s">
        <v>1384</v>
      </c>
      <c r="I189" s="281" t="s">
        <v>1385</v>
      </c>
      <c r="J189" s="343" t="s">
        <v>1386</v>
      </c>
      <c r="K189" s="329"/>
    </row>
    <row r="190" s="17" customFormat="1" ht="15" customHeight="1">
      <c r="B190" s="344"/>
      <c r="C190" s="345" t="s">
        <v>1387</v>
      </c>
      <c r="D190" s="346"/>
      <c r="E190" s="346"/>
      <c r="F190" s="347" t="s">
        <v>1303</v>
      </c>
      <c r="G190" s="346"/>
      <c r="H190" s="346" t="s">
        <v>1388</v>
      </c>
      <c r="I190" s="346" t="s">
        <v>1385</v>
      </c>
      <c r="J190" s="348" t="s">
        <v>1386</v>
      </c>
      <c r="K190" s="349"/>
    </row>
    <row r="191" s="1" customFormat="1" ht="15" customHeight="1">
      <c r="B191" s="306"/>
      <c r="C191" s="342" t="s">
        <v>44</v>
      </c>
      <c r="D191" s="281"/>
      <c r="E191" s="281"/>
      <c r="F191" s="304" t="s">
        <v>1297</v>
      </c>
      <c r="G191" s="281"/>
      <c r="H191" s="278" t="s">
        <v>1389</v>
      </c>
      <c r="I191" s="281" t="s">
        <v>1390</v>
      </c>
      <c r="J191" s="281"/>
      <c r="K191" s="329"/>
    </row>
    <row r="192" s="1" customFormat="1" ht="15" customHeight="1">
      <c r="B192" s="306"/>
      <c r="C192" s="342" t="s">
        <v>1391</v>
      </c>
      <c r="D192" s="281"/>
      <c r="E192" s="281"/>
      <c r="F192" s="304" t="s">
        <v>1297</v>
      </c>
      <c r="G192" s="281"/>
      <c r="H192" s="281" t="s">
        <v>1392</v>
      </c>
      <c r="I192" s="281" t="s">
        <v>1332</v>
      </c>
      <c r="J192" s="281"/>
      <c r="K192" s="329"/>
    </row>
    <row r="193" s="1" customFormat="1" ht="15" customHeight="1">
      <c r="B193" s="306"/>
      <c r="C193" s="342" t="s">
        <v>1393</v>
      </c>
      <c r="D193" s="281"/>
      <c r="E193" s="281"/>
      <c r="F193" s="304" t="s">
        <v>1297</v>
      </c>
      <c r="G193" s="281"/>
      <c r="H193" s="281" t="s">
        <v>1394</v>
      </c>
      <c r="I193" s="281" t="s">
        <v>1332</v>
      </c>
      <c r="J193" s="281"/>
      <c r="K193" s="329"/>
    </row>
    <row r="194" s="1" customFormat="1" ht="15" customHeight="1">
      <c r="B194" s="306"/>
      <c r="C194" s="342" t="s">
        <v>1395</v>
      </c>
      <c r="D194" s="281"/>
      <c r="E194" s="281"/>
      <c r="F194" s="304" t="s">
        <v>1303</v>
      </c>
      <c r="G194" s="281"/>
      <c r="H194" s="281" t="s">
        <v>1396</v>
      </c>
      <c r="I194" s="281" t="s">
        <v>1332</v>
      </c>
      <c r="J194" s="281"/>
      <c r="K194" s="329"/>
    </row>
    <row r="195" s="1" customFormat="1" ht="15" customHeight="1">
      <c r="B195" s="335"/>
      <c r="C195" s="350"/>
      <c r="D195" s="315"/>
      <c r="E195" s="315"/>
      <c r="F195" s="315"/>
      <c r="G195" s="315"/>
      <c r="H195" s="315"/>
      <c r="I195" s="315"/>
      <c r="J195" s="315"/>
      <c r="K195" s="336"/>
    </row>
    <row r="196" s="1" customFormat="1" ht="18.75" customHeight="1">
      <c r="B196" s="317"/>
      <c r="C196" s="327"/>
      <c r="D196" s="327"/>
      <c r="E196" s="327"/>
      <c r="F196" s="337"/>
      <c r="G196" s="327"/>
      <c r="H196" s="327"/>
      <c r="I196" s="327"/>
      <c r="J196" s="327"/>
      <c r="K196" s="317"/>
    </row>
    <row r="197" s="1" customFormat="1" ht="18.75" customHeight="1">
      <c r="B197" s="317"/>
      <c r="C197" s="327"/>
      <c r="D197" s="327"/>
      <c r="E197" s="327"/>
      <c r="F197" s="337"/>
      <c r="G197" s="327"/>
      <c r="H197" s="327"/>
      <c r="I197" s="327"/>
      <c r="J197" s="327"/>
      <c r="K197" s="317"/>
    </row>
    <row r="198" s="1" customFormat="1" ht="18.75" customHeight="1">
      <c r="B198" s="289"/>
      <c r="C198" s="289"/>
      <c r="D198" s="289"/>
      <c r="E198" s="289"/>
      <c r="F198" s="289"/>
      <c r="G198" s="289"/>
      <c r="H198" s="289"/>
      <c r="I198" s="289"/>
      <c r="J198" s="289"/>
      <c r="K198" s="289"/>
    </row>
    <row r="199" s="1" customFormat="1" ht="13.5">
      <c r="B199" s="268"/>
      <c r="C199" s="269"/>
      <c r="D199" s="269"/>
      <c r="E199" s="269"/>
      <c r="F199" s="269"/>
      <c r="G199" s="269"/>
      <c r="H199" s="269"/>
      <c r="I199" s="269"/>
      <c r="J199" s="269"/>
      <c r="K199" s="270"/>
    </row>
    <row r="200" s="1" customFormat="1" ht="21">
      <c r="B200" s="271"/>
      <c r="C200" s="272" t="s">
        <v>1397</v>
      </c>
      <c r="D200" s="272"/>
      <c r="E200" s="272"/>
      <c r="F200" s="272"/>
      <c r="G200" s="272"/>
      <c r="H200" s="272"/>
      <c r="I200" s="272"/>
      <c r="J200" s="272"/>
      <c r="K200" s="273"/>
    </row>
    <row r="201" s="1" customFormat="1" ht="25.5" customHeight="1">
      <c r="B201" s="271"/>
      <c r="C201" s="351" t="s">
        <v>1398</v>
      </c>
      <c r="D201" s="351"/>
      <c r="E201" s="351"/>
      <c r="F201" s="351" t="s">
        <v>1399</v>
      </c>
      <c r="G201" s="352"/>
      <c r="H201" s="351" t="s">
        <v>1400</v>
      </c>
      <c r="I201" s="351"/>
      <c r="J201" s="351"/>
      <c r="K201" s="273"/>
    </row>
    <row r="202" s="1" customFormat="1" ht="5.25" customHeight="1">
      <c r="B202" s="306"/>
      <c r="C202" s="301"/>
      <c r="D202" s="301"/>
      <c r="E202" s="301"/>
      <c r="F202" s="301"/>
      <c r="G202" s="327"/>
      <c r="H202" s="301"/>
      <c r="I202" s="301"/>
      <c r="J202" s="301"/>
      <c r="K202" s="329"/>
    </row>
    <row r="203" s="1" customFormat="1" ht="15" customHeight="1">
      <c r="B203" s="306"/>
      <c r="C203" s="281" t="s">
        <v>1390</v>
      </c>
      <c r="D203" s="281"/>
      <c r="E203" s="281"/>
      <c r="F203" s="304" t="s">
        <v>45</v>
      </c>
      <c r="G203" s="281"/>
      <c r="H203" s="281" t="s">
        <v>1401</v>
      </c>
      <c r="I203" s="281"/>
      <c r="J203" s="281"/>
      <c r="K203" s="329"/>
    </row>
    <row r="204" s="1" customFormat="1" ht="15" customHeight="1">
      <c r="B204" s="306"/>
      <c r="C204" s="281"/>
      <c r="D204" s="281"/>
      <c r="E204" s="281"/>
      <c r="F204" s="304" t="s">
        <v>46</v>
      </c>
      <c r="G204" s="281"/>
      <c r="H204" s="281" t="s">
        <v>1402</v>
      </c>
      <c r="I204" s="281"/>
      <c r="J204" s="281"/>
      <c r="K204" s="329"/>
    </row>
    <row r="205" s="1" customFormat="1" ht="15" customHeight="1">
      <c r="B205" s="306"/>
      <c r="C205" s="281"/>
      <c r="D205" s="281"/>
      <c r="E205" s="281"/>
      <c r="F205" s="304" t="s">
        <v>49</v>
      </c>
      <c r="G205" s="281"/>
      <c r="H205" s="281" t="s">
        <v>1403</v>
      </c>
      <c r="I205" s="281"/>
      <c r="J205" s="281"/>
      <c r="K205" s="329"/>
    </row>
    <row r="206" s="1" customFormat="1" ht="15" customHeight="1">
      <c r="B206" s="306"/>
      <c r="C206" s="281"/>
      <c r="D206" s="281"/>
      <c r="E206" s="281"/>
      <c r="F206" s="304" t="s">
        <v>47</v>
      </c>
      <c r="G206" s="281"/>
      <c r="H206" s="281" t="s">
        <v>1404</v>
      </c>
      <c r="I206" s="281"/>
      <c r="J206" s="281"/>
      <c r="K206" s="329"/>
    </row>
    <row r="207" s="1" customFormat="1" ht="15" customHeight="1">
      <c r="B207" s="306"/>
      <c r="C207" s="281"/>
      <c r="D207" s="281"/>
      <c r="E207" s="281"/>
      <c r="F207" s="304" t="s">
        <v>48</v>
      </c>
      <c r="G207" s="281"/>
      <c r="H207" s="281" t="s">
        <v>1405</v>
      </c>
      <c r="I207" s="281"/>
      <c r="J207" s="281"/>
      <c r="K207" s="329"/>
    </row>
    <row r="208" s="1" customFormat="1" ht="15" customHeight="1">
      <c r="B208" s="306"/>
      <c r="C208" s="281"/>
      <c r="D208" s="281"/>
      <c r="E208" s="281"/>
      <c r="F208" s="304"/>
      <c r="G208" s="281"/>
      <c r="H208" s="281"/>
      <c r="I208" s="281"/>
      <c r="J208" s="281"/>
      <c r="K208" s="329"/>
    </row>
    <row r="209" s="1" customFormat="1" ht="15" customHeight="1">
      <c r="B209" s="306"/>
      <c r="C209" s="281" t="s">
        <v>1344</v>
      </c>
      <c r="D209" s="281"/>
      <c r="E209" s="281"/>
      <c r="F209" s="304" t="s">
        <v>81</v>
      </c>
      <c r="G209" s="281"/>
      <c r="H209" s="281" t="s">
        <v>1406</v>
      </c>
      <c r="I209" s="281"/>
      <c r="J209" s="281"/>
      <c r="K209" s="329"/>
    </row>
    <row r="210" s="1" customFormat="1" ht="15" customHeight="1">
      <c r="B210" s="306"/>
      <c r="C210" s="281"/>
      <c r="D210" s="281"/>
      <c r="E210" s="281"/>
      <c r="F210" s="304" t="s">
        <v>1239</v>
      </c>
      <c r="G210" s="281"/>
      <c r="H210" s="281" t="s">
        <v>1240</v>
      </c>
      <c r="I210" s="281"/>
      <c r="J210" s="281"/>
      <c r="K210" s="329"/>
    </row>
    <row r="211" s="1" customFormat="1" ht="15" customHeight="1">
      <c r="B211" s="306"/>
      <c r="C211" s="281"/>
      <c r="D211" s="281"/>
      <c r="E211" s="281"/>
      <c r="F211" s="304" t="s">
        <v>1237</v>
      </c>
      <c r="G211" s="281"/>
      <c r="H211" s="281" t="s">
        <v>1407</v>
      </c>
      <c r="I211" s="281"/>
      <c r="J211" s="281"/>
      <c r="K211" s="329"/>
    </row>
    <row r="212" s="1" customFormat="1" ht="15" customHeight="1">
      <c r="B212" s="353"/>
      <c r="C212" s="281"/>
      <c r="D212" s="281"/>
      <c r="E212" s="281"/>
      <c r="F212" s="304" t="s">
        <v>1241</v>
      </c>
      <c r="G212" s="342"/>
      <c r="H212" s="333" t="s">
        <v>1242</v>
      </c>
      <c r="I212" s="333"/>
      <c r="J212" s="333"/>
      <c r="K212" s="354"/>
    </row>
    <row r="213" s="1" customFormat="1" ht="15" customHeight="1">
      <c r="B213" s="353"/>
      <c r="C213" s="281"/>
      <c r="D213" s="281"/>
      <c r="E213" s="281"/>
      <c r="F213" s="304" t="s">
        <v>1243</v>
      </c>
      <c r="G213" s="342"/>
      <c r="H213" s="333" t="s">
        <v>1408</v>
      </c>
      <c r="I213" s="333"/>
      <c r="J213" s="333"/>
      <c r="K213" s="354"/>
    </row>
    <row r="214" s="1" customFormat="1" ht="15" customHeight="1">
      <c r="B214" s="353"/>
      <c r="C214" s="281"/>
      <c r="D214" s="281"/>
      <c r="E214" s="281"/>
      <c r="F214" s="304"/>
      <c r="G214" s="342"/>
      <c r="H214" s="333"/>
      <c r="I214" s="333"/>
      <c r="J214" s="333"/>
      <c r="K214" s="354"/>
    </row>
    <row r="215" s="1" customFormat="1" ht="15" customHeight="1">
      <c r="B215" s="353"/>
      <c r="C215" s="281" t="s">
        <v>1368</v>
      </c>
      <c r="D215" s="281"/>
      <c r="E215" s="281"/>
      <c r="F215" s="304">
        <v>1</v>
      </c>
      <c r="G215" s="342"/>
      <c r="H215" s="333" t="s">
        <v>1409</v>
      </c>
      <c r="I215" s="333"/>
      <c r="J215" s="333"/>
      <c r="K215" s="354"/>
    </row>
    <row r="216" s="1" customFormat="1" ht="15" customHeight="1">
      <c r="B216" s="353"/>
      <c r="C216" s="281"/>
      <c r="D216" s="281"/>
      <c r="E216" s="281"/>
      <c r="F216" s="304">
        <v>2</v>
      </c>
      <c r="G216" s="342"/>
      <c r="H216" s="333" t="s">
        <v>1410</v>
      </c>
      <c r="I216" s="333"/>
      <c r="J216" s="333"/>
      <c r="K216" s="354"/>
    </row>
    <row r="217" s="1" customFormat="1" ht="15" customHeight="1">
      <c r="B217" s="353"/>
      <c r="C217" s="281"/>
      <c r="D217" s="281"/>
      <c r="E217" s="281"/>
      <c r="F217" s="304">
        <v>3</v>
      </c>
      <c r="G217" s="342"/>
      <c r="H217" s="333" t="s">
        <v>1411</v>
      </c>
      <c r="I217" s="333"/>
      <c r="J217" s="333"/>
      <c r="K217" s="354"/>
    </row>
    <row r="218" s="1" customFormat="1" ht="15" customHeight="1">
      <c r="B218" s="353"/>
      <c r="C218" s="281"/>
      <c r="D218" s="281"/>
      <c r="E218" s="281"/>
      <c r="F218" s="304">
        <v>4</v>
      </c>
      <c r="G218" s="342"/>
      <c r="H218" s="333" t="s">
        <v>1412</v>
      </c>
      <c r="I218" s="333"/>
      <c r="J218" s="333"/>
      <c r="K218" s="354"/>
    </row>
    <row r="219" s="1" customFormat="1" ht="12.75" customHeight="1">
      <c r="B219" s="355"/>
      <c r="C219" s="356"/>
      <c r="D219" s="356"/>
      <c r="E219" s="356"/>
      <c r="F219" s="356"/>
      <c r="G219" s="356"/>
      <c r="H219" s="356"/>
      <c r="I219" s="356"/>
      <c r="J219" s="356"/>
      <c r="K219" s="35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Štěpán</dc:creator>
  <cp:lastModifiedBy>Michael Štěpán</cp:lastModifiedBy>
  <dcterms:created xsi:type="dcterms:W3CDTF">2025-07-28T14:20:16Z</dcterms:created>
  <dcterms:modified xsi:type="dcterms:W3CDTF">2025-07-28T14:20:22Z</dcterms:modified>
</cp:coreProperties>
</file>