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30" yWindow="585" windowWidth="21735" windowHeight="12465"/>
  </bookViews>
  <sheets>
    <sheet name="Rekapitulace" sheetId="6" r:id="rId1"/>
    <sheet name="000" sheetId="2" r:id="rId2"/>
    <sheet name="101" sheetId="3" r:id="rId3"/>
    <sheet name="101.1" sheetId="4" r:id="rId4"/>
    <sheet name="401" sheetId="5" r:id="rId5"/>
  </sheets>
  <definedNames>
    <definedName name="_xlnm.Print_Titles" localSheetId="1">'000'!$5:$7</definedName>
    <definedName name="_xlnm.Print_Titles" localSheetId="2">'101'!$5:$7</definedName>
    <definedName name="_xlnm.Print_Titles" localSheetId="3">'101.1'!$5:$7</definedName>
    <definedName name="_xlnm.Print_Titles" localSheetId="4">'401'!$5:$7</definedName>
  </definedNames>
  <calcPr calcId="125725"/>
</workbook>
</file>

<file path=xl/calcChain.xml><?xml version="1.0" encoding="utf-8"?>
<calcChain xmlns="http://schemas.openxmlformats.org/spreadsheetml/2006/main">
  <c r="I79" i="5"/>
  <c r="O79" s="1"/>
  <c r="O77"/>
  <c r="I77"/>
  <c r="O75"/>
  <c r="I75"/>
  <c r="I73"/>
  <c r="O73" s="1"/>
  <c r="I71"/>
  <c r="O71" s="1"/>
  <c r="O69"/>
  <c r="I69"/>
  <c r="O67"/>
  <c r="I67"/>
  <c r="I65"/>
  <c r="O65" s="1"/>
  <c r="I63"/>
  <c r="O63" s="1"/>
  <c r="O61"/>
  <c r="I61"/>
  <c r="O59"/>
  <c r="I59"/>
  <c r="I57"/>
  <c r="O57" s="1"/>
  <c r="I55"/>
  <c r="O55" s="1"/>
  <c r="O53"/>
  <c r="I53"/>
  <c r="O51"/>
  <c r="I51"/>
  <c r="I49"/>
  <c r="O49" s="1"/>
  <c r="I47"/>
  <c r="O47" s="1"/>
  <c r="O45"/>
  <c r="I45"/>
  <c r="O43"/>
  <c r="I43"/>
  <c r="I41"/>
  <c r="O41" s="1"/>
  <c r="I39"/>
  <c r="O39" s="1"/>
  <c r="O37"/>
  <c r="I37"/>
  <c r="O35"/>
  <c r="I35"/>
  <c r="I33"/>
  <c r="O33" s="1"/>
  <c r="I31"/>
  <c r="O31" s="1"/>
  <c r="O29"/>
  <c r="I29"/>
  <c r="O27"/>
  <c r="I27"/>
  <c r="I25"/>
  <c r="O25" s="1"/>
  <c r="I23"/>
  <c r="O23" s="1"/>
  <c r="O21"/>
  <c r="I21"/>
  <c r="O19"/>
  <c r="I19"/>
  <c r="I17"/>
  <c r="O17" s="1"/>
  <c r="I15"/>
  <c r="O15" s="1"/>
  <c r="O13"/>
  <c r="I13"/>
  <c r="O11"/>
  <c r="I11"/>
  <c r="I9"/>
  <c r="I8" s="1"/>
  <c r="I3" s="1"/>
  <c r="C13" i="6" s="1"/>
  <c r="I19" i="4"/>
  <c r="O23"/>
  <c r="I23"/>
  <c r="O20"/>
  <c r="I20"/>
  <c r="I16"/>
  <c r="O16" s="1"/>
  <c r="I13"/>
  <c r="I12" s="1"/>
  <c r="I8"/>
  <c r="I3" s="1"/>
  <c r="C12" i="6" s="1"/>
  <c r="O9" i="4"/>
  <c r="I9"/>
  <c r="I211" i="3"/>
  <c r="O211" s="1"/>
  <c r="O209"/>
  <c r="I209"/>
  <c r="O207"/>
  <c r="I207"/>
  <c r="O204"/>
  <c r="I204"/>
  <c r="I202"/>
  <c r="O202" s="1"/>
  <c r="O200"/>
  <c r="I200"/>
  <c r="O197"/>
  <c r="I197"/>
  <c r="O194"/>
  <c r="I194"/>
  <c r="I192"/>
  <c r="O192" s="1"/>
  <c r="O190"/>
  <c r="I190"/>
  <c r="O188"/>
  <c r="I188"/>
  <c r="O185"/>
  <c r="I185"/>
  <c r="I182"/>
  <c r="O182" s="1"/>
  <c r="O180"/>
  <c r="I180"/>
  <c r="O178"/>
  <c r="I178"/>
  <c r="O176"/>
  <c r="I176"/>
  <c r="I174"/>
  <c r="O174" s="1"/>
  <c r="O171"/>
  <c r="I171"/>
  <c r="I170" s="1"/>
  <c r="I168"/>
  <c r="O168" s="1"/>
  <c r="I166"/>
  <c r="O166" s="1"/>
  <c r="I164"/>
  <c r="O164" s="1"/>
  <c r="O162"/>
  <c r="I162"/>
  <c r="I159"/>
  <c r="O159" s="1"/>
  <c r="I155"/>
  <c r="O155" s="1"/>
  <c r="O152"/>
  <c r="I152"/>
  <c r="I151" s="1"/>
  <c r="I149"/>
  <c r="O149" s="1"/>
  <c r="I147"/>
  <c r="O147" s="1"/>
  <c r="I144"/>
  <c r="O144" s="1"/>
  <c r="O141"/>
  <c r="I141"/>
  <c r="I138"/>
  <c r="O138" s="1"/>
  <c r="I135"/>
  <c r="O135" s="1"/>
  <c r="I132"/>
  <c r="O132" s="1"/>
  <c r="O129"/>
  <c r="I129"/>
  <c r="I126"/>
  <c r="O126" s="1"/>
  <c r="I123"/>
  <c r="O123" s="1"/>
  <c r="I120"/>
  <c r="O120" s="1"/>
  <c r="O117"/>
  <c r="I117"/>
  <c r="I114"/>
  <c r="O114" s="1"/>
  <c r="I111"/>
  <c r="O111" s="1"/>
  <c r="I108"/>
  <c r="O108" s="1"/>
  <c r="O105"/>
  <c r="I105"/>
  <c r="I102"/>
  <c r="O102" s="1"/>
  <c r="I99"/>
  <c r="O99" s="1"/>
  <c r="I96"/>
  <c r="I95" s="1"/>
  <c r="I89"/>
  <c r="O92"/>
  <c r="I92"/>
  <c r="O90"/>
  <c r="I90"/>
  <c r="I87"/>
  <c r="O87" s="1"/>
  <c r="O85"/>
  <c r="I85"/>
  <c r="I83"/>
  <c r="O83" s="1"/>
  <c r="I81"/>
  <c r="O81" s="1"/>
  <c r="I79"/>
  <c r="O79" s="1"/>
  <c r="O76"/>
  <c r="I76"/>
  <c r="I73"/>
  <c r="O73" s="1"/>
  <c r="I70"/>
  <c r="O70" s="1"/>
  <c r="I68"/>
  <c r="O68" s="1"/>
  <c r="O65"/>
  <c r="I65"/>
  <c r="I62"/>
  <c r="O62" s="1"/>
  <c r="I59"/>
  <c r="O59" s="1"/>
  <c r="I56"/>
  <c r="O56" s="1"/>
  <c r="O53"/>
  <c r="I53"/>
  <c r="I50"/>
  <c r="O50" s="1"/>
  <c r="I47"/>
  <c r="O47" s="1"/>
  <c r="I44"/>
  <c r="O44" s="1"/>
  <c r="O41"/>
  <c r="I41"/>
  <c r="I38"/>
  <c r="O38" s="1"/>
  <c r="I35"/>
  <c r="O35" s="1"/>
  <c r="I32"/>
  <c r="O32" s="1"/>
  <c r="O29"/>
  <c r="I29"/>
  <c r="I26"/>
  <c r="O26" s="1"/>
  <c r="I23"/>
  <c r="O23" s="1"/>
  <c r="O20"/>
  <c r="I20"/>
  <c r="O18"/>
  <c r="I18"/>
  <c r="O15"/>
  <c r="I15"/>
  <c r="I12"/>
  <c r="I8" s="1"/>
  <c r="O9"/>
  <c r="I9"/>
  <c r="O27" i="2"/>
  <c r="I27"/>
  <c r="I24"/>
  <c r="O24" s="1"/>
  <c r="O21"/>
  <c r="I21"/>
  <c r="O18"/>
  <c r="I18"/>
  <c r="O15"/>
  <c r="I15"/>
  <c r="I12"/>
  <c r="O12" s="1"/>
  <c r="O9"/>
  <c r="D10" i="6" s="1"/>
  <c r="I9" i="2"/>
  <c r="I8" s="1"/>
  <c r="I3" s="1"/>
  <c r="C10" i="6" s="1"/>
  <c r="D11" l="1"/>
  <c r="E10"/>
  <c r="D12"/>
  <c r="E12" s="1"/>
  <c r="O12" i="3"/>
  <c r="I22"/>
  <c r="I3" s="1"/>
  <c r="C11" i="6" s="1"/>
  <c r="O96" i="3"/>
  <c r="O13" i="4"/>
  <c r="I158" i="3"/>
  <c r="O9" i="5"/>
  <c r="D13" i="6" s="1"/>
  <c r="E13" s="1"/>
  <c r="E11" l="1"/>
  <c r="C7" s="1"/>
  <c r="C6"/>
</calcChain>
</file>

<file path=xl/sharedStrings.xml><?xml version="1.0" encoding="utf-8"?>
<sst xmlns="http://schemas.openxmlformats.org/spreadsheetml/2006/main" count="1121" uniqueCount="403">
  <si>
    <t>EstiCon</t>
  </si>
  <si>
    <t xml:space="preserve">Firma: </t>
  </si>
  <si>
    <t>Rekapitulace ceny</t>
  </si>
  <si>
    <t>Stavba: E-25-118 - OPRAVA KOMUNIKACE UL. FRANTIŠKOVSKÁ, LIBEREC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</si>
  <si>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</si>
  <si>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</si>
  <si>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</si>
  <si>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</si>
  <si>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</si>
  <si>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</si>
  <si>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</si>
  <si>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000</t>
  </si>
  <si>
    <t>VRN</t>
  </si>
  <si>
    <t>101</t>
  </si>
  <si>
    <t>SO 101 – Komunikace a chodníky</t>
  </si>
  <si>
    <t>101.1</t>
  </si>
  <si>
    <t>Sanace podloží</t>
  </si>
  <si>
    <t>401</t>
  </si>
  <si>
    <t>SO 401 - Veřejné osvětlení</t>
  </si>
  <si>
    <t>Soupis prací objektu</t>
  </si>
  <si>
    <t>S</t>
  </si>
  <si>
    <t>Stavba:</t>
  </si>
  <si>
    <t>E-25-118</t>
  </si>
  <si>
    <t>OPRAVA KOMUNIKACE UL. FRANTIŠKOVSKÁ, LIBEREC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</si>
  <si>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</si>
  <si>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</si>
  <si>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</si>
  <si>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</si>
  <si>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</si>
  <si>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</si>
  <si>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</si>
  <si>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</si>
  <si>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</si>
  <si>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</si>
  <si>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</si>
  <si>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</si>
  <si>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</si>
  <si>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</si>
  <si>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</si>
  <si>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</si>
  <si>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</si>
  <si>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02720</t>
  </si>
  <si>
    <t/>
  </si>
  <si>
    <t>POMOC PRÁCE ZŘÍZ NEBO ZAJIŠŤ REGULACI A OCHRANU DOPRAVY</t>
  </si>
  <si>
    <t>KPL</t>
  </si>
  <si>
    <t>PP</t>
  </si>
  <si>
    <t>dopravně inženýrská opatření v průběhu celé stavby (dle schváleného plánu ZOV
a vyjádření DI PČR), zahrnuje osazení, přesuny a odvoz provizorního dopravního
značení. Zahrnuje dočasné dopravní značení, semafory, dopravní zařízení (např
citybloky, provizorní betonová a ocelová svodidla, ochranná zábradlí, světelné
výstražné zařízení atd.) oplocení a všechny související práce po dobu trvání
stavby Součástí položky je i údržba a péče o dopravně inženýrská opatření v
průběhu celé stavby a zajištění a projednání DIR." údržba k zajištění bezpečného provozu 
komunikací po dobu stavby</t>
  </si>
  <si>
    <t>VV</t>
  </si>
  <si>
    <t>02730</t>
  </si>
  <si>
    <t>POMOC PRÁCE ZŘÍZ NEBO ZAJIŠŤ OCHRANU INŽENÝRSKÝCH SÍTÍ</t>
  </si>
  <si>
    <t>zajištění inženýrských sítí v souladu s podmínkami  jednotlivých správců sítí (práce v ochranném pásmu IS)
ochrana stávajících IS po dobu stavby
dočasná opatření na stávajících IS
Koordinace se správci sítí</t>
  </si>
  <si>
    <t>02910</t>
  </si>
  <si>
    <t>A</t>
  </si>
  <si>
    <t>OSTATNÍ POŽADAVKY - ZEMĚMĚŘIČSKÁ MĚŘENÍ</t>
  </si>
  <si>
    <t>Geodetická činnost v průběhu provádění stavebních prací (geodet zhotovitele stavby) včetně vytyčení stavby a skutečného zjištění průběhu inženýrských sítí. 
Součástí je případné vybudování potřebné vytyčovací sítě.</t>
  </si>
  <si>
    <t>B</t>
  </si>
  <si>
    <t>ZAMĚŘENÍ SKUTEČNÉHO PROVEDENÍ STAVBY
Náklady na vyhotovení geodetického zaměření skutečného provedení díla včetně jejich předání objednateli v požadované formě a požadovaném počtu.
Geodetické zaměření skutečného provedení díla bude provedeno a ověřeno oprávněným zeměměřičským inženýrem a bude předáno objednateli</t>
  </si>
  <si>
    <t>02940</t>
  </si>
  <si>
    <t>OSTATNÍ POŽADAVKY - VYPRACOVÁNÍ DOKUMENTACE</t>
  </si>
  <si>
    <t>Zpřesnění PD pro zhotovitele stavby</t>
  </si>
  <si>
    <t>02944</t>
  </si>
  <si>
    <t>OSTAT POŽADAVKY - DOKUMENTACE SKUTEČ PROVEDENÍ V DIGIT FORMĚ</t>
  </si>
  <si>
    <t>Dokumentace skutečného provedení stavby</t>
  </si>
  <si>
    <t>03100</t>
  </si>
  <si>
    <t>ZAŘÍZENÍ STAVENIŠTĚ - ZŘÍZENÍ, PROVOZ, DEMONTÁŽ</t>
  </si>
  <si>
    <t>Technická specifikace: Kompletní zařízení staveniště pro celou stavbu  včetně zajištění potřebných povolení a rozhodnutí.
Položka zahrnuje náklady spojené se staveništními komunikacemi, oplocením staveniště,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 Poplatky a náklady spojené se záborem veřejného prostranství a s tím související dopravní značení a zabezpečení pracoviště. Poplatky a náklady za spotřebované energie, plyn a vodu atd. v době výstavby až do předání díla. Zajištění údržby veřejných komunikací a komunikací pro pěší v průběhu celé stavby, včetně případné zimní údržby.</t>
  </si>
  <si>
    <t>014101</t>
  </si>
  <si>
    <t>POPLATKY ZA SKLÁDKU</t>
  </si>
  <si>
    <t>M3</t>
  </si>
  <si>
    <t>poplatek za uložení nebo recyklaci - zemina  a kamenivo</t>
  </si>
  <si>
    <t>z pol.č. 113328 587,25m3 = 587,250 [A]_x000D_
z pol.č. 132738 16,8m3 = 16,800 [B]_x000D_
Celkové množství = 604,050</t>
  </si>
  <si>
    <t>014102</t>
  </si>
  <si>
    <t>T</t>
  </si>
  <si>
    <t>poplatek za uložení nebo recyklaci - stavební suť</t>
  </si>
  <si>
    <t>z pol.č. 113158 2,0m3*2,5t/m3 = 5,000 [A]_x000D_
z pol.č. 113174 - suť bez kostky 0,4m3*2,0t/m3 = 0,800 [B]_x000D_
z pol.č. 113188 21,0m3*2,5t/m3 = 52,500 [C]_x000D_
z pol.č. 113358 1,7m3*2,5t/m3 = 4,250 [D]_x000D_
z pol.č. 113518 145,0m*0,04t/m = 5,800 [E]_x000D_
z pol.č. 113528 130,0m*0,10t/m = 13,000 [F]_x000D_
z pol.č. 113534 - suť bez obruby 142,0m*0,1t/m = 14,200 [G]_x000D_
z pol.č. 96687 4ks*0,6t/ks = 2,400 [H]_x000D_
Celkové množství = 97,950</t>
  </si>
  <si>
    <t>015130</t>
  </si>
  <si>
    <t>POPLATKY ZA LIKVIDACI ODPADŮ NEKONTAMINOVANÝCH - 17 03 02  VYBOURANÝ ASFALTOVÝ BETON BEZ DEHTU</t>
  </si>
  <si>
    <t>z pol.č. 113138 1,7m3*2,5t/m3 = 4,250 [A]_x000D_
z pol.č. 113728 169,85m3*2,5t/m3 = 424,625 [B]_x000D_
Celkové množství = 428,875</t>
  </si>
  <si>
    <t>02960</t>
  </si>
  <si>
    <t>OSTATNÍ POŽADAVKY - ODBORNÝ DOZOR</t>
  </si>
  <si>
    <t>geolog stavby - posouzení a zhodnocení zemní pláně, sanace podloží 
(provizorní cena 30000,- Kč bez DPH - položka bude fakturována dle skutečnosti na základě Zhotovitelem předložených faktur vystavených oprávněným geologem).</t>
  </si>
  <si>
    <t>R02920.1</t>
  </si>
  <si>
    <t>OCHRANA DŘEVIN PŘI STAVEBNÍ ČINNOSTI</t>
  </si>
  <si>
    <t>Komplexní opatření pro ochranu stromů a kořenového systému po dobu stavebních prací
- Vymezení chráněného kořenového prostoru
- Instalace ochranné konstrukce kmene a koruny 
- Dodržování ochranných opatření v chráněném kořenovém prostoru dle a ČSN 83 9061 Technologie vegetačních úprav v krajině - Ochrana stromů, porostů a vegetačních ploch při stavebních pracích, zejm. čl. 4.6 Ochrana stromů před mechanickým poškozením a 4.10 Ochrana kořenového prostoru při výkopech rýh nebo stavebních jam.</t>
  </si>
  <si>
    <t>1</t>
  </si>
  <si>
    <t>Zemní práce</t>
  </si>
  <si>
    <t>113138</t>
  </si>
  <si>
    <t>ODSTRANĚNÍ KRYTU ZPEVNĚNÝCH PLOCH S ASFALT POJIVEM, ODVOZ DO 20KM</t>
  </si>
  <si>
    <t>odvoz k recyklaci, ZAS - T1</t>
  </si>
  <si>
    <t>17,0m2*0,10 = 1,700 [A]</t>
  </si>
  <si>
    <t>113158</t>
  </si>
  <si>
    <t>ODSTRANĚNÍ KRYTU ZPEVNĚNÝCH PLOCH Z BETONU, ODVOZ DO 20KM</t>
  </si>
  <si>
    <t>odvoz k recyklaci nebo na skládku</t>
  </si>
  <si>
    <t>20,0m2*0,10 = 2,000 [A]</t>
  </si>
  <si>
    <t>113174</t>
  </si>
  <si>
    <t>ODSTRAN KRYTU ZPEVNĚNÝCH PLOCH Z DLAŽEB KOSTEK, ODVOZ DO 5KM</t>
  </si>
  <si>
    <t>očištění, odvoz a uložení kemenné kostky na deponii dle určení 
odvoz suti k recyklaci nebo na skládku</t>
  </si>
  <si>
    <t>kamenná kostka drobná 21,0m2*0,10 = 2,100 [A]</t>
  </si>
  <si>
    <t>113188</t>
  </si>
  <si>
    <t>ODSTRANĚNÍ KRYTU ZPEVNĚNÝCH PLOCH Z DLAŽDIC, ODVOZ DO 20KM</t>
  </si>
  <si>
    <t>350,0m2*0,06 = 21,000 [A]</t>
  </si>
  <si>
    <t>113328</t>
  </si>
  <si>
    <t>ODSTRANĚNÍ PODKLADŮ ZPEVNĚNÝCH PLOCH Z KAMENIVA NESTMEL, ODVOZ DO 20KM</t>
  </si>
  <si>
    <t>1455,0m2*0,35 = 509,250 [A]_x000D_
 390,0m2*0,20 = 78,000 [B]_x000D_
Celkové množství = 587,250</t>
  </si>
  <si>
    <t>113358</t>
  </si>
  <si>
    <t>ODSTRAN PODKLADU ZPEVNĚNÝCH PLOCH Z BETONU, ODVOZ DO 20KM</t>
  </si>
  <si>
    <t>113518</t>
  </si>
  <si>
    <t>ODSTRANĚNÍ ZÁHONOVÝCH OBRUBNÍKŮ, ODVOZ DO 20KM</t>
  </si>
  <si>
    <t>M</t>
  </si>
  <si>
    <t>145,0 = 145,000 [A]</t>
  </si>
  <si>
    <t>113528</t>
  </si>
  <si>
    <t>ODSTRANĚNÍ CHODNÍKOVÝCH A SILNIČNÍCH OBRUBNÍKŮ BETONOVÝCH, ODVOZ DO 20KM</t>
  </si>
  <si>
    <t>130,0 = 130,000 [A]</t>
  </si>
  <si>
    <t>113534</t>
  </si>
  <si>
    <t>ODSTRANĚNÍ CHODNÍKOVÝCH KAMENNÝCH OBRUBNÍKŮ, ODVOZ DO 5KM</t>
  </si>
  <si>
    <t>očištění, odvoz a uložení kemenné obruby na deponii dle určení 
odvoz suti k recyklaci nebo na skládku</t>
  </si>
  <si>
    <t>142,0 = 142,000 [A]</t>
  </si>
  <si>
    <t>113728</t>
  </si>
  <si>
    <t>FRÉZOVÁNÍ ZPEVNĚNÝCH PLOCH ASFALTOVÝCH, ODVOZ DO 20KM</t>
  </si>
  <si>
    <t>1455,0m2*0,11 = 160,050 [A]_x000D_
 245,0m2*0,04 = 9,800 [B]_x000D_
Celkové množství = 169,850</t>
  </si>
  <si>
    <t>12373</t>
  </si>
  <si>
    <t>ODKOP PRO SPOD STAVBU SILNIC A ŽELEZNIC TŘ. I</t>
  </si>
  <si>
    <t>odvoz a uložení na dočasnou deponii - zpětné využití na stavbě</t>
  </si>
  <si>
    <t>5,0m3 = 5,000 [A]</t>
  </si>
  <si>
    <t>12573</t>
  </si>
  <si>
    <t>VYKOPÁVKY ZE ZEMNÍKŮ A SKLÁDEK TŘ. I</t>
  </si>
  <si>
    <t>pro pol.č. 17310 a 17411 5,0+2,0 = 7,000 [A]</t>
  </si>
  <si>
    <t>13273</t>
  </si>
  <si>
    <t>HLOUBENÍ RÝH ŠÍŘ DO 2M PAŽ I NEPAŽ TŘ. I</t>
  </si>
  <si>
    <t>chráničky 8,0*0,5*0,50 = 2,000 [A]</t>
  </si>
  <si>
    <t>132738</t>
  </si>
  <si>
    <t>HLOUBENÍ RÝH ŠÍŘ DO 2M PAŽ I NEPAŽ TŘ. I, ODVOZ DO 20KM</t>
  </si>
  <si>
    <t>odvodnění 14,0*0,80*1,50 = 16,800 [A]</t>
  </si>
  <si>
    <t>17120</t>
  </si>
  <si>
    <t>ULOŽENÍ SYPANINY DO NÁSYPŮ A NA SKLÁDKY BEZ ZHUTNĚNÍ</t>
  </si>
  <si>
    <t>5,0+2,0+16,8 = 23,800 [A]</t>
  </si>
  <si>
    <t>17310</t>
  </si>
  <si>
    <t>ZEMNÍ KRAJNICE A DOSYPÁVKY SE ZHUTNĚNÍM</t>
  </si>
  <si>
    <t>17411</t>
  </si>
  <si>
    <t>ZÁSYP JAM A RÝH ZEMINOU SE ZHUTNĚNÍM</t>
  </si>
  <si>
    <t>17481</t>
  </si>
  <si>
    <t>ZÁSYP JAM A RÝH Z NAKUPOVANÝCH MATERIÁLŮ</t>
  </si>
  <si>
    <t>odvodnění 14,0m*0,80*(1,50-0,15-0,45) = 10,080 [A]</t>
  </si>
  <si>
    <t>17581</t>
  </si>
  <si>
    <t>OBSYP POTRUBÍ A OBJEKTŮ Z NAKUPOVANÝCH MATERIÁLŮ</t>
  </si>
  <si>
    <t>odvodnění 14,0m*0,80*0,45 = 5,040 [A]</t>
  </si>
  <si>
    <t>18110</t>
  </si>
  <si>
    <t>ÚPRAVA PLÁNĚ SE ZHUTNĚNÍM V HORNINĚ TŘ. I</t>
  </si>
  <si>
    <t>M2</t>
  </si>
  <si>
    <t>18214</t>
  </si>
  <si>
    <t>ÚPRAVA POVRCHŮ SROVNÁNÍM ÚZEMÍ V TL DO 0,25M</t>
  </si>
  <si>
    <t>terénní úpravy</t>
  </si>
  <si>
    <t>18231A</t>
  </si>
  <si>
    <t>ROZPROSTŘENÍ NAKUPOVANÉ ORNICE V ROVINĚ V TL. DO 0,10 M</t>
  </si>
  <si>
    <t>18241</t>
  </si>
  <si>
    <t>ZALOŽENÍ TRÁVNÍKU RUČNÍM VÝSEVEM</t>
  </si>
  <si>
    <t>183511</t>
  </si>
  <si>
    <t>CHEMICKÉ ODPLEVELENÍ CELOPLOŠNÉ</t>
  </si>
  <si>
    <t>před výsevem travní směsi - odplevelení ornice</t>
  </si>
  <si>
    <t>2</t>
  </si>
  <si>
    <t>Základy</t>
  </si>
  <si>
    <t>21263</t>
  </si>
  <si>
    <t>TRATIVODY KOMPLET  Z TRUB Z PLAST HM DN DO 150MM</t>
  </si>
  <si>
    <t>drenážní potrubí PE, DN 150mm, SN4, částečně perforovaná drenážní trubka, perforace 220° _x000D_
lože kamenivo fr. 0-22, tl. 100mm_x000D_
obsyp kamenivo fr. 8-16 nebo 8-32</t>
  </si>
  <si>
    <t>21361</t>
  </si>
  <si>
    <t>DRENÁŽNÍ VRSTVY Z GEOTEXTILIE</t>
  </si>
  <si>
    <t>Netkaná filtrační a separační geotextilie třídy S2 dle TP97</t>
  </si>
  <si>
    <t>drenáž 270,0*2,0 = 540,000 [A]</t>
  </si>
  <si>
    <t>5</t>
  </si>
  <si>
    <t>Komunikace</t>
  </si>
  <si>
    <t>56140G</t>
  </si>
  <si>
    <t>SMĚSI Z KAMENIVA STMELENÉ CEMENTEM  SC C 8/10</t>
  </si>
  <si>
    <t>1090,0m2*0,12 = 130,800 [A]</t>
  </si>
  <si>
    <t>56330</t>
  </si>
  <si>
    <t>VOZOVKOVÉ VRSTVY ZE ŠTĚRKODRTI</t>
  </si>
  <si>
    <t>1090,0m2*0,20+230,0*0,20 = 264,000 [A]_x000D_
 (220,0+196,0)m2*0,15+(31,3+8,0)m2*0,20 = 70,260 [B]_x000D_
Celkové množství = 334,260</t>
  </si>
  <si>
    <t>572121</t>
  </si>
  <si>
    <t>INFILTRAČNÍ POSTŘIK ASFALTOVÝ DO 1,0KG/M2</t>
  </si>
  <si>
    <t>245,0m2 = 245,000 [A]</t>
  </si>
  <si>
    <t>572213</t>
  </si>
  <si>
    <t>SPOJOVACÍ POSTŘIK Z EMULZE DO 0,5KG/M2</t>
  </si>
  <si>
    <t>1090,0m2*2 = 2180,000 [A]</t>
  </si>
  <si>
    <t>574A03</t>
  </si>
  <si>
    <t>ASFALTOVÝ BETON PRO OBRUSNÉ VRSTVY ACO 11</t>
  </si>
  <si>
    <t>1335,0m2*0,04 = 53,400 [A]</t>
  </si>
  <si>
    <t>574E06</t>
  </si>
  <si>
    <t>ASFALTOVÝ BETON PRO PODKLADNÍ VRSTVY ACP 16+, 16S</t>
  </si>
  <si>
    <t>1090,0m2*0,07 = 76,300 [A]</t>
  </si>
  <si>
    <t>58221</t>
  </si>
  <si>
    <t>DLÁŽDĚNÉ KRYTY Z DROBNÝCH KOSTEK DO LOŽE Z KAMENIVA</t>
  </si>
  <si>
    <t>štípaná žula drobná
lože - kamenivo, výplň spar kamenivo</t>
  </si>
  <si>
    <t>světlá 230,0-5,85 = 224,150 [A]_x000D_
tmavá 58,5*0,10 = 5,850 [B]_x000D_
Celkové množství = 230,000</t>
  </si>
  <si>
    <t>58241</t>
  </si>
  <si>
    <t>a</t>
  </si>
  <si>
    <t>DLÁŽDĚNÉ KRYTY Z KAMEN DESEK DO LOŽE Z KAMENIVA</t>
  </si>
  <si>
    <t>kamenná dlažba formát 100x100x50mm, řezaná, nášlapná plocha bude provedena s povrchovou úpravou – opalovaná_x000D_
lože - kamenivo, výplň spar kamenivo_x000D_
Odstín dle vzorkování – požadavek na odsouhlasení zástupcem investora</t>
  </si>
  <si>
    <t>204,0-8,0-4,30-3,10 = 188,600 [A]</t>
  </si>
  <si>
    <t>b</t>
  </si>
  <si>
    <t>rovinné desky z kamenných hladkých dlaždic š. min. 0,25m _x000D_
hladký povrch s ostrou rovnou hranou (bez fazety), šedé barvy _x000D_
lože - kamenivo, výplň spar kamenivo</t>
  </si>
  <si>
    <t>3,10 = 3,100 [A]</t>
  </si>
  <si>
    <t>58242</t>
  </si>
  <si>
    <t>DLÁŽDĚNÉ KRYTY Z KAMEN DESEK DO LOŽE Z MC</t>
  </si>
  <si>
    <t>kamenná dlažba formát 100x100x50mm, řezaná, nášlapná plocha bude provedena s povrchovou úpravou – opalovaná_x000D_
lože beton C25/30-XF3, výplň spar MC_x000D_
Odstín dle vzorkování – požadavek na odsouhlasení zástupcem investora</t>
  </si>
  <si>
    <t>8,0 = 8,000 [A]</t>
  </si>
  <si>
    <t>kostka hmatová dle TN TZÚS 12.03.04 (kámen nebo kompozit)
kontrastní odstín  
lože beton C25/30-XF3, výplň spar MC_x000D_
Odstín dle vzorkování – požadavek na odsouhlasení zástupcem investora
použité výrobky pro bezbariérové úpravy staveb musí odpovídat technickým předpisům a musí mít „Ověření o shodě výrobku dle nařízení vlády  
č. 163/2002 Sb. §7, ve znění NV č. 215/2016  Sb. platné od 1.1.2017 a aktualizované od 1.1.2018</t>
  </si>
  <si>
    <t>4,30 = 4,300 [A]</t>
  </si>
  <si>
    <t>58251</t>
  </si>
  <si>
    <t>DLÁŽDĚNÉ KRYTY Z BETONOVÝCH DLAŽDIC DO LOŽE Z KAMENIVA</t>
  </si>
  <si>
    <t>200x200mm, tl. 60mm, s ostrou rovnou hranou (bez fazety), šedé barvy _x000D_
lože - kamenivo, výplň spar kamenivo</t>
  </si>
  <si>
    <t>220,0-5,6-1,4 = 213,000 [A]</t>
  </si>
  <si>
    <t>200x200mm, tl. 80mm, s ostrou rovnou hranou (bez fazety), šedé barvy 
lože - kamenivo, výplň spar kamenivo</t>
  </si>
  <si>
    <t>31,3-8,0-4,4 = 18,900 [A]</t>
  </si>
  <si>
    <t>582617</t>
  </si>
  <si>
    <t>KRYTY Z BETON DLAŽDIC SE ZÁMKEM ŠEDÝCH RELIÉF TL 60MM DO LOŽE Z KAM</t>
  </si>
  <si>
    <t>vodící drážka š. 400mm, barva šedá
dlažba hmatová dle TN TZÚS 12.03.04
lože - kamenivo, výplň spar kamenivo</t>
  </si>
  <si>
    <t>1,4m2 = 1,400 [A]</t>
  </si>
  <si>
    <t>582618</t>
  </si>
  <si>
    <t>KRYTY Z BETON DLAŽDIC SE ZÁMKEM ŠEDÝCH RELIÉF TL 80MM DO LOŽE Z KAM</t>
  </si>
  <si>
    <t>4,40m2 = 4,400 [A]</t>
  </si>
  <si>
    <t>58261A</t>
  </si>
  <si>
    <t>KRYTY Z BETON DLAŽDIC SE ZÁMKEM BAREV RELIÉF TL 60MM DO LOŽE Z KAM</t>
  </si>
  <si>
    <t>dlažba hmatová dle TN TZÚS 12.03.04
kontrastní odstín 
lože - kamenivo, výplň spar kamenivo_x000D_
použité výrobky pro bezbariérové úpravy staveb musí odpovídat technickým předpisům a musí mít „Ověření o shodě výrobku dle nařízení vlády  
č. 163/2002 Sb. §7, ve znění NV č. 215/2016  Sb. platné od 1.1.2017 a aktualizované od 1.1.2018</t>
  </si>
  <si>
    <t>5,60+2,50 = 8,100 [A]</t>
  </si>
  <si>
    <t>58261B</t>
  </si>
  <si>
    <t>KRYTY Z BETON DLAŽDIC SE ZÁMKEM BAREV RELIÉF TL 80MM DO LOŽE Z KAM</t>
  </si>
  <si>
    <t>8,0m2 = 8,000 [A]</t>
  </si>
  <si>
    <t>587205</t>
  </si>
  <si>
    <t>PŘEDLÁŽDĚNÍ KRYTU Z BETONOVÝCH DLAŽDIC</t>
  </si>
  <si>
    <t>58920</t>
  </si>
  <si>
    <t>VÝPLŇ SPAR MODIFIKOVANÝM ASFALTEM</t>
  </si>
  <si>
    <t>pracovní spára, dle TP 115</t>
  </si>
  <si>
    <t>7</t>
  </si>
  <si>
    <t>Přidružená stavební výroba</t>
  </si>
  <si>
    <t>702231</t>
  </si>
  <si>
    <t>KABELOVÁ CHRÁNIČKA ZEMNÍ DĚLENÁ DN DO 100 MM</t>
  </si>
  <si>
    <t>chráničky 8,0 = 8,000 [A]</t>
  </si>
  <si>
    <t>711117</t>
  </si>
  <si>
    <t>IZOLACE BĚŽNÝCH KONSTRUKCÍ PROTI ZEMNÍ VLHKOSTI Z PE FÓLIÍ</t>
  </si>
  <si>
    <t>80,0*1,0 = 80,000 [A]</t>
  </si>
  <si>
    <t>8</t>
  </si>
  <si>
    <t>Potrubí</t>
  </si>
  <si>
    <t>87433</t>
  </si>
  <si>
    <t>POTRUBÍ Z TRUB PLASTOVÝCH ODPADNÍCH DN DO 150MM</t>
  </si>
  <si>
    <t>PEHD, SN 8, DN 150_x000D_
se zaústěním do stávající kanalizace v místě stávajícího připojení</t>
  </si>
  <si>
    <t>odvodnění 2*3,0+2*4,0 = 14,000 [a]</t>
  </si>
  <si>
    <t>89712</t>
  </si>
  <si>
    <t>VPUSŤ KANALIZAČNÍ ULIČNÍ KOMPLETNÍ Z BETONOVÝCH DÍLCŮ</t>
  </si>
  <si>
    <t>KUS</t>
  </si>
  <si>
    <t>typová systémová vpust se sběrným košem a kalovým prostorem, litinová mříž, 
včetně podkladních a ložných vrstev C20/25 XF2, XD2, tl. 100mm</t>
  </si>
  <si>
    <t>899121</t>
  </si>
  <si>
    <t>MŘÍŽE OCELOVÉ SAMOSTATNÉ</t>
  </si>
  <si>
    <t>vtoková mříž s rámem (vpust na šachtě)_x000D_
včetně přechodové skruže</t>
  </si>
  <si>
    <t>89921</t>
  </si>
  <si>
    <t>VÝŠKOVÁ ÚPRAVA POKLOPŮ</t>
  </si>
  <si>
    <t>89923</t>
  </si>
  <si>
    <t>VÝŠKOVÁ ÚPRAVA KRYCÍCH HRNCŮ</t>
  </si>
  <si>
    <t>9</t>
  </si>
  <si>
    <t>Ostatní konstrukce a práce</t>
  </si>
  <si>
    <t>914122</t>
  </si>
  <si>
    <t>DOPRAVNÍ ZNAČKY ZÁKLADNÍ VELIKOSTI OCELOVÉ TŘ RA1 - MONTÁŽ S PŘEMÍSTĚNÍM</t>
  </si>
  <si>
    <t>zpětné osazení</t>
  </si>
  <si>
    <t>na sloupek 11 = 11,000 [A]_x000D_
na stožár VO 3 = 3,000 [B]_x000D_
Celkové množství = 14,000</t>
  </si>
  <si>
    <t>914123</t>
  </si>
  <si>
    <t>DOPRAVNÍ ZNAČKY ZÁKLADNÍ VELIKOSTI OCELOVÉ TŘ RA1 - DEMONTÁŽ</t>
  </si>
  <si>
    <t>dočasná - uložení pro zpětné osazení</t>
  </si>
  <si>
    <t>914912</t>
  </si>
  <si>
    <t>SLOUPKY A STOJKY DZ Z OCEL TRUBEK ZABETON MONTÁŽ S PŘESUNEM</t>
  </si>
  <si>
    <t>914913</t>
  </si>
  <si>
    <t>SLOUPKY A STOJKY DZ Z OCEL TRUBEK ZABETON DEMONTÁŽ</t>
  </si>
  <si>
    <t>914921</t>
  </si>
  <si>
    <t>SLOUPKY A STOJKY DOPRAVNÍCH ZNAČEK Z OCEL TRUBEK DO PATKY - DODÁVKA A MONTÁŽ</t>
  </si>
  <si>
    <t>915211</t>
  </si>
  <si>
    <t>VODOROVNÉ DOPRAVNÍ ZNAČENÍ PLASTEM HLADKÉ - DODÁVKA A POKLÁDKA</t>
  </si>
  <si>
    <t>V7a 10,5m2 = 10,500 [A]_x000D_
V5 3,5m2 = 3,500 [B]_x000D_
V2b 5,25m2 = 5,250 [C]_x000D_
V12 - žlutá 1,0m2 = 1,000 [D]_x000D_
Celkové množství = 20,250</t>
  </si>
  <si>
    <t>915221</t>
  </si>
  <si>
    <t>VODOR DOPRAV ZNAČ PLASTEM STRUKTURÁLNÍ NEHLUČNÉ - DOD A POKLÁDKA</t>
  </si>
  <si>
    <t>vodící pás přechodu - drážka</t>
  </si>
  <si>
    <t>6,3*0,55 = 3,465 [A]</t>
  </si>
  <si>
    <t>917212</t>
  </si>
  <si>
    <t>ZÁHONOVÉ OBRUBY Z BETONOVÝCH OBRUBNÍKŮ ŠÍŘ 80MM</t>
  </si>
  <si>
    <t>do zavlhlé betonové směsi C 20/25-XF3</t>
  </si>
  <si>
    <t>917224</t>
  </si>
  <si>
    <t>SILNIČNÍ A CHODNÍKOVÉ OBRUBY Z BETONOVÝCH OBRUBNÍKŮ ŠÍŘ 150MM</t>
  </si>
  <si>
    <t>100/250mm
do zavlhlé betonové směsi C 20/25-XF3</t>
  </si>
  <si>
    <t>917426</t>
  </si>
  <si>
    <t>CHODNÍKOVÉ OBRUBY Z KAMENNÝCH OBRUBNÍKŮ ŠÍŘ 250MM</t>
  </si>
  <si>
    <t>250/200mm, řezané, přímé i obloukové
do zavlhlé betonové směsi C 20/25-XF3</t>
  </si>
  <si>
    <t>91771</t>
  </si>
  <si>
    <t>OBRUBA Z DLAŽEBNÍCH KOSTEK VELKÝCH</t>
  </si>
  <si>
    <t>2-linka
do zavlhlé betonové směsi C 20/25-XF3</t>
  </si>
  <si>
    <t>2*45,0 = 90,000 [A]</t>
  </si>
  <si>
    <t>91782</t>
  </si>
  <si>
    <t>VÝŠKOVÁ ÚPRAVA OBRUBNÍKŮ KAMENNÝCH</t>
  </si>
  <si>
    <t>2*2,0 = 4,000 [A]</t>
  </si>
  <si>
    <t>919112</t>
  </si>
  <si>
    <t>ŘEZÁNÍ ASFALTOVÉHO KRYTU VOZOVEK TL DO 100MM</t>
  </si>
  <si>
    <t>93541</t>
  </si>
  <si>
    <t>ŽLABY Z DÍLCŮ Z POLYMERBETONU SVĚTLÉ ŠÍŘKY DO 100MM VČETNĚ MŘÍŽÍ</t>
  </si>
  <si>
    <t>96651</t>
  </si>
  <si>
    <t>ODSTRANĚNÍ ŽLABŮ Z DÍLCŮ (VČET ŠTĚRBINOVÝCH) ŠÍŘKY 100MM</t>
  </si>
  <si>
    <t>2,0 = 2,000 [A]</t>
  </si>
  <si>
    <t>96687</t>
  </si>
  <si>
    <t>VYBOURÁNÍ ULIČNÍCH VPUSTÍ KOMPLETNÍCH</t>
  </si>
  <si>
    <t>R917422</t>
  </si>
  <si>
    <t>OBRUBY Z KAMENNÝCH OBRUBNÍKŮ ŠÍŘ 80MM</t>
  </si>
  <si>
    <t>80/200mm, řezané
do zavlhlé betonové směsi C 20/25-XF3</t>
  </si>
  <si>
    <t>R96687.1</t>
  </si>
  <si>
    <t>VYBOURÁNÍ ČÁSTI ULIČNÍCH VPUSTÍ</t>
  </si>
  <si>
    <t>vtoková mříž s rámem (vpust na šachtě)_x000D_
odvoz k recyklaci nebo na skládku</t>
  </si>
  <si>
    <t>položka realizována pouze na přímý pokyn TDI a geologa stavby na základě skutečných poměrů podloží na stavbě</t>
  </si>
  <si>
    <t>z pol.č. 123738 950,0 = 950,000 [A]</t>
  </si>
  <si>
    <t>123738</t>
  </si>
  <si>
    <t>ODKOP PRO SPOD STAVBU SILNIC A ŽELEZNIC TŘ. I, ODVOZ DO 20KM</t>
  </si>
  <si>
    <t>vč. odvozu na skládku určenou zhotovitelem. Poplatek je uveden v položce 014101.b
položka realizována pouze na přímý pokyn TDI a geologa stavby na základě skutečných poměrů podloží na stavbě</t>
  </si>
  <si>
    <t>sanace podloží 1900,0m2*0,50 = 950,000 [A]</t>
  </si>
  <si>
    <t>zemina</t>
  </si>
  <si>
    <t>21452</t>
  </si>
  <si>
    <t>SANAČNÍ VRSTVY Z KAMENIVA DRCENÉHO</t>
  </si>
  <si>
    <t>21461C</t>
  </si>
  <si>
    <t>SEPARAČNÍ GEOTEXTILIE DO 300G/M2</t>
  </si>
  <si>
    <t>položka realizována pouze na přímý pokyn TDI a geologa stavby na základě skutečných poměrů podloží na stavbě
netkaná, dle TP, S7</t>
  </si>
  <si>
    <t>sanace podloží 1900,0m2 = 1900,000 [A]</t>
  </si>
  <si>
    <t>001</t>
  </si>
  <si>
    <t>Demontáž stožáru VO vč. základu</t>
  </si>
  <si>
    <t>ks</t>
  </si>
  <si>
    <t>002</t>
  </si>
  <si>
    <t>Demontáž stávajícho svítidla</t>
  </si>
  <si>
    <t>003</t>
  </si>
  <si>
    <t>Demontáž zemního kabelového vedení VO</t>
  </si>
  <si>
    <t>m</t>
  </si>
  <si>
    <t>004</t>
  </si>
  <si>
    <t>Stožár kónický vetknutý, lakovaný, výška 8m</t>
  </si>
  <si>
    <t>výška počítána od úrovně chodníku ke svítidlu včetně výložníku</t>
  </si>
  <si>
    <t>005</t>
  </si>
  <si>
    <t>Stožár kónický vetknutý, zesílený pro montáž informačního systému, lakovaný, výška 8m</t>
  </si>
  <si>
    <t>výška počítána od úrovně chodníku ke svítidlu včetně výložníku, prostor pro 2 stožárové svorkovnice</t>
  </si>
  <si>
    <t>006</t>
  </si>
  <si>
    <t>Rovný výložník pro stožár 8m, lakovaný, délka 1m</t>
  </si>
  <si>
    <t>007</t>
  </si>
  <si>
    <t>Stožárová svorkovnice 9.16.4, 1x6A</t>
  </si>
  <si>
    <t>008</t>
  </si>
  <si>
    <t>Demontáž a zpětná montáž signalizace parkovacího systému, úprava objímek, doplění gumové ochrany stožáru, přepojení, komplet</t>
  </si>
  <si>
    <t>009</t>
  </si>
  <si>
    <t>Pouliční VO svítidlo, LED 26,9W, 3770lm, 2700K, Ra70, elektronický programovatelný předřadník s autonomním režimem stmívání</t>
  </si>
  <si>
    <t>silniční optický systém ST1.0, G3, IP67, IK09, třída ochrany II, tlakově litý hliník, RAL 9007</t>
  </si>
  <si>
    <t>010</t>
  </si>
  <si>
    <t>Programování předřadníku svítidla</t>
  </si>
  <si>
    <t>011</t>
  </si>
  <si>
    <t>Přepojení vývodů v rozvaděči ZMLB099 dle požadavků správce</t>
  </si>
  <si>
    <t>012</t>
  </si>
  <si>
    <t>Kabel CYKY 4x10</t>
  </si>
  <si>
    <t>013</t>
  </si>
  <si>
    <t>Kabel CYKY 3x4</t>
  </si>
  <si>
    <t>014</t>
  </si>
  <si>
    <t>Kabel CYKY 3x1,5</t>
  </si>
  <si>
    <t>015</t>
  </si>
  <si>
    <t>Zemnící pásovina FeZn 30x4</t>
  </si>
  <si>
    <t>016</t>
  </si>
  <si>
    <t>Zemnící drát FeZn 10mm/PVC</t>
  </si>
  <si>
    <t>017</t>
  </si>
  <si>
    <t>Oko na zemnící drát M8</t>
  </si>
  <si>
    <t>018</t>
  </si>
  <si>
    <t>Svorka SK</t>
  </si>
  <si>
    <t>019</t>
  </si>
  <si>
    <t>Chránička KOPOFLEX 50</t>
  </si>
  <si>
    <t>020</t>
  </si>
  <si>
    <t>Chrániška KOPODUR 110</t>
  </si>
  <si>
    <t>021</t>
  </si>
  <si>
    <t>Výkop pro betonový základ stožáru</t>
  </si>
  <si>
    <t>022</t>
  </si>
  <si>
    <t>Betonový základ pro stožár s pouzdrem</t>
  </si>
  <si>
    <t>023</t>
  </si>
  <si>
    <t>Výkop ruční 30x60</t>
  </si>
  <si>
    <t>bm</t>
  </si>
  <si>
    <t>024</t>
  </si>
  <si>
    <t>Zához včetně hutnění 30x40</t>
  </si>
  <si>
    <t>025</t>
  </si>
  <si>
    <t>Výkop ruční 50x120</t>
  </si>
  <si>
    <t>026</t>
  </si>
  <si>
    <t>Zához včetně hutnění 50x100</t>
  </si>
  <si>
    <t>027</t>
  </si>
  <si>
    <t>Pískové lože 20cm</t>
  </si>
  <si>
    <t>028</t>
  </si>
  <si>
    <t>Provizorní úprava terénu</t>
  </si>
  <si>
    <t>m2</t>
  </si>
  <si>
    <t>029</t>
  </si>
  <si>
    <t>Signalizační fólie</t>
  </si>
  <si>
    <t>030</t>
  </si>
  <si>
    <t>Spojovací a montážní materiál</t>
  </si>
  <si>
    <t>soub</t>
  </si>
  <si>
    <t>031</t>
  </si>
  <si>
    <t>Napojení na stávající rozvody</t>
  </si>
  <si>
    <t>032</t>
  </si>
  <si>
    <t>Odvoz a likvidace odpadu</t>
  </si>
  <si>
    <t>033</t>
  </si>
  <si>
    <t>Pronájem plošiny</t>
  </si>
  <si>
    <t>hod</t>
  </si>
  <si>
    <t>034</t>
  </si>
  <si>
    <t>Pronájem jeřábu</t>
  </si>
  <si>
    <t>035</t>
  </si>
  <si>
    <t>Doprava</t>
  </si>
  <si>
    <t>036</t>
  </si>
  <si>
    <t>Výchozí revize</t>
  </si>
</sst>
</file>

<file path=xl/styles.xml><?xml version="1.0" encoding="utf-8"?>
<styleSheet xmlns="http://schemas.openxmlformats.org/spreadsheetml/2006/main">
  <numFmts count="2">
    <numFmt numFmtId="164" formatCode="#\ ###\ ###\ ###\ ##0.00"/>
    <numFmt numFmtId="165" formatCode="#\ ###\ ###\ ###\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8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4" fillId="2" borderId="0" xfId="3" applyFill="1">
      <alignment horizontal="right" vertical="center" wrapText="1"/>
    </xf>
    <xf numFmtId="164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0" fontId="4" fillId="0" borderId="1" xfId="5" applyBorder="1">
      <alignment horizontal="left" vertical="center" wrapText="1"/>
    </xf>
    <xf numFmtId="164" fontId="4" fillId="0" borderId="1" xfId="5" applyNumberFormat="1" applyBorder="1">
      <alignment horizontal="lef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6" applyFill="1" applyBorder="1">
      <alignment horizontal="left" vertical="center" wrapText="1"/>
    </xf>
    <xf numFmtId="0" fontId="6" fillId="2" borderId="0" xfId="6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4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8" fillId="0" borderId="0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8" fillId="0" borderId="17" xfId="0" applyFont="1" applyBorder="1" applyAlignment="1">
      <alignment wrapText="1"/>
    </xf>
    <xf numFmtId="0" fontId="0" fillId="0" borderId="18" xfId="0" applyBorder="1"/>
    <xf numFmtId="0" fontId="8" fillId="0" borderId="7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7" xfId="0" applyBorder="1" applyAlignment="1">
      <alignment wrapText="1"/>
    </xf>
    <xf numFmtId="0" fontId="3" fillId="2" borderId="0" xfId="2" applyFill="1">
      <alignment horizontal="left" vertical="center" wrapText="1"/>
    </xf>
    <xf numFmtId="0" fontId="0" fillId="2" borderId="0" xfId="0" applyFill="1"/>
    <xf numFmtId="0" fontId="6" fillId="2" borderId="0" xfId="6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</cellXfs>
  <cellStyles count="14">
    <cellStyle name="NadpisRekapitulaceSoupisPraciStyle" xfId="2"/>
    <cellStyle name="NadpisStrukturyStyle" xfId="7"/>
    <cellStyle name="NadpisySloupcuStyle" xfId="4"/>
    <cellStyle name="NormalBoldLeftStyle" xfId="9"/>
    <cellStyle name="NormalBoldRightStyle" xfId="10"/>
    <cellStyle name="NormalBoldStyle" xfId="5"/>
    <cellStyle name="NormalLeftStyle" xfId="11"/>
    <cellStyle name="normální" xfId="0" builtinId="0"/>
    <cellStyle name="NormalRightStyle" xfId="12"/>
    <cellStyle name="NormalStyle" xfId="1"/>
    <cellStyle name="PolDoplnInfoStyle" xfId="13"/>
    <cellStyle name="RekapitulaceCenyStyle" xfId="3"/>
    <cellStyle name="StavbaRozpocetHeaderStyle" xfId="6"/>
    <cellStyle name="StavebniDilStyle" xf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3"/>
  <sheetViews>
    <sheetView tabSelected="1" workbookViewId="0"/>
  </sheetViews>
  <sheetFormatPr defaultRowHeight="15"/>
  <cols>
    <col min="1" max="1" width="14.85546875" customWidth="1"/>
    <col min="2" max="2" width="56.85546875" customWidth="1"/>
    <col min="3" max="5" width="19.42578125" customWidth="1"/>
  </cols>
  <sheetData>
    <row r="1" spans="1:5">
      <c r="A1" s="1" t="s">
        <v>0</v>
      </c>
      <c r="B1" s="2" t="s">
        <v>1</v>
      </c>
      <c r="C1" s="3"/>
      <c r="D1" s="3"/>
      <c r="E1" s="3"/>
    </row>
    <row r="2" spans="1:5">
      <c r="A2" s="1"/>
      <c r="B2" s="50" t="s">
        <v>2</v>
      </c>
      <c r="C2" s="3"/>
      <c r="D2" s="3"/>
      <c r="E2" s="3"/>
    </row>
    <row r="3" spans="1:5">
      <c r="A3" s="3"/>
      <c r="B3" s="51"/>
      <c r="C3" s="3"/>
      <c r="D3" s="3"/>
      <c r="E3" s="3"/>
    </row>
    <row r="4" spans="1:5" ht="48" customHeight="1">
      <c r="A4" s="3"/>
      <c r="B4" s="50" t="s">
        <v>3</v>
      </c>
      <c r="C4" s="51"/>
      <c r="D4" s="51"/>
      <c r="E4" s="51"/>
    </row>
    <row r="5" spans="1:5">
      <c r="A5" s="3"/>
      <c r="B5" s="3"/>
      <c r="C5" s="3"/>
      <c r="D5" s="3"/>
      <c r="E5" s="3"/>
    </row>
    <row r="6" spans="1:5">
      <c r="A6" s="3"/>
      <c r="B6" s="4" t="s">
        <v>4</v>
      </c>
      <c r="C6" s="5">
        <f>SUM(C10:C13)</f>
        <v>0</v>
      </c>
      <c r="D6" s="3"/>
      <c r="E6" s="3"/>
    </row>
    <row r="7" spans="1:5">
      <c r="A7" s="3"/>
      <c r="B7" s="4" t="s">
        <v>5</v>
      </c>
      <c r="C7" s="5">
        <f>SUM(E10:E13)</f>
        <v>0</v>
      </c>
      <c r="D7" s="3"/>
      <c r="E7" s="3"/>
    </row>
    <row r="8" spans="1:5">
      <c r="A8" s="3"/>
      <c r="B8" s="3"/>
      <c r="C8" s="3"/>
      <c r="D8" s="3"/>
      <c r="E8" s="3"/>
    </row>
    <row r="9" spans="1:5">
      <c r="A9" s="6" t="s">
        <v>6</v>
      </c>
      <c r="B9" s="6" t="s">
        <v>7</v>
      </c>
      <c r="C9" s="6" t="s">
        <v>8</v>
      </c>
      <c r="D9" s="6" t="s">
        <v>9</v>
      </c>
      <c r="E9" s="6" t="s">
        <v>10</v>
      </c>
    </row>
    <row r="10" spans="1:5">
      <c r="A10" s="7" t="s">
        <v>11</v>
      </c>
      <c r="B10" s="8" t="s">
        <v>12</v>
      </c>
      <c r="C10" s="9">
        <f>'000'!I3</f>
        <v>0</v>
      </c>
      <c r="D10" s="9">
        <f>SUMIFS('000'!O:O,'000'!A:A,"P")</f>
        <v>0</v>
      </c>
      <c r="E10" s="9">
        <f>C10+D10</f>
        <v>0</v>
      </c>
    </row>
    <row r="11" spans="1:5">
      <c r="A11" s="7" t="s">
        <v>13</v>
      </c>
      <c r="B11" s="8" t="s">
        <v>14</v>
      </c>
      <c r="C11" s="9">
        <f>'101'!I3</f>
        <v>0</v>
      </c>
      <c r="D11" s="9">
        <f>SUMIFS('101'!O:O,'101'!A:A,"P")</f>
        <v>0</v>
      </c>
      <c r="E11" s="9">
        <f>C11+D11</f>
        <v>0</v>
      </c>
    </row>
    <row r="12" spans="1:5">
      <c r="A12" s="7" t="s">
        <v>15</v>
      </c>
      <c r="B12" s="8" t="s">
        <v>16</v>
      </c>
      <c r="C12" s="9">
        <f>'101.1'!I3</f>
        <v>0</v>
      </c>
      <c r="D12" s="9">
        <f>SUMIFS('101.1'!O:O,'101.1'!A:A,"P")</f>
        <v>0</v>
      </c>
      <c r="E12" s="9">
        <f>C12+D12</f>
        <v>0</v>
      </c>
    </row>
    <row r="13" spans="1:5">
      <c r="A13" s="7" t="s">
        <v>17</v>
      </c>
      <c r="B13" s="8" t="s">
        <v>18</v>
      </c>
      <c r="C13" s="9">
        <f>'401'!I3</f>
        <v>0</v>
      </c>
      <c r="D13" s="9">
        <f>SUMIFS('401'!O:O,'401'!A:A,"P")</f>
        <v>0</v>
      </c>
      <c r="E13" s="9">
        <f>C13+D13</f>
        <v>0</v>
      </c>
    </row>
  </sheetData>
  <mergeCells count="2">
    <mergeCell ref="B2:B3"/>
    <mergeCell ref="B4:E4"/>
  </mergeCells>
  <pageMargins left="0.70866141732283472" right="0.70866141732283472" top="0.78740157480314965" bottom="0.78740157480314965" header="0.31496062992125984" footer="0.31496062992125984"/>
  <pageSetup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9"/>
  <sheetViews>
    <sheetView topLeftCell="B1"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>
      <c r="A2" s="1"/>
      <c r="B2" s="14"/>
      <c r="C2" s="15"/>
      <c r="D2" s="15"/>
      <c r="E2" s="16" t="s">
        <v>19</v>
      </c>
      <c r="F2" s="15"/>
      <c r="G2" s="15"/>
      <c r="H2" s="15"/>
      <c r="I2" s="15"/>
      <c r="J2" s="17"/>
    </row>
    <row r="3" spans="1:16">
      <c r="A3" s="3" t="s">
        <v>20</v>
      </c>
      <c r="B3" s="18" t="s">
        <v>21</v>
      </c>
      <c r="C3" s="52" t="s">
        <v>22</v>
      </c>
      <c r="D3" s="53"/>
      <c r="E3" s="19" t="s">
        <v>23</v>
      </c>
      <c r="F3" s="15"/>
      <c r="G3" s="15"/>
      <c r="H3" s="20" t="s">
        <v>11</v>
      </c>
      <c r="I3" s="21">
        <f>SUMIFS(I8:I29,A8:A29,"SD")</f>
        <v>0</v>
      </c>
      <c r="J3" s="17"/>
      <c r="O3">
        <v>0</v>
      </c>
      <c r="P3">
        <v>2</v>
      </c>
    </row>
    <row r="4" spans="1:16">
      <c r="A4" s="3" t="s">
        <v>24</v>
      </c>
      <c r="B4" s="18" t="s">
        <v>25</v>
      </c>
      <c r="C4" s="52" t="s">
        <v>11</v>
      </c>
      <c r="D4" s="53"/>
      <c r="E4" s="19" t="s">
        <v>12</v>
      </c>
      <c r="F4" s="15"/>
      <c r="G4" s="15"/>
      <c r="H4" s="15"/>
      <c r="I4" s="15"/>
      <c r="J4" s="17"/>
      <c r="O4">
        <v>0.12</v>
      </c>
      <c r="P4">
        <v>2</v>
      </c>
    </row>
    <row r="5" spans="1:16">
      <c r="A5" s="54" t="s">
        <v>26</v>
      </c>
      <c r="B5" s="55" t="s">
        <v>27</v>
      </c>
      <c r="C5" s="56" t="s">
        <v>28</v>
      </c>
      <c r="D5" s="56" t="s">
        <v>29</v>
      </c>
      <c r="E5" s="56" t="s">
        <v>30</v>
      </c>
      <c r="F5" s="56" t="s">
        <v>31</v>
      </c>
      <c r="G5" s="56" t="s">
        <v>32</v>
      </c>
      <c r="H5" s="56" t="s">
        <v>33</v>
      </c>
      <c r="I5" s="56"/>
      <c r="J5" s="57" t="s">
        <v>34</v>
      </c>
      <c r="O5">
        <v>0.21</v>
      </c>
    </row>
    <row r="6" spans="1:16">
      <c r="A6" s="54"/>
      <c r="B6" s="55"/>
      <c r="C6" s="56"/>
      <c r="D6" s="56"/>
      <c r="E6" s="56"/>
      <c r="F6" s="56"/>
      <c r="G6" s="56"/>
      <c r="H6" s="6" t="s">
        <v>35</v>
      </c>
      <c r="I6" s="6" t="s">
        <v>36</v>
      </c>
      <c r="J6" s="57"/>
    </row>
    <row r="7" spans="1:16">
      <c r="A7" s="24">
        <v>0</v>
      </c>
      <c r="B7" s="22">
        <v>1</v>
      </c>
      <c r="C7" s="25">
        <v>2</v>
      </c>
      <c r="D7" s="6">
        <v>3</v>
      </c>
      <c r="E7" s="25">
        <v>4</v>
      </c>
      <c r="F7" s="6">
        <v>5</v>
      </c>
      <c r="G7" s="6">
        <v>6</v>
      </c>
      <c r="H7" s="6">
        <v>7</v>
      </c>
      <c r="I7" s="25">
        <v>8</v>
      </c>
      <c r="J7" s="23">
        <v>9</v>
      </c>
    </row>
    <row r="8" spans="1:16">
      <c r="A8" s="26" t="s">
        <v>37</v>
      </c>
      <c r="B8" s="27"/>
      <c r="C8" s="28" t="s">
        <v>38</v>
      </c>
      <c r="D8" s="29"/>
      <c r="E8" s="26" t="s">
        <v>39</v>
      </c>
      <c r="F8" s="29"/>
      <c r="G8" s="29"/>
      <c r="H8" s="29"/>
      <c r="I8" s="30">
        <f>SUMIFS(I9:I29,A9:A29,"P")</f>
        <v>0</v>
      </c>
      <c r="J8" s="31"/>
    </row>
    <row r="9" spans="1:16">
      <c r="A9" s="32" t="s">
        <v>40</v>
      </c>
      <c r="B9" s="32">
        <v>1</v>
      </c>
      <c r="C9" s="33" t="s">
        <v>41</v>
      </c>
      <c r="D9" s="32" t="s">
        <v>42</v>
      </c>
      <c r="E9" s="34" t="s">
        <v>43</v>
      </c>
      <c r="F9" s="35" t="s">
        <v>44</v>
      </c>
      <c r="G9" s="36">
        <v>1</v>
      </c>
      <c r="H9" s="37">
        <v>0</v>
      </c>
      <c r="I9" s="37">
        <f>ROUND(G9*H9,P4)</f>
        <v>0</v>
      </c>
      <c r="J9" s="32"/>
      <c r="O9" s="38">
        <f>I9*0.21</f>
        <v>0</v>
      </c>
      <c r="P9">
        <v>3</v>
      </c>
    </row>
    <row r="10" spans="1:16" ht="225">
      <c r="A10" s="32" t="s">
        <v>45</v>
      </c>
      <c r="B10" s="39"/>
      <c r="C10" s="40"/>
      <c r="D10" s="40"/>
      <c r="E10" s="34" t="s">
        <v>46</v>
      </c>
      <c r="F10" s="40"/>
      <c r="G10" s="40"/>
      <c r="H10" s="40"/>
      <c r="I10" s="40"/>
      <c r="J10" s="41"/>
    </row>
    <row r="11" spans="1:16">
      <c r="A11" s="32" t="s">
        <v>47</v>
      </c>
      <c r="B11" s="39"/>
      <c r="C11" s="40"/>
      <c r="D11" s="40"/>
      <c r="E11" s="42" t="s">
        <v>42</v>
      </c>
      <c r="F11" s="40"/>
      <c r="G11" s="40"/>
      <c r="H11" s="40"/>
      <c r="I11" s="40"/>
      <c r="J11" s="41"/>
    </row>
    <row r="12" spans="1:16">
      <c r="A12" s="32" t="s">
        <v>40</v>
      </c>
      <c r="B12" s="32">
        <v>2</v>
      </c>
      <c r="C12" s="33" t="s">
        <v>48</v>
      </c>
      <c r="D12" s="32" t="s">
        <v>42</v>
      </c>
      <c r="E12" s="34" t="s">
        <v>49</v>
      </c>
      <c r="F12" s="35" t="s">
        <v>44</v>
      </c>
      <c r="G12" s="36">
        <v>1</v>
      </c>
      <c r="H12" s="37">
        <v>0</v>
      </c>
      <c r="I12" s="37">
        <f>ROUND(G12*H12,P4)</f>
        <v>0</v>
      </c>
      <c r="J12" s="32"/>
      <c r="O12" s="38">
        <f>I12*0.21</f>
        <v>0</v>
      </c>
      <c r="P12">
        <v>3</v>
      </c>
    </row>
    <row r="13" spans="1:16" ht="75">
      <c r="A13" s="32" t="s">
        <v>45</v>
      </c>
      <c r="B13" s="39"/>
      <c r="C13" s="40"/>
      <c r="D13" s="40"/>
      <c r="E13" s="34" t="s">
        <v>50</v>
      </c>
      <c r="F13" s="40"/>
      <c r="G13" s="40"/>
      <c r="H13" s="40"/>
      <c r="I13" s="40"/>
      <c r="J13" s="41"/>
    </row>
    <row r="14" spans="1:16">
      <c r="A14" s="32" t="s">
        <v>47</v>
      </c>
      <c r="B14" s="39"/>
      <c r="C14" s="40"/>
      <c r="D14" s="40"/>
      <c r="E14" s="42" t="s">
        <v>42</v>
      </c>
      <c r="F14" s="40"/>
      <c r="G14" s="40"/>
      <c r="H14" s="40"/>
      <c r="I14" s="40"/>
      <c r="J14" s="41"/>
    </row>
    <row r="15" spans="1:16">
      <c r="A15" s="32" t="s">
        <v>40</v>
      </c>
      <c r="B15" s="32">
        <v>3</v>
      </c>
      <c r="C15" s="33" t="s">
        <v>51</v>
      </c>
      <c r="D15" s="32" t="s">
        <v>52</v>
      </c>
      <c r="E15" s="34" t="s">
        <v>53</v>
      </c>
      <c r="F15" s="35" t="s">
        <v>44</v>
      </c>
      <c r="G15" s="36">
        <v>1</v>
      </c>
      <c r="H15" s="37">
        <v>0</v>
      </c>
      <c r="I15" s="37">
        <f>ROUND(G15*H15,P4)</f>
        <v>0</v>
      </c>
      <c r="J15" s="32"/>
      <c r="O15" s="38">
        <f>I15*0.21</f>
        <v>0</v>
      </c>
      <c r="P15">
        <v>3</v>
      </c>
    </row>
    <row r="16" spans="1:16" ht="60">
      <c r="A16" s="32" t="s">
        <v>45</v>
      </c>
      <c r="B16" s="39"/>
      <c r="C16" s="40"/>
      <c r="D16" s="40"/>
      <c r="E16" s="34" t="s">
        <v>54</v>
      </c>
      <c r="F16" s="40"/>
      <c r="G16" s="40"/>
      <c r="H16" s="40"/>
      <c r="I16" s="40"/>
      <c r="J16" s="41"/>
    </row>
    <row r="17" spans="1:16">
      <c r="A17" s="32" t="s">
        <v>47</v>
      </c>
      <c r="B17" s="39"/>
      <c r="C17" s="40"/>
      <c r="D17" s="40"/>
      <c r="E17" s="42" t="s">
        <v>42</v>
      </c>
      <c r="F17" s="40"/>
      <c r="G17" s="40"/>
      <c r="H17" s="40"/>
      <c r="I17" s="40"/>
      <c r="J17" s="41"/>
    </row>
    <row r="18" spans="1:16">
      <c r="A18" s="32" t="s">
        <v>40</v>
      </c>
      <c r="B18" s="32">
        <v>4</v>
      </c>
      <c r="C18" s="33" t="s">
        <v>51</v>
      </c>
      <c r="D18" s="32" t="s">
        <v>55</v>
      </c>
      <c r="E18" s="34" t="s">
        <v>53</v>
      </c>
      <c r="F18" s="35" t="s">
        <v>44</v>
      </c>
      <c r="G18" s="36">
        <v>1</v>
      </c>
      <c r="H18" s="37">
        <v>0</v>
      </c>
      <c r="I18" s="37">
        <f>ROUND(G18*H18,P4)</f>
        <v>0</v>
      </c>
      <c r="J18" s="32"/>
      <c r="O18" s="38">
        <f>I18*0.21</f>
        <v>0</v>
      </c>
      <c r="P18">
        <v>3</v>
      </c>
    </row>
    <row r="19" spans="1:16" ht="105">
      <c r="A19" s="32" t="s">
        <v>45</v>
      </c>
      <c r="B19" s="39"/>
      <c r="C19" s="40"/>
      <c r="D19" s="40"/>
      <c r="E19" s="34" t="s">
        <v>56</v>
      </c>
      <c r="F19" s="40"/>
      <c r="G19" s="40"/>
      <c r="H19" s="40"/>
      <c r="I19" s="40"/>
      <c r="J19" s="41"/>
    </row>
    <row r="20" spans="1:16">
      <c r="A20" s="32" t="s">
        <v>47</v>
      </c>
      <c r="B20" s="39"/>
      <c r="C20" s="40"/>
      <c r="D20" s="40"/>
      <c r="E20" s="42" t="s">
        <v>42</v>
      </c>
      <c r="F20" s="40"/>
      <c r="G20" s="40"/>
      <c r="H20" s="40"/>
      <c r="I20" s="40"/>
      <c r="J20" s="41"/>
    </row>
    <row r="21" spans="1:16">
      <c r="A21" s="32" t="s">
        <v>40</v>
      </c>
      <c r="B21" s="32">
        <v>5</v>
      </c>
      <c r="C21" s="33" t="s">
        <v>57</v>
      </c>
      <c r="D21" s="32" t="s">
        <v>42</v>
      </c>
      <c r="E21" s="34" t="s">
        <v>58</v>
      </c>
      <c r="F21" s="35" t="s">
        <v>44</v>
      </c>
      <c r="G21" s="36">
        <v>1</v>
      </c>
      <c r="H21" s="37">
        <v>0</v>
      </c>
      <c r="I21" s="37">
        <f>ROUND(G21*H21,P4)</f>
        <v>0</v>
      </c>
      <c r="J21" s="32"/>
      <c r="O21" s="38">
        <f>I21*0.21</f>
        <v>0</v>
      </c>
      <c r="P21">
        <v>3</v>
      </c>
    </row>
    <row r="22" spans="1:16">
      <c r="A22" s="32" t="s">
        <v>45</v>
      </c>
      <c r="B22" s="39"/>
      <c r="C22" s="40"/>
      <c r="D22" s="40"/>
      <c r="E22" s="34" t="s">
        <v>59</v>
      </c>
      <c r="F22" s="40"/>
      <c r="G22" s="40"/>
      <c r="H22" s="40"/>
      <c r="I22" s="40"/>
      <c r="J22" s="41"/>
    </row>
    <row r="23" spans="1:16">
      <c r="A23" s="32" t="s">
        <v>47</v>
      </c>
      <c r="B23" s="39"/>
      <c r="C23" s="40"/>
      <c r="D23" s="40"/>
      <c r="E23" s="42" t="s">
        <v>42</v>
      </c>
      <c r="F23" s="40"/>
      <c r="G23" s="40"/>
      <c r="H23" s="40"/>
      <c r="I23" s="40"/>
      <c r="J23" s="41"/>
    </row>
    <row r="24" spans="1:16" ht="30">
      <c r="A24" s="32" t="s">
        <v>40</v>
      </c>
      <c r="B24" s="32">
        <v>6</v>
      </c>
      <c r="C24" s="33" t="s">
        <v>60</v>
      </c>
      <c r="D24" s="32" t="s">
        <v>42</v>
      </c>
      <c r="E24" s="34" t="s">
        <v>61</v>
      </c>
      <c r="F24" s="35" t="s">
        <v>44</v>
      </c>
      <c r="G24" s="36">
        <v>1</v>
      </c>
      <c r="H24" s="37">
        <v>0</v>
      </c>
      <c r="I24" s="37">
        <f>ROUND(G24*H24,P4)</f>
        <v>0</v>
      </c>
      <c r="J24" s="32"/>
      <c r="O24" s="38">
        <f>I24*0.21</f>
        <v>0</v>
      </c>
      <c r="P24">
        <v>3</v>
      </c>
    </row>
    <row r="25" spans="1:16">
      <c r="A25" s="32" t="s">
        <v>45</v>
      </c>
      <c r="B25" s="39"/>
      <c r="C25" s="40"/>
      <c r="D25" s="40"/>
      <c r="E25" s="34" t="s">
        <v>62</v>
      </c>
      <c r="F25" s="40"/>
      <c r="G25" s="40"/>
      <c r="H25" s="40"/>
      <c r="I25" s="40"/>
      <c r="J25" s="41"/>
    </row>
    <row r="26" spans="1:16">
      <c r="A26" s="32" t="s">
        <v>47</v>
      </c>
      <c r="B26" s="39"/>
      <c r="C26" s="40"/>
      <c r="D26" s="40"/>
      <c r="E26" s="42" t="s">
        <v>42</v>
      </c>
      <c r="F26" s="40"/>
      <c r="G26" s="40"/>
      <c r="H26" s="40"/>
      <c r="I26" s="40"/>
      <c r="J26" s="41"/>
    </row>
    <row r="27" spans="1:16">
      <c r="A27" s="32" t="s">
        <v>40</v>
      </c>
      <c r="B27" s="32">
        <v>7</v>
      </c>
      <c r="C27" s="33" t="s">
        <v>63</v>
      </c>
      <c r="D27" s="32" t="s">
        <v>42</v>
      </c>
      <c r="E27" s="34" t="s">
        <v>64</v>
      </c>
      <c r="F27" s="35" t="s">
        <v>44</v>
      </c>
      <c r="G27" s="36">
        <v>1</v>
      </c>
      <c r="H27" s="37">
        <v>0</v>
      </c>
      <c r="I27" s="37">
        <f>ROUND(G27*H27,P4)</f>
        <v>0</v>
      </c>
      <c r="J27" s="32"/>
      <c r="O27" s="38">
        <f>I27*0.21</f>
        <v>0</v>
      </c>
      <c r="P27">
        <v>3</v>
      </c>
    </row>
    <row r="28" spans="1:16" ht="255">
      <c r="A28" s="32" t="s">
        <v>45</v>
      </c>
      <c r="B28" s="39"/>
      <c r="C28" s="40"/>
      <c r="D28" s="40"/>
      <c r="E28" s="34" t="s">
        <v>65</v>
      </c>
      <c r="F28" s="40"/>
      <c r="G28" s="40"/>
      <c r="H28" s="40"/>
      <c r="I28" s="40"/>
      <c r="J28" s="41"/>
    </row>
    <row r="29" spans="1:16">
      <c r="A29" s="32" t="s">
        <v>47</v>
      </c>
      <c r="B29" s="43"/>
      <c r="C29" s="44"/>
      <c r="D29" s="44"/>
      <c r="E29" s="45" t="s">
        <v>42</v>
      </c>
      <c r="F29" s="44"/>
      <c r="G29" s="44"/>
      <c r="H29" s="44"/>
      <c r="I29" s="44"/>
      <c r="J29" s="46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0866141732283472" right="0.70866141732283472" top="0.78740157480314965" bottom="0.78740157480314965" header="0.31496062992125984" footer="0.31496062992125984"/>
  <pageSetup scale="6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12"/>
  <sheetViews>
    <sheetView topLeftCell="B1"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>
      <c r="A2" s="1"/>
      <c r="B2" s="14"/>
      <c r="C2" s="15"/>
      <c r="D2" s="15"/>
      <c r="E2" s="16" t="s">
        <v>19</v>
      </c>
      <c r="F2" s="15"/>
      <c r="G2" s="15"/>
      <c r="H2" s="15"/>
      <c r="I2" s="15"/>
      <c r="J2" s="17"/>
    </row>
    <row r="3" spans="1:16">
      <c r="A3" s="3" t="s">
        <v>20</v>
      </c>
      <c r="B3" s="18" t="s">
        <v>21</v>
      </c>
      <c r="C3" s="52" t="s">
        <v>22</v>
      </c>
      <c r="D3" s="53"/>
      <c r="E3" s="19" t="s">
        <v>23</v>
      </c>
      <c r="F3" s="15"/>
      <c r="G3" s="15"/>
      <c r="H3" s="20" t="s">
        <v>13</v>
      </c>
      <c r="I3" s="21">
        <f>SUMIFS(I8:I212,A8:A212,"SD")</f>
        <v>0</v>
      </c>
      <c r="J3" s="17"/>
      <c r="O3">
        <v>0</v>
      </c>
      <c r="P3">
        <v>2</v>
      </c>
    </row>
    <row r="4" spans="1:16">
      <c r="A4" s="3" t="s">
        <v>24</v>
      </c>
      <c r="B4" s="18" t="s">
        <v>25</v>
      </c>
      <c r="C4" s="52" t="s">
        <v>13</v>
      </c>
      <c r="D4" s="53"/>
      <c r="E4" s="19" t="s">
        <v>14</v>
      </c>
      <c r="F4" s="15"/>
      <c r="G4" s="15"/>
      <c r="H4" s="15"/>
      <c r="I4" s="15"/>
      <c r="J4" s="17"/>
      <c r="O4">
        <v>0.12</v>
      </c>
      <c r="P4">
        <v>2</v>
      </c>
    </row>
    <row r="5" spans="1:16">
      <c r="A5" s="54" t="s">
        <v>26</v>
      </c>
      <c r="B5" s="55" t="s">
        <v>27</v>
      </c>
      <c r="C5" s="56" t="s">
        <v>28</v>
      </c>
      <c r="D5" s="56" t="s">
        <v>29</v>
      </c>
      <c r="E5" s="56" t="s">
        <v>30</v>
      </c>
      <c r="F5" s="56" t="s">
        <v>31</v>
      </c>
      <c r="G5" s="56" t="s">
        <v>32</v>
      </c>
      <c r="H5" s="56" t="s">
        <v>33</v>
      </c>
      <c r="I5" s="56"/>
      <c r="J5" s="57" t="s">
        <v>34</v>
      </c>
      <c r="O5">
        <v>0.21</v>
      </c>
    </row>
    <row r="6" spans="1:16">
      <c r="A6" s="54"/>
      <c r="B6" s="55"/>
      <c r="C6" s="56"/>
      <c r="D6" s="56"/>
      <c r="E6" s="56"/>
      <c r="F6" s="56"/>
      <c r="G6" s="56"/>
      <c r="H6" s="6" t="s">
        <v>35</v>
      </c>
      <c r="I6" s="6" t="s">
        <v>36</v>
      </c>
      <c r="J6" s="57"/>
    </row>
    <row r="7" spans="1:16">
      <c r="A7" s="24">
        <v>0</v>
      </c>
      <c r="B7" s="22">
        <v>1</v>
      </c>
      <c r="C7" s="25">
        <v>2</v>
      </c>
      <c r="D7" s="6">
        <v>3</v>
      </c>
      <c r="E7" s="25">
        <v>4</v>
      </c>
      <c r="F7" s="6">
        <v>5</v>
      </c>
      <c r="G7" s="6">
        <v>6</v>
      </c>
      <c r="H7" s="6">
        <v>7</v>
      </c>
      <c r="I7" s="25">
        <v>8</v>
      </c>
      <c r="J7" s="23">
        <v>9</v>
      </c>
    </row>
    <row r="8" spans="1:16">
      <c r="A8" s="26" t="s">
        <v>37</v>
      </c>
      <c r="B8" s="27"/>
      <c r="C8" s="28" t="s">
        <v>38</v>
      </c>
      <c r="D8" s="29"/>
      <c r="E8" s="26" t="s">
        <v>39</v>
      </c>
      <c r="F8" s="29"/>
      <c r="G8" s="29"/>
      <c r="H8" s="29"/>
      <c r="I8" s="30">
        <f>SUMIFS(I9:I21,A9:A21,"P")</f>
        <v>0</v>
      </c>
      <c r="J8" s="31"/>
    </row>
    <row r="9" spans="1:16">
      <c r="A9" s="32" t="s">
        <v>40</v>
      </c>
      <c r="B9" s="32">
        <v>1</v>
      </c>
      <c r="C9" s="33" t="s">
        <v>66</v>
      </c>
      <c r="D9" s="32"/>
      <c r="E9" s="34" t="s">
        <v>67</v>
      </c>
      <c r="F9" s="35" t="s">
        <v>68</v>
      </c>
      <c r="G9" s="36">
        <v>604.04999999999995</v>
      </c>
      <c r="H9" s="37">
        <v>0</v>
      </c>
      <c r="I9" s="37">
        <f>ROUND(G9*H9,P4)</f>
        <v>0</v>
      </c>
      <c r="J9" s="32"/>
      <c r="O9" s="38">
        <f>I9*0.21</f>
        <v>0</v>
      </c>
      <c r="P9">
        <v>3</v>
      </c>
    </row>
    <row r="10" spans="1:16">
      <c r="A10" s="32" t="s">
        <v>45</v>
      </c>
      <c r="B10" s="39"/>
      <c r="C10" s="40"/>
      <c r="D10" s="40"/>
      <c r="E10" s="34" t="s">
        <v>69</v>
      </c>
      <c r="F10" s="40"/>
      <c r="G10" s="40"/>
      <c r="H10" s="40"/>
      <c r="I10" s="40"/>
      <c r="J10" s="41"/>
    </row>
    <row r="11" spans="1:16" ht="45">
      <c r="A11" s="32" t="s">
        <v>47</v>
      </c>
      <c r="B11" s="39"/>
      <c r="C11" s="40"/>
      <c r="D11" s="40"/>
      <c r="E11" s="47" t="s">
        <v>70</v>
      </c>
      <c r="F11" s="40"/>
      <c r="G11" s="40"/>
      <c r="H11" s="40"/>
      <c r="I11" s="40"/>
      <c r="J11" s="41"/>
    </row>
    <row r="12" spans="1:16">
      <c r="A12" s="32" t="s">
        <v>40</v>
      </c>
      <c r="B12" s="32">
        <v>2</v>
      </c>
      <c r="C12" s="33" t="s">
        <v>71</v>
      </c>
      <c r="D12" s="32" t="s">
        <v>42</v>
      </c>
      <c r="E12" s="34" t="s">
        <v>67</v>
      </c>
      <c r="F12" s="35" t="s">
        <v>72</v>
      </c>
      <c r="G12" s="36">
        <v>97.95</v>
      </c>
      <c r="H12" s="37">
        <v>0</v>
      </c>
      <c r="I12" s="37">
        <f>ROUND(G12*H12,P4)</f>
        <v>0</v>
      </c>
      <c r="J12" s="32"/>
      <c r="O12" s="38">
        <f>I12*0.21</f>
        <v>0</v>
      </c>
      <c r="P12">
        <v>3</v>
      </c>
    </row>
    <row r="13" spans="1:16">
      <c r="A13" s="32" t="s">
        <v>45</v>
      </c>
      <c r="B13" s="39"/>
      <c r="C13" s="40"/>
      <c r="D13" s="40"/>
      <c r="E13" s="34" t="s">
        <v>73</v>
      </c>
      <c r="F13" s="40"/>
      <c r="G13" s="40"/>
      <c r="H13" s="40"/>
      <c r="I13" s="40"/>
      <c r="J13" s="41"/>
    </row>
    <row r="14" spans="1:16" ht="135">
      <c r="A14" s="32" t="s">
        <v>47</v>
      </c>
      <c r="B14" s="39"/>
      <c r="C14" s="40"/>
      <c r="D14" s="40"/>
      <c r="E14" s="47" t="s">
        <v>74</v>
      </c>
      <c r="F14" s="40"/>
      <c r="G14" s="40"/>
      <c r="H14" s="40"/>
      <c r="I14" s="40"/>
      <c r="J14" s="41"/>
    </row>
    <row r="15" spans="1:16" ht="30">
      <c r="A15" s="32" t="s">
        <v>40</v>
      </c>
      <c r="B15" s="32">
        <v>3</v>
      </c>
      <c r="C15" s="33" t="s">
        <v>75</v>
      </c>
      <c r="D15" s="32" t="s">
        <v>42</v>
      </c>
      <c r="E15" s="34" t="s">
        <v>76</v>
      </c>
      <c r="F15" s="35" t="s">
        <v>72</v>
      </c>
      <c r="G15" s="36">
        <v>428.875</v>
      </c>
      <c r="H15" s="37">
        <v>0</v>
      </c>
      <c r="I15" s="37">
        <f>ROUND(G15*H15,P4)</f>
        <v>0</v>
      </c>
      <c r="J15" s="32"/>
      <c r="O15" s="38">
        <f>I15*0.21</f>
        <v>0</v>
      </c>
      <c r="P15">
        <v>3</v>
      </c>
    </row>
    <row r="16" spans="1:16">
      <c r="A16" s="32" t="s">
        <v>45</v>
      </c>
      <c r="B16" s="39"/>
      <c r="C16" s="40"/>
      <c r="D16" s="40"/>
      <c r="E16" s="48"/>
      <c r="F16" s="40"/>
      <c r="G16" s="40"/>
      <c r="H16" s="40"/>
      <c r="I16" s="40"/>
      <c r="J16" s="41"/>
    </row>
    <row r="17" spans="1:16" ht="45">
      <c r="A17" s="32" t="s">
        <v>47</v>
      </c>
      <c r="B17" s="39"/>
      <c r="C17" s="40"/>
      <c r="D17" s="40"/>
      <c r="E17" s="47" t="s">
        <v>77</v>
      </c>
      <c r="F17" s="40"/>
      <c r="G17" s="40"/>
      <c r="H17" s="40"/>
      <c r="I17" s="40"/>
      <c r="J17" s="41"/>
    </row>
    <row r="18" spans="1:16">
      <c r="A18" s="32" t="s">
        <v>40</v>
      </c>
      <c r="B18" s="32">
        <v>4</v>
      </c>
      <c r="C18" s="33" t="s">
        <v>78</v>
      </c>
      <c r="D18" s="32" t="s">
        <v>42</v>
      </c>
      <c r="E18" s="34" t="s">
        <v>79</v>
      </c>
      <c r="F18" s="35" t="s">
        <v>44</v>
      </c>
      <c r="G18" s="36">
        <v>1</v>
      </c>
      <c r="H18" s="37">
        <v>0</v>
      </c>
      <c r="I18" s="37">
        <f>ROUND(G18*H18,P4)</f>
        <v>0</v>
      </c>
      <c r="J18" s="32"/>
      <c r="O18" s="38">
        <f>I18*0.21</f>
        <v>0</v>
      </c>
      <c r="P18">
        <v>3</v>
      </c>
    </row>
    <row r="19" spans="1:16" ht="60">
      <c r="A19" s="32" t="s">
        <v>45</v>
      </c>
      <c r="B19" s="39"/>
      <c r="C19" s="40"/>
      <c r="D19" s="40"/>
      <c r="E19" s="34" t="s">
        <v>80</v>
      </c>
      <c r="F19" s="40"/>
      <c r="G19" s="40"/>
      <c r="H19" s="40"/>
      <c r="I19" s="40"/>
      <c r="J19" s="41"/>
    </row>
    <row r="20" spans="1:16">
      <c r="A20" s="32" t="s">
        <v>40</v>
      </c>
      <c r="B20" s="32">
        <v>5</v>
      </c>
      <c r="C20" s="33" t="s">
        <v>81</v>
      </c>
      <c r="D20" s="32" t="s">
        <v>42</v>
      </c>
      <c r="E20" s="34" t="s">
        <v>82</v>
      </c>
      <c r="F20" s="35" t="s">
        <v>44</v>
      </c>
      <c r="G20" s="36">
        <v>1</v>
      </c>
      <c r="H20" s="37">
        <v>0</v>
      </c>
      <c r="I20" s="37">
        <f>ROUND(G20*H20,P4)</f>
        <v>0</v>
      </c>
      <c r="J20" s="32"/>
      <c r="O20" s="38">
        <f>I20*0.21</f>
        <v>0</v>
      </c>
      <c r="P20">
        <v>3</v>
      </c>
    </row>
    <row r="21" spans="1:16" ht="135">
      <c r="A21" s="32" t="s">
        <v>45</v>
      </c>
      <c r="B21" s="39"/>
      <c r="C21" s="40"/>
      <c r="D21" s="40"/>
      <c r="E21" s="34" t="s">
        <v>83</v>
      </c>
      <c r="F21" s="40"/>
      <c r="G21" s="40"/>
      <c r="H21" s="40"/>
      <c r="I21" s="40"/>
      <c r="J21" s="41"/>
    </row>
    <row r="22" spans="1:16">
      <c r="A22" s="26" t="s">
        <v>37</v>
      </c>
      <c r="B22" s="27"/>
      <c r="C22" s="28" t="s">
        <v>84</v>
      </c>
      <c r="D22" s="29"/>
      <c r="E22" s="26" t="s">
        <v>85</v>
      </c>
      <c r="F22" s="29"/>
      <c r="G22" s="29"/>
      <c r="H22" s="29"/>
      <c r="I22" s="30">
        <f>SUMIFS(I23:I88,A23:A88,"P")</f>
        <v>0</v>
      </c>
      <c r="J22" s="31"/>
    </row>
    <row r="23" spans="1:16" ht="30">
      <c r="A23" s="32" t="s">
        <v>40</v>
      </c>
      <c r="B23" s="32">
        <v>6</v>
      </c>
      <c r="C23" s="33" t="s">
        <v>86</v>
      </c>
      <c r="D23" s="32" t="s">
        <v>42</v>
      </c>
      <c r="E23" s="34" t="s">
        <v>87</v>
      </c>
      <c r="F23" s="35" t="s">
        <v>68</v>
      </c>
      <c r="G23" s="36">
        <v>1.7</v>
      </c>
      <c r="H23" s="37">
        <v>0</v>
      </c>
      <c r="I23" s="37">
        <f>ROUND(G23*H23,P4)</f>
        <v>0</v>
      </c>
      <c r="J23" s="32"/>
      <c r="O23" s="38">
        <f>I23*0.21</f>
        <v>0</v>
      </c>
      <c r="P23">
        <v>3</v>
      </c>
    </row>
    <row r="24" spans="1:16">
      <c r="A24" s="32" t="s">
        <v>45</v>
      </c>
      <c r="B24" s="39"/>
      <c r="C24" s="40"/>
      <c r="D24" s="40"/>
      <c r="E24" s="34" t="s">
        <v>88</v>
      </c>
      <c r="F24" s="40"/>
      <c r="G24" s="40"/>
      <c r="H24" s="40"/>
      <c r="I24" s="40"/>
      <c r="J24" s="41"/>
    </row>
    <row r="25" spans="1:16">
      <c r="A25" s="32" t="s">
        <v>47</v>
      </c>
      <c r="B25" s="39"/>
      <c r="C25" s="40"/>
      <c r="D25" s="40"/>
      <c r="E25" s="47" t="s">
        <v>89</v>
      </c>
      <c r="F25" s="40"/>
      <c r="G25" s="40"/>
      <c r="H25" s="40"/>
      <c r="I25" s="40"/>
      <c r="J25" s="41"/>
    </row>
    <row r="26" spans="1:16">
      <c r="A26" s="32" t="s">
        <v>40</v>
      </c>
      <c r="B26" s="32">
        <v>7</v>
      </c>
      <c r="C26" s="33" t="s">
        <v>90</v>
      </c>
      <c r="D26" s="32" t="s">
        <v>42</v>
      </c>
      <c r="E26" s="34" t="s">
        <v>91</v>
      </c>
      <c r="F26" s="35" t="s">
        <v>68</v>
      </c>
      <c r="G26" s="36">
        <v>2</v>
      </c>
      <c r="H26" s="37">
        <v>0</v>
      </c>
      <c r="I26" s="37">
        <f>ROUND(G26*H26,P4)</f>
        <v>0</v>
      </c>
      <c r="J26" s="32"/>
      <c r="O26" s="38">
        <f>I26*0.21</f>
        <v>0</v>
      </c>
      <c r="P26">
        <v>3</v>
      </c>
    </row>
    <row r="27" spans="1:16">
      <c r="A27" s="32" t="s">
        <v>45</v>
      </c>
      <c r="B27" s="39"/>
      <c r="C27" s="40"/>
      <c r="D27" s="40"/>
      <c r="E27" s="34" t="s">
        <v>92</v>
      </c>
      <c r="F27" s="40"/>
      <c r="G27" s="40"/>
      <c r="H27" s="40"/>
      <c r="I27" s="40"/>
      <c r="J27" s="41"/>
    </row>
    <row r="28" spans="1:16">
      <c r="A28" s="32" t="s">
        <v>47</v>
      </c>
      <c r="B28" s="39"/>
      <c r="C28" s="40"/>
      <c r="D28" s="40"/>
      <c r="E28" s="47" t="s">
        <v>93</v>
      </c>
      <c r="F28" s="40"/>
      <c r="G28" s="40"/>
      <c r="H28" s="40"/>
      <c r="I28" s="40"/>
      <c r="J28" s="41"/>
    </row>
    <row r="29" spans="1:16" ht="30">
      <c r="A29" s="32" t="s">
        <v>40</v>
      </c>
      <c r="B29" s="32">
        <v>8</v>
      </c>
      <c r="C29" s="33" t="s">
        <v>94</v>
      </c>
      <c r="D29" s="32" t="s">
        <v>42</v>
      </c>
      <c r="E29" s="34" t="s">
        <v>95</v>
      </c>
      <c r="F29" s="35" t="s">
        <v>68</v>
      </c>
      <c r="G29" s="36">
        <v>2.1</v>
      </c>
      <c r="H29" s="37">
        <v>0</v>
      </c>
      <c r="I29" s="37">
        <f>ROUND(G29*H29,P4)</f>
        <v>0</v>
      </c>
      <c r="J29" s="32"/>
      <c r="O29" s="38">
        <f>I29*0.21</f>
        <v>0</v>
      </c>
      <c r="P29">
        <v>3</v>
      </c>
    </row>
    <row r="30" spans="1:16" ht="30">
      <c r="A30" s="32" t="s">
        <v>45</v>
      </c>
      <c r="B30" s="39"/>
      <c r="C30" s="40"/>
      <c r="D30" s="40"/>
      <c r="E30" s="34" t="s">
        <v>96</v>
      </c>
      <c r="F30" s="40"/>
      <c r="G30" s="40"/>
      <c r="H30" s="40"/>
      <c r="I30" s="40"/>
      <c r="J30" s="41"/>
    </row>
    <row r="31" spans="1:16">
      <c r="A31" s="32" t="s">
        <v>47</v>
      </c>
      <c r="B31" s="39"/>
      <c r="C31" s="40"/>
      <c r="D31" s="40"/>
      <c r="E31" s="47" t="s">
        <v>97</v>
      </c>
      <c r="F31" s="40"/>
      <c r="G31" s="40"/>
      <c r="H31" s="40"/>
      <c r="I31" s="40"/>
      <c r="J31" s="41"/>
    </row>
    <row r="32" spans="1:16">
      <c r="A32" s="32" t="s">
        <v>40</v>
      </c>
      <c r="B32" s="32">
        <v>9</v>
      </c>
      <c r="C32" s="33" t="s">
        <v>98</v>
      </c>
      <c r="D32" s="32" t="s">
        <v>42</v>
      </c>
      <c r="E32" s="34" t="s">
        <v>99</v>
      </c>
      <c r="F32" s="35" t="s">
        <v>68</v>
      </c>
      <c r="G32" s="36">
        <v>21</v>
      </c>
      <c r="H32" s="37">
        <v>0</v>
      </c>
      <c r="I32" s="37">
        <f>ROUND(G32*H32,P4)</f>
        <v>0</v>
      </c>
      <c r="J32" s="32"/>
      <c r="O32" s="38">
        <f>I32*0.21</f>
        <v>0</v>
      </c>
      <c r="P32">
        <v>3</v>
      </c>
    </row>
    <row r="33" spans="1:16">
      <c r="A33" s="32" t="s">
        <v>45</v>
      </c>
      <c r="B33" s="39"/>
      <c r="C33" s="40"/>
      <c r="D33" s="40"/>
      <c r="E33" s="34" t="s">
        <v>92</v>
      </c>
      <c r="F33" s="40"/>
      <c r="G33" s="40"/>
      <c r="H33" s="40"/>
      <c r="I33" s="40"/>
      <c r="J33" s="41"/>
    </row>
    <row r="34" spans="1:16">
      <c r="A34" s="32" t="s">
        <v>47</v>
      </c>
      <c r="B34" s="39"/>
      <c r="C34" s="40"/>
      <c r="D34" s="40"/>
      <c r="E34" s="47" t="s">
        <v>100</v>
      </c>
      <c r="F34" s="40"/>
      <c r="G34" s="40"/>
      <c r="H34" s="40"/>
      <c r="I34" s="40"/>
      <c r="J34" s="41"/>
    </row>
    <row r="35" spans="1:16" ht="30">
      <c r="A35" s="32" t="s">
        <v>40</v>
      </c>
      <c r="B35" s="32">
        <v>10</v>
      </c>
      <c r="C35" s="33" t="s">
        <v>101</v>
      </c>
      <c r="D35" s="32" t="s">
        <v>42</v>
      </c>
      <c r="E35" s="34" t="s">
        <v>102</v>
      </c>
      <c r="F35" s="35" t="s">
        <v>68</v>
      </c>
      <c r="G35" s="36">
        <v>587.25</v>
      </c>
      <c r="H35" s="37">
        <v>0</v>
      </c>
      <c r="I35" s="37">
        <f>ROUND(G35*H35,P4)</f>
        <v>0</v>
      </c>
      <c r="J35" s="32"/>
      <c r="O35" s="38">
        <f>I35*0.21</f>
        <v>0</v>
      </c>
      <c r="P35">
        <v>3</v>
      </c>
    </row>
    <row r="36" spans="1:16">
      <c r="A36" s="32" t="s">
        <v>45</v>
      </c>
      <c r="B36" s="39"/>
      <c r="C36" s="40"/>
      <c r="D36" s="40"/>
      <c r="E36" s="34" t="s">
        <v>92</v>
      </c>
      <c r="F36" s="40"/>
      <c r="G36" s="40"/>
      <c r="H36" s="40"/>
      <c r="I36" s="40"/>
      <c r="J36" s="41"/>
    </row>
    <row r="37" spans="1:16" ht="45">
      <c r="A37" s="32" t="s">
        <v>47</v>
      </c>
      <c r="B37" s="39"/>
      <c r="C37" s="40"/>
      <c r="D37" s="40"/>
      <c r="E37" s="47" t="s">
        <v>103</v>
      </c>
      <c r="F37" s="40"/>
      <c r="G37" s="40"/>
      <c r="H37" s="40"/>
      <c r="I37" s="40"/>
      <c r="J37" s="41"/>
    </row>
    <row r="38" spans="1:16" ht="30">
      <c r="A38" s="32" t="s">
        <v>40</v>
      </c>
      <c r="B38" s="32">
        <v>11</v>
      </c>
      <c r="C38" s="33" t="s">
        <v>104</v>
      </c>
      <c r="D38" s="32" t="s">
        <v>42</v>
      </c>
      <c r="E38" s="34" t="s">
        <v>105</v>
      </c>
      <c r="F38" s="35" t="s">
        <v>68</v>
      </c>
      <c r="G38" s="36">
        <v>1.7</v>
      </c>
      <c r="H38" s="37">
        <v>0</v>
      </c>
      <c r="I38" s="37">
        <f>ROUND(G38*H38,P4)</f>
        <v>0</v>
      </c>
      <c r="J38" s="32"/>
      <c r="O38" s="38">
        <f>I38*0.21</f>
        <v>0</v>
      </c>
      <c r="P38">
        <v>3</v>
      </c>
    </row>
    <row r="39" spans="1:16">
      <c r="A39" s="32" t="s">
        <v>45</v>
      </c>
      <c r="B39" s="39"/>
      <c r="C39" s="40"/>
      <c r="D39" s="40"/>
      <c r="E39" s="34" t="s">
        <v>92</v>
      </c>
      <c r="F39" s="40"/>
      <c r="G39" s="40"/>
      <c r="H39" s="40"/>
      <c r="I39" s="40"/>
      <c r="J39" s="41"/>
    </row>
    <row r="40" spans="1:16">
      <c r="A40" s="32" t="s">
        <v>47</v>
      </c>
      <c r="B40" s="39"/>
      <c r="C40" s="40"/>
      <c r="D40" s="40"/>
      <c r="E40" s="47" t="s">
        <v>89</v>
      </c>
      <c r="F40" s="40"/>
      <c r="G40" s="40"/>
      <c r="H40" s="40"/>
      <c r="I40" s="40"/>
      <c r="J40" s="41"/>
    </row>
    <row r="41" spans="1:16">
      <c r="A41" s="32" t="s">
        <v>40</v>
      </c>
      <c r="B41" s="32">
        <v>12</v>
      </c>
      <c r="C41" s="33" t="s">
        <v>106</v>
      </c>
      <c r="D41" s="32" t="s">
        <v>42</v>
      </c>
      <c r="E41" s="34" t="s">
        <v>107</v>
      </c>
      <c r="F41" s="35" t="s">
        <v>108</v>
      </c>
      <c r="G41" s="36">
        <v>145</v>
      </c>
      <c r="H41" s="37">
        <v>0</v>
      </c>
      <c r="I41" s="37">
        <f>ROUND(G41*H41,P4)</f>
        <v>0</v>
      </c>
      <c r="J41" s="32"/>
      <c r="O41" s="38">
        <f>I41*0.21</f>
        <v>0</v>
      </c>
      <c r="P41">
        <v>3</v>
      </c>
    </row>
    <row r="42" spans="1:16">
      <c r="A42" s="32" t="s">
        <v>45</v>
      </c>
      <c r="B42" s="39"/>
      <c r="C42" s="40"/>
      <c r="D42" s="40"/>
      <c r="E42" s="34" t="s">
        <v>92</v>
      </c>
      <c r="F42" s="40"/>
      <c r="G42" s="40"/>
      <c r="H42" s="40"/>
      <c r="I42" s="40"/>
      <c r="J42" s="41"/>
    </row>
    <row r="43" spans="1:16">
      <c r="A43" s="32" t="s">
        <v>47</v>
      </c>
      <c r="B43" s="39"/>
      <c r="C43" s="40"/>
      <c r="D43" s="40"/>
      <c r="E43" s="47" t="s">
        <v>109</v>
      </c>
      <c r="F43" s="40"/>
      <c r="G43" s="40"/>
      <c r="H43" s="40"/>
      <c r="I43" s="40"/>
      <c r="J43" s="41"/>
    </row>
    <row r="44" spans="1:16" ht="30">
      <c r="A44" s="32" t="s">
        <v>40</v>
      </c>
      <c r="B44" s="32">
        <v>13</v>
      </c>
      <c r="C44" s="33" t="s">
        <v>110</v>
      </c>
      <c r="D44" s="32" t="s">
        <v>42</v>
      </c>
      <c r="E44" s="34" t="s">
        <v>111</v>
      </c>
      <c r="F44" s="35" t="s">
        <v>108</v>
      </c>
      <c r="G44" s="36">
        <v>130</v>
      </c>
      <c r="H44" s="37">
        <v>0</v>
      </c>
      <c r="I44" s="37">
        <f>ROUND(G44*H44,P4)</f>
        <v>0</v>
      </c>
      <c r="J44" s="32"/>
      <c r="O44" s="38">
        <f>I44*0.21</f>
        <v>0</v>
      </c>
      <c r="P44">
        <v>3</v>
      </c>
    </row>
    <row r="45" spans="1:16">
      <c r="A45" s="32" t="s">
        <v>45</v>
      </c>
      <c r="B45" s="39"/>
      <c r="C45" s="40"/>
      <c r="D45" s="40"/>
      <c r="E45" s="34" t="s">
        <v>92</v>
      </c>
      <c r="F45" s="40"/>
      <c r="G45" s="40"/>
      <c r="H45" s="40"/>
      <c r="I45" s="40"/>
      <c r="J45" s="41"/>
    </row>
    <row r="46" spans="1:16">
      <c r="A46" s="32" t="s">
        <v>47</v>
      </c>
      <c r="B46" s="39"/>
      <c r="C46" s="40"/>
      <c r="D46" s="40"/>
      <c r="E46" s="47" t="s">
        <v>112</v>
      </c>
      <c r="F46" s="40"/>
      <c r="G46" s="40"/>
      <c r="H46" s="40"/>
      <c r="I46" s="40"/>
      <c r="J46" s="41"/>
    </row>
    <row r="47" spans="1:16" ht="30">
      <c r="A47" s="32" t="s">
        <v>40</v>
      </c>
      <c r="B47" s="32">
        <v>14</v>
      </c>
      <c r="C47" s="33" t="s">
        <v>113</v>
      </c>
      <c r="D47" s="32" t="s">
        <v>42</v>
      </c>
      <c r="E47" s="34" t="s">
        <v>114</v>
      </c>
      <c r="F47" s="35" t="s">
        <v>108</v>
      </c>
      <c r="G47" s="36">
        <v>142</v>
      </c>
      <c r="H47" s="37">
        <v>0</v>
      </c>
      <c r="I47" s="37">
        <f>ROUND(G47*H47,P4)</f>
        <v>0</v>
      </c>
      <c r="J47" s="32"/>
      <c r="O47" s="38">
        <f>I47*0.21</f>
        <v>0</v>
      </c>
      <c r="P47">
        <v>3</v>
      </c>
    </row>
    <row r="48" spans="1:16" ht="30">
      <c r="A48" s="32" t="s">
        <v>45</v>
      </c>
      <c r="B48" s="39"/>
      <c r="C48" s="40"/>
      <c r="D48" s="40"/>
      <c r="E48" s="34" t="s">
        <v>115</v>
      </c>
      <c r="F48" s="40"/>
      <c r="G48" s="40"/>
      <c r="H48" s="40"/>
      <c r="I48" s="40"/>
      <c r="J48" s="41"/>
    </row>
    <row r="49" spans="1:16">
      <c r="A49" s="32" t="s">
        <v>47</v>
      </c>
      <c r="B49" s="39"/>
      <c r="C49" s="40"/>
      <c r="D49" s="40"/>
      <c r="E49" s="47" t="s">
        <v>116</v>
      </c>
      <c r="F49" s="40"/>
      <c r="G49" s="40"/>
      <c r="H49" s="40"/>
      <c r="I49" s="40"/>
      <c r="J49" s="41"/>
    </row>
    <row r="50" spans="1:16">
      <c r="A50" s="32" t="s">
        <v>40</v>
      </c>
      <c r="B50" s="32">
        <v>15</v>
      </c>
      <c r="C50" s="33" t="s">
        <v>117</v>
      </c>
      <c r="D50" s="32" t="s">
        <v>42</v>
      </c>
      <c r="E50" s="34" t="s">
        <v>118</v>
      </c>
      <c r="F50" s="35" t="s">
        <v>68</v>
      </c>
      <c r="G50" s="36">
        <v>169.85</v>
      </c>
      <c r="H50" s="37">
        <v>0</v>
      </c>
      <c r="I50" s="37">
        <f>ROUND(G50*H50,P4)</f>
        <v>0</v>
      </c>
      <c r="J50" s="32"/>
      <c r="O50" s="38">
        <f>I50*0.21</f>
        <v>0</v>
      </c>
      <c r="P50">
        <v>3</v>
      </c>
    </row>
    <row r="51" spans="1:16">
      <c r="A51" s="32" t="s">
        <v>45</v>
      </c>
      <c r="B51" s="39"/>
      <c r="C51" s="40"/>
      <c r="D51" s="40"/>
      <c r="E51" s="34" t="s">
        <v>88</v>
      </c>
      <c r="F51" s="40"/>
      <c r="G51" s="40"/>
      <c r="H51" s="40"/>
      <c r="I51" s="40"/>
      <c r="J51" s="41"/>
    </row>
    <row r="52" spans="1:16" ht="45">
      <c r="A52" s="32" t="s">
        <v>47</v>
      </c>
      <c r="B52" s="39"/>
      <c r="C52" s="40"/>
      <c r="D52" s="40"/>
      <c r="E52" s="47" t="s">
        <v>119</v>
      </c>
      <c r="F52" s="40"/>
      <c r="G52" s="40"/>
      <c r="H52" s="40"/>
      <c r="I52" s="40"/>
      <c r="J52" s="41"/>
    </row>
    <row r="53" spans="1:16">
      <c r="A53" s="32" t="s">
        <v>40</v>
      </c>
      <c r="B53" s="32">
        <v>16</v>
      </c>
      <c r="C53" s="33" t="s">
        <v>120</v>
      </c>
      <c r="D53" s="32" t="s">
        <v>42</v>
      </c>
      <c r="E53" s="34" t="s">
        <v>121</v>
      </c>
      <c r="F53" s="35" t="s">
        <v>68</v>
      </c>
      <c r="G53" s="36">
        <v>5</v>
      </c>
      <c r="H53" s="37">
        <v>0</v>
      </c>
      <c r="I53" s="37">
        <f>ROUND(G53*H53,P4)</f>
        <v>0</v>
      </c>
      <c r="J53" s="32"/>
      <c r="O53" s="38">
        <f>I53*0.21</f>
        <v>0</v>
      </c>
      <c r="P53">
        <v>3</v>
      </c>
    </row>
    <row r="54" spans="1:16">
      <c r="A54" s="32" t="s">
        <v>45</v>
      </c>
      <c r="B54" s="39"/>
      <c r="C54" s="40"/>
      <c r="D54" s="40"/>
      <c r="E54" s="34" t="s">
        <v>122</v>
      </c>
      <c r="F54" s="40"/>
      <c r="G54" s="40"/>
      <c r="H54" s="40"/>
      <c r="I54" s="40"/>
      <c r="J54" s="41"/>
    </row>
    <row r="55" spans="1:16">
      <c r="A55" s="32" t="s">
        <v>47</v>
      </c>
      <c r="B55" s="39"/>
      <c r="C55" s="40"/>
      <c r="D55" s="40"/>
      <c r="E55" s="47" t="s">
        <v>123</v>
      </c>
      <c r="F55" s="40"/>
      <c r="G55" s="40"/>
      <c r="H55" s="40"/>
      <c r="I55" s="40"/>
      <c r="J55" s="41"/>
    </row>
    <row r="56" spans="1:16">
      <c r="A56" s="32" t="s">
        <v>40</v>
      </c>
      <c r="B56" s="32">
        <v>17</v>
      </c>
      <c r="C56" s="33" t="s">
        <v>124</v>
      </c>
      <c r="D56" s="32" t="s">
        <v>42</v>
      </c>
      <c r="E56" s="34" t="s">
        <v>125</v>
      </c>
      <c r="F56" s="35" t="s">
        <v>68</v>
      </c>
      <c r="G56" s="36">
        <v>7</v>
      </c>
      <c r="H56" s="37">
        <v>0</v>
      </c>
      <c r="I56" s="37">
        <f>ROUND(G56*H56,P4)</f>
        <v>0</v>
      </c>
      <c r="J56" s="32"/>
      <c r="O56" s="38">
        <f>I56*0.21</f>
        <v>0</v>
      </c>
      <c r="P56">
        <v>3</v>
      </c>
    </row>
    <row r="57" spans="1:16">
      <c r="A57" s="32" t="s">
        <v>45</v>
      </c>
      <c r="B57" s="39"/>
      <c r="C57" s="40"/>
      <c r="D57" s="40"/>
      <c r="E57" s="48"/>
      <c r="F57" s="40"/>
      <c r="G57" s="40"/>
      <c r="H57" s="40"/>
      <c r="I57" s="40"/>
      <c r="J57" s="41"/>
    </row>
    <row r="58" spans="1:16">
      <c r="A58" s="32" t="s">
        <v>47</v>
      </c>
      <c r="B58" s="39"/>
      <c r="C58" s="40"/>
      <c r="D58" s="40"/>
      <c r="E58" s="47" t="s">
        <v>126</v>
      </c>
      <c r="F58" s="40"/>
      <c r="G58" s="40"/>
      <c r="H58" s="40"/>
      <c r="I58" s="40"/>
      <c r="J58" s="41"/>
    </row>
    <row r="59" spans="1:16">
      <c r="A59" s="32" t="s">
        <v>40</v>
      </c>
      <c r="B59" s="32">
        <v>18</v>
      </c>
      <c r="C59" s="33" t="s">
        <v>127</v>
      </c>
      <c r="D59" s="32" t="s">
        <v>42</v>
      </c>
      <c r="E59" s="34" t="s">
        <v>128</v>
      </c>
      <c r="F59" s="35" t="s">
        <v>68</v>
      </c>
      <c r="G59" s="36">
        <v>2</v>
      </c>
      <c r="H59" s="37">
        <v>0</v>
      </c>
      <c r="I59" s="37">
        <f>ROUND(G59*H59,P4)</f>
        <v>0</v>
      </c>
      <c r="J59" s="32"/>
      <c r="O59" s="38">
        <f>I59*0.21</f>
        <v>0</v>
      </c>
      <c r="P59">
        <v>3</v>
      </c>
    </row>
    <row r="60" spans="1:16">
      <c r="A60" s="32" t="s">
        <v>45</v>
      </c>
      <c r="B60" s="39"/>
      <c r="C60" s="40"/>
      <c r="D60" s="40"/>
      <c r="E60" s="48" t="s">
        <v>42</v>
      </c>
      <c r="F60" s="40"/>
      <c r="G60" s="40"/>
      <c r="H60" s="40"/>
      <c r="I60" s="40"/>
      <c r="J60" s="41"/>
    </row>
    <row r="61" spans="1:16">
      <c r="A61" s="32" t="s">
        <v>47</v>
      </c>
      <c r="B61" s="39"/>
      <c r="C61" s="40"/>
      <c r="D61" s="40"/>
      <c r="E61" s="47" t="s">
        <v>129</v>
      </c>
      <c r="F61" s="40"/>
      <c r="G61" s="40"/>
      <c r="H61" s="40"/>
      <c r="I61" s="40"/>
      <c r="J61" s="41"/>
    </row>
    <row r="62" spans="1:16">
      <c r="A62" s="32" t="s">
        <v>40</v>
      </c>
      <c r="B62" s="32">
        <v>19</v>
      </c>
      <c r="C62" s="33" t="s">
        <v>130</v>
      </c>
      <c r="D62" s="32" t="s">
        <v>42</v>
      </c>
      <c r="E62" s="34" t="s">
        <v>131</v>
      </c>
      <c r="F62" s="35" t="s">
        <v>68</v>
      </c>
      <c r="G62" s="36">
        <v>16.8</v>
      </c>
      <c r="H62" s="37">
        <v>0</v>
      </c>
      <c r="I62" s="37">
        <f>ROUND(G62*H62,P4)</f>
        <v>0</v>
      </c>
      <c r="J62" s="32"/>
      <c r="O62" s="38">
        <f>I62*0.21</f>
        <v>0</v>
      </c>
      <c r="P62">
        <v>3</v>
      </c>
    </row>
    <row r="63" spans="1:16">
      <c r="A63" s="32" t="s">
        <v>45</v>
      </c>
      <c r="B63" s="39"/>
      <c r="C63" s="40"/>
      <c r="D63" s="40"/>
      <c r="E63" s="48" t="s">
        <v>42</v>
      </c>
      <c r="F63" s="40"/>
      <c r="G63" s="40"/>
      <c r="H63" s="40"/>
      <c r="I63" s="40"/>
      <c r="J63" s="41"/>
    </row>
    <row r="64" spans="1:16">
      <c r="A64" s="32" t="s">
        <v>47</v>
      </c>
      <c r="B64" s="39"/>
      <c r="C64" s="40"/>
      <c r="D64" s="40"/>
      <c r="E64" s="47" t="s">
        <v>132</v>
      </c>
      <c r="F64" s="40"/>
      <c r="G64" s="40"/>
      <c r="H64" s="40"/>
      <c r="I64" s="40"/>
      <c r="J64" s="41"/>
    </row>
    <row r="65" spans="1:16">
      <c r="A65" s="32" t="s">
        <v>40</v>
      </c>
      <c r="B65" s="32">
        <v>20</v>
      </c>
      <c r="C65" s="33" t="s">
        <v>133</v>
      </c>
      <c r="D65" s="32" t="s">
        <v>42</v>
      </c>
      <c r="E65" s="34" t="s">
        <v>134</v>
      </c>
      <c r="F65" s="35" t="s">
        <v>68</v>
      </c>
      <c r="G65" s="36">
        <v>23.8</v>
      </c>
      <c r="H65" s="37">
        <v>0</v>
      </c>
      <c r="I65" s="37">
        <f>ROUND(G65*H65,P4)</f>
        <v>0</v>
      </c>
      <c r="J65" s="32"/>
      <c r="O65" s="38">
        <f>I65*0.21</f>
        <v>0</v>
      </c>
      <c r="P65">
        <v>3</v>
      </c>
    </row>
    <row r="66" spans="1:16">
      <c r="A66" s="32" t="s">
        <v>45</v>
      </c>
      <c r="B66" s="39"/>
      <c r="C66" s="40"/>
      <c r="D66" s="40"/>
      <c r="E66" s="48" t="s">
        <v>42</v>
      </c>
      <c r="F66" s="40"/>
      <c r="G66" s="40"/>
      <c r="H66" s="40"/>
      <c r="I66" s="40"/>
      <c r="J66" s="41"/>
    </row>
    <row r="67" spans="1:16">
      <c r="A67" s="32" t="s">
        <v>47</v>
      </c>
      <c r="B67" s="39"/>
      <c r="C67" s="40"/>
      <c r="D67" s="40"/>
      <c r="E67" s="47" t="s">
        <v>135</v>
      </c>
      <c r="F67" s="40"/>
      <c r="G67" s="40"/>
      <c r="H67" s="40"/>
      <c r="I67" s="40"/>
      <c r="J67" s="41"/>
    </row>
    <row r="68" spans="1:16">
      <c r="A68" s="32" t="s">
        <v>40</v>
      </c>
      <c r="B68" s="32">
        <v>21</v>
      </c>
      <c r="C68" s="33" t="s">
        <v>136</v>
      </c>
      <c r="D68" s="32" t="s">
        <v>42</v>
      </c>
      <c r="E68" s="34" t="s">
        <v>137</v>
      </c>
      <c r="F68" s="35" t="s">
        <v>68</v>
      </c>
      <c r="G68" s="36">
        <v>5</v>
      </c>
      <c r="H68" s="37">
        <v>0</v>
      </c>
      <c r="I68" s="37">
        <f>ROUND(G68*H68,P4)</f>
        <v>0</v>
      </c>
      <c r="J68" s="32"/>
      <c r="O68" s="38">
        <f>I68*0.21</f>
        <v>0</v>
      </c>
      <c r="P68">
        <v>3</v>
      </c>
    </row>
    <row r="69" spans="1:16">
      <c r="A69" s="32" t="s">
        <v>45</v>
      </c>
      <c r="B69" s="39"/>
      <c r="C69" s="40"/>
      <c r="D69" s="40"/>
      <c r="E69" s="48" t="s">
        <v>42</v>
      </c>
      <c r="F69" s="40"/>
      <c r="G69" s="40"/>
      <c r="H69" s="40"/>
      <c r="I69" s="40"/>
      <c r="J69" s="41"/>
    </row>
    <row r="70" spans="1:16">
      <c r="A70" s="32" t="s">
        <v>40</v>
      </c>
      <c r="B70" s="32">
        <v>22</v>
      </c>
      <c r="C70" s="33" t="s">
        <v>138</v>
      </c>
      <c r="D70" s="32" t="s">
        <v>42</v>
      </c>
      <c r="E70" s="34" t="s">
        <v>139</v>
      </c>
      <c r="F70" s="35" t="s">
        <v>68</v>
      </c>
      <c r="G70" s="36">
        <v>2</v>
      </c>
      <c r="H70" s="37">
        <v>0</v>
      </c>
      <c r="I70" s="37">
        <f>ROUND(G70*H70,P4)</f>
        <v>0</v>
      </c>
      <c r="J70" s="32"/>
      <c r="O70" s="38">
        <f>I70*0.21</f>
        <v>0</v>
      </c>
      <c r="P70">
        <v>3</v>
      </c>
    </row>
    <row r="71" spans="1:16">
      <c r="A71" s="32" t="s">
        <v>45</v>
      </c>
      <c r="B71" s="39"/>
      <c r="C71" s="40"/>
      <c r="D71" s="40"/>
      <c r="E71" s="48" t="s">
        <v>42</v>
      </c>
      <c r="F71" s="40"/>
      <c r="G71" s="40"/>
      <c r="H71" s="40"/>
      <c r="I71" s="40"/>
      <c r="J71" s="41"/>
    </row>
    <row r="72" spans="1:16">
      <c r="A72" s="32" t="s">
        <v>47</v>
      </c>
      <c r="B72" s="39"/>
      <c r="C72" s="40"/>
      <c r="D72" s="40"/>
      <c r="E72" s="47" t="s">
        <v>129</v>
      </c>
      <c r="F72" s="40"/>
      <c r="G72" s="40"/>
      <c r="H72" s="40"/>
      <c r="I72" s="40"/>
      <c r="J72" s="41"/>
    </row>
    <row r="73" spans="1:16">
      <c r="A73" s="32" t="s">
        <v>40</v>
      </c>
      <c r="B73" s="32">
        <v>23</v>
      </c>
      <c r="C73" s="33" t="s">
        <v>140</v>
      </c>
      <c r="D73" s="32" t="s">
        <v>42</v>
      </c>
      <c r="E73" s="34" t="s">
        <v>141</v>
      </c>
      <c r="F73" s="35" t="s">
        <v>68</v>
      </c>
      <c r="G73" s="36">
        <v>10.08</v>
      </c>
      <c r="H73" s="37">
        <v>0</v>
      </c>
      <c r="I73" s="37">
        <f>ROUND(G73*H73,P4)</f>
        <v>0</v>
      </c>
      <c r="J73" s="32"/>
      <c r="O73" s="38">
        <f>I73*0.21</f>
        <v>0</v>
      </c>
      <c r="P73">
        <v>3</v>
      </c>
    </row>
    <row r="74" spans="1:16">
      <c r="A74" s="32" t="s">
        <v>45</v>
      </c>
      <c r="B74" s="39"/>
      <c r="C74" s="40"/>
      <c r="D74" s="40"/>
      <c r="E74" s="48" t="s">
        <v>42</v>
      </c>
      <c r="F74" s="40"/>
      <c r="G74" s="40"/>
      <c r="H74" s="40"/>
      <c r="I74" s="40"/>
      <c r="J74" s="41"/>
    </row>
    <row r="75" spans="1:16">
      <c r="A75" s="32" t="s">
        <v>47</v>
      </c>
      <c r="B75" s="39"/>
      <c r="C75" s="40"/>
      <c r="D75" s="40"/>
      <c r="E75" s="47" t="s">
        <v>142</v>
      </c>
      <c r="F75" s="40"/>
      <c r="G75" s="40"/>
      <c r="H75" s="40"/>
      <c r="I75" s="40"/>
      <c r="J75" s="41"/>
    </row>
    <row r="76" spans="1:16">
      <c r="A76" s="32" t="s">
        <v>40</v>
      </c>
      <c r="B76" s="32">
        <v>24</v>
      </c>
      <c r="C76" s="33" t="s">
        <v>143</v>
      </c>
      <c r="D76" s="32" t="s">
        <v>42</v>
      </c>
      <c r="E76" s="34" t="s">
        <v>144</v>
      </c>
      <c r="F76" s="35" t="s">
        <v>68</v>
      </c>
      <c r="G76" s="36">
        <v>5.04</v>
      </c>
      <c r="H76" s="37">
        <v>0</v>
      </c>
      <c r="I76" s="37">
        <f>ROUND(G76*H76,P4)</f>
        <v>0</v>
      </c>
      <c r="J76" s="32"/>
      <c r="O76" s="38">
        <f>I76*0.21</f>
        <v>0</v>
      </c>
      <c r="P76">
        <v>3</v>
      </c>
    </row>
    <row r="77" spans="1:16">
      <c r="A77" s="32" t="s">
        <v>45</v>
      </c>
      <c r="B77" s="39"/>
      <c r="C77" s="40"/>
      <c r="D77" s="40"/>
      <c r="E77" s="48" t="s">
        <v>42</v>
      </c>
      <c r="F77" s="40"/>
      <c r="G77" s="40"/>
      <c r="H77" s="40"/>
      <c r="I77" s="40"/>
      <c r="J77" s="41"/>
    </row>
    <row r="78" spans="1:16">
      <c r="A78" s="32" t="s">
        <v>47</v>
      </c>
      <c r="B78" s="39"/>
      <c r="C78" s="40"/>
      <c r="D78" s="40"/>
      <c r="E78" s="47" t="s">
        <v>145</v>
      </c>
      <c r="F78" s="40"/>
      <c r="G78" s="40"/>
      <c r="H78" s="40"/>
      <c r="I78" s="40"/>
      <c r="J78" s="41"/>
    </row>
    <row r="79" spans="1:16">
      <c r="A79" s="32" t="s">
        <v>40</v>
      </c>
      <c r="B79" s="32">
        <v>25</v>
      </c>
      <c r="C79" s="33" t="s">
        <v>146</v>
      </c>
      <c r="D79" s="32" t="s">
        <v>42</v>
      </c>
      <c r="E79" s="34" t="s">
        <v>147</v>
      </c>
      <c r="F79" s="35" t="s">
        <v>148</v>
      </c>
      <c r="G79" s="36">
        <v>1900</v>
      </c>
      <c r="H79" s="37">
        <v>0</v>
      </c>
      <c r="I79" s="37">
        <f>ROUND(G79*H79,P4)</f>
        <v>0</v>
      </c>
      <c r="J79" s="32"/>
      <c r="O79" s="38">
        <f>I79*0.21</f>
        <v>0</v>
      </c>
      <c r="P79">
        <v>3</v>
      </c>
    </row>
    <row r="80" spans="1:16">
      <c r="A80" s="32" t="s">
        <v>45</v>
      </c>
      <c r="B80" s="39"/>
      <c r="C80" s="40"/>
      <c r="D80" s="40"/>
      <c r="E80" s="48" t="s">
        <v>42</v>
      </c>
      <c r="F80" s="40"/>
      <c r="G80" s="40"/>
      <c r="H80" s="40"/>
      <c r="I80" s="40"/>
      <c r="J80" s="41"/>
    </row>
    <row r="81" spans="1:16">
      <c r="A81" s="32" t="s">
        <v>40</v>
      </c>
      <c r="B81" s="32">
        <v>26</v>
      </c>
      <c r="C81" s="33" t="s">
        <v>149</v>
      </c>
      <c r="D81" s="32" t="s">
        <v>42</v>
      </c>
      <c r="E81" s="34" t="s">
        <v>150</v>
      </c>
      <c r="F81" s="35" t="s">
        <v>148</v>
      </c>
      <c r="G81" s="36">
        <v>200</v>
      </c>
      <c r="H81" s="37">
        <v>0</v>
      </c>
      <c r="I81" s="37">
        <f>ROUND(G81*H81,P4)</f>
        <v>0</v>
      </c>
      <c r="J81" s="32"/>
      <c r="O81" s="38">
        <f>I81*0.21</f>
        <v>0</v>
      </c>
      <c r="P81">
        <v>3</v>
      </c>
    </row>
    <row r="82" spans="1:16">
      <c r="A82" s="32" t="s">
        <v>45</v>
      </c>
      <c r="B82" s="39"/>
      <c r="C82" s="40"/>
      <c r="D82" s="40"/>
      <c r="E82" s="34" t="s">
        <v>151</v>
      </c>
      <c r="F82" s="40"/>
      <c r="G82" s="40"/>
      <c r="H82" s="40"/>
      <c r="I82" s="40"/>
      <c r="J82" s="41"/>
    </row>
    <row r="83" spans="1:16">
      <c r="A83" s="32" t="s">
        <v>40</v>
      </c>
      <c r="B83" s="32">
        <v>27</v>
      </c>
      <c r="C83" s="33" t="s">
        <v>152</v>
      </c>
      <c r="D83" s="32" t="s">
        <v>42</v>
      </c>
      <c r="E83" s="34" t="s">
        <v>153</v>
      </c>
      <c r="F83" s="35" t="s">
        <v>148</v>
      </c>
      <c r="G83" s="36">
        <v>200</v>
      </c>
      <c r="H83" s="37">
        <v>0</v>
      </c>
      <c r="I83" s="37">
        <f>ROUND(G83*H83,P4)</f>
        <v>0</v>
      </c>
      <c r="J83" s="32"/>
      <c r="O83" s="38">
        <f>I83*0.21</f>
        <v>0</v>
      </c>
      <c r="P83">
        <v>3</v>
      </c>
    </row>
    <row r="84" spans="1:16">
      <c r="A84" s="32" t="s">
        <v>45</v>
      </c>
      <c r="B84" s="39"/>
      <c r="C84" s="40"/>
      <c r="D84" s="40"/>
      <c r="E84" s="48" t="s">
        <v>42</v>
      </c>
      <c r="F84" s="40"/>
      <c r="G84" s="40"/>
      <c r="H84" s="40"/>
      <c r="I84" s="40"/>
      <c r="J84" s="41"/>
    </row>
    <row r="85" spans="1:16">
      <c r="A85" s="32" t="s">
        <v>40</v>
      </c>
      <c r="B85" s="32">
        <v>28</v>
      </c>
      <c r="C85" s="33" t="s">
        <v>154</v>
      </c>
      <c r="D85" s="32" t="s">
        <v>42</v>
      </c>
      <c r="E85" s="34" t="s">
        <v>155</v>
      </c>
      <c r="F85" s="35" t="s">
        <v>148</v>
      </c>
      <c r="G85" s="36">
        <v>200</v>
      </c>
      <c r="H85" s="37">
        <v>0</v>
      </c>
      <c r="I85" s="37">
        <f>ROUND(G85*H85,P4)</f>
        <v>0</v>
      </c>
      <c r="J85" s="32"/>
      <c r="O85" s="38">
        <f>I85*0.21</f>
        <v>0</v>
      </c>
      <c r="P85">
        <v>3</v>
      </c>
    </row>
    <row r="86" spans="1:16">
      <c r="A86" s="32" t="s">
        <v>45</v>
      </c>
      <c r="B86" s="39"/>
      <c r="C86" s="40"/>
      <c r="D86" s="40"/>
      <c r="E86" s="48" t="s">
        <v>42</v>
      </c>
      <c r="F86" s="40"/>
      <c r="G86" s="40"/>
      <c r="H86" s="40"/>
      <c r="I86" s="40"/>
      <c r="J86" s="41"/>
    </row>
    <row r="87" spans="1:16">
      <c r="A87" s="32" t="s">
        <v>40</v>
      </c>
      <c r="B87" s="32">
        <v>29</v>
      </c>
      <c r="C87" s="33" t="s">
        <v>156</v>
      </c>
      <c r="D87" s="32" t="s">
        <v>42</v>
      </c>
      <c r="E87" s="34" t="s">
        <v>157</v>
      </c>
      <c r="F87" s="35" t="s">
        <v>148</v>
      </c>
      <c r="G87" s="36">
        <v>200</v>
      </c>
      <c r="H87" s="37">
        <v>0</v>
      </c>
      <c r="I87" s="37">
        <f>ROUND(G87*H87,P4)</f>
        <v>0</v>
      </c>
      <c r="J87" s="32"/>
      <c r="O87" s="38">
        <f>I87*0.21</f>
        <v>0</v>
      </c>
      <c r="P87">
        <v>3</v>
      </c>
    </row>
    <row r="88" spans="1:16">
      <c r="A88" s="32" t="s">
        <v>45</v>
      </c>
      <c r="B88" s="39"/>
      <c r="C88" s="40"/>
      <c r="D88" s="40"/>
      <c r="E88" s="34" t="s">
        <v>158</v>
      </c>
      <c r="F88" s="40"/>
      <c r="G88" s="40"/>
      <c r="H88" s="40"/>
      <c r="I88" s="40"/>
      <c r="J88" s="41"/>
    </row>
    <row r="89" spans="1:16">
      <c r="A89" s="26" t="s">
        <v>37</v>
      </c>
      <c r="B89" s="27"/>
      <c r="C89" s="28" t="s">
        <v>159</v>
      </c>
      <c r="D89" s="29"/>
      <c r="E89" s="26" t="s">
        <v>160</v>
      </c>
      <c r="F89" s="29"/>
      <c r="G89" s="29"/>
      <c r="H89" s="29"/>
      <c r="I89" s="30">
        <f>SUMIFS(I90:I94,A90:A94,"P")</f>
        <v>0</v>
      </c>
      <c r="J89" s="31"/>
    </row>
    <row r="90" spans="1:16">
      <c r="A90" s="32" t="s">
        <v>40</v>
      </c>
      <c r="B90" s="32">
        <v>30</v>
      </c>
      <c r="C90" s="33" t="s">
        <v>161</v>
      </c>
      <c r="D90" s="32" t="s">
        <v>42</v>
      </c>
      <c r="E90" s="34" t="s">
        <v>162</v>
      </c>
      <c r="F90" s="35" t="s">
        <v>108</v>
      </c>
      <c r="G90" s="36">
        <v>270</v>
      </c>
      <c r="H90" s="37">
        <v>0</v>
      </c>
      <c r="I90" s="37">
        <f>ROUND(G90*H90,P4)</f>
        <v>0</v>
      </c>
      <c r="J90" s="32"/>
      <c r="O90" s="38">
        <f>I90*0.21</f>
        <v>0</v>
      </c>
      <c r="P90">
        <v>3</v>
      </c>
    </row>
    <row r="91" spans="1:16" ht="60">
      <c r="A91" s="32" t="s">
        <v>45</v>
      </c>
      <c r="B91" s="39"/>
      <c r="C91" s="40"/>
      <c r="D91" s="40"/>
      <c r="E91" s="34" t="s">
        <v>163</v>
      </c>
      <c r="F91" s="40"/>
      <c r="G91" s="40"/>
      <c r="H91" s="40"/>
      <c r="I91" s="40"/>
      <c r="J91" s="41"/>
    </row>
    <row r="92" spans="1:16">
      <c r="A92" s="32" t="s">
        <v>40</v>
      </c>
      <c r="B92" s="32">
        <v>31</v>
      </c>
      <c r="C92" s="33" t="s">
        <v>164</v>
      </c>
      <c r="D92" s="32" t="s">
        <v>42</v>
      </c>
      <c r="E92" s="34" t="s">
        <v>165</v>
      </c>
      <c r="F92" s="35" t="s">
        <v>148</v>
      </c>
      <c r="G92" s="36">
        <v>540</v>
      </c>
      <c r="H92" s="37">
        <v>0</v>
      </c>
      <c r="I92" s="37">
        <f>ROUND(G92*H92,P4)</f>
        <v>0</v>
      </c>
      <c r="J92" s="32"/>
      <c r="O92" s="38">
        <f>I92*0.21</f>
        <v>0</v>
      </c>
      <c r="P92">
        <v>3</v>
      </c>
    </row>
    <row r="93" spans="1:16">
      <c r="A93" s="32" t="s">
        <v>45</v>
      </c>
      <c r="B93" s="39"/>
      <c r="C93" s="40"/>
      <c r="D93" s="40"/>
      <c r="E93" s="34" t="s">
        <v>166</v>
      </c>
      <c r="F93" s="40"/>
      <c r="G93" s="40"/>
      <c r="H93" s="40"/>
      <c r="I93" s="40"/>
      <c r="J93" s="41"/>
    </row>
    <row r="94" spans="1:16">
      <c r="A94" s="32" t="s">
        <v>47</v>
      </c>
      <c r="B94" s="39"/>
      <c r="C94" s="40"/>
      <c r="D94" s="40"/>
      <c r="E94" s="47" t="s">
        <v>167</v>
      </c>
      <c r="F94" s="40"/>
      <c r="G94" s="40"/>
      <c r="H94" s="40"/>
      <c r="I94" s="40"/>
      <c r="J94" s="41"/>
    </row>
    <row r="95" spans="1:16">
      <c r="A95" s="26" t="s">
        <v>37</v>
      </c>
      <c r="B95" s="27"/>
      <c r="C95" s="28" t="s">
        <v>168</v>
      </c>
      <c r="D95" s="29"/>
      <c r="E95" s="26" t="s">
        <v>169</v>
      </c>
      <c r="F95" s="29"/>
      <c r="G95" s="29"/>
      <c r="H95" s="29"/>
      <c r="I95" s="30">
        <f>SUMIFS(I96:I150,A96:A150,"P")</f>
        <v>0</v>
      </c>
      <c r="J95" s="31"/>
    </row>
    <row r="96" spans="1:16">
      <c r="A96" s="32" t="s">
        <v>40</v>
      </c>
      <c r="B96" s="32">
        <v>32</v>
      </c>
      <c r="C96" s="33" t="s">
        <v>170</v>
      </c>
      <c r="D96" s="32" t="s">
        <v>42</v>
      </c>
      <c r="E96" s="34" t="s">
        <v>171</v>
      </c>
      <c r="F96" s="35" t="s">
        <v>68</v>
      </c>
      <c r="G96" s="36">
        <v>130.80000000000001</v>
      </c>
      <c r="H96" s="37">
        <v>0</v>
      </c>
      <c r="I96" s="37">
        <f>ROUND(G96*H96,P4)</f>
        <v>0</v>
      </c>
      <c r="J96" s="32"/>
      <c r="O96" s="38">
        <f>I96*0.21</f>
        <v>0</v>
      </c>
      <c r="P96">
        <v>3</v>
      </c>
    </row>
    <row r="97" spans="1:16">
      <c r="A97" s="32" t="s">
        <v>45</v>
      </c>
      <c r="B97" s="39"/>
      <c r="C97" s="40"/>
      <c r="D97" s="40"/>
      <c r="E97" s="48" t="s">
        <v>42</v>
      </c>
      <c r="F97" s="40"/>
      <c r="G97" s="40"/>
      <c r="H97" s="40"/>
      <c r="I97" s="40"/>
      <c r="J97" s="41"/>
    </row>
    <row r="98" spans="1:16">
      <c r="A98" s="32" t="s">
        <v>47</v>
      </c>
      <c r="B98" s="39"/>
      <c r="C98" s="40"/>
      <c r="D98" s="40"/>
      <c r="E98" s="47" t="s">
        <v>172</v>
      </c>
      <c r="F98" s="40"/>
      <c r="G98" s="40"/>
      <c r="H98" s="40"/>
      <c r="I98" s="40"/>
      <c r="J98" s="41"/>
    </row>
    <row r="99" spans="1:16">
      <c r="A99" s="32" t="s">
        <v>40</v>
      </c>
      <c r="B99" s="32">
        <v>33</v>
      </c>
      <c r="C99" s="33" t="s">
        <v>173</v>
      </c>
      <c r="D99" s="32" t="s">
        <v>42</v>
      </c>
      <c r="E99" s="34" t="s">
        <v>174</v>
      </c>
      <c r="F99" s="35" t="s">
        <v>68</v>
      </c>
      <c r="G99" s="36">
        <v>334.26</v>
      </c>
      <c r="H99" s="37">
        <v>0</v>
      </c>
      <c r="I99" s="37">
        <f>ROUND(G99*H99,P4)</f>
        <v>0</v>
      </c>
      <c r="J99" s="32"/>
      <c r="O99" s="38">
        <f>I99*0.21</f>
        <v>0</v>
      </c>
      <c r="P99">
        <v>3</v>
      </c>
    </row>
    <row r="100" spans="1:16">
      <c r="A100" s="32" t="s">
        <v>45</v>
      </c>
      <c r="B100" s="39"/>
      <c r="C100" s="40"/>
      <c r="D100" s="40"/>
      <c r="E100" s="48" t="s">
        <v>42</v>
      </c>
      <c r="F100" s="40"/>
      <c r="G100" s="40"/>
      <c r="H100" s="40"/>
      <c r="I100" s="40"/>
      <c r="J100" s="41"/>
    </row>
    <row r="101" spans="1:16" ht="45">
      <c r="A101" s="32" t="s">
        <v>47</v>
      </c>
      <c r="B101" s="39"/>
      <c r="C101" s="40"/>
      <c r="D101" s="40"/>
      <c r="E101" s="47" t="s">
        <v>175</v>
      </c>
      <c r="F101" s="40"/>
      <c r="G101" s="40"/>
      <c r="H101" s="40"/>
      <c r="I101" s="40"/>
      <c r="J101" s="41"/>
    </row>
    <row r="102" spans="1:16">
      <c r="A102" s="32" t="s">
        <v>40</v>
      </c>
      <c r="B102" s="32">
        <v>34</v>
      </c>
      <c r="C102" s="33" t="s">
        <v>176</v>
      </c>
      <c r="D102" s="32" t="s">
        <v>42</v>
      </c>
      <c r="E102" s="34" t="s">
        <v>177</v>
      </c>
      <c r="F102" s="35" t="s">
        <v>148</v>
      </c>
      <c r="G102" s="36">
        <v>245</v>
      </c>
      <c r="H102" s="37">
        <v>0</v>
      </c>
      <c r="I102" s="37">
        <f>ROUND(G102*H102,P4)</f>
        <v>0</v>
      </c>
      <c r="J102" s="32"/>
      <c r="O102" s="38">
        <f>I102*0.21</f>
        <v>0</v>
      </c>
      <c r="P102">
        <v>3</v>
      </c>
    </row>
    <row r="103" spans="1:16">
      <c r="A103" s="32" t="s">
        <v>45</v>
      </c>
      <c r="B103" s="39"/>
      <c r="C103" s="40"/>
      <c r="D103" s="40"/>
      <c r="E103" s="48" t="s">
        <v>42</v>
      </c>
      <c r="F103" s="40"/>
      <c r="G103" s="40"/>
      <c r="H103" s="40"/>
      <c r="I103" s="40"/>
      <c r="J103" s="41"/>
    </row>
    <row r="104" spans="1:16">
      <c r="A104" s="32" t="s">
        <v>47</v>
      </c>
      <c r="B104" s="39"/>
      <c r="C104" s="40"/>
      <c r="D104" s="40"/>
      <c r="E104" s="47" t="s">
        <v>178</v>
      </c>
      <c r="F104" s="40"/>
      <c r="G104" s="40"/>
      <c r="H104" s="40"/>
      <c r="I104" s="40"/>
      <c r="J104" s="41"/>
    </row>
    <row r="105" spans="1:16">
      <c r="A105" s="32" t="s">
        <v>40</v>
      </c>
      <c r="B105" s="32">
        <v>35</v>
      </c>
      <c r="C105" s="33" t="s">
        <v>179</v>
      </c>
      <c r="D105" s="32" t="s">
        <v>42</v>
      </c>
      <c r="E105" s="34" t="s">
        <v>180</v>
      </c>
      <c r="F105" s="35" t="s">
        <v>148</v>
      </c>
      <c r="G105" s="36">
        <v>2180</v>
      </c>
      <c r="H105" s="37">
        <v>0</v>
      </c>
      <c r="I105" s="37">
        <f>ROUND(G105*H105,P4)</f>
        <v>0</v>
      </c>
      <c r="J105" s="32"/>
      <c r="O105" s="38">
        <f>I105*0.21</f>
        <v>0</v>
      </c>
      <c r="P105">
        <v>3</v>
      </c>
    </row>
    <row r="106" spans="1:16">
      <c r="A106" s="32" t="s">
        <v>45</v>
      </c>
      <c r="B106" s="39"/>
      <c r="C106" s="40"/>
      <c r="D106" s="40"/>
      <c r="E106" s="48" t="s">
        <v>42</v>
      </c>
      <c r="F106" s="40"/>
      <c r="G106" s="40"/>
      <c r="H106" s="40"/>
      <c r="I106" s="40"/>
      <c r="J106" s="41"/>
    </row>
    <row r="107" spans="1:16">
      <c r="A107" s="32" t="s">
        <v>47</v>
      </c>
      <c r="B107" s="39"/>
      <c r="C107" s="40"/>
      <c r="D107" s="40"/>
      <c r="E107" s="47" t="s">
        <v>181</v>
      </c>
      <c r="F107" s="40"/>
      <c r="G107" s="40"/>
      <c r="H107" s="40"/>
      <c r="I107" s="40"/>
      <c r="J107" s="41"/>
    </row>
    <row r="108" spans="1:16">
      <c r="A108" s="32" t="s">
        <v>40</v>
      </c>
      <c r="B108" s="32">
        <v>36</v>
      </c>
      <c r="C108" s="33" t="s">
        <v>182</v>
      </c>
      <c r="D108" s="32" t="s">
        <v>42</v>
      </c>
      <c r="E108" s="34" t="s">
        <v>183</v>
      </c>
      <c r="F108" s="35" t="s">
        <v>68</v>
      </c>
      <c r="G108" s="36">
        <v>53.4</v>
      </c>
      <c r="H108" s="37">
        <v>0</v>
      </c>
      <c r="I108" s="37">
        <f>ROUND(G108*H108,P4)</f>
        <v>0</v>
      </c>
      <c r="J108" s="32"/>
      <c r="O108" s="38">
        <f>I108*0.21</f>
        <v>0</v>
      </c>
      <c r="P108">
        <v>3</v>
      </c>
    </row>
    <row r="109" spans="1:16">
      <c r="A109" s="32" t="s">
        <v>45</v>
      </c>
      <c r="B109" s="39"/>
      <c r="C109" s="40"/>
      <c r="D109" s="40"/>
      <c r="E109" s="48" t="s">
        <v>42</v>
      </c>
      <c r="F109" s="40"/>
      <c r="G109" s="40"/>
      <c r="H109" s="40"/>
      <c r="I109" s="40"/>
      <c r="J109" s="41"/>
    </row>
    <row r="110" spans="1:16">
      <c r="A110" s="32" t="s">
        <v>47</v>
      </c>
      <c r="B110" s="39"/>
      <c r="C110" s="40"/>
      <c r="D110" s="40"/>
      <c r="E110" s="47" t="s">
        <v>184</v>
      </c>
      <c r="F110" s="40"/>
      <c r="G110" s="40"/>
      <c r="H110" s="40"/>
      <c r="I110" s="40"/>
      <c r="J110" s="41"/>
    </row>
    <row r="111" spans="1:16">
      <c r="A111" s="32" t="s">
        <v>40</v>
      </c>
      <c r="B111" s="32">
        <v>37</v>
      </c>
      <c r="C111" s="33" t="s">
        <v>185</v>
      </c>
      <c r="D111" s="32" t="s">
        <v>42</v>
      </c>
      <c r="E111" s="34" t="s">
        <v>186</v>
      </c>
      <c r="F111" s="35" t="s">
        <v>68</v>
      </c>
      <c r="G111" s="36">
        <v>76.3</v>
      </c>
      <c r="H111" s="37">
        <v>0</v>
      </c>
      <c r="I111" s="37">
        <f>ROUND(G111*H111,P4)</f>
        <v>0</v>
      </c>
      <c r="J111" s="32"/>
      <c r="O111" s="38">
        <f>I111*0.21</f>
        <v>0</v>
      </c>
      <c r="P111">
        <v>3</v>
      </c>
    </row>
    <row r="112" spans="1:16">
      <c r="A112" s="32" t="s">
        <v>45</v>
      </c>
      <c r="B112" s="39"/>
      <c r="C112" s="40"/>
      <c r="D112" s="40"/>
      <c r="E112" s="48" t="s">
        <v>42</v>
      </c>
      <c r="F112" s="40"/>
      <c r="G112" s="40"/>
      <c r="H112" s="40"/>
      <c r="I112" s="40"/>
      <c r="J112" s="41"/>
    </row>
    <row r="113" spans="1:16">
      <c r="A113" s="32" t="s">
        <v>47</v>
      </c>
      <c r="B113" s="39"/>
      <c r="C113" s="40"/>
      <c r="D113" s="40"/>
      <c r="E113" s="47" t="s">
        <v>187</v>
      </c>
      <c r="F113" s="40"/>
      <c r="G113" s="40"/>
      <c r="H113" s="40"/>
      <c r="I113" s="40"/>
      <c r="J113" s="41"/>
    </row>
    <row r="114" spans="1:16">
      <c r="A114" s="32" t="s">
        <v>40</v>
      </c>
      <c r="B114" s="32">
        <v>38</v>
      </c>
      <c r="C114" s="33" t="s">
        <v>188</v>
      </c>
      <c r="D114" s="32" t="s">
        <v>42</v>
      </c>
      <c r="E114" s="34" t="s">
        <v>189</v>
      </c>
      <c r="F114" s="35" t="s">
        <v>148</v>
      </c>
      <c r="G114" s="36">
        <v>230</v>
      </c>
      <c r="H114" s="37">
        <v>0</v>
      </c>
      <c r="I114" s="37">
        <f>ROUND(G114*H114,P4)</f>
        <v>0</v>
      </c>
      <c r="J114" s="32"/>
      <c r="O114" s="38">
        <f>I114*0.21</f>
        <v>0</v>
      </c>
      <c r="P114">
        <v>3</v>
      </c>
    </row>
    <row r="115" spans="1:16" ht="30">
      <c r="A115" s="32" t="s">
        <v>45</v>
      </c>
      <c r="B115" s="39"/>
      <c r="C115" s="40"/>
      <c r="D115" s="40"/>
      <c r="E115" s="34" t="s">
        <v>190</v>
      </c>
      <c r="F115" s="40"/>
      <c r="G115" s="40"/>
      <c r="H115" s="40"/>
      <c r="I115" s="40"/>
      <c r="J115" s="41"/>
    </row>
    <row r="116" spans="1:16" ht="45">
      <c r="A116" s="32" t="s">
        <v>47</v>
      </c>
      <c r="B116" s="39"/>
      <c r="C116" s="40"/>
      <c r="D116" s="40"/>
      <c r="E116" s="47" t="s">
        <v>191</v>
      </c>
      <c r="F116" s="40"/>
      <c r="G116" s="40"/>
      <c r="H116" s="40"/>
      <c r="I116" s="40"/>
      <c r="J116" s="41"/>
    </row>
    <row r="117" spans="1:16">
      <c r="A117" s="32" t="s">
        <v>40</v>
      </c>
      <c r="B117" s="32">
        <v>39</v>
      </c>
      <c r="C117" s="33" t="s">
        <v>192</v>
      </c>
      <c r="D117" s="32" t="s">
        <v>193</v>
      </c>
      <c r="E117" s="34" t="s">
        <v>194</v>
      </c>
      <c r="F117" s="35" t="s">
        <v>148</v>
      </c>
      <c r="G117" s="36">
        <v>188.6</v>
      </c>
      <c r="H117" s="37">
        <v>0</v>
      </c>
      <c r="I117" s="37">
        <f>ROUND(G117*H117,P4)</f>
        <v>0</v>
      </c>
      <c r="J117" s="32"/>
      <c r="O117" s="38">
        <f>I117*0.21</f>
        <v>0</v>
      </c>
      <c r="P117">
        <v>3</v>
      </c>
    </row>
    <row r="118" spans="1:16" ht="75">
      <c r="A118" s="32" t="s">
        <v>45</v>
      </c>
      <c r="B118" s="39"/>
      <c r="C118" s="40"/>
      <c r="D118" s="40"/>
      <c r="E118" s="34" t="s">
        <v>195</v>
      </c>
      <c r="F118" s="40"/>
      <c r="G118" s="40"/>
      <c r="H118" s="40"/>
      <c r="I118" s="40"/>
      <c r="J118" s="41"/>
    </row>
    <row r="119" spans="1:16">
      <c r="A119" s="32" t="s">
        <v>47</v>
      </c>
      <c r="B119" s="39"/>
      <c r="C119" s="40"/>
      <c r="D119" s="40"/>
      <c r="E119" s="47" t="s">
        <v>196</v>
      </c>
      <c r="F119" s="40"/>
      <c r="G119" s="40"/>
      <c r="H119" s="40"/>
      <c r="I119" s="40"/>
      <c r="J119" s="41"/>
    </row>
    <row r="120" spans="1:16">
      <c r="A120" s="32" t="s">
        <v>40</v>
      </c>
      <c r="B120" s="32">
        <v>40</v>
      </c>
      <c r="C120" s="33" t="s">
        <v>192</v>
      </c>
      <c r="D120" s="32" t="s">
        <v>197</v>
      </c>
      <c r="E120" s="34" t="s">
        <v>194</v>
      </c>
      <c r="F120" s="35" t="s">
        <v>148</v>
      </c>
      <c r="G120" s="36">
        <v>3.1</v>
      </c>
      <c r="H120" s="37">
        <v>0</v>
      </c>
      <c r="I120" s="37">
        <f>ROUND(G120*H120,P4)</f>
        <v>0</v>
      </c>
      <c r="J120" s="32"/>
      <c r="O120" s="38">
        <f>I120*0.21</f>
        <v>0</v>
      </c>
      <c r="P120">
        <v>3</v>
      </c>
    </row>
    <row r="121" spans="1:16" ht="45">
      <c r="A121" s="32" t="s">
        <v>45</v>
      </c>
      <c r="B121" s="39"/>
      <c r="C121" s="40"/>
      <c r="D121" s="40"/>
      <c r="E121" s="34" t="s">
        <v>198</v>
      </c>
      <c r="F121" s="40"/>
      <c r="G121" s="40"/>
      <c r="H121" s="40"/>
      <c r="I121" s="40"/>
      <c r="J121" s="41"/>
    </row>
    <row r="122" spans="1:16">
      <c r="A122" s="32" t="s">
        <v>47</v>
      </c>
      <c r="B122" s="39"/>
      <c r="C122" s="40"/>
      <c r="D122" s="40"/>
      <c r="E122" s="47" t="s">
        <v>199</v>
      </c>
      <c r="F122" s="40"/>
      <c r="G122" s="40"/>
      <c r="H122" s="40"/>
      <c r="I122" s="40"/>
      <c r="J122" s="41"/>
    </row>
    <row r="123" spans="1:16">
      <c r="A123" s="32" t="s">
        <v>40</v>
      </c>
      <c r="B123" s="32">
        <v>41</v>
      </c>
      <c r="C123" s="33" t="s">
        <v>200</v>
      </c>
      <c r="D123" s="32" t="s">
        <v>193</v>
      </c>
      <c r="E123" s="34" t="s">
        <v>201</v>
      </c>
      <c r="F123" s="35" t="s">
        <v>148</v>
      </c>
      <c r="G123" s="36">
        <v>8</v>
      </c>
      <c r="H123" s="37">
        <v>0</v>
      </c>
      <c r="I123" s="37">
        <f>ROUND(G123*H123,P4)</f>
        <v>0</v>
      </c>
      <c r="J123" s="32"/>
      <c r="O123" s="38">
        <f>I123*0.21</f>
        <v>0</v>
      </c>
      <c r="P123">
        <v>3</v>
      </c>
    </row>
    <row r="124" spans="1:16" ht="75">
      <c r="A124" s="32" t="s">
        <v>45</v>
      </c>
      <c r="B124" s="39"/>
      <c r="C124" s="40"/>
      <c r="D124" s="40"/>
      <c r="E124" s="34" t="s">
        <v>202</v>
      </c>
      <c r="F124" s="40"/>
      <c r="G124" s="40"/>
      <c r="H124" s="40"/>
      <c r="I124" s="40"/>
      <c r="J124" s="41"/>
    </row>
    <row r="125" spans="1:16">
      <c r="A125" s="32" t="s">
        <v>47</v>
      </c>
      <c r="B125" s="39"/>
      <c r="C125" s="40"/>
      <c r="D125" s="40"/>
      <c r="E125" s="47" t="s">
        <v>203</v>
      </c>
      <c r="F125" s="40"/>
      <c r="G125" s="40"/>
      <c r="H125" s="40"/>
      <c r="I125" s="40"/>
      <c r="J125" s="41"/>
    </row>
    <row r="126" spans="1:16">
      <c r="A126" s="32" t="s">
        <v>40</v>
      </c>
      <c r="B126" s="32">
        <v>42</v>
      </c>
      <c r="C126" s="33" t="s">
        <v>200</v>
      </c>
      <c r="D126" s="32" t="s">
        <v>197</v>
      </c>
      <c r="E126" s="34" t="s">
        <v>201</v>
      </c>
      <c r="F126" s="35" t="s">
        <v>148</v>
      </c>
      <c r="G126" s="36">
        <v>4.3</v>
      </c>
      <c r="H126" s="37">
        <v>0</v>
      </c>
      <c r="I126" s="37">
        <f>ROUND(G126*H126,P4)</f>
        <v>0</v>
      </c>
      <c r="J126" s="32"/>
      <c r="O126" s="38">
        <f>I126*0.21</f>
        <v>0</v>
      </c>
      <c r="P126">
        <v>3</v>
      </c>
    </row>
    <row r="127" spans="1:16" ht="150">
      <c r="A127" s="32" t="s">
        <v>45</v>
      </c>
      <c r="B127" s="39"/>
      <c r="C127" s="40"/>
      <c r="D127" s="40"/>
      <c r="E127" s="34" t="s">
        <v>204</v>
      </c>
      <c r="F127" s="40"/>
      <c r="G127" s="40"/>
      <c r="H127" s="40"/>
      <c r="I127" s="40"/>
      <c r="J127" s="41"/>
    </row>
    <row r="128" spans="1:16">
      <c r="A128" s="32" t="s">
        <v>47</v>
      </c>
      <c r="B128" s="39"/>
      <c r="C128" s="40"/>
      <c r="D128" s="40"/>
      <c r="E128" s="47" t="s">
        <v>205</v>
      </c>
      <c r="F128" s="40"/>
      <c r="G128" s="40"/>
      <c r="H128" s="40"/>
      <c r="I128" s="40"/>
      <c r="J128" s="41"/>
    </row>
    <row r="129" spans="1:16">
      <c r="A129" s="32" t="s">
        <v>40</v>
      </c>
      <c r="B129" s="32">
        <v>43</v>
      </c>
      <c r="C129" s="33" t="s">
        <v>206</v>
      </c>
      <c r="D129" s="32" t="s">
        <v>193</v>
      </c>
      <c r="E129" s="34" t="s">
        <v>207</v>
      </c>
      <c r="F129" s="35" t="s">
        <v>148</v>
      </c>
      <c r="G129" s="36">
        <v>213</v>
      </c>
      <c r="H129" s="37">
        <v>0</v>
      </c>
      <c r="I129" s="37">
        <f>ROUND(G129*H129,P4)</f>
        <v>0</v>
      </c>
      <c r="J129" s="32"/>
      <c r="O129" s="38">
        <f>I129*0.21</f>
        <v>0</v>
      </c>
      <c r="P129">
        <v>3</v>
      </c>
    </row>
    <row r="130" spans="1:16" ht="45">
      <c r="A130" s="32" t="s">
        <v>45</v>
      </c>
      <c r="B130" s="39"/>
      <c r="C130" s="40"/>
      <c r="D130" s="40"/>
      <c r="E130" s="34" t="s">
        <v>208</v>
      </c>
      <c r="F130" s="40"/>
      <c r="G130" s="40"/>
      <c r="H130" s="40"/>
      <c r="I130" s="40"/>
      <c r="J130" s="41"/>
    </row>
    <row r="131" spans="1:16">
      <c r="A131" s="32" t="s">
        <v>47</v>
      </c>
      <c r="B131" s="39"/>
      <c r="C131" s="40"/>
      <c r="D131" s="40"/>
      <c r="E131" s="47" t="s">
        <v>209</v>
      </c>
      <c r="F131" s="40"/>
      <c r="G131" s="40"/>
      <c r="H131" s="40"/>
      <c r="I131" s="40"/>
      <c r="J131" s="41"/>
    </row>
    <row r="132" spans="1:16">
      <c r="A132" s="32" t="s">
        <v>40</v>
      </c>
      <c r="B132" s="32">
        <v>44</v>
      </c>
      <c r="C132" s="33" t="s">
        <v>206</v>
      </c>
      <c r="D132" s="32" t="s">
        <v>197</v>
      </c>
      <c r="E132" s="34" t="s">
        <v>207</v>
      </c>
      <c r="F132" s="35" t="s">
        <v>148</v>
      </c>
      <c r="G132" s="36">
        <v>18.899999999999999</v>
      </c>
      <c r="H132" s="37">
        <v>0</v>
      </c>
      <c r="I132" s="37">
        <f>ROUND(G132*H132,P4)</f>
        <v>0</v>
      </c>
      <c r="J132" s="32"/>
      <c r="O132" s="38">
        <f>I132*0.21</f>
        <v>0</v>
      </c>
      <c r="P132">
        <v>3</v>
      </c>
    </row>
    <row r="133" spans="1:16" ht="30">
      <c r="A133" s="32" t="s">
        <v>45</v>
      </c>
      <c r="B133" s="39"/>
      <c r="C133" s="40"/>
      <c r="D133" s="40"/>
      <c r="E133" s="34" t="s">
        <v>210</v>
      </c>
      <c r="F133" s="40"/>
      <c r="G133" s="40"/>
      <c r="H133" s="40"/>
      <c r="I133" s="40"/>
      <c r="J133" s="41"/>
    </row>
    <row r="134" spans="1:16">
      <c r="A134" s="32" t="s">
        <v>47</v>
      </c>
      <c r="B134" s="39"/>
      <c r="C134" s="40"/>
      <c r="D134" s="40"/>
      <c r="E134" s="47" t="s">
        <v>211</v>
      </c>
      <c r="F134" s="40"/>
      <c r="G134" s="40"/>
      <c r="H134" s="40"/>
      <c r="I134" s="40"/>
      <c r="J134" s="41"/>
    </row>
    <row r="135" spans="1:16" ht="30">
      <c r="A135" s="32" t="s">
        <v>40</v>
      </c>
      <c r="B135" s="32">
        <v>45</v>
      </c>
      <c r="C135" s="33" t="s">
        <v>212</v>
      </c>
      <c r="D135" s="32" t="s">
        <v>42</v>
      </c>
      <c r="E135" s="34" t="s">
        <v>213</v>
      </c>
      <c r="F135" s="35" t="s">
        <v>148</v>
      </c>
      <c r="G135" s="36">
        <v>1.4</v>
      </c>
      <c r="H135" s="37">
        <v>0</v>
      </c>
      <c r="I135" s="37">
        <f>ROUND(G135*H135,P4)</f>
        <v>0</v>
      </c>
      <c r="J135" s="32"/>
      <c r="O135" s="38">
        <f>I135*0.21</f>
        <v>0</v>
      </c>
      <c r="P135">
        <v>3</v>
      </c>
    </row>
    <row r="136" spans="1:16" ht="45">
      <c r="A136" s="32" t="s">
        <v>45</v>
      </c>
      <c r="B136" s="39"/>
      <c r="C136" s="40"/>
      <c r="D136" s="40"/>
      <c r="E136" s="34" t="s">
        <v>214</v>
      </c>
      <c r="F136" s="40"/>
      <c r="G136" s="40"/>
      <c r="H136" s="40"/>
      <c r="I136" s="40"/>
      <c r="J136" s="41"/>
    </row>
    <row r="137" spans="1:16">
      <c r="A137" s="32" t="s">
        <v>47</v>
      </c>
      <c r="B137" s="39"/>
      <c r="C137" s="40"/>
      <c r="D137" s="40"/>
      <c r="E137" s="47" t="s">
        <v>215</v>
      </c>
      <c r="F137" s="40"/>
      <c r="G137" s="40"/>
      <c r="H137" s="40"/>
      <c r="I137" s="40"/>
      <c r="J137" s="41"/>
    </row>
    <row r="138" spans="1:16" ht="30">
      <c r="A138" s="32" t="s">
        <v>40</v>
      </c>
      <c r="B138" s="32">
        <v>46</v>
      </c>
      <c r="C138" s="33" t="s">
        <v>216</v>
      </c>
      <c r="D138" s="32" t="s">
        <v>42</v>
      </c>
      <c r="E138" s="34" t="s">
        <v>217</v>
      </c>
      <c r="F138" s="35" t="s">
        <v>148</v>
      </c>
      <c r="G138" s="36">
        <v>4.4000000000000004</v>
      </c>
      <c r="H138" s="37">
        <v>0</v>
      </c>
      <c r="I138" s="37">
        <f>ROUND(G138*H138,P4)</f>
        <v>0</v>
      </c>
      <c r="J138" s="32"/>
      <c r="O138" s="38">
        <f>I138*0.21</f>
        <v>0</v>
      </c>
      <c r="P138">
        <v>3</v>
      </c>
    </row>
    <row r="139" spans="1:16" ht="45">
      <c r="A139" s="32" t="s">
        <v>45</v>
      </c>
      <c r="B139" s="39"/>
      <c r="C139" s="40"/>
      <c r="D139" s="40"/>
      <c r="E139" s="34" t="s">
        <v>214</v>
      </c>
      <c r="F139" s="40"/>
      <c r="G139" s="40"/>
      <c r="H139" s="40"/>
      <c r="I139" s="40"/>
      <c r="J139" s="41"/>
    </row>
    <row r="140" spans="1:16">
      <c r="A140" s="32" t="s">
        <v>47</v>
      </c>
      <c r="B140" s="39"/>
      <c r="C140" s="40"/>
      <c r="D140" s="40"/>
      <c r="E140" s="47" t="s">
        <v>218</v>
      </c>
      <c r="F140" s="40"/>
      <c r="G140" s="40"/>
      <c r="H140" s="40"/>
      <c r="I140" s="40"/>
      <c r="J140" s="41"/>
    </row>
    <row r="141" spans="1:16" ht="30">
      <c r="A141" s="32" t="s">
        <v>40</v>
      </c>
      <c r="B141" s="32">
        <v>47</v>
      </c>
      <c r="C141" s="33" t="s">
        <v>219</v>
      </c>
      <c r="D141" s="32" t="s">
        <v>42</v>
      </c>
      <c r="E141" s="34" t="s">
        <v>220</v>
      </c>
      <c r="F141" s="35" t="s">
        <v>148</v>
      </c>
      <c r="G141" s="36">
        <v>8.1</v>
      </c>
      <c r="H141" s="37">
        <v>0</v>
      </c>
      <c r="I141" s="37">
        <f>ROUND(G141*H141,P4)</f>
        <v>0</v>
      </c>
      <c r="J141" s="32"/>
      <c r="O141" s="38">
        <f>I141*0.21</f>
        <v>0</v>
      </c>
      <c r="P141">
        <v>3</v>
      </c>
    </row>
    <row r="142" spans="1:16" ht="120">
      <c r="A142" s="32" t="s">
        <v>45</v>
      </c>
      <c r="B142" s="39"/>
      <c r="C142" s="40"/>
      <c r="D142" s="40"/>
      <c r="E142" s="34" t="s">
        <v>221</v>
      </c>
      <c r="F142" s="40"/>
      <c r="G142" s="40"/>
      <c r="H142" s="40"/>
      <c r="I142" s="40"/>
      <c r="J142" s="41"/>
    </row>
    <row r="143" spans="1:16">
      <c r="A143" s="32" t="s">
        <v>47</v>
      </c>
      <c r="B143" s="39"/>
      <c r="C143" s="40"/>
      <c r="D143" s="40"/>
      <c r="E143" s="47" t="s">
        <v>222</v>
      </c>
      <c r="F143" s="40"/>
      <c r="G143" s="40"/>
      <c r="H143" s="40"/>
      <c r="I143" s="40"/>
      <c r="J143" s="41"/>
    </row>
    <row r="144" spans="1:16" ht="30">
      <c r="A144" s="32" t="s">
        <v>40</v>
      </c>
      <c r="B144" s="32">
        <v>48</v>
      </c>
      <c r="C144" s="33" t="s">
        <v>223</v>
      </c>
      <c r="D144" s="32" t="s">
        <v>42</v>
      </c>
      <c r="E144" s="34" t="s">
        <v>224</v>
      </c>
      <c r="F144" s="35" t="s">
        <v>148</v>
      </c>
      <c r="G144" s="36">
        <v>8</v>
      </c>
      <c r="H144" s="37">
        <v>0</v>
      </c>
      <c r="I144" s="37">
        <f>ROUND(G144*H144,P4)</f>
        <v>0</v>
      </c>
      <c r="J144" s="32"/>
      <c r="O144" s="38">
        <f>I144*0.21</f>
        <v>0</v>
      </c>
      <c r="P144">
        <v>3</v>
      </c>
    </row>
    <row r="145" spans="1:16" ht="120">
      <c r="A145" s="32" t="s">
        <v>45</v>
      </c>
      <c r="B145" s="39"/>
      <c r="C145" s="40"/>
      <c r="D145" s="40"/>
      <c r="E145" s="34" t="s">
        <v>221</v>
      </c>
      <c r="F145" s="40"/>
      <c r="G145" s="40"/>
      <c r="H145" s="40"/>
      <c r="I145" s="40"/>
      <c r="J145" s="41"/>
    </row>
    <row r="146" spans="1:16">
      <c r="A146" s="32" t="s">
        <v>47</v>
      </c>
      <c r="B146" s="39"/>
      <c r="C146" s="40"/>
      <c r="D146" s="40"/>
      <c r="E146" s="47" t="s">
        <v>225</v>
      </c>
      <c r="F146" s="40"/>
      <c r="G146" s="40"/>
      <c r="H146" s="40"/>
      <c r="I146" s="40"/>
      <c r="J146" s="41"/>
    </row>
    <row r="147" spans="1:16">
      <c r="A147" s="32" t="s">
        <v>40</v>
      </c>
      <c r="B147" s="32">
        <v>49</v>
      </c>
      <c r="C147" s="33" t="s">
        <v>226</v>
      </c>
      <c r="D147" s="32" t="s">
        <v>42</v>
      </c>
      <c r="E147" s="34" t="s">
        <v>227</v>
      </c>
      <c r="F147" s="35" t="s">
        <v>148</v>
      </c>
      <c r="G147" s="36">
        <v>140</v>
      </c>
      <c r="H147" s="37">
        <v>0</v>
      </c>
      <c r="I147" s="37">
        <f>ROUND(G147*H147,P4)</f>
        <v>0</v>
      </c>
      <c r="J147" s="32"/>
      <c r="O147" s="38">
        <f>I147*0.21</f>
        <v>0</v>
      </c>
      <c r="P147">
        <v>3</v>
      </c>
    </row>
    <row r="148" spans="1:16">
      <c r="A148" s="32" t="s">
        <v>45</v>
      </c>
      <c r="B148" s="39"/>
      <c r="C148" s="40"/>
      <c r="D148" s="40"/>
      <c r="E148" s="48" t="s">
        <v>42</v>
      </c>
      <c r="F148" s="40"/>
      <c r="G148" s="40"/>
      <c r="H148" s="40"/>
      <c r="I148" s="40"/>
      <c r="J148" s="41"/>
    </row>
    <row r="149" spans="1:16">
      <c r="A149" s="32" t="s">
        <v>40</v>
      </c>
      <c r="B149" s="32">
        <v>50</v>
      </c>
      <c r="C149" s="33" t="s">
        <v>228</v>
      </c>
      <c r="D149" s="32" t="s">
        <v>42</v>
      </c>
      <c r="E149" s="34" t="s">
        <v>229</v>
      </c>
      <c r="F149" s="35" t="s">
        <v>108</v>
      </c>
      <c r="G149" s="36">
        <v>70</v>
      </c>
      <c r="H149" s="37">
        <v>0</v>
      </c>
      <c r="I149" s="37">
        <f>ROUND(G149*H149,P4)</f>
        <v>0</v>
      </c>
      <c r="J149" s="32"/>
      <c r="O149" s="38">
        <f>I149*0.21</f>
        <v>0</v>
      </c>
      <c r="P149">
        <v>3</v>
      </c>
    </row>
    <row r="150" spans="1:16">
      <c r="A150" s="32" t="s">
        <v>45</v>
      </c>
      <c r="B150" s="39"/>
      <c r="C150" s="40"/>
      <c r="D150" s="40"/>
      <c r="E150" s="34" t="s">
        <v>230</v>
      </c>
      <c r="F150" s="40"/>
      <c r="G150" s="40"/>
      <c r="H150" s="40"/>
      <c r="I150" s="40"/>
      <c r="J150" s="41"/>
    </row>
    <row r="151" spans="1:16">
      <c r="A151" s="26" t="s">
        <v>37</v>
      </c>
      <c r="B151" s="27"/>
      <c r="C151" s="28" t="s">
        <v>231</v>
      </c>
      <c r="D151" s="29"/>
      <c r="E151" s="26" t="s">
        <v>232</v>
      </c>
      <c r="F151" s="29"/>
      <c r="G151" s="29"/>
      <c r="H151" s="29"/>
      <c r="I151" s="30">
        <f>SUMIFS(I152:I157,A152:A157,"P")</f>
        <v>0</v>
      </c>
      <c r="J151" s="31"/>
    </row>
    <row r="152" spans="1:16">
      <c r="A152" s="32" t="s">
        <v>40</v>
      </c>
      <c r="B152" s="32">
        <v>51</v>
      </c>
      <c r="C152" s="33" t="s">
        <v>233</v>
      </c>
      <c r="D152" s="32" t="s">
        <v>42</v>
      </c>
      <c r="E152" s="34" t="s">
        <v>234</v>
      </c>
      <c r="F152" s="35" t="s">
        <v>108</v>
      </c>
      <c r="G152" s="36">
        <v>8</v>
      </c>
      <c r="H152" s="37">
        <v>0</v>
      </c>
      <c r="I152" s="37">
        <f>ROUND(G152*H152,P4)</f>
        <v>0</v>
      </c>
      <c r="J152" s="32"/>
      <c r="O152" s="38">
        <f>I152*0.21</f>
        <v>0</v>
      </c>
      <c r="P152">
        <v>3</v>
      </c>
    </row>
    <row r="153" spans="1:16">
      <c r="A153" s="32" t="s">
        <v>45</v>
      </c>
      <c r="B153" s="39"/>
      <c r="C153" s="40"/>
      <c r="D153" s="40"/>
      <c r="E153" s="48" t="s">
        <v>42</v>
      </c>
      <c r="F153" s="40"/>
      <c r="G153" s="40"/>
      <c r="H153" s="40"/>
      <c r="I153" s="40"/>
      <c r="J153" s="41"/>
    </row>
    <row r="154" spans="1:16">
      <c r="A154" s="32" t="s">
        <v>47</v>
      </c>
      <c r="B154" s="39"/>
      <c r="C154" s="40"/>
      <c r="D154" s="40"/>
      <c r="E154" s="47" t="s">
        <v>235</v>
      </c>
      <c r="F154" s="40"/>
      <c r="G154" s="40"/>
      <c r="H154" s="40"/>
      <c r="I154" s="40"/>
      <c r="J154" s="41"/>
    </row>
    <row r="155" spans="1:16">
      <c r="A155" s="32" t="s">
        <v>40</v>
      </c>
      <c r="B155" s="32">
        <v>52</v>
      </c>
      <c r="C155" s="33" t="s">
        <v>236</v>
      </c>
      <c r="D155" s="32" t="s">
        <v>42</v>
      </c>
      <c r="E155" s="34" t="s">
        <v>237</v>
      </c>
      <c r="F155" s="35" t="s">
        <v>148</v>
      </c>
      <c r="G155" s="36">
        <v>80</v>
      </c>
      <c r="H155" s="37">
        <v>0</v>
      </c>
      <c r="I155" s="37">
        <f>ROUND(G155*H155,P4)</f>
        <v>0</v>
      </c>
      <c r="J155" s="32"/>
      <c r="O155" s="38">
        <f>I155*0.21</f>
        <v>0</v>
      </c>
      <c r="P155">
        <v>3</v>
      </c>
    </row>
    <row r="156" spans="1:16">
      <c r="A156" s="32" t="s">
        <v>45</v>
      </c>
      <c r="B156" s="39"/>
      <c r="C156" s="40"/>
      <c r="D156" s="40"/>
      <c r="E156" s="48" t="s">
        <v>42</v>
      </c>
      <c r="F156" s="40"/>
      <c r="G156" s="40"/>
      <c r="H156" s="40"/>
      <c r="I156" s="40"/>
      <c r="J156" s="41"/>
    </row>
    <row r="157" spans="1:16">
      <c r="A157" s="32" t="s">
        <v>47</v>
      </c>
      <c r="B157" s="39"/>
      <c r="C157" s="40"/>
      <c r="D157" s="40"/>
      <c r="E157" s="47" t="s">
        <v>238</v>
      </c>
      <c r="F157" s="40"/>
      <c r="G157" s="40"/>
      <c r="H157" s="40"/>
      <c r="I157" s="40"/>
      <c r="J157" s="41"/>
    </row>
    <row r="158" spans="1:16">
      <c r="A158" s="26" t="s">
        <v>37</v>
      </c>
      <c r="B158" s="27"/>
      <c r="C158" s="28" t="s">
        <v>239</v>
      </c>
      <c r="D158" s="29"/>
      <c r="E158" s="26" t="s">
        <v>240</v>
      </c>
      <c r="F158" s="29"/>
      <c r="G158" s="29"/>
      <c r="H158" s="29"/>
      <c r="I158" s="30">
        <f>SUMIFS(I159:I169,A159:A169,"P")</f>
        <v>0</v>
      </c>
      <c r="J158" s="31"/>
    </row>
    <row r="159" spans="1:16">
      <c r="A159" s="32" t="s">
        <v>40</v>
      </c>
      <c r="B159" s="32">
        <v>53</v>
      </c>
      <c r="C159" s="33" t="s">
        <v>241</v>
      </c>
      <c r="D159" s="32" t="s">
        <v>42</v>
      </c>
      <c r="E159" s="34" t="s">
        <v>242</v>
      </c>
      <c r="F159" s="35" t="s">
        <v>108</v>
      </c>
      <c r="G159" s="36">
        <v>14</v>
      </c>
      <c r="H159" s="37">
        <v>0</v>
      </c>
      <c r="I159" s="37">
        <f>ROUND(G159*H159,P4)</f>
        <v>0</v>
      </c>
      <c r="J159" s="32"/>
      <c r="O159" s="38">
        <f>I159*0.21</f>
        <v>0</v>
      </c>
      <c r="P159">
        <v>3</v>
      </c>
    </row>
    <row r="160" spans="1:16" ht="30">
      <c r="A160" s="32" t="s">
        <v>45</v>
      </c>
      <c r="B160" s="39"/>
      <c r="C160" s="40"/>
      <c r="D160" s="40"/>
      <c r="E160" s="34" t="s">
        <v>243</v>
      </c>
      <c r="F160" s="40"/>
      <c r="G160" s="40"/>
      <c r="H160" s="40"/>
      <c r="I160" s="40"/>
      <c r="J160" s="41"/>
    </row>
    <row r="161" spans="1:16">
      <c r="A161" s="32" t="s">
        <v>47</v>
      </c>
      <c r="B161" s="39"/>
      <c r="C161" s="40"/>
      <c r="D161" s="40"/>
      <c r="E161" s="47" t="s">
        <v>244</v>
      </c>
      <c r="F161" s="40"/>
      <c r="G161" s="40"/>
      <c r="H161" s="40"/>
      <c r="I161" s="40"/>
      <c r="J161" s="41"/>
    </row>
    <row r="162" spans="1:16">
      <c r="A162" s="32" t="s">
        <v>40</v>
      </c>
      <c r="B162" s="32">
        <v>54</v>
      </c>
      <c r="C162" s="33" t="s">
        <v>245</v>
      </c>
      <c r="D162" s="32" t="s">
        <v>42</v>
      </c>
      <c r="E162" s="34" t="s">
        <v>246</v>
      </c>
      <c r="F162" s="35" t="s">
        <v>247</v>
      </c>
      <c r="G162" s="36">
        <v>4</v>
      </c>
      <c r="H162" s="37">
        <v>0</v>
      </c>
      <c r="I162" s="37">
        <f>ROUND(G162*H162,P4)</f>
        <v>0</v>
      </c>
      <c r="J162" s="32"/>
      <c r="O162" s="38">
        <f>I162*0.21</f>
        <v>0</v>
      </c>
      <c r="P162">
        <v>3</v>
      </c>
    </row>
    <row r="163" spans="1:16" ht="45">
      <c r="A163" s="32" t="s">
        <v>45</v>
      </c>
      <c r="B163" s="39"/>
      <c r="C163" s="40"/>
      <c r="D163" s="40"/>
      <c r="E163" s="34" t="s">
        <v>248</v>
      </c>
      <c r="F163" s="40"/>
      <c r="G163" s="40"/>
      <c r="H163" s="40"/>
      <c r="I163" s="40"/>
      <c r="J163" s="41"/>
    </row>
    <row r="164" spans="1:16">
      <c r="A164" s="32" t="s">
        <v>40</v>
      </c>
      <c r="B164" s="32">
        <v>55</v>
      </c>
      <c r="C164" s="33" t="s">
        <v>249</v>
      </c>
      <c r="D164" s="32" t="s">
        <v>42</v>
      </c>
      <c r="E164" s="34" t="s">
        <v>250</v>
      </c>
      <c r="F164" s="35" t="s">
        <v>247</v>
      </c>
      <c r="G164" s="36">
        <v>2</v>
      </c>
      <c r="H164" s="37">
        <v>0</v>
      </c>
      <c r="I164" s="37">
        <f>ROUND(G164*H164,P4)</f>
        <v>0</v>
      </c>
      <c r="J164" s="32"/>
      <c r="O164" s="38">
        <f>I164*0.21</f>
        <v>0</v>
      </c>
      <c r="P164">
        <v>3</v>
      </c>
    </row>
    <row r="165" spans="1:16" ht="30">
      <c r="A165" s="32" t="s">
        <v>45</v>
      </c>
      <c r="B165" s="39"/>
      <c r="C165" s="40"/>
      <c r="D165" s="40"/>
      <c r="E165" s="34" t="s">
        <v>251</v>
      </c>
      <c r="F165" s="40"/>
      <c r="G165" s="40"/>
      <c r="H165" s="40"/>
      <c r="I165" s="40"/>
      <c r="J165" s="41"/>
    </row>
    <row r="166" spans="1:16">
      <c r="A166" s="32" t="s">
        <v>40</v>
      </c>
      <c r="B166" s="32">
        <v>56</v>
      </c>
      <c r="C166" s="33" t="s">
        <v>252</v>
      </c>
      <c r="D166" s="32" t="s">
        <v>42</v>
      </c>
      <c r="E166" s="34" t="s">
        <v>253</v>
      </c>
      <c r="F166" s="35" t="s">
        <v>247</v>
      </c>
      <c r="G166" s="36">
        <v>3</v>
      </c>
      <c r="H166" s="37">
        <v>0</v>
      </c>
      <c r="I166" s="37">
        <f>ROUND(G166*H166,P4)</f>
        <v>0</v>
      </c>
      <c r="J166" s="32"/>
      <c r="O166" s="38">
        <f>I166*0.21</f>
        <v>0</v>
      </c>
      <c r="P166">
        <v>3</v>
      </c>
    </row>
    <row r="167" spans="1:16">
      <c r="A167" s="32" t="s">
        <v>45</v>
      </c>
      <c r="B167" s="39"/>
      <c r="C167" s="40"/>
      <c r="D167" s="40"/>
      <c r="E167" s="48" t="s">
        <v>42</v>
      </c>
      <c r="F167" s="40"/>
      <c r="G167" s="40"/>
      <c r="H167" s="40"/>
      <c r="I167" s="40"/>
      <c r="J167" s="41"/>
    </row>
    <row r="168" spans="1:16">
      <c r="A168" s="32" t="s">
        <v>40</v>
      </c>
      <c r="B168" s="32">
        <v>57</v>
      </c>
      <c r="C168" s="33" t="s">
        <v>254</v>
      </c>
      <c r="D168" s="32" t="s">
        <v>42</v>
      </c>
      <c r="E168" s="34" t="s">
        <v>255</v>
      </c>
      <c r="F168" s="35" t="s">
        <v>247</v>
      </c>
      <c r="G168" s="36">
        <v>4</v>
      </c>
      <c r="H168" s="37">
        <v>0</v>
      </c>
      <c r="I168" s="37">
        <f>ROUND(G168*H168,P4)</f>
        <v>0</v>
      </c>
      <c r="J168" s="32"/>
      <c r="O168" s="38">
        <f>I168*0.21</f>
        <v>0</v>
      </c>
      <c r="P168">
        <v>3</v>
      </c>
    </row>
    <row r="169" spans="1:16">
      <c r="A169" s="32" t="s">
        <v>45</v>
      </c>
      <c r="B169" s="39"/>
      <c r="C169" s="40"/>
      <c r="D169" s="40"/>
      <c r="E169" s="48" t="s">
        <v>42</v>
      </c>
      <c r="F169" s="40"/>
      <c r="G169" s="40"/>
      <c r="H169" s="40"/>
      <c r="I169" s="40"/>
      <c r="J169" s="41"/>
    </row>
    <row r="170" spans="1:16">
      <c r="A170" s="26" t="s">
        <v>37</v>
      </c>
      <c r="B170" s="27"/>
      <c r="C170" s="28" t="s">
        <v>256</v>
      </c>
      <c r="D170" s="29"/>
      <c r="E170" s="26" t="s">
        <v>257</v>
      </c>
      <c r="F170" s="29"/>
      <c r="G170" s="29"/>
      <c r="H170" s="29"/>
      <c r="I170" s="30">
        <f>SUMIFS(I171:I212,A171:A212,"P")</f>
        <v>0</v>
      </c>
      <c r="J170" s="31"/>
    </row>
    <row r="171" spans="1:16" ht="30">
      <c r="A171" s="32" t="s">
        <v>40</v>
      </c>
      <c r="B171" s="32">
        <v>58</v>
      </c>
      <c r="C171" s="33" t="s">
        <v>258</v>
      </c>
      <c r="D171" s="32" t="s">
        <v>42</v>
      </c>
      <c r="E171" s="34" t="s">
        <v>259</v>
      </c>
      <c r="F171" s="35" t="s">
        <v>247</v>
      </c>
      <c r="G171" s="36">
        <v>14</v>
      </c>
      <c r="H171" s="37">
        <v>0</v>
      </c>
      <c r="I171" s="37">
        <f>ROUND(G171*H171,P4)</f>
        <v>0</v>
      </c>
      <c r="J171" s="32"/>
      <c r="O171" s="38">
        <f>I171*0.21</f>
        <v>0</v>
      </c>
      <c r="P171">
        <v>3</v>
      </c>
    </row>
    <row r="172" spans="1:16">
      <c r="A172" s="32" t="s">
        <v>45</v>
      </c>
      <c r="B172" s="39"/>
      <c r="C172" s="40"/>
      <c r="D172" s="40"/>
      <c r="E172" s="34" t="s">
        <v>260</v>
      </c>
      <c r="F172" s="40"/>
      <c r="G172" s="40"/>
      <c r="H172" s="40"/>
      <c r="I172" s="40"/>
      <c r="J172" s="41"/>
    </row>
    <row r="173" spans="1:16" ht="45">
      <c r="A173" s="32" t="s">
        <v>47</v>
      </c>
      <c r="B173" s="39"/>
      <c r="C173" s="40"/>
      <c r="D173" s="40"/>
      <c r="E173" s="47" t="s">
        <v>261</v>
      </c>
      <c r="F173" s="40"/>
      <c r="G173" s="40"/>
      <c r="H173" s="40"/>
      <c r="I173" s="40"/>
      <c r="J173" s="41"/>
    </row>
    <row r="174" spans="1:16" ht="30">
      <c r="A174" s="32" t="s">
        <v>40</v>
      </c>
      <c r="B174" s="32">
        <v>59</v>
      </c>
      <c r="C174" s="33" t="s">
        <v>262</v>
      </c>
      <c r="D174" s="32" t="s">
        <v>42</v>
      </c>
      <c r="E174" s="34" t="s">
        <v>263</v>
      </c>
      <c r="F174" s="35" t="s">
        <v>247</v>
      </c>
      <c r="G174" s="36">
        <v>14</v>
      </c>
      <c r="H174" s="37">
        <v>0</v>
      </c>
      <c r="I174" s="37">
        <f>ROUND(G174*H174,P4)</f>
        <v>0</v>
      </c>
      <c r="J174" s="32"/>
      <c r="O174" s="38">
        <f>I174*0.21</f>
        <v>0</v>
      </c>
      <c r="P174">
        <v>3</v>
      </c>
    </row>
    <row r="175" spans="1:16">
      <c r="A175" s="32" t="s">
        <v>45</v>
      </c>
      <c r="B175" s="39"/>
      <c r="C175" s="40"/>
      <c r="D175" s="40"/>
      <c r="E175" s="34" t="s">
        <v>264</v>
      </c>
      <c r="F175" s="40"/>
      <c r="G175" s="40"/>
      <c r="H175" s="40"/>
      <c r="I175" s="40"/>
      <c r="J175" s="41"/>
    </row>
    <row r="176" spans="1:16">
      <c r="A176" s="32" t="s">
        <v>40</v>
      </c>
      <c r="B176" s="32">
        <v>60</v>
      </c>
      <c r="C176" s="33" t="s">
        <v>265</v>
      </c>
      <c r="D176" s="32" t="s">
        <v>42</v>
      </c>
      <c r="E176" s="34" t="s">
        <v>266</v>
      </c>
      <c r="F176" s="35" t="s">
        <v>247</v>
      </c>
      <c r="G176" s="36">
        <v>4</v>
      </c>
      <c r="H176" s="37">
        <v>0</v>
      </c>
      <c r="I176" s="37">
        <f>ROUND(G176*H176,P4)</f>
        <v>0</v>
      </c>
      <c r="J176" s="32"/>
      <c r="O176" s="38">
        <f>I176*0.21</f>
        <v>0</v>
      </c>
      <c r="P176">
        <v>3</v>
      </c>
    </row>
    <row r="177" spans="1:16">
      <c r="A177" s="32" t="s">
        <v>45</v>
      </c>
      <c r="B177" s="39"/>
      <c r="C177" s="40"/>
      <c r="D177" s="40"/>
      <c r="E177" s="34" t="s">
        <v>260</v>
      </c>
      <c r="F177" s="40"/>
      <c r="G177" s="40"/>
      <c r="H177" s="40"/>
      <c r="I177" s="40"/>
      <c r="J177" s="41"/>
    </row>
    <row r="178" spans="1:16">
      <c r="A178" s="32" t="s">
        <v>40</v>
      </c>
      <c r="B178" s="32">
        <v>61</v>
      </c>
      <c r="C178" s="33" t="s">
        <v>267</v>
      </c>
      <c r="D178" s="32" t="s">
        <v>42</v>
      </c>
      <c r="E178" s="34" t="s">
        <v>268</v>
      </c>
      <c r="F178" s="35" t="s">
        <v>247</v>
      </c>
      <c r="G178" s="36">
        <v>4</v>
      </c>
      <c r="H178" s="37">
        <v>0</v>
      </c>
      <c r="I178" s="37">
        <f>ROUND(G178*H178,P4)</f>
        <v>0</v>
      </c>
      <c r="J178" s="32"/>
      <c r="O178" s="38">
        <f>I178*0.21</f>
        <v>0</v>
      </c>
      <c r="P178">
        <v>3</v>
      </c>
    </row>
    <row r="179" spans="1:16">
      <c r="A179" s="32" t="s">
        <v>45</v>
      </c>
      <c r="B179" s="39"/>
      <c r="C179" s="40"/>
      <c r="D179" s="40"/>
      <c r="E179" s="34" t="s">
        <v>264</v>
      </c>
      <c r="F179" s="40"/>
      <c r="G179" s="40"/>
      <c r="H179" s="40"/>
      <c r="I179" s="40"/>
      <c r="J179" s="41"/>
    </row>
    <row r="180" spans="1:16" ht="30">
      <c r="A180" s="32" t="s">
        <v>40</v>
      </c>
      <c r="B180" s="32">
        <v>62</v>
      </c>
      <c r="C180" s="33" t="s">
        <v>269</v>
      </c>
      <c r="D180" s="32" t="s">
        <v>42</v>
      </c>
      <c r="E180" s="34" t="s">
        <v>270</v>
      </c>
      <c r="F180" s="35" t="s">
        <v>247</v>
      </c>
      <c r="G180" s="36">
        <v>1</v>
      </c>
      <c r="H180" s="37">
        <v>0</v>
      </c>
      <c r="I180" s="37">
        <f>ROUND(G180*H180,P4)</f>
        <v>0</v>
      </c>
      <c r="J180" s="32"/>
      <c r="O180" s="38">
        <f>I180*0.21</f>
        <v>0</v>
      </c>
      <c r="P180">
        <v>3</v>
      </c>
    </row>
    <row r="181" spans="1:16">
      <c r="A181" s="32" t="s">
        <v>45</v>
      </c>
      <c r="B181" s="39"/>
      <c r="C181" s="40"/>
      <c r="D181" s="40"/>
      <c r="E181" s="48" t="s">
        <v>42</v>
      </c>
      <c r="F181" s="40"/>
      <c r="G181" s="40"/>
      <c r="H181" s="40"/>
      <c r="I181" s="40"/>
      <c r="J181" s="41"/>
    </row>
    <row r="182" spans="1:16" ht="30">
      <c r="A182" s="32" t="s">
        <v>40</v>
      </c>
      <c r="B182" s="32">
        <v>63</v>
      </c>
      <c r="C182" s="33" t="s">
        <v>271</v>
      </c>
      <c r="D182" s="32" t="s">
        <v>42</v>
      </c>
      <c r="E182" s="34" t="s">
        <v>272</v>
      </c>
      <c r="F182" s="35" t="s">
        <v>148</v>
      </c>
      <c r="G182" s="36">
        <v>20.25</v>
      </c>
      <c r="H182" s="37">
        <v>0</v>
      </c>
      <c r="I182" s="37">
        <f>ROUND(G182*H182,P4)</f>
        <v>0</v>
      </c>
      <c r="J182" s="32"/>
      <c r="O182" s="38">
        <f>I182*0.21</f>
        <v>0</v>
      </c>
      <c r="P182">
        <v>3</v>
      </c>
    </row>
    <row r="183" spans="1:16">
      <c r="A183" s="32" t="s">
        <v>45</v>
      </c>
      <c r="B183" s="39"/>
      <c r="C183" s="40"/>
      <c r="D183" s="40"/>
      <c r="E183" s="48" t="s">
        <v>42</v>
      </c>
      <c r="F183" s="40"/>
      <c r="G183" s="40"/>
      <c r="H183" s="40"/>
      <c r="I183" s="40"/>
      <c r="J183" s="41"/>
    </row>
    <row r="184" spans="1:16" ht="75">
      <c r="A184" s="32" t="s">
        <v>47</v>
      </c>
      <c r="B184" s="39"/>
      <c r="C184" s="40"/>
      <c r="D184" s="40"/>
      <c r="E184" s="47" t="s">
        <v>273</v>
      </c>
      <c r="F184" s="40"/>
      <c r="G184" s="40"/>
      <c r="H184" s="40"/>
      <c r="I184" s="40"/>
      <c r="J184" s="41"/>
    </row>
    <row r="185" spans="1:16" ht="30">
      <c r="A185" s="32" t="s">
        <v>40</v>
      </c>
      <c r="B185" s="32">
        <v>64</v>
      </c>
      <c r="C185" s="33" t="s">
        <v>274</v>
      </c>
      <c r="D185" s="32" t="s">
        <v>42</v>
      </c>
      <c r="E185" s="34" t="s">
        <v>275</v>
      </c>
      <c r="F185" s="35" t="s">
        <v>148</v>
      </c>
      <c r="G185" s="36">
        <v>3.4649999999999999</v>
      </c>
      <c r="H185" s="37">
        <v>0</v>
      </c>
      <c r="I185" s="37">
        <f>ROUND(G185*H185,P4)</f>
        <v>0</v>
      </c>
      <c r="J185" s="32"/>
      <c r="O185" s="38">
        <f>I185*0.21</f>
        <v>0</v>
      </c>
      <c r="P185">
        <v>3</v>
      </c>
    </row>
    <row r="186" spans="1:16">
      <c r="A186" s="32" t="s">
        <v>45</v>
      </c>
      <c r="B186" s="39"/>
      <c r="C186" s="40"/>
      <c r="D186" s="40"/>
      <c r="E186" s="34" t="s">
        <v>276</v>
      </c>
      <c r="F186" s="40"/>
      <c r="G186" s="40"/>
      <c r="H186" s="40"/>
      <c r="I186" s="40"/>
      <c r="J186" s="41"/>
    </row>
    <row r="187" spans="1:16">
      <c r="A187" s="32" t="s">
        <v>47</v>
      </c>
      <c r="B187" s="39"/>
      <c r="C187" s="40"/>
      <c r="D187" s="40"/>
      <c r="E187" s="47" t="s">
        <v>277</v>
      </c>
      <c r="F187" s="40"/>
      <c r="G187" s="40"/>
      <c r="H187" s="40"/>
      <c r="I187" s="40"/>
      <c r="J187" s="41"/>
    </row>
    <row r="188" spans="1:16">
      <c r="A188" s="32" t="s">
        <v>40</v>
      </c>
      <c r="B188" s="32">
        <v>65</v>
      </c>
      <c r="C188" s="33" t="s">
        <v>278</v>
      </c>
      <c r="D188" s="32" t="s">
        <v>42</v>
      </c>
      <c r="E188" s="34" t="s">
        <v>279</v>
      </c>
      <c r="F188" s="35" t="s">
        <v>108</v>
      </c>
      <c r="G188" s="36">
        <v>95</v>
      </c>
      <c r="H188" s="37">
        <v>0</v>
      </c>
      <c r="I188" s="37">
        <f>ROUND(G188*H188,P4)</f>
        <v>0</v>
      </c>
      <c r="J188" s="32"/>
      <c r="O188" s="38">
        <f>I188*0.21</f>
        <v>0</v>
      </c>
      <c r="P188">
        <v>3</v>
      </c>
    </row>
    <row r="189" spans="1:16">
      <c r="A189" s="32" t="s">
        <v>45</v>
      </c>
      <c r="B189" s="39"/>
      <c r="C189" s="40"/>
      <c r="D189" s="40"/>
      <c r="E189" s="34" t="s">
        <v>280</v>
      </c>
      <c r="F189" s="40"/>
      <c r="G189" s="40"/>
      <c r="H189" s="40"/>
      <c r="I189" s="40"/>
      <c r="J189" s="41"/>
    </row>
    <row r="190" spans="1:16" ht="30">
      <c r="A190" s="32" t="s">
        <v>40</v>
      </c>
      <c r="B190" s="32">
        <v>66</v>
      </c>
      <c r="C190" s="33" t="s">
        <v>281</v>
      </c>
      <c r="D190" s="32" t="s">
        <v>42</v>
      </c>
      <c r="E190" s="34" t="s">
        <v>282</v>
      </c>
      <c r="F190" s="35" t="s">
        <v>108</v>
      </c>
      <c r="G190" s="36">
        <v>27</v>
      </c>
      <c r="H190" s="37">
        <v>0</v>
      </c>
      <c r="I190" s="37">
        <f>ROUND(G190*H190,P4)</f>
        <v>0</v>
      </c>
      <c r="J190" s="32"/>
      <c r="O190" s="38">
        <f>I190*0.21</f>
        <v>0</v>
      </c>
      <c r="P190">
        <v>3</v>
      </c>
    </row>
    <row r="191" spans="1:16" ht="30">
      <c r="A191" s="32" t="s">
        <v>45</v>
      </c>
      <c r="B191" s="39"/>
      <c r="C191" s="40"/>
      <c r="D191" s="40"/>
      <c r="E191" s="34" t="s">
        <v>283</v>
      </c>
      <c r="F191" s="40"/>
      <c r="G191" s="40"/>
      <c r="H191" s="40"/>
      <c r="I191" s="40"/>
      <c r="J191" s="41"/>
    </row>
    <row r="192" spans="1:16">
      <c r="A192" s="32" t="s">
        <v>40</v>
      </c>
      <c r="B192" s="32">
        <v>67</v>
      </c>
      <c r="C192" s="33" t="s">
        <v>284</v>
      </c>
      <c r="D192" s="32" t="s">
        <v>42</v>
      </c>
      <c r="E192" s="34" t="s">
        <v>285</v>
      </c>
      <c r="F192" s="35" t="s">
        <v>108</v>
      </c>
      <c r="G192" s="36">
        <v>338</v>
      </c>
      <c r="H192" s="37">
        <v>0</v>
      </c>
      <c r="I192" s="37">
        <f>ROUND(G192*H192,P4)</f>
        <v>0</v>
      </c>
      <c r="J192" s="32"/>
      <c r="O192" s="38">
        <f>I192*0.21</f>
        <v>0</v>
      </c>
      <c r="P192">
        <v>3</v>
      </c>
    </row>
    <row r="193" spans="1:16" ht="30">
      <c r="A193" s="32" t="s">
        <v>45</v>
      </c>
      <c r="B193" s="39"/>
      <c r="C193" s="40"/>
      <c r="D193" s="40"/>
      <c r="E193" s="34" t="s">
        <v>286</v>
      </c>
      <c r="F193" s="40"/>
      <c r="G193" s="40"/>
      <c r="H193" s="40"/>
      <c r="I193" s="40"/>
      <c r="J193" s="41"/>
    </row>
    <row r="194" spans="1:16">
      <c r="A194" s="32" t="s">
        <v>40</v>
      </c>
      <c r="B194" s="32">
        <v>68</v>
      </c>
      <c r="C194" s="33" t="s">
        <v>287</v>
      </c>
      <c r="D194" s="32" t="s">
        <v>42</v>
      </c>
      <c r="E194" s="34" t="s">
        <v>288</v>
      </c>
      <c r="F194" s="35" t="s">
        <v>108</v>
      </c>
      <c r="G194" s="36">
        <v>90</v>
      </c>
      <c r="H194" s="37">
        <v>0</v>
      </c>
      <c r="I194" s="37">
        <f>ROUND(G194*H194,P4)</f>
        <v>0</v>
      </c>
      <c r="J194" s="32"/>
      <c r="O194" s="38">
        <f>I194*0.21</f>
        <v>0</v>
      </c>
      <c r="P194">
        <v>3</v>
      </c>
    </row>
    <row r="195" spans="1:16" ht="30">
      <c r="A195" s="32" t="s">
        <v>45</v>
      </c>
      <c r="B195" s="39"/>
      <c r="C195" s="40"/>
      <c r="D195" s="40"/>
      <c r="E195" s="34" t="s">
        <v>289</v>
      </c>
      <c r="F195" s="40"/>
      <c r="G195" s="40"/>
      <c r="H195" s="40"/>
      <c r="I195" s="40"/>
      <c r="J195" s="41"/>
    </row>
    <row r="196" spans="1:16">
      <c r="A196" s="32" t="s">
        <v>47</v>
      </c>
      <c r="B196" s="39"/>
      <c r="C196" s="40"/>
      <c r="D196" s="40"/>
      <c r="E196" s="47" t="s">
        <v>290</v>
      </c>
      <c r="F196" s="40"/>
      <c r="G196" s="40"/>
      <c r="H196" s="40"/>
      <c r="I196" s="40"/>
      <c r="J196" s="41"/>
    </row>
    <row r="197" spans="1:16">
      <c r="A197" s="32" t="s">
        <v>40</v>
      </c>
      <c r="B197" s="32">
        <v>69</v>
      </c>
      <c r="C197" s="33" t="s">
        <v>291</v>
      </c>
      <c r="D197" s="32" t="s">
        <v>42</v>
      </c>
      <c r="E197" s="34" t="s">
        <v>292</v>
      </c>
      <c r="F197" s="35" t="s">
        <v>108</v>
      </c>
      <c r="G197" s="36">
        <v>4</v>
      </c>
      <c r="H197" s="37">
        <v>0</v>
      </c>
      <c r="I197" s="37">
        <f>ROUND(G197*H197,P4)</f>
        <v>0</v>
      </c>
      <c r="J197" s="32"/>
      <c r="O197" s="38">
        <f>I197*0.21</f>
        <v>0</v>
      </c>
      <c r="P197">
        <v>3</v>
      </c>
    </row>
    <row r="198" spans="1:16">
      <c r="A198" s="32" t="s">
        <v>45</v>
      </c>
      <c r="B198" s="39"/>
      <c r="C198" s="40"/>
      <c r="D198" s="40"/>
      <c r="E198" s="48" t="s">
        <v>42</v>
      </c>
      <c r="F198" s="40"/>
      <c r="G198" s="40"/>
      <c r="H198" s="40"/>
      <c r="I198" s="40"/>
      <c r="J198" s="41"/>
    </row>
    <row r="199" spans="1:16">
      <c r="A199" s="32" t="s">
        <v>47</v>
      </c>
      <c r="B199" s="39"/>
      <c r="C199" s="40"/>
      <c r="D199" s="40"/>
      <c r="E199" s="47" t="s">
        <v>293</v>
      </c>
      <c r="F199" s="40"/>
      <c r="G199" s="40"/>
      <c r="H199" s="40"/>
      <c r="I199" s="40"/>
      <c r="J199" s="41"/>
    </row>
    <row r="200" spans="1:16">
      <c r="A200" s="32" t="s">
        <v>40</v>
      </c>
      <c r="B200" s="32">
        <v>70</v>
      </c>
      <c r="C200" s="33" t="s">
        <v>294</v>
      </c>
      <c r="D200" s="32" t="s">
        <v>42</v>
      </c>
      <c r="E200" s="34" t="s">
        <v>295</v>
      </c>
      <c r="F200" s="35" t="s">
        <v>108</v>
      </c>
      <c r="G200" s="36">
        <v>30</v>
      </c>
      <c r="H200" s="37">
        <v>0</v>
      </c>
      <c r="I200" s="37">
        <f>ROUND(G200*H200,P4)</f>
        <v>0</v>
      </c>
      <c r="J200" s="32"/>
      <c r="O200" s="38">
        <f>I200*0.21</f>
        <v>0</v>
      </c>
      <c r="P200">
        <v>3</v>
      </c>
    </row>
    <row r="201" spans="1:16">
      <c r="A201" s="32" t="s">
        <v>45</v>
      </c>
      <c r="B201" s="39"/>
      <c r="C201" s="40"/>
      <c r="D201" s="40"/>
      <c r="E201" s="48" t="s">
        <v>42</v>
      </c>
      <c r="F201" s="40"/>
      <c r="G201" s="40"/>
      <c r="H201" s="40"/>
      <c r="I201" s="40"/>
      <c r="J201" s="41"/>
    </row>
    <row r="202" spans="1:16" ht="30">
      <c r="A202" s="32" t="s">
        <v>40</v>
      </c>
      <c r="B202" s="32">
        <v>71</v>
      </c>
      <c r="C202" s="33" t="s">
        <v>296</v>
      </c>
      <c r="D202" s="32" t="s">
        <v>42</v>
      </c>
      <c r="E202" s="34" t="s">
        <v>297</v>
      </c>
      <c r="F202" s="35" t="s">
        <v>108</v>
      </c>
      <c r="G202" s="36">
        <v>2</v>
      </c>
      <c r="H202" s="37">
        <v>0</v>
      </c>
      <c r="I202" s="37">
        <f>ROUND(G202*H202,P4)</f>
        <v>0</v>
      </c>
      <c r="J202" s="32"/>
      <c r="O202" s="38">
        <f>I202*0.21</f>
        <v>0</v>
      </c>
      <c r="P202">
        <v>3</v>
      </c>
    </row>
    <row r="203" spans="1:16">
      <c r="A203" s="32" t="s">
        <v>45</v>
      </c>
      <c r="B203" s="39"/>
      <c r="C203" s="40"/>
      <c r="D203" s="40"/>
      <c r="E203" s="48" t="s">
        <v>42</v>
      </c>
      <c r="F203" s="40"/>
      <c r="G203" s="40"/>
      <c r="H203" s="40"/>
      <c r="I203" s="40"/>
      <c r="J203" s="41"/>
    </row>
    <row r="204" spans="1:16">
      <c r="A204" s="32" t="s">
        <v>40</v>
      </c>
      <c r="B204" s="32">
        <v>72</v>
      </c>
      <c r="C204" s="33" t="s">
        <v>298</v>
      </c>
      <c r="D204" s="32" t="s">
        <v>42</v>
      </c>
      <c r="E204" s="34" t="s">
        <v>299</v>
      </c>
      <c r="F204" s="35" t="s">
        <v>108</v>
      </c>
      <c r="G204" s="36">
        <v>2</v>
      </c>
      <c r="H204" s="37">
        <v>0</v>
      </c>
      <c r="I204" s="37">
        <f>ROUND(G204*H204,P4)</f>
        <v>0</v>
      </c>
      <c r="J204" s="32"/>
      <c r="O204" s="38">
        <f>I204*0.21</f>
        <v>0</v>
      </c>
      <c r="P204">
        <v>3</v>
      </c>
    </row>
    <row r="205" spans="1:16">
      <c r="A205" s="32" t="s">
        <v>45</v>
      </c>
      <c r="B205" s="39"/>
      <c r="C205" s="40"/>
      <c r="D205" s="40"/>
      <c r="E205" s="34" t="s">
        <v>92</v>
      </c>
      <c r="F205" s="40"/>
      <c r="G205" s="40"/>
      <c r="H205" s="40"/>
      <c r="I205" s="40"/>
      <c r="J205" s="41"/>
    </row>
    <row r="206" spans="1:16">
      <c r="A206" s="32" t="s">
        <v>47</v>
      </c>
      <c r="B206" s="39"/>
      <c r="C206" s="40"/>
      <c r="D206" s="40"/>
      <c r="E206" s="47" t="s">
        <v>300</v>
      </c>
      <c r="F206" s="40"/>
      <c r="G206" s="40"/>
      <c r="H206" s="40"/>
      <c r="I206" s="40"/>
      <c r="J206" s="41"/>
    </row>
    <row r="207" spans="1:16">
      <c r="A207" s="32" t="s">
        <v>40</v>
      </c>
      <c r="B207" s="32">
        <v>73</v>
      </c>
      <c r="C207" s="33" t="s">
        <v>301</v>
      </c>
      <c r="D207" s="32" t="s">
        <v>42</v>
      </c>
      <c r="E207" s="34" t="s">
        <v>302</v>
      </c>
      <c r="F207" s="35" t="s">
        <v>247</v>
      </c>
      <c r="G207" s="36">
        <v>4</v>
      </c>
      <c r="H207" s="37">
        <v>0</v>
      </c>
      <c r="I207" s="37">
        <f>ROUND(G207*H207,P4)</f>
        <v>0</v>
      </c>
      <c r="J207" s="32"/>
      <c r="O207" s="38">
        <f>I207*0.21</f>
        <v>0</v>
      </c>
      <c r="P207">
        <v>3</v>
      </c>
    </row>
    <row r="208" spans="1:16">
      <c r="A208" s="32" t="s">
        <v>45</v>
      </c>
      <c r="B208" s="39"/>
      <c r="C208" s="40"/>
      <c r="D208" s="40"/>
      <c r="E208" s="34" t="s">
        <v>92</v>
      </c>
      <c r="F208" s="40"/>
      <c r="G208" s="40"/>
      <c r="H208" s="40"/>
      <c r="I208" s="40"/>
      <c r="J208" s="41"/>
    </row>
    <row r="209" spans="1:16">
      <c r="A209" s="32" t="s">
        <v>40</v>
      </c>
      <c r="B209" s="32">
        <v>74</v>
      </c>
      <c r="C209" s="33" t="s">
        <v>303</v>
      </c>
      <c r="D209" s="32" t="s">
        <v>42</v>
      </c>
      <c r="E209" s="34" t="s">
        <v>304</v>
      </c>
      <c r="F209" s="35" t="s">
        <v>108</v>
      </c>
      <c r="G209" s="36">
        <v>98</v>
      </c>
      <c r="H209" s="37">
        <v>0</v>
      </c>
      <c r="I209" s="37">
        <f>ROUND(G209*H209,P4)</f>
        <v>0</v>
      </c>
      <c r="J209" s="32"/>
      <c r="O209" s="38">
        <f>I209*0.21</f>
        <v>0</v>
      </c>
      <c r="P209">
        <v>3</v>
      </c>
    </row>
    <row r="210" spans="1:16" ht="30">
      <c r="A210" s="32" t="s">
        <v>45</v>
      </c>
      <c r="B210" s="39"/>
      <c r="C210" s="40"/>
      <c r="D210" s="40"/>
      <c r="E210" s="34" t="s">
        <v>305</v>
      </c>
      <c r="F210" s="40"/>
      <c r="G210" s="40"/>
      <c r="H210" s="40"/>
      <c r="I210" s="40"/>
      <c r="J210" s="41"/>
    </row>
    <row r="211" spans="1:16">
      <c r="A211" s="32" t="s">
        <v>40</v>
      </c>
      <c r="B211" s="32">
        <v>75</v>
      </c>
      <c r="C211" s="33" t="s">
        <v>306</v>
      </c>
      <c r="D211" s="32"/>
      <c r="E211" s="34" t="s">
        <v>307</v>
      </c>
      <c r="F211" s="35" t="s">
        <v>247</v>
      </c>
      <c r="G211" s="36">
        <v>2</v>
      </c>
      <c r="H211" s="37">
        <v>0</v>
      </c>
      <c r="I211" s="37">
        <f>ROUND(G211*H211,P4)</f>
        <v>0</v>
      </c>
      <c r="J211" s="32"/>
      <c r="O211" s="38">
        <f>I211*0.21</f>
        <v>0</v>
      </c>
      <c r="P211">
        <v>3</v>
      </c>
    </row>
    <row r="212" spans="1:16" ht="30">
      <c r="A212" s="32" t="s">
        <v>45</v>
      </c>
      <c r="B212" s="43"/>
      <c r="C212" s="44"/>
      <c r="D212" s="44"/>
      <c r="E212" s="34" t="s">
        <v>308</v>
      </c>
      <c r="F212" s="44"/>
      <c r="G212" s="44"/>
      <c r="H212" s="44"/>
      <c r="I212" s="44"/>
      <c r="J212" s="46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0866141732283472" right="0.70866141732283472" top="0.78740157480314965" bottom="0.78740157480314965" header="0.31496062992125984" footer="0.31496062992125984"/>
  <pageSetup scale="6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5"/>
  <sheetViews>
    <sheetView topLeftCell="B1"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>
      <c r="A2" s="1"/>
      <c r="B2" s="14"/>
      <c r="C2" s="15"/>
      <c r="D2" s="15"/>
      <c r="E2" s="16" t="s">
        <v>19</v>
      </c>
      <c r="F2" s="15"/>
      <c r="G2" s="15"/>
      <c r="H2" s="15"/>
      <c r="I2" s="15"/>
      <c r="J2" s="17"/>
    </row>
    <row r="3" spans="1:16">
      <c r="A3" s="3" t="s">
        <v>20</v>
      </c>
      <c r="B3" s="18" t="s">
        <v>21</v>
      </c>
      <c r="C3" s="52" t="s">
        <v>22</v>
      </c>
      <c r="D3" s="53"/>
      <c r="E3" s="19" t="s">
        <v>23</v>
      </c>
      <c r="F3" s="15"/>
      <c r="G3" s="15"/>
      <c r="H3" s="20" t="s">
        <v>15</v>
      </c>
      <c r="I3" s="21">
        <f>SUMIFS(I8:I25,A8:A25,"SD")</f>
        <v>0</v>
      </c>
      <c r="J3" s="17"/>
      <c r="O3">
        <v>0</v>
      </c>
      <c r="P3">
        <v>2</v>
      </c>
    </row>
    <row r="4" spans="1:16">
      <c r="A4" s="3" t="s">
        <v>24</v>
      </c>
      <c r="B4" s="18" t="s">
        <v>25</v>
      </c>
      <c r="C4" s="52" t="s">
        <v>15</v>
      </c>
      <c r="D4" s="53"/>
      <c r="E4" s="19" t="s">
        <v>16</v>
      </c>
      <c r="F4" s="15"/>
      <c r="G4" s="15"/>
      <c r="H4" s="15"/>
      <c r="I4" s="15"/>
      <c r="J4" s="17"/>
      <c r="O4">
        <v>0.12</v>
      </c>
      <c r="P4">
        <v>2</v>
      </c>
    </row>
    <row r="5" spans="1:16">
      <c r="A5" s="54" t="s">
        <v>26</v>
      </c>
      <c r="B5" s="55" t="s">
        <v>27</v>
      </c>
      <c r="C5" s="56" t="s">
        <v>28</v>
      </c>
      <c r="D5" s="56" t="s">
        <v>29</v>
      </c>
      <c r="E5" s="56" t="s">
        <v>30</v>
      </c>
      <c r="F5" s="56" t="s">
        <v>31</v>
      </c>
      <c r="G5" s="56" t="s">
        <v>32</v>
      </c>
      <c r="H5" s="56" t="s">
        <v>33</v>
      </c>
      <c r="I5" s="56"/>
      <c r="J5" s="57" t="s">
        <v>34</v>
      </c>
      <c r="O5">
        <v>0.21</v>
      </c>
    </row>
    <row r="6" spans="1:16">
      <c r="A6" s="54"/>
      <c r="B6" s="55"/>
      <c r="C6" s="56"/>
      <c r="D6" s="56"/>
      <c r="E6" s="56"/>
      <c r="F6" s="56"/>
      <c r="G6" s="56"/>
      <c r="H6" s="6" t="s">
        <v>35</v>
      </c>
      <c r="I6" s="6" t="s">
        <v>36</v>
      </c>
      <c r="J6" s="57"/>
    </row>
    <row r="7" spans="1:16">
      <c r="A7" s="24">
        <v>0</v>
      </c>
      <c r="B7" s="22">
        <v>1</v>
      </c>
      <c r="C7" s="25">
        <v>2</v>
      </c>
      <c r="D7" s="6">
        <v>3</v>
      </c>
      <c r="E7" s="25">
        <v>4</v>
      </c>
      <c r="F7" s="6">
        <v>5</v>
      </c>
      <c r="G7" s="6">
        <v>6</v>
      </c>
      <c r="H7" s="6">
        <v>7</v>
      </c>
      <c r="I7" s="25">
        <v>8</v>
      </c>
      <c r="J7" s="23">
        <v>9</v>
      </c>
    </row>
    <row r="8" spans="1:16">
      <c r="A8" s="26" t="s">
        <v>37</v>
      </c>
      <c r="B8" s="27"/>
      <c r="C8" s="28" t="s">
        <v>38</v>
      </c>
      <c r="D8" s="29"/>
      <c r="E8" s="26" t="s">
        <v>39</v>
      </c>
      <c r="F8" s="29"/>
      <c r="G8" s="29"/>
      <c r="H8" s="29"/>
      <c r="I8" s="30">
        <f>SUMIFS(I9:I11,A9:A11,"P")</f>
        <v>0</v>
      </c>
      <c r="J8" s="31"/>
    </row>
    <row r="9" spans="1:16">
      <c r="A9" s="32" t="s">
        <v>40</v>
      </c>
      <c r="B9" s="32">
        <v>1</v>
      </c>
      <c r="C9" s="33" t="s">
        <v>66</v>
      </c>
      <c r="D9" s="32"/>
      <c r="E9" s="34" t="s">
        <v>67</v>
      </c>
      <c r="F9" s="35" t="s">
        <v>68</v>
      </c>
      <c r="G9" s="36">
        <v>950</v>
      </c>
      <c r="H9" s="37">
        <v>0</v>
      </c>
      <c r="I9" s="37">
        <f>ROUND(G9*H9,P4)</f>
        <v>0</v>
      </c>
      <c r="J9" s="32"/>
      <c r="O9" s="38">
        <f>I9*0.21</f>
        <v>0</v>
      </c>
      <c r="P9">
        <v>3</v>
      </c>
    </row>
    <row r="10" spans="1:16" ht="30">
      <c r="A10" s="32" t="s">
        <v>45</v>
      </c>
      <c r="B10" s="39"/>
      <c r="C10" s="40"/>
      <c r="D10" s="40"/>
      <c r="E10" s="34" t="s">
        <v>309</v>
      </c>
      <c r="F10" s="40"/>
      <c r="G10" s="40"/>
      <c r="H10" s="40"/>
      <c r="I10" s="40"/>
      <c r="J10" s="41"/>
    </row>
    <row r="11" spans="1:16">
      <c r="A11" s="32" t="s">
        <v>47</v>
      </c>
      <c r="B11" s="39"/>
      <c r="C11" s="40"/>
      <c r="D11" s="40"/>
      <c r="E11" s="47" t="s">
        <v>310</v>
      </c>
      <c r="F11" s="40"/>
      <c r="G11" s="40"/>
      <c r="H11" s="40"/>
      <c r="I11" s="40"/>
      <c r="J11" s="41"/>
    </row>
    <row r="12" spans="1:16">
      <c r="A12" s="26" t="s">
        <v>37</v>
      </c>
      <c r="B12" s="27"/>
      <c r="C12" s="28" t="s">
        <v>84</v>
      </c>
      <c r="D12" s="29"/>
      <c r="E12" s="26" t="s">
        <v>85</v>
      </c>
      <c r="F12" s="29"/>
      <c r="G12" s="29"/>
      <c r="H12" s="29"/>
      <c r="I12" s="30">
        <f>SUMIFS(I13:I18,A13:A18,"P")</f>
        <v>0</v>
      </c>
      <c r="J12" s="31"/>
    </row>
    <row r="13" spans="1:16">
      <c r="A13" s="32" t="s">
        <v>40</v>
      </c>
      <c r="B13" s="32">
        <v>2</v>
      </c>
      <c r="C13" s="33" t="s">
        <v>311</v>
      </c>
      <c r="D13" s="32"/>
      <c r="E13" s="34" t="s">
        <v>312</v>
      </c>
      <c r="F13" s="35" t="s">
        <v>68</v>
      </c>
      <c r="G13" s="36">
        <v>950</v>
      </c>
      <c r="H13" s="37">
        <v>0</v>
      </c>
      <c r="I13" s="37">
        <f>ROUND(G13*H13,P4)</f>
        <v>0</v>
      </c>
      <c r="J13" s="32"/>
      <c r="O13" s="38">
        <f>I13*0.21</f>
        <v>0</v>
      </c>
      <c r="P13">
        <v>3</v>
      </c>
    </row>
    <row r="14" spans="1:16" ht="60">
      <c r="A14" s="32" t="s">
        <v>45</v>
      </c>
      <c r="B14" s="39"/>
      <c r="C14" s="40"/>
      <c r="D14" s="40"/>
      <c r="E14" s="34" t="s">
        <v>313</v>
      </c>
      <c r="F14" s="40"/>
      <c r="G14" s="40"/>
      <c r="H14" s="40"/>
      <c r="I14" s="40"/>
      <c r="J14" s="41"/>
    </row>
    <row r="15" spans="1:16">
      <c r="A15" s="32" t="s">
        <v>47</v>
      </c>
      <c r="B15" s="39"/>
      <c r="C15" s="40"/>
      <c r="D15" s="40"/>
      <c r="E15" s="47" t="s">
        <v>314</v>
      </c>
      <c r="F15" s="40"/>
      <c r="G15" s="40"/>
      <c r="H15" s="40"/>
      <c r="I15" s="40"/>
      <c r="J15" s="41"/>
    </row>
    <row r="16" spans="1:16">
      <c r="A16" s="32" t="s">
        <v>40</v>
      </c>
      <c r="B16" s="32">
        <v>3</v>
      </c>
      <c r="C16" s="33" t="s">
        <v>133</v>
      </c>
      <c r="D16" s="32"/>
      <c r="E16" s="34" t="s">
        <v>134</v>
      </c>
      <c r="F16" s="35" t="s">
        <v>68</v>
      </c>
      <c r="G16" s="36">
        <v>950</v>
      </c>
      <c r="H16" s="37">
        <v>0</v>
      </c>
      <c r="I16" s="37">
        <f>ROUND(G16*H16,P4)</f>
        <v>0</v>
      </c>
      <c r="J16" s="32"/>
      <c r="O16" s="38">
        <f>I16*0.21</f>
        <v>0</v>
      </c>
      <c r="P16">
        <v>3</v>
      </c>
    </row>
    <row r="17" spans="1:16">
      <c r="A17" s="32" t="s">
        <v>45</v>
      </c>
      <c r="B17" s="39"/>
      <c r="C17" s="40"/>
      <c r="D17" s="40"/>
      <c r="E17" s="34" t="s">
        <v>315</v>
      </c>
      <c r="F17" s="40"/>
      <c r="G17" s="40"/>
      <c r="H17" s="40"/>
      <c r="I17" s="40"/>
      <c r="J17" s="41"/>
    </row>
    <row r="18" spans="1:16">
      <c r="A18" s="32" t="s">
        <v>47</v>
      </c>
      <c r="B18" s="39"/>
      <c r="C18" s="40"/>
      <c r="D18" s="40"/>
      <c r="E18" s="47" t="s">
        <v>310</v>
      </c>
      <c r="F18" s="40"/>
      <c r="G18" s="40"/>
      <c r="H18" s="40"/>
      <c r="I18" s="40"/>
      <c r="J18" s="41"/>
    </row>
    <row r="19" spans="1:16">
      <c r="A19" s="26" t="s">
        <v>37</v>
      </c>
      <c r="B19" s="27"/>
      <c r="C19" s="28" t="s">
        <v>159</v>
      </c>
      <c r="D19" s="29"/>
      <c r="E19" s="26" t="s">
        <v>160</v>
      </c>
      <c r="F19" s="29"/>
      <c r="G19" s="29"/>
      <c r="H19" s="29"/>
      <c r="I19" s="30">
        <f>SUMIFS(I20:I25,A20:A25,"P")</f>
        <v>0</v>
      </c>
      <c r="J19" s="31"/>
    </row>
    <row r="20" spans="1:16">
      <c r="A20" s="32" t="s">
        <v>40</v>
      </c>
      <c r="B20" s="32">
        <v>4</v>
      </c>
      <c r="C20" s="33" t="s">
        <v>316</v>
      </c>
      <c r="D20" s="32" t="s">
        <v>42</v>
      </c>
      <c r="E20" s="34" t="s">
        <v>317</v>
      </c>
      <c r="F20" s="35" t="s">
        <v>68</v>
      </c>
      <c r="G20" s="36">
        <v>950</v>
      </c>
      <c r="H20" s="37">
        <v>0</v>
      </c>
      <c r="I20" s="37">
        <f>ROUND(G20*H20,P4)</f>
        <v>0</v>
      </c>
      <c r="J20" s="32"/>
      <c r="O20" s="38">
        <f>I20*0.21</f>
        <v>0</v>
      </c>
      <c r="P20">
        <v>3</v>
      </c>
    </row>
    <row r="21" spans="1:16" ht="30">
      <c r="A21" s="32" t="s">
        <v>45</v>
      </c>
      <c r="B21" s="39"/>
      <c r="C21" s="40"/>
      <c r="D21" s="40"/>
      <c r="E21" s="34" t="s">
        <v>309</v>
      </c>
      <c r="F21" s="40"/>
      <c r="G21" s="40"/>
      <c r="H21" s="40"/>
      <c r="I21" s="40"/>
      <c r="J21" s="41"/>
    </row>
    <row r="22" spans="1:16">
      <c r="A22" s="32" t="s">
        <v>47</v>
      </c>
      <c r="B22" s="39"/>
      <c r="C22" s="40"/>
      <c r="D22" s="40"/>
      <c r="E22" s="47" t="s">
        <v>314</v>
      </c>
      <c r="F22" s="40"/>
      <c r="G22" s="40"/>
      <c r="H22" s="40"/>
      <c r="I22" s="40"/>
      <c r="J22" s="41"/>
    </row>
    <row r="23" spans="1:16">
      <c r="A23" s="32" t="s">
        <v>40</v>
      </c>
      <c r="B23" s="32">
        <v>5</v>
      </c>
      <c r="C23" s="33" t="s">
        <v>318</v>
      </c>
      <c r="D23" s="32" t="s">
        <v>42</v>
      </c>
      <c r="E23" s="34" t="s">
        <v>319</v>
      </c>
      <c r="F23" s="35" t="s">
        <v>148</v>
      </c>
      <c r="G23" s="36">
        <v>1900</v>
      </c>
      <c r="H23" s="37">
        <v>0</v>
      </c>
      <c r="I23" s="37">
        <f>ROUND(G23*H23,P4)</f>
        <v>0</v>
      </c>
      <c r="J23" s="32"/>
      <c r="O23" s="38">
        <f>I23*0.21</f>
        <v>0</v>
      </c>
      <c r="P23">
        <v>3</v>
      </c>
    </row>
    <row r="24" spans="1:16" ht="45">
      <c r="A24" s="32" t="s">
        <v>45</v>
      </c>
      <c r="B24" s="39"/>
      <c r="C24" s="40"/>
      <c r="D24" s="40"/>
      <c r="E24" s="34" t="s">
        <v>320</v>
      </c>
      <c r="F24" s="40"/>
      <c r="G24" s="40"/>
      <c r="H24" s="40"/>
      <c r="I24" s="40"/>
      <c r="J24" s="41"/>
    </row>
    <row r="25" spans="1:16">
      <c r="A25" s="32" t="s">
        <v>47</v>
      </c>
      <c r="B25" s="43"/>
      <c r="C25" s="44"/>
      <c r="D25" s="44"/>
      <c r="E25" s="47" t="s">
        <v>321</v>
      </c>
      <c r="F25" s="44"/>
      <c r="G25" s="44"/>
      <c r="H25" s="44"/>
      <c r="I25" s="44"/>
      <c r="J25" s="46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0866141732283472" right="0.70866141732283472" top="0.78740157480314965" bottom="0.78740157480314965" header="0.31496062992125984" footer="0.31496062992125984"/>
  <pageSetup scale="6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0"/>
  <sheetViews>
    <sheetView topLeftCell="B1"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>
      <c r="A2" s="1"/>
      <c r="B2" s="14"/>
      <c r="C2" s="15"/>
      <c r="D2" s="15"/>
      <c r="E2" s="16" t="s">
        <v>19</v>
      </c>
      <c r="F2" s="15"/>
      <c r="G2" s="15"/>
      <c r="H2" s="15"/>
      <c r="I2" s="15"/>
      <c r="J2" s="17"/>
    </row>
    <row r="3" spans="1:16">
      <c r="A3" s="3" t="s">
        <v>20</v>
      </c>
      <c r="B3" s="18" t="s">
        <v>21</v>
      </c>
      <c r="C3" s="52" t="s">
        <v>22</v>
      </c>
      <c r="D3" s="53"/>
      <c r="E3" s="19" t="s">
        <v>23</v>
      </c>
      <c r="F3" s="15"/>
      <c r="G3" s="15"/>
      <c r="H3" s="20" t="s">
        <v>17</v>
      </c>
      <c r="I3" s="21">
        <f>SUMIFS(I8:I80,A8:A80,"SD")</f>
        <v>0</v>
      </c>
      <c r="J3" s="17"/>
      <c r="O3">
        <v>0</v>
      </c>
      <c r="P3">
        <v>2</v>
      </c>
    </row>
    <row r="4" spans="1:16">
      <c r="A4" s="3" t="s">
        <v>24</v>
      </c>
      <c r="B4" s="18" t="s">
        <v>25</v>
      </c>
      <c r="C4" s="52" t="s">
        <v>17</v>
      </c>
      <c r="D4" s="53"/>
      <c r="E4" s="19" t="s">
        <v>18</v>
      </c>
      <c r="F4" s="15"/>
      <c r="G4" s="15"/>
      <c r="H4" s="15"/>
      <c r="I4" s="15"/>
      <c r="J4" s="17"/>
      <c r="O4">
        <v>0.12</v>
      </c>
      <c r="P4">
        <v>2</v>
      </c>
    </row>
    <row r="5" spans="1:16">
      <c r="A5" s="54" t="s">
        <v>26</v>
      </c>
      <c r="B5" s="55" t="s">
        <v>27</v>
      </c>
      <c r="C5" s="56" t="s">
        <v>28</v>
      </c>
      <c r="D5" s="56" t="s">
        <v>29</v>
      </c>
      <c r="E5" s="56" t="s">
        <v>30</v>
      </c>
      <c r="F5" s="56" t="s">
        <v>31</v>
      </c>
      <c r="G5" s="56" t="s">
        <v>32</v>
      </c>
      <c r="H5" s="56" t="s">
        <v>33</v>
      </c>
      <c r="I5" s="56"/>
      <c r="J5" s="57" t="s">
        <v>34</v>
      </c>
      <c r="O5">
        <v>0.21</v>
      </c>
    </row>
    <row r="6" spans="1:16">
      <c r="A6" s="54"/>
      <c r="B6" s="55"/>
      <c r="C6" s="56"/>
      <c r="D6" s="56"/>
      <c r="E6" s="56"/>
      <c r="F6" s="56"/>
      <c r="G6" s="56"/>
      <c r="H6" s="6" t="s">
        <v>35</v>
      </c>
      <c r="I6" s="6" t="s">
        <v>36</v>
      </c>
      <c r="J6" s="57"/>
    </row>
    <row r="7" spans="1:16">
      <c r="A7" s="24">
        <v>0</v>
      </c>
      <c r="B7" s="22">
        <v>1</v>
      </c>
      <c r="C7" s="25">
        <v>2</v>
      </c>
      <c r="D7" s="6">
        <v>3</v>
      </c>
      <c r="E7" s="25">
        <v>4</v>
      </c>
      <c r="F7" s="6">
        <v>5</v>
      </c>
      <c r="G7" s="6">
        <v>6</v>
      </c>
      <c r="H7" s="6">
        <v>7</v>
      </c>
      <c r="I7" s="25">
        <v>8</v>
      </c>
      <c r="J7" s="23">
        <v>9</v>
      </c>
    </row>
    <row r="8" spans="1:16">
      <c r="A8" s="26" t="s">
        <v>37</v>
      </c>
      <c r="B8" s="27"/>
      <c r="C8" s="28" t="s">
        <v>231</v>
      </c>
      <c r="D8" s="29"/>
      <c r="E8" s="26" t="s">
        <v>232</v>
      </c>
      <c r="F8" s="29"/>
      <c r="G8" s="29"/>
      <c r="H8" s="29"/>
      <c r="I8" s="30">
        <f>SUMIFS(I9:I80,A9:A80,"P")</f>
        <v>0</v>
      </c>
      <c r="J8" s="31"/>
    </row>
    <row r="9" spans="1:16">
      <c r="A9" s="32" t="s">
        <v>40</v>
      </c>
      <c r="B9" s="32">
        <v>1</v>
      </c>
      <c r="C9" s="33" t="s">
        <v>322</v>
      </c>
      <c r="D9" s="32" t="s">
        <v>42</v>
      </c>
      <c r="E9" s="34" t="s">
        <v>323</v>
      </c>
      <c r="F9" s="35" t="s">
        <v>324</v>
      </c>
      <c r="G9" s="36">
        <v>7</v>
      </c>
      <c r="H9" s="37">
        <v>0</v>
      </c>
      <c r="I9" s="37">
        <f>ROUND(G9*H9,P4)</f>
        <v>0</v>
      </c>
      <c r="J9" s="32"/>
      <c r="O9" s="38">
        <f>I9*0.21</f>
        <v>0</v>
      </c>
      <c r="P9">
        <v>3</v>
      </c>
    </row>
    <row r="10" spans="1:16">
      <c r="A10" s="32" t="s">
        <v>45</v>
      </c>
      <c r="B10" s="39"/>
      <c r="C10" s="40"/>
      <c r="D10" s="40"/>
      <c r="E10" s="48" t="s">
        <v>42</v>
      </c>
      <c r="F10" s="40"/>
      <c r="G10" s="40"/>
      <c r="H10" s="40"/>
      <c r="I10" s="40"/>
      <c r="J10" s="41"/>
    </row>
    <row r="11" spans="1:16">
      <c r="A11" s="32" t="s">
        <v>40</v>
      </c>
      <c r="B11" s="32">
        <v>2</v>
      </c>
      <c r="C11" s="33" t="s">
        <v>325</v>
      </c>
      <c r="D11" s="32" t="s">
        <v>42</v>
      </c>
      <c r="E11" s="34" t="s">
        <v>326</v>
      </c>
      <c r="F11" s="35" t="s">
        <v>324</v>
      </c>
      <c r="G11" s="36">
        <v>7</v>
      </c>
      <c r="H11" s="37">
        <v>0</v>
      </c>
      <c r="I11" s="37">
        <f>ROUND(G11*H11,P4)</f>
        <v>0</v>
      </c>
      <c r="J11" s="32"/>
      <c r="O11" s="38">
        <f>I11*0.21</f>
        <v>0</v>
      </c>
      <c r="P11">
        <v>3</v>
      </c>
    </row>
    <row r="12" spans="1:16">
      <c r="A12" s="32" t="s">
        <v>45</v>
      </c>
      <c r="B12" s="39"/>
      <c r="C12" s="40"/>
      <c r="D12" s="40"/>
      <c r="E12" s="48" t="s">
        <v>42</v>
      </c>
      <c r="F12" s="40"/>
      <c r="G12" s="40"/>
      <c r="H12" s="40"/>
      <c r="I12" s="40"/>
      <c r="J12" s="41"/>
    </row>
    <row r="13" spans="1:16">
      <c r="A13" s="32" t="s">
        <v>40</v>
      </c>
      <c r="B13" s="32">
        <v>3</v>
      </c>
      <c r="C13" s="33" t="s">
        <v>327</v>
      </c>
      <c r="D13" s="32" t="s">
        <v>42</v>
      </c>
      <c r="E13" s="34" t="s">
        <v>328</v>
      </c>
      <c r="F13" s="35" t="s">
        <v>329</v>
      </c>
      <c r="G13" s="36">
        <v>230</v>
      </c>
      <c r="H13" s="37">
        <v>0</v>
      </c>
      <c r="I13" s="37">
        <f>ROUND(G13*H13,P4)</f>
        <v>0</v>
      </c>
      <c r="J13" s="32"/>
      <c r="O13" s="38">
        <f>I13*0.21</f>
        <v>0</v>
      </c>
      <c r="P13">
        <v>3</v>
      </c>
    </row>
    <row r="14" spans="1:16">
      <c r="A14" s="32" t="s">
        <v>45</v>
      </c>
      <c r="B14" s="39"/>
      <c r="C14" s="40"/>
      <c r="D14" s="40"/>
      <c r="E14" s="48" t="s">
        <v>42</v>
      </c>
      <c r="F14" s="40"/>
      <c r="G14" s="40"/>
      <c r="H14" s="40"/>
      <c r="I14" s="40"/>
      <c r="J14" s="41"/>
    </row>
    <row r="15" spans="1:16">
      <c r="A15" s="32" t="s">
        <v>40</v>
      </c>
      <c r="B15" s="32">
        <v>4</v>
      </c>
      <c r="C15" s="33" t="s">
        <v>330</v>
      </c>
      <c r="D15" s="32" t="s">
        <v>42</v>
      </c>
      <c r="E15" s="34" t="s">
        <v>331</v>
      </c>
      <c r="F15" s="35" t="s">
        <v>324</v>
      </c>
      <c r="G15" s="36">
        <v>6</v>
      </c>
      <c r="H15" s="37">
        <v>0</v>
      </c>
      <c r="I15" s="37">
        <f>ROUND(G15*H15,P4)</f>
        <v>0</v>
      </c>
      <c r="J15" s="32"/>
      <c r="O15" s="38">
        <f>I15*0.21</f>
        <v>0</v>
      </c>
      <c r="P15">
        <v>3</v>
      </c>
    </row>
    <row r="16" spans="1:16">
      <c r="A16" s="32" t="s">
        <v>45</v>
      </c>
      <c r="B16" s="39"/>
      <c r="C16" s="40"/>
      <c r="D16" s="40"/>
      <c r="E16" s="34" t="s">
        <v>332</v>
      </c>
      <c r="F16" s="40"/>
      <c r="G16" s="40"/>
      <c r="H16" s="40"/>
      <c r="I16" s="40"/>
      <c r="J16" s="41"/>
    </row>
    <row r="17" spans="1:16" ht="30">
      <c r="A17" s="32" t="s">
        <v>40</v>
      </c>
      <c r="B17" s="32">
        <v>5</v>
      </c>
      <c r="C17" s="33" t="s">
        <v>333</v>
      </c>
      <c r="D17" s="32" t="s">
        <v>42</v>
      </c>
      <c r="E17" s="34" t="s">
        <v>334</v>
      </c>
      <c r="F17" s="35" t="s">
        <v>324</v>
      </c>
      <c r="G17" s="36">
        <v>1</v>
      </c>
      <c r="H17" s="37">
        <v>0</v>
      </c>
      <c r="I17" s="37">
        <f>ROUND(G17*H17,P4)</f>
        <v>0</v>
      </c>
      <c r="J17" s="32"/>
      <c r="O17" s="38">
        <f>I17*0.21</f>
        <v>0</v>
      </c>
      <c r="P17">
        <v>3</v>
      </c>
    </row>
    <row r="18" spans="1:16" ht="30">
      <c r="A18" s="32" t="s">
        <v>45</v>
      </c>
      <c r="B18" s="39"/>
      <c r="C18" s="40"/>
      <c r="D18" s="40"/>
      <c r="E18" s="34" t="s">
        <v>335</v>
      </c>
      <c r="F18" s="40"/>
      <c r="G18" s="40"/>
      <c r="H18" s="40"/>
      <c r="I18" s="40"/>
      <c r="J18" s="41"/>
    </row>
    <row r="19" spans="1:16">
      <c r="A19" s="32" t="s">
        <v>40</v>
      </c>
      <c r="B19" s="32">
        <v>6</v>
      </c>
      <c r="C19" s="33" t="s">
        <v>336</v>
      </c>
      <c r="D19" s="32" t="s">
        <v>42</v>
      </c>
      <c r="E19" s="34" t="s">
        <v>337</v>
      </c>
      <c r="F19" s="35" t="s">
        <v>324</v>
      </c>
      <c r="G19" s="36">
        <v>7</v>
      </c>
      <c r="H19" s="37">
        <v>0</v>
      </c>
      <c r="I19" s="37">
        <f>ROUND(G19*H19,P4)</f>
        <v>0</v>
      </c>
      <c r="J19" s="32"/>
      <c r="O19" s="38">
        <f>I19*0.21</f>
        <v>0</v>
      </c>
      <c r="P19">
        <v>3</v>
      </c>
    </row>
    <row r="20" spans="1:16">
      <c r="A20" s="32" t="s">
        <v>45</v>
      </c>
      <c r="B20" s="39"/>
      <c r="C20" s="40"/>
      <c r="D20" s="40"/>
      <c r="E20" s="48" t="s">
        <v>42</v>
      </c>
      <c r="F20" s="40"/>
      <c r="G20" s="40"/>
      <c r="H20" s="40"/>
      <c r="I20" s="40"/>
      <c r="J20" s="41"/>
    </row>
    <row r="21" spans="1:16">
      <c r="A21" s="32" t="s">
        <v>40</v>
      </c>
      <c r="B21" s="32">
        <v>7</v>
      </c>
      <c r="C21" s="33" t="s">
        <v>338</v>
      </c>
      <c r="D21" s="32" t="s">
        <v>42</v>
      </c>
      <c r="E21" s="34" t="s">
        <v>339</v>
      </c>
      <c r="F21" s="35" t="s">
        <v>324</v>
      </c>
      <c r="G21" s="36">
        <v>8</v>
      </c>
      <c r="H21" s="37">
        <v>0</v>
      </c>
      <c r="I21" s="37">
        <f>ROUND(G21*H21,P4)</f>
        <v>0</v>
      </c>
      <c r="J21" s="32"/>
      <c r="O21" s="38">
        <f>I21*0.21</f>
        <v>0</v>
      </c>
      <c r="P21">
        <v>3</v>
      </c>
    </row>
    <row r="22" spans="1:16">
      <c r="A22" s="32" t="s">
        <v>45</v>
      </c>
      <c r="B22" s="39"/>
      <c r="C22" s="40"/>
      <c r="D22" s="40"/>
      <c r="E22" s="48" t="s">
        <v>42</v>
      </c>
      <c r="F22" s="40"/>
      <c r="G22" s="40"/>
      <c r="H22" s="40"/>
      <c r="I22" s="40"/>
      <c r="J22" s="41"/>
    </row>
    <row r="23" spans="1:16" ht="30">
      <c r="A23" s="32" t="s">
        <v>40</v>
      </c>
      <c r="B23" s="32">
        <v>8</v>
      </c>
      <c r="C23" s="33" t="s">
        <v>340</v>
      </c>
      <c r="D23" s="32" t="s">
        <v>42</v>
      </c>
      <c r="E23" s="34" t="s">
        <v>341</v>
      </c>
      <c r="F23" s="35" t="s">
        <v>324</v>
      </c>
      <c r="G23" s="36">
        <v>1</v>
      </c>
      <c r="H23" s="37">
        <v>0</v>
      </c>
      <c r="I23" s="37">
        <f>ROUND(G23*H23,P4)</f>
        <v>0</v>
      </c>
      <c r="J23" s="32"/>
      <c r="O23" s="38">
        <f>I23*0.21</f>
        <v>0</v>
      </c>
      <c r="P23">
        <v>3</v>
      </c>
    </row>
    <row r="24" spans="1:16">
      <c r="A24" s="32" t="s">
        <v>45</v>
      </c>
      <c r="B24" s="39"/>
      <c r="C24" s="40"/>
      <c r="D24" s="40"/>
      <c r="E24" s="48" t="s">
        <v>42</v>
      </c>
      <c r="F24" s="40"/>
      <c r="G24" s="40"/>
      <c r="H24" s="40"/>
      <c r="I24" s="40"/>
      <c r="J24" s="41"/>
    </row>
    <row r="25" spans="1:16" ht="30">
      <c r="A25" s="32" t="s">
        <v>40</v>
      </c>
      <c r="B25" s="32">
        <v>9</v>
      </c>
      <c r="C25" s="33" t="s">
        <v>342</v>
      </c>
      <c r="D25" s="32" t="s">
        <v>42</v>
      </c>
      <c r="E25" s="34" t="s">
        <v>343</v>
      </c>
      <c r="F25" s="35" t="s">
        <v>324</v>
      </c>
      <c r="G25" s="36">
        <v>7</v>
      </c>
      <c r="H25" s="37">
        <v>0</v>
      </c>
      <c r="I25" s="37">
        <f>ROUND(G25*H25,P4)</f>
        <v>0</v>
      </c>
      <c r="J25" s="32"/>
      <c r="O25" s="38">
        <f>I25*0.21</f>
        <v>0</v>
      </c>
      <c r="P25">
        <v>3</v>
      </c>
    </row>
    <row r="26" spans="1:16" ht="30">
      <c r="A26" s="32" t="s">
        <v>45</v>
      </c>
      <c r="B26" s="39"/>
      <c r="C26" s="40"/>
      <c r="D26" s="40"/>
      <c r="E26" s="34" t="s">
        <v>344</v>
      </c>
      <c r="F26" s="40"/>
      <c r="G26" s="40"/>
      <c r="H26" s="40"/>
      <c r="I26" s="40"/>
      <c r="J26" s="41"/>
    </row>
    <row r="27" spans="1:16">
      <c r="A27" s="32" t="s">
        <v>40</v>
      </c>
      <c r="B27" s="32">
        <v>10</v>
      </c>
      <c r="C27" s="33" t="s">
        <v>345</v>
      </c>
      <c r="D27" s="32" t="s">
        <v>42</v>
      </c>
      <c r="E27" s="34" t="s">
        <v>346</v>
      </c>
      <c r="F27" s="35" t="s">
        <v>324</v>
      </c>
      <c r="G27" s="36">
        <v>7</v>
      </c>
      <c r="H27" s="37">
        <v>0</v>
      </c>
      <c r="I27" s="37">
        <f>ROUND(G27*H27,P4)</f>
        <v>0</v>
      </c>
      <c r="J27" s="32"/>
      <c r="O27" s="38">
        <f>I27*0.21</f>
        <v>0</v>
      </c>
      <c r="P27">
        <v>3</v>
      </c>
    </row>
    <row r="28" spans="1:16">
      <c r="A28" s="32" t="s">
        <v>45</v>
      </c>
      <c r="B28" s="39"/>
      <c r="C28" s="40"/>
      <c r="D28" s="40"/>
      <c r="E28" s="48" t="s">
        <v>42</v>
      </c>
      <c r="F28" s="40"/>
      <c r="G28" s="40"/>
      <c r="H28" s="40"/>
      <c r="I28" s="40"/>
      <c r="J28" s="41"/>
    </row>
    <row r="29" spans="1:16">
      <c r="A29" s="32" t="s">
        <v>40</v>
      </c>
      <c r="B29" s="32">
        <v>11</v>
      </c>
      <c r="C29" s="33" t="s">
        <v>347</v>
      </c>
      <c r="D29" s="32" t="s">
        <v>42</v>
      </c>
      <c r="E29" s="34" t="s">
        <v>348</v>
      </c>
      <c r="F29" s="35" t="s">
        <v>324</v>
      </c>
      <c r="G29" s="36">
        <v>1</v>
      </c>
      <c r="H29" s="37">
        <v>0</v>
      </c>
      <c r="I29" s="37">
        <f>ROUND(G29*H29,P4)</f>
        <v>0</v>
      </c>
      <c r="J29" s="32"/>
      <c r="O29" s="38">
        <f>I29*0.21</f>
        <v>0</v>
      </c>
      <c r="P29">
        <v>3</v>
      </c>
    </row>
    <row r="30" spans="1:16">
      <c r="A30" s="32" t="s">
        <v>45</v>
      </c>
      <c r="B30" s="39"/>
      <c r="C30" s="40"/>
      <c r="D30" s="40"/>
      <c r="E30" s="48" t="s">
        <v>42</v>
      </c>
      <c r="F30" s="40"/>
      <c r="G30" s="40"/>
      <c r="H30" s="40"/>
      <c r="I30" s="40"/>
      <c r="J30" s="41"/>
    </row>
    <row r="31" spans="1:16">
      <c r="A31" s="32" t="s">
        <v>40</v>
      </c>
      <c r="B31" s="32">
        <v>12</v>
      </c>
      <c r="C31" s="33" t="s">
        <v>349</v>
      </c>
      <c r="D31" s="32" t="s">
        <v>42</v>
      </c>
      <c r="E31" s="34" t="s">
        <v>350</v>
      </c>
      <c r="F31" s="35" t="s">
        <v>329</v>
      </c>
      <c r="G31" s="36">
        <v>300</v>
      </c>
      <c r="H31" s="37">
        <v>0</v>
      </c>
      <c r="I31" s="37">
        <f>ROUND(G31*H31,P4)</f>
        <v>0</v>
      </c>
      <c r="J31" s="32"/>
      <c r="O31" s="38">
        <f>I31*0.21</f>
        <v>0</v>
      </c>
      <c r="P31">
        <v>3</v>
      </c>
    </row>
    <row r="32" spans="1:16">
      <c r="A32" s="32" t="s">
        <v>45</v>
      </c>
      <c r="B32" s="39"/>
      <c r="C32" s="40"/>
      <c r="D32" s="40"/>
      <c r="E32" s="48" t="s">
        <v>42</v>
      </c>
      <c r="F32" s="40"/>
      <c r="G32" s="40"/>
      <c r="H32" s="40"/>
      <c r="I32" s="40"/>
      <c r="J32" s="41"/>
    </row>
    <row r="33" spans="1:16">
      <c r="A33" s="32" t="s">
        <v>40</v>
      </c>
      <c r="B33" s="32">
        <v>13</v>
      </c>
      <c r="C33" s="33" t="s">
        <v>351</v>
      </c>
      <c r="D33" s="32" t="s">
        <v>42</v>
      </c>
      <c r="E33" s="34" t="s">
        <v>352</v>
      </c>
      <c r="F33" s="35" t="s">
        <v>329</v>
      </c>
      <c r="G33" s="36">
        <v>70</v>
      </c>
      <c r="H33" s="37">
        <v>0</v>
      </c>
      <c r="I33" s="37">
        <f>ROUND(G33*H33,P4)</f>
        <v>0</v>
      </c>
      <c r="J33" s="32"/>
      <c r="O33" s="38">
        <f>I33*0.21</f>
        <v>0</v>
      </c>
      <c r="P33">
        <v>3</v>
      </c>
    </row>
    <row r="34" spans="1:16">
      <c r="A34" s="32" t="s">
        <v>45</v>
      </c>
      <c r="B34" s="39"/>
      <c r="C34" s="40"/>
      <c r="D34" s="40"/>
      <c r="E34" s="48" t="s">
        <v>42</v>
      </c>
      <c r="F34" s="40"/>
      <c r="G34" s="40"/>
      <c r="H34" s="40"/>
      <c r="I34" s="40"/>
      <c r="J34" s="41"/>
    </row>
    <row r="35" spans="1:16">
      <c r="A35" s="32" t="s">
        <v>40</v>
      </c>
      <c r="B35" s="32">
        <v>14</v>
      </c>
      <c r="C35" s="33" t="s">
        <v>353</v>
      </c>
      <c r="D35" s="32" t="s">
        <v>42</v>
      </c>
      <c r="E35" s="34" t="s">
        <v>354</v>
      </c>
      <c r="F35" s="35" t="s">
        <v>329</v>
      </c>
      <c r="G35" s="36">
        <v>80</v>
      </c>
      <c r="H35" s="37">
        <v>0</v>
      </c>
      <c r="I35" s="37">
        <f>ROUND(G35*H35,P4)</f>
        <v>0</v>
      </c>
      <c r="J35" s="32"/>
      <c r="O35" s="38">
        <f>I35*0.21</f>
        <v>0</v>
      </c>
      <c r="P35">
        <v>3</v>
      </c>
    </row>
    <row r="36" spans="1:16">
      <c r="A36" s="32" t="s">
        <v>45</v>
      </c>
      <c r="B36" s="39"/>
      <c r="C36" s="40"/>
      <c r="D36" s="40"/>
      <c r="E36" s="48" t="s">
        <v>42</v>
      </c>
      <c r="F36" s="40"/>
      <c r="G36" s="40"/>
      <c r="H36" s="40"/>
      <c r="I36" s="40"/>
      <c r="J36" s="41"/>
    </row>
    <row r="37" spans="1:16">
      <c r="A37" s="32" t="s">
        <v>40</v>
      </c>
      <c r="B37" s="32">
        <v>15</v>
      </c>
      <c r="C37" s="33" t="s">
        <v>355</v>
      </c>
      <c r="D37" s="32" t="s">
        <v>42</v>
      </c>
      <c r="E37" s="34" t="s">
        <v>356</v>
      </c>
      <c r="F37" s="35" t="s">
        <v>329</v>
      </c>
      <c r="G37" s="36">
        <v>230</v>
      </c>
      <c r="H37" s="37">
        <v>0</v>
      </c>
      <c r="I37" s="37">
        <f>ROUND(G37*H37,P4)</f>
        <v>0</v>
      </c>
      <c r="J37" s="32"/>
      <c r="O37" s="38">
        <f>I37*0.21</f>
        <v>0</v>
      </c>
      <c r="P37">
        <v>3</v>
      </c>
    </row>
    <row r="38" spans="1:16">
      <c r="A38" s="32" t="s">
        <v>45</v>
      </c>
      <c r="B38" s="39"/>
      <c r="C38" s="40"/>
      <c r="D38" s="40"/>
      <c r="E38" s="48" t="s">
        <v>42</v>
      </c>
      <c r="F38" s="40"/>
      <c r="G38" s="40"/>
      <c r="H38" s="40"/>
      <c r="I38" s="40"/>
      <c r="J38" s="41"/>
    </row>
    <row r="39" spans="1:16">
      <c r="A39" s="32" t="s">
        <v>40</v>
      </c>
      <c r="B39" s="32">
        <v>16</v>
      </c>
      <c r="C39" s="33" t="s">
        <v>357</v>
      </c>
      <c r="D39" s="32" t="s">
        <v>42</v>
      </c>
      <c r="E39" s="34" t="s">
        <v>358</v>
      </c>
      <c r="F39" s="35" t="s">
        <v>329</v>
      </c>
      <c r="G39" s="36">
        <v>16</v>
      </c>
      <c r="H39" s="37">
        <v>0</v>
      </c>
      <c r="I39" s="37">
        <f>ROUND(G39*H39,P4)</f>
        <v>0</v>
      </c>
      <c r="J39" s="32"/>
      <c r="O39" s="38">
        <f>I39*0.21</f>
        <v>0</v>
      </c>
      <c r="P39">
        <v>3</v>
      </c>
    </row>
    <row r="40" spans="1:16">
      <c r="A40" s="32" t="s">
        <v>45</v>
      </c>
      <c r="B40" s="39"/>
      <c r="C40" s="40"/>
      <c r="D40" s="40"/>
      <c r="E40" s="48" t="s">
        <v>42</v>
      </c>
      <c r="F40" s="40"/>
      <c r="G40" s="40"/>
      <c r="H40" s="40"/>
      <c r="I40" s="40"/>
      <c r="J40" s="41"/>
    </row>
    <row r="41" spans="1:16">
      <c r="A41" s="32" t="s">
        <v>40</v>
      </c>
      <c r="B41" s="32">
        <v>17</v>
      </c>
      <c r="C41" s="33" t="s">
        <v>359</v>
      </c>
      <c r="D41" s="32" t="s">
        <v>42</v>
      </c>
      <c r="E41" s="34" t="s">
        <v>360</v>
      </c>
      <c r="F41" s="35" t="s">
        <v>324</v>
      </c>
      <c r="G41" s="36">
        <v>7</v>
      </c>
      <c r="H41" s="37">
        <v>0</v>
      </c>
      <c r="I41" s="37">
        <f>ROUND(G41*H41,P4)</f>
        <v>0</v>
      </c>
      <c r="J41" s="32"/>
      <c r="O41" s="38">
        <f>I41*0.21</f>
        <v>0</v>
      </c>
      <c r="P41">
        <v>3</v>
      </c>
    </row>
    <row r="42" spans="1:16">
      <c r="A42" s="32" t="s">
        <v>45</v>
      </c>
      <c r="B42" s="39"/>
      <c r="C42" s="40"/>
      <c r="D42" s="40"/>
      <c r="E42" s="48" t="s">
        <v>42</v>
      </c>
      <c r="F42" s="40"/>
      <c r="G42" s="40"/>
      <c r="H42" s="40"/>
      <c r="I42" s="40"/>
      <c r="J42" s="41"/>
    </row>
    <row r="43" spans="1:16">
      <c r="A43" s="32" t="s">
        <v>40</v>
      </c>
      <c r="B43" s="32">
        <v>18</v>
      </c>
      <c r="C43" s="33" t="s">
        <v>361</v>
      </c>
      <c r="D43" s="32" t="s">
        <v>42</v>
      </c>
      <c r="E43" s="34" t="s">
        <v>362</v>
      </c>
      <c r="F43" s="35" t="s">
        <v>324</v>
      </c>
      <c r="G43" s="36">
        <v>20</v>
      </c>
      <c r="H43" s="37">
        <v>0</v>
      </c>
      <c r="I43" s="37">
        <f>ROUND(G43*H43,P4)</f>
        <v>0</v>
      </c>
      <c r="J43" s="32"/>
      <c r="O43" s="38">
        <f>I43*0.21</f>
        <v>0</v>
      </c>
      <c r="P43">
        <v>3</v>
      </c>
    </row>
    <row r="44" spans="1:16">
      <c r="A44" s="32" t="s">
        <v>45</v>
      </c>
      <c r="B44" s="39"/>
      <c r="C44" s="40"/>
      <c r="D44" s="40"/>
      <c r="E44" s="48" t="s">
        <v>42</v>
      </c>
      <c r="F44" s="40"/>
      <c r="G44" s="40"/>
      <c r="H44" s="40"/>
      <c r="I44" s="40"/>
      <c r="J44" s="41"/>
    </row>
    <row r="45" spans="1:16">
      <c r="A45" s="32" t="s">
        <v>40</v>
      </c>
      <c r="B45" s="32">
        <v>19</v>
      </c>
      <c r="C45" s="33" t="s">
        <v>363</v>
      </c>
      <c r="D45" s="32" t="s">
        <v>42</v>
      </c>
      <c r="E45" s="34" t="s">
        <v>364</v>
      </c>
      <c r="F45" s="35" t="s">
        <v>329</v>
      </c>
      <c r="G45" s="36">
        <v>240</v>
      </c>
      <c r="H45" s="37">
        <v>0</v>
      </c>
      <c r="I45" s="37">
        <f>ROUND(G45*H45,P4)</f>
        <v>0</v>
      </c>
      <c r="J45" s="32"/>
      <c r="O45" s="38">
        <f>I45*0.21</f>
        <v>0</v>
      </c>
      <c r="P45">
        <v>3</v>
      </c>
    </row>
    <row r="46" spans="1:16">
      <c r="A46" s="32" t="s">
        <v>45</v>
      </c>
      <c r="B46" s="39"/>
      <c r="C46" s="40"/>
      <c r="D46" s="40"/>
      <c r="E46" s="48" t="s">
        <v>42</v>
      </c>
      <c r="F46" s="40"/>
      <c r="G46" s="40"/>
      <c r="H46" s="40"/>
      <c r="I46" s="40"/>
      <c r="J46" s="41"/>
    </row>
    <row r="47" spans="1:16">
      <c r="A47" s="32" t="s">
        <v>40</v>
      </c>
      <c r="B47" s="32">
        <v>20</v>
      </c>
      <c r="C47" s="33" t="s">
        <v>365</v>
      </c>
      <c r="D47" s="32" t="s">
        <v>42</v>
      </c>
      <c r="E47" s="34" t="s">
        <v>366</v>
      </c>
      <c r="F47" s="35" t="s">
        <v>329</v>
      </c>
      <c r="G47" s="36">
        <v>45</v>
      </c>
      <c r="H47" s="37">
        <v>0</v>
      </c>
      <c r="I47" s="37">
        <f>ROUND(G47*H47,P4)</f>
        <v>0</v>
      </c>
      <c r="J47" s="32"/>
      <c r="O47" s="38">
        <f>I47*0.21</f>
        <v>0</v>
      </c>
      <c r="P47">
        <v>3</v>
      </c>
    </row>
    <row r="48" spans="1:16">
      <c r="A48" s="32" t="s">
        <v>45</v>
      </c>
      <c r="B48" s="39"/>
      <c r="C48" s="40"/>
      <c r="D48" s="40"/>
      <c r="E48" s="48" t="s">
        <v>42</v>
      </c>
      <c r="F48" s="40"/>
      <c r="G48" s="40"/>
      <c r="H48" s="40"/>
      <c r="I48" s="40"/>
      <c r="J48" s="41"/>
    </row>
    <row r="49" spans="1:16">
      <c r="A49" s="32" t="s">
        <v>40</v>
      </c>
      <c r="B49" s="32">
        <v>21</v>
      </c>
      <c r="C49" s="33" t="s">
        <v>367</v>
      </c>
      <c r="D49" s="32" t="s">
        <v>42</v>
      </c>
      <c r="E49" s="34" t="s">
        <v>368</v>
      </c>
      <c r="F49" s="35" t="s">
        <v>324</v>
      </c>
      <c r="G49" s="36">
        <v>7</v>
      </c>
      <c r="H49" s="37">
        <v>0</v>
      </c>
      <c r="I49" s="37">
        <f>ROUND(G49*H49,P4)</f>
        <v>0</v>
      </c>
      <c r="J49" s="32"/>
      <c r="O49" s="38">
        <f>I49*0.21</f>
        <v>0</v>
      </c>
      <c r="P49">
        <v>3</v>
      </c>
    </row>
    <row r="50" spans="1:16">
      <c r="A50" s="32" t="s">
        <v>45</v>
      </c>
      <c r="B50" s="39"/>
      <c r="C50" s="40"/>
      <c r="D50" s="40"/>
      <c r="E50" s="48" t="s">
        <v>42</v>
      </c>
      <c r="F50" s="40"/>
      <c r="G50" s="40"/>
      <c r="H50" s="40"/>
      <c r="I50" s="40"/>
      <c r="J50" s="41"/>
    </row>
    <row r="51" spans="1:16">
      <c r="A51" s="32" t="s">
        <v>40</v>
      </c>
      <c r="B51" s="32">
        <v>22</v>
      </c>
      <c r="C51" s="33" t="s">
        <v>369</v>
      </c>
      <c r="D51" s="32" t="s">
        <v>42</v>
      </c>
      <c r="E51" s="34" t="s">
        <v>370</v>
      </c>
      <c r="F51" s="35" t="s">
        <v>324</v>
      </c>
      <c r="G51" s="36">
        <v>7</v>
      </c>
      <c r="H51" s="37">
        <v>0</v>
      </c>
      <c r="I51" s="37">
        <f>ROUND(G51*H51,P4)</f>
        <v>0</v>
      </c>
      <c r="J51" s="32"/>
      <c r="O51" s="38">
        <f>I51*0.21</f>
        <v>0</v>
      </c>
      <c r="P51">
        <v>3</v>
      </c>
    </row>
    <row r="52" spans="1:16">
      <c r="A52" s="32" t="s">
        <v>45</v>
      </c>
      <c r="B52" s="39"/>
      <c r="C52" s="40"/>
      <c r="D52" s="40"/>
      <c r="E52" s="48" t="s">
        <v>42</v>
      </c>
      <c r="F52" s="40"/>
      <c r="G52" s="40"/>
      <c r="H52" s="40"/>
      <c r="I52" s="40"/>
      <c r="J52" s="41"/>
    </row>
    <row r="53" spans="1:16">
      <c r="A53" s="32" t="s">
        <v>40</v>
      </c>
      <c r="B53" s="32">
        <v>23</v>
      </c>
      <c r="C53" s="33" t="s">
        <v>371</v>
      </c>
      <c r="D53" s="32" t="s">
        <v>42</v>
      </c>
      <c r="E53" s="34" t="s">
        <v>372</v>
      </c>
      <c r="F53" s="35" t="s">
        <v>373</v>
      </c>
      <c r="G53" s="36">
        <v>210</v>
      </c>
      <c r="H53" s="37">
        <v>0</v>
      </c>
      <c r="I53" s="37">
        <f>ROUND(G53*H53,P4)</f>
        <v>0</v>
      </c>
      <c r="J53" s="32"/>
      <c r="O53" s="38">
        <f>I53*0.21</f>
        <v>0</v>
      </c>
      <c r="P53">
        <v>3</v>
      </c>
    </row>
    <row r="54" spans="1:16">
      <c r="A54" s="32" t="s">
        <v>45</v>
      </c>
      <c r="B54" s="39"/>
      <c r="C54" s="40"/>
      <c r="D54" s="40"/>
      <c r="E54" s="48" t="s">
        <v>42</v>
      </c>
      <c r="F54" s="40"/>
      <c r="G54" s="40"/>
      <c r="H54" s="40"/>
      <c r="I54" s="40"/>
      <c r="J54" s="41"/>
    </row>
    <row r="55" spans="1:16">
      <c r="A55" s="32" t="s">
        <v>40</v>
      </c>
      <c r="B55" s="32">
        <v>24</v>
      </c>
      <c r="C55" s="33" t="s">
        <v>374</v>
      </c>
      <c r="D55" s="32" t="s">
        <v>42</v>
      </c>
      <c r="E55" s="34" t="s">
        <v>375</v>
      </c>
      <c r="F55" s="35" t="s">
        <v>373</v>
      </c>
      <c r="G55" s="36">
        <v>210</v>
      </c>
      <c r="H55" s="37">
        <v>0</v>
      </c>
      <c r="I55" s="37">
        <f>ROUND(G55*H55,P4)</f>
        <v>0</v>
      </c>
      <c r="J55" s="32"/>
      <c r="O55" s="38">
        <f>I55*0.21</f>
        <v>0</v>
      </c>
      <c r="P55">
        <v>3</v>
      </c>
    </row>
    <row r="56" spans="1:16">
      <c r="A56" s="32" t="s">
        <v>45</v>
      </c>
      <c r="B56" s="39"/>
      <c r="C56" s="40"/>
      <c r="D56" s="40"/>
      <c r="E56" s="48" t="s">
        <v>42</v>
      </c>
      <c r="F56" s="40"/>
      <c r="G56" s="40"/>
      <c r="H56" s="40"/>
      <c r="I56" s="40"/>
      <c r="J56" s="41"/>
    </row>
    <row r="57" spans="1:16">
      <c r="A57" s="32" t="s">
        <v>40</v>
      </c>
      <c r="B57" s="32">
        <v>25</v>
      </c>
      <c r="C57" s="33" t="s">
        <v>376</v>
      </c>
      <c r="D57" s="32" t="s">
        <v>42</v>
      </c>
      <c r="E57" s="34" t="s">
        <v>377</v>
      </c>
      <c r="F57" s="35" t="s">
        <v>373</v>
      </c>
      <c r="G57" s="36">
        <v>25</v>
      </c>
      <c r="H57" s="37">
        <v>0</v>
      </c>
      <c r="I57" s="37">
        <f>ROUND(G57*H57,P4)</f>
        <v>0</v>
      </c>
      <c r="J57" s="32"/>
      <c r="O57" s="38">
        <f>I57*0.21</f>
        <v>0</v>
      </c>
      <c r="P57">
        <v>3</v>
      </c>
    </row>
    <row r="58" spans="1:16">
      <c r="A58" s="32" t="s">
        <v>45</v>
      </c>
      <c r="B58" s="39"/>
      <c r="C58" s="40"/>
      <c r="D58" s="40"/>
      <c r="E58" s="48" t="s">
        <v>42</v>
      </c>
      <c r="F58" s="40"/>
      <c r="G58" s="40"/>
      <c r="H58" s="40"/>
      <c r="I58" s="40"/>
      <c r="J58" s="41"/>
    </row>
    <row r="59" spans="1:16">
      <c r="A59" s="32" t="s">
        <v>40</v>
      </c>
      <c r="B59" s="32">
        <v>26</v>
      </c>
      <c r="C59" s="33" t="s">
        <v>378</v>
      </c>
      <c r="D59" s="32" t="s">
        <v>42</v>
      </c>
      <c r="E59" s="34" t="s">
        <v>379</v>
      </c>
      <c r="F59" s="35" t="s">
        <v>373</v>
      </c>
      <c r="G59" s="36">
        <v>25</v>
      </c>
      <c r="H59" s="37">
        <v>0</v>
      </c>
      <c r="I59" s="37">
        <f>ROUND(G59*H59,P4)</f>
        <v>0</v>
      </c>
      <c r="J59" s="32"/>
      <c r="O59" s="38">
        <f>I59*0.21</f>
        <v>0</v>
      </c>
      <c r="P59">
        <v>3</v>
      </c>
    </row>
    <row r="60" spans="1:16">
      <c r="A60" s="32" t="s">
        <v>45</v>
      </c>
      <c r="B60" s="39"/>
      <c r="C60" s="40"/>
      <c r="D60" s="40"/>
      <c r="E60" s="48" t="s">
        <v>42</v>
      </c>
      <c r="F60" s="40"/>
      <c r="G60" s="40"/>
      <c r="H60" s="40"/>
      <c r="I60" s="40"/>
      <c r="J60" s="41"/>
    </row>
    <row r="61" spans="1:16">
      <c r="A61" s="32" t="s">
        <v>40</v>
      </c>
      <c r="B61" s="32">
        <v>27</v>
      </c>
      <c r="C61" s="33" t="s">
        <v>380</v>
      </c>
      <c r="D61" s="32" t="s">
        <v>42</v>
      </c>
      <c r="E61" s="34" t="s">
        <v>381</v>
      </c>
      <c r="F61" s="35" t="s">
        <v>373</v>
      </c>
      <c r="G61" s="36">
        <v>235</v>
      </c>
      <c r="H61" s="37">
        <v>0</v>
      </c>
      <c r="I61" s="37">
        <f>ROUND(G61*H61,P4)</f>
        <v>0</v>
      </c>
      <c r="J61" s="32"/>
      <c r="O61" s="38">
        <f>I61*0.21</f>
        <v>0</v>
      </c>
      <c r="P61">
        <v>3</v>
      </c>
    </row>
    <row r="62" spans="1:16">
      <c r="A62" s="32" t="s">
        <v>45</v>
      </c>
      <c r="B62" s="39"/>
      <c r="C62" s="40"/>
      <c r="D62" s="40"/>
      <c r="E62" s="48" t="s">
        <v>42</v>
      </c>
      <c r="F62" s="40"/>
      <c r="G62" s="40"/>
      <c r="H62" s="40"/>
      <c r="I62" s="40"/>
      <c r="J62" s="41"/>
    </row>
    <row r="63" spans="1:16">
      <c r="A63" s="32" t="s">
        <v>40</v>
      </c>
      <c r="B63" s="32">
        <v>28</v>
      </c>
      <c r="C63" s="33" t="s">
        <v>382</v>
      </c>
      <c r="D63" s="32" t="s">
        <v>42</v>
      </c>
      <c r="E63" s="34" t="s">
        <v>383</v>
      </c>
      <c r="F63" s="35" t="s">
        <v>384</v>
      </c>
      <c r="G63" s="36">
        <v>120</v>
      </c>
      <c r="H63" s="37">
        <v>0</v>
      </c>
      <c r="I63" s="37">
        <f>ROUND(G63*H63,P4)</f>
        <v>0</v>
      </c>
      <c r="J63" s="32"/>
      <c r="O63" s="38">
        <f>I63*0.21</f>
        <v>0</v>
      </c>
      <c r="P63">
        <v>3</v>
      </c>
    </row>
    <row r="64" spans="1:16">
      <c r="A64" s="32" t="s">
        <v>45</v>
      </c>
      <c r="B64" s="39"/>
      <c r="C64" s="40"/>
      <c r="D64" s="40"/>
      <c r="E64" s="48" t="s">
        <v>42</v>
      </c>
      <c r="F64" s="40"/>
      <c r="G64" s="40"/>
      <c r="H64" s="40"/>
      <c r="I64" s="40"/>
      <c r="J64" s="41"/>
    </row>
    <row r="65" spans="1:16">
      <c r="A65" s="32" t="s">
        <v>40</v>
      </c>
      <c r="B65" s="32">
        <v>29</v>
      </c>
      <c r="C65" s="33" t="s">
        <v>385</v>
      </c>
      <c r="D65" s="32" t="s">
        <v>42</v>
      </c>
      <c r="E65" s="34" t="s">
        <v>386</v>
      </c>
      <c r="F65" s="35" t="s">
        <v>373</v>
      </c>
      <c r="G65" s="36">
        <v>230</v>
      </c>
      <c r="H65" s="37">
        <v>0</v>
      </c>
      <c r="I65" s="37">
        <f>ROUND(G65*H65,P4)</f>
        <v>0</v>
      </c>
      <c r="J65" s="32"/>
      <c r="O65" s="38">
        <f>I65*0.21</f>
        <v>0</v>
      </c>
      <c r="P65">
        <v>3</v>
      </c>
    </row>
    <row r="66" spans="1:16">
      <c r="A66" s="32" t="s">
        <v>45</v>
      </c>
      <c r="B66" s="39"/>
      <c r="C66" s="40"/>
      <c r="D66" s="40"/>
      <c r="E66" s="48" t="s">
        <v>42</v>
      </c>
      <c r="F66" s="40"/>
      <c r="G66" s="40"/>
      <c r="H66" s="40"/>
      <c r="I66" s="40"/>
      <c r="J66" s="41"/>
    </row>
    <row r="67" spans="1:16">
      <c r="A67" s="32" t="s">
        <v>40</v>
      </c>
      <c r="B67" s="32">
        <v>30</v>
      </c>
      <c r="C67" s="33" t="s">
        <v>387</v>
      </c>
      <c r="D67" s="32" t="s">
        <v>42</v>
      </c>
      <c r="E67" s="34" t="s">
        <v>388</v>
      </c>
      <c r="F67" s="35" t="s">
        <v>389</v>
      </c>
      <c r="G67" s="36">
        <v>1</v>
      </c>
      <c r="H67" s="37">
        <v>0</v>
      </c>
      <c r="I67" s="37">
        <f>ROUND(G67*H67,P4)</f>
        <v>0</v>
      </c>
      <c r="J67" s="32"/>
      <c r="O67" s="38">
        <f>I67*0.21</f>
        <v>0</v>
      </c>
      <c r="P67">
        <v>3</v>
      </c>
    </row>
    <row r="68" spans="1:16">
      <c r="A68" s="32" t="s">
        <v>45</v>
      </c>
      <c r="B68" s="39"/>
      <c r="C68" s="40"/>
      <c r="D68" s="40"/>
      <c r="E68" s="48" t="s">
        <v>42</v>
      </c>
      <c r="F68" s="40"/>
      <c r="G68" s="40"/>
      <c r="H68" s="40"/>
      <c r="I68" s="40"/>
      <c r="J68" s="41"/>
    </row>
    <row r="69" spans="1:16">
      <c r="A69" s="32" t="s">
        <v>40</v>
      </c>
      <c r="B69" s="32">
        <v>31</v>
      </c>
      <c r="C69" s="33" t="s">
        <v>390</v>
      </c>
      <c r="D69" s="32" t="s">
        <v>42</v>
      </c>
      <c r="E69" s="34" t="s">
        <v>391</v>
      </c>
      <c r="F69" s="35" t="s">
        <v>324</v>
      </c>
      <c r="G69" s="36">
        <v>5</v>
      </c>
      <c r="H69" s="37">
        <v>0</v>
      </c>
      <c r="I69" s="37">
        <f>ROUND(G69*H69,P4)</f>
        <v>0</v>
      </c>
      <c r="J69" s="32"/>
      <c r="O69" s="38">
        <f>I69*0.21</f>
        <v>0</v>
      </c>
      <c r="P69">
        <v>3</v>
      </c>
    </row>
    <row r="70" spans="1:16">
      <c r="A70" s="32" t="s">
        <v>45</v>
      </c>
      <c r="B70" s="39"/>
      <c r="C70" s="40"/>
      <c r="D70" s="40"/>
      <c r="E70" s="48" t="s">
        <v>42</v>
      </c>
      <c r="F70" s="40"/>
      <c r="G70" s="40"/>
      <c r="H70" s="40"/>
      <c r="I70" s="40"/>
      <c r="J70" s="41"/>
    </row>
    <row r="71" spans="1:16">
      <c r="A71" s="32" t="s">
        <v>40</v>
      </c>
      <c r="B71" s="32">
        <v>32</v>
      </c>
      <c r="C71" s="33" t="s">
        <v>392</v>
      </c>
      <c r="D71" s="32" t="s">
        <v>42</v>
      </c>
      <c r="E71" s="34" t="s">
        <v>393</v>
      </c>
      <c r="F71" s="35" t="s">
        <v>389</v>
      </c>
      <c r="G71" s="36">
        <v>1</v>
      </c>
      <c r="H71" s="37">
        <v>0</v>
      </c>
      <c r="I71" s="37">
        <f>ROUND(G71*H71,P4)</f>
        <v>0</v>
      </c>
      <c r="J71" s="32"/>
      <c r="O71" s="38">
        <f>I71*0.21</f>
        <v>0</v>
      </c>
      <c r="P71">
        <v>3</v>
      </c>
    </row>
    <row r="72" spans="1:16">
      <c r="A72" s="32" t="s">
        <v>45</v>
      </c>
      <c r="B72" s="39"/>
      <c r="C72" s="40"/>
      <c r="D72" s="40"/>
      <c r="E72" s="48" t="s">
        <v>42</v>
      </c>
      <c r="F72" s="40"/>
      <c r="G72" s="40"/>
      <c r="H72" s="40"/>
      <c r="I72" s="40"/>
      <c r="J72" s="41"/>
    </row>
    <row r="73" spans="1:16">
      <c r="A73" s="32" t="s">
        <v>40</v>
      </c>
      <c r="B73" s="32">
        <v>33</v>
      </c>
      <c r="C73" s="33" t="s">
        <v>394</v>
      </c>
      <c r="D73" s="32" t="s">
        <v>42</v>
      </c>
      <c r="E73" s="34" t="s">
        <v>395</v>
      </c>
      <c r="F73" s="35" t="s">
        <v>396</v>
      </c>
      <c r="G73" s="36">
        <v>10</v>
      </c>
      <c r="H73" s="37">
        <v>0</v>
      </c>
      <c r="I73" s="37">
        <f>ROUND(G73*H73,P4)</f>
        <v>0</v>
      </c>
      <c r="J73" s="32"/>
      <c r="O73" s="38">
        <f>I73*0.21</f>
        <v>0</v>
      </c>
      <c r="P73">
        <v>3</v>
      </c>
    </row>
    <row r="74" spans="1:16">
      <c r="A74" s="32" t="s">
        <v>45</v>
      </c>
      <c r="B74" s="39"/>
      <c r="C74" s="40"/>
      <c r="D74" s="40"/>
      <c r="E74" s="48" t="s">
        <v>42</v>
      </c>
      <c r="F74" s="40"/>
      <c r="G74" s="40"/>
      <c r="H74" s="40"/>
      <c r="I74" s="40"/>
      <c r="J74" s="41"/>
    </row>
    <row r="75" spans="1:16">
      <c r="A75" s="32" t="s">
        <v>40</v>
      </c>
      <c r="B75" s="32">
        <v>34</v>
      </c>
      <c r="C75" s="33" t="s">
        <v>397</v>
      </c>
      <c r="D75" s="32" t="s">
        <v>42</v>
      </c>
      <c r="E75" s="34" t="s">
        <v>398</v>
      </c>
      <c r="F75" s="35" t="s">
        <v>396</v>
      </c>
      <c r="G75" s="36">
        <v>14</v>
      </c>
      <c r="H75" s="37">
        <v>0</v>
      </c>
      <c r="I75" s="37">
        <f>ROUND(G75*H75,P4)</f>
        <v>0</v>
      </c>
      <c r="J75" s="32"/>
      <c r="O75" s="38">
        <f>I75*0.21</f>
        <v>0</v>
      </c>
      <c r="P75">
        <v>3</v>
      </c>
    </row>
    <row r="76" spans="1:16">
      <c r="A76" s="32" t="s">
        <v>45</v>
      </c>
      <c r="B76" s="39"/>
      <c r="C76" s="40"/>
      <c r="D76" s="40"/>
      <c r="E76" s="48" t="s">
        <v>42</v>
      </c>
      <c r="F76" s="40"/>
      <c r="G76" s="40"/>
      <c r="H76" s="40"/>
      <c r="I76" s="40"/>
      <c r="J76" s="41"/>
    </row>
    <row r="77" spans="1:16">
      <c r="A77" s="32" t="s">
        <v>40</v>
      </c>
      <c r="B77" s="32">
        <v>35</v>
      </c>
      <c r="C77" s="33" t="s">
        <v>399</v>
      </c>
      <c r="D77" s="32" t="s">
        <v>42</v>
      </c>
      <c r="E77" s="34" t="s">
        <v>400</v>
      </c>
      <c r="F77" s="35" t="s">
        <v>389</v>
      </c>
      <c r="G77" s="36">
        <v>1</v>
      </c>
      <c r="H77" s="37">
        <v>0</v>
      </c>
      <c r="I77" s="37">
        <f>ROUND(G77*H77,P4)</f>
        <v>0</v>
      </c>
      <c r="J77" s="32"/>
      <c r="O77" s="38">
        <f>I77*0.21</f>
        <v>0</v>
      </c>
      <c r="P77">
        <v>3</v>
      </c>
    </row>
    <row r="78" spans="1:16">
      <c r="A78" s="32" t="s">
        <v>45</v>
      </c>
      <c r="B78" s="39"/>
      <c r="C78" s="40"/>
      <c r="D78" s="40"/>
      <c r="E78" s="48" t="s">
        <v>42</v>
      </c>
      <c r="F78" s="40"/>
      <c r="G78" s="40"/>
      <c r="H78" s="40"/>
      <c r="I78" s="40"/>
      <c r="J78" s="41"/>
    </row>
    <row r="79" spans="1:16">
      <c r="A79" s="32" t="s">
        <v>40</v>
      </c>
      <c r="B79" s="32">
        <v>36</v>
      </c>
      <c r="C79" s="33" t="s">
        <v>401</v>
      </c>
      <c r="D79" s="32" t="s">
        <v>42</v>
      </c>
      <c r="E79" s="34" t="s">
        <v>402</v>
      </c>
      <c r="F79" s="35" t="s">
        <v>324</v>
      </c>
      <c r="G79" s="36">
        <v>1</v>
      </c>
      <c r="H79" s="37">
        <v>0</v>
      </c>
      <c r="I79" s="37">
        <f>ROUND(G79*H79,P4)</f>
        <v>0</v>
      </c>
      <c r="J79" s="32"/>
      <c r="O79" s="38">
        <f>I79*0.21</f>
        <v>0</v>
      </c>
      <c r="P79">
        <v>3</v>
      </c>
    </row>
    <row r="80" spans="1:16">
      <c r="A80" s="32" t="s">
        <v>45</v>
      </c>
      <c r="B80" s="43"/>
      <c r="C80" s="44"/>
      <c r="D80" s="44"/>
      <c r="E80" s="49" t="s">
        <v>42</v>
      </c>
      <c r="F80" s="44"/>
      <c r="G80" s="44"/>
      <c r="H80" s="44"/>
      <c r="I80" s="44"/>
      <c r="J80" s="46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0866141732283472" right="0.70866141732283472" top="0.78740157480314965" bottom="0.78740157480314965" header="0.31496062992125984" footer="0.31496062992125984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Rekapitulace</vt:lpstr>
      <vt:lpstr>000</vt:lpstr>
      <vt:lpstr>101</vt:lpstr>
      <vt:lpstr>101.1</vt:lpstr>
      <vt:lpstr>401</vt:lpstr>
      <vt:lpstr>'000'!Názvy_tisku</vt:lpstr>
      <vt:lpstr>'101'!Názvy_tisku</vt:lpstr>
      <vt:lpstr>'101.1'!Názvy_tisku</vt:lpstr>
      <vt:lpstr>'401'!Názvy_tisku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Vasickova</dc:creator>
  <cp:lastModifiedBy>Katerina Vasickova</cp:lastModifiedBy>
  <dcterms:created xsi:type="dcterms:W3CDTF">2025-04-11T11:12:42Z</dcterms:created>
  <dcterms:modified xsi:type="dcterms:W3CDTF">2025-04-11T11:14:13Z</dcterms:modified>
</cp:coreProperties>
</file>