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MS\Odd_MSSO\!Sdileny\VEŘEJNÉ ZAKÁZKY\VZMR - ZŠ Lesní Větrání tělocvičny\ZŠ Lesní VZT\"/>
    </mc:Choice>
  </mc:AlternateContent>
  <bookViews>
    <workbookView xWindow="480" yWindow="75" windowWidth="27795" windowHeight="14880"/>
  </bookViews>
  <sheets>
    <sheet name="Rekapitulace" sheetId="3" r:id="rId1"/>
    <sheet name="Rozpočet" sheetId="2" r:id="rId2"/>
  </sheets>
  <calcPr calcId="152511"/>
</workbook>
</file>

<file path=xl/calcChain.xml><?xml version="1.0" encoding="utf-8"?>
<calcChain xmlns="http://schemas.openxmlformats.org/spreadsheetml/2006/main">
  <c r="C23" i="3" l="1"/>
  <c r="C19" i="3"/>
  <c r="C12" i="3"/>
  <c r="B5" i="3"/>
  <c r="C5" i="3"/>
  <c r="H18" i="2" l="1"/>
  <c r="C9" i="3" l="1"/>
  <c r="C10" i="3" s="1"/>
  <c r="C17" i="3" s="1"/>
  <c r="F12" i="2"/>
  <c r="H12" i="2" s="1"/>
  <c r="J12" i="2"/>
  <c r="J5" i="2"/>
  <c r="J7" i="2"/>
  <c r="J8" i="2"/>
  <c r="J10" i="2"/>
  <c r="J14" i="2"/>
  <c r="J15" i="2"/>
  <c r="J17" i="2"/>
  <c r="J20" i="2"/>
  <c r="J21" i="2"/>
  <c r="J4" i="2"/>
  <c r="F25" i="2"/>
  <c r="F26" i="2" s="1"/>
  <c r="J26" i="2" s="1"/>
  <c r="F7" i="2"/>
  <c r="H7" i="2" s="1"/>
  <c r="F8" i="2"/>
  <c r="H8" i="2" s="1"/>
  <c r="F10" i="2"/>
  <c r="H10" i="2" s="1"/>
  <c r="F14" i="2"/>
  <c r="H14" i="2" s="1"/>
  <c r="F15" i="2"/>
  <c r="H15" i="2" s="1"/>
  <c r="F17" i="2"/>
  <c r="H17" i="2" s="1"/>
  <c r="F20" i="2"/>
  <c r="H20" i="2" s="1"/>
  <c r="F21" i="2"/>
  <c r="H21" i="2" s="1"/>
  <c r="F5" i="2"/>
  <c r="H5" i="2" s="1"/>
  <c r="F4" i="2"/>
  <c r="H4" i="2" s="1"/>
  <c r="B6" i="3" l="1"/>
  <c r="B10" i="3" s="1"/>
  <c r="B17" i="3" s="1"/>
  <c r="C27" i="3" s="1"/>
  <c r="I25" i="2"/>
  <c r="J25" i="2" s="1"/>
  <c r="F22" i="2"/>
  <c r="H22" i="2" l="1"/>
  <c r="J22" i="2" s="1"/>
  <c r="J31" i="2" s="1"/>
  <c r="C30" i="3"/>
  <c r="C28" i="3" l="1"/>
</calcChain>
</file>

<file path=xl/sharedStrings.xml><?xml version="1.0" encoding="utf-8"?>
<sst xmlns="http://schemas.openxmlformats.org/spreadsheetml/2006/main" count="130" uniqueCount="69">
  <si>
    <t>Název</t>
  </si>
  <si>
    <t/>
  </si>
  <si>
    <t>Pozice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</si>
  <si>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</si>
  <si>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</si>
  <si>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</si>
  <si>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</si>
  <si>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</si>
  <si>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</si>
  <si>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</si>
  <si>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</si>
  <si>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Hmotnost</t>
  </si>
  <si>
    <t>Hmotnost celkem</t>
  </si>
  <si>
    <t>Zařízení</t>
  </si>
  <si>
    <t>ČTYŘHRANNÉ POTRUBÍ SKUPINY I.
MATERIÁL POZINKOVANÝ PLECH</t>
  </si>
  <si>
    <t xml:space="preserve"> do obvodu 2630 20% tvarovek</t>
  </si>
  <si>
    <t>bm</t>
  </si>
  <si>
    <t xml:space="preserve"> do obvodu 3500 30% tvarovek</t>
  </si>
  <si>
    <t>KRUHOVÉ POTRUBÍ SKUPINY I.
MATERIÁL POZINKOVANÝ PLECH</t>
  </si>
  <si>
    <t xml:space="preserve"> do průměru400 20% tvarovek</t>
  </si>
  <si>
    <t xml:space="preserve"> do průměru560 30% tvarovek</t>
  </si>
  <si>
    <t>ZASLEPENÍ KRUHOVÉ TROUBY
SKUPINY I POZINKOVANÝ PLECH</t>
  </si>
  <si>
    <t xml:space="preserve"> do průměru400</t>
  </si>
  <si>
    <t>ks</t>
  </si>
  <si>
    <t>DDM II 315 / N nastavitelná</t>
  </si>
  <si>
    <t>HODINOVÉ ZÚČTOVACÍ SAZBY</t>
  </si>
  <si>
    <t>Demontáže</t>
  </si>
  <si>
    <t>Zařízení  - celkem</t>
  </si>
  <si>
    <t>Lešení</t>
  </si>
  <si>
    <t>LEŠENÍ LEHKÉ, POMOCNÉ
O VÝŠCE LEŠEŇOVÉ PODLAHY</t>
  </si>
  <si>
    <t xml:space="preserve">přes 2,5 do 3,50 </t>
  </si>
  <si>
    <t>m2</t>
  </si>
  <si>
    <t>Lešení - celkem</t>
  </si>
  <si>
    <t>Nátěry vzduchotechnických zařízení</t>
  </si>
  <si>
    <t>NÁTĚR VNITŘNÍCH ZAŘÍZENÍ
Z POZINKOVANÉHO MATERIÁLU:
- příprava povrchu
- 1x základní reaktivní
- 2x email</t>
  </si>
  <si>
    <t>odstín: ….</t>
  </si>
  <si>
    <t>Nátěry vzduchotechnických zařízení - celkem</t>
  </si>
  <si>
    <t>Základní náklady</t>
  </si>
  <si>
    <t>Zařízení: Dodávka, Montáž</t>
  </si>
  <si>
    <t>Nátěry</t>
  </si>
  <si>
    <t>Vzduchotechnická zařízení celkem</t>
  </si>
  <si>
    <t>Doprava 3,60% z dodávky zařízení</t>
  </si>
  <si>
    <t>Přesun 0,60/kg: Cena, Hmotnost</t>
  </si>
  <si>
    <t>PPV 5,00% z montáže a nátěrů zařízení</t>
  </si>
  <si>
    <t>Dodávka celkem, Montážní náklady</t>
  </si>
  <si>
    <t>Hodinové zůčtovací sazby</t>
  </si>
  <si>
    <t>Izolace tepelné</t>
  </si>
  <si>
    <t>Izolace protipožární</t>
  </si>
  <si>
    <t>Izolace protihlukové</t>
  </si>
  <si>
    <t>Základní náklady celkem</t>
  </si>
  <si>
    <t>Vedlejší náklady</t>
  </si>
  <si>
    <t>Vedlejší náklady celkem</t>
  </si>
  <si>
    <t>Kompletační činnost</t>
  </si>
  <si>
    <t>Náklady celkem</t>
  </si>
  <si>
    <t>Náklady celkem s DPH</t>
  </si>
  <si>
    <t>DDM II 315 / S .45 nastavitelná, servopohon 230V ??????</t>
  </si>
  <si>
    <t>kpt</t>
  </si>
  <si>
    <t>PRVEK 1.18 PŘECHOD Z 450/540 NA PRŮMĚR 650</t>
  </si>
  <si>
    <t>KS</t>
  </si>
  <si>
    <t>SUMA</t>
  </si>
  <si>
    <t>Základ a hodnota DPH 21%</t>
  </si>
  <si>
    <t>Základ a hodnota DPH 15%</t>
  </si>
  <si>
    <t xml:space="preserve"> kompL. vyzkoušení zařízení včetně seřízení dýz</t>
  </si>
  <si>
    <t>DÝZA S DALEKÝM DOSAHEM 
DDM II TPM072/08</t>
  </si>
  <si>
    <t>Provozní vlivy 5,00% z montážních nákladů</t>
  </si>
  <si>
    <t>GZS 5,00% z montážních nákladů, lešení a izolací, kotvení</t>
  </si>
  <si>
    <t>Provozní náklady- Komplexní zkoušky 2,00% z montáže zařízení</t>
  </si>
  <si>
    <t>Zednické výpomoci 2,00%
z montáže a nátěrů zařízení</t>
  </si>
  <si>
    <t>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</si>
</sst>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1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z val="9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9"/>
      <color rgb="FFFF0000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 wrapText="1"/>
    </xf>
    <xf numFmtId="4" fontId="5" fillId="7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>
      <alignment horizontal="left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1" sqref="D1"/>
    </sheetView>
  </sheetViews>
  <sheetFormatPr defaultRowHeight="15" x14ac:dyDescent="0.25"/>
  <cols>
    <col min="1" max="1" width="34.140625" style="1" bestFit="1" customWidth="1"/>
    <col min="2" max="2" width="9.85546875" style="7" bestFit="1" customWidth="1"/>
    <col min="3" max="3" width="15.28515625" style="7" customWidth="1"/>
    <col min="4" max="4" width="9.28515625" style="7" bestFit="1" customWidth="1"/>
  </cols>
  <sheetData>
    <row r="1" spans="1:4" x14ac:dyDescent="0.25">
      <c r="A1" s="2" t="s">
        <v>0</v>
      </c>
      <c r="B1" s="8" t="s">
        <v>68</v>
      </c>
      <c r="C1" s="8" t="s">
        <v>7</v>
      </c>
      <c r="D1" s="8" t="s">
        <v>11</v>
      </c>
    </row>
    <row r="2" spans="1:4" x14ac:dyDescent="0.25">
      <c r="A2" s="4" t="s">
        <v>37</v>
      </c>
      <c r="B2" s="17"/>
      <c r="C2" s="17"/>
      <c r="D2" s="17"/>
    </row>
    <row r="3" spans="1:4" x14ac:dyDescent="0.25">
      <c r="A3" s="5" t="s">
        <v>38</v>
      </c>
      <c r="B3" s="13">
        <v>0</v>
      </c>
      <c r="C3" s="13">
        <v>0</v>
      </c>
      <c r="D3" s="13"/>
    </row>
    <row r="4" spans="1:4" x14ac:dyDescent="0.25">
      <c r="A4" s="5" t="s">
        <v>39</v>
      </c>
      <c r="B4" s="13">
        <v>0</v>
      </c>
      <c r="C4" s="13">
        <v>0</v>
      </c>
      <c r="D4" s="13"/>
    </row>
    <row r="5" spans="1:4" x14ac:dyDescent="0.25">
      <c r="A5" s="6" t="s">
        <v>40</v>
      </c>
      <c r="B5" s="19">
        <f>+B4+B3</f>
        <v>0</v>
      </c>
      <c r="C5" s="19">
        <f>+C4+C3</f>
        <v>0</v>
      </c>
      <c r="D5" s="19"/>
    </row>
    <row r="6" spans="1:4" x14ac:dyDescent="0.25">
      <c r="A6" s="5" t="s">
        <v>41</v>
      </c>
      <c r="B6" s="13">
        <f>+B5*0.036</f>
        <v>0</v>
      </c>
      <c r="C6" s="13">
        <v>0</v>
      </c>
      <c r="D6" s="13"/>
    </row>
    <row r="7" spans="1:4" x14ac:dyDescent="0.25">
      <c r="A7" s="5" t="s">
        <v>42</v>
      </c>
      <c r="B7" s="13">
        <v>0</v>
      </c>
      <c r="C7" s="13">
        <v>0</v>
      </c>
      <c r="D7" s="13">
        <v>4187.03</v>
      </c>
    </row>
    <row r="8" spans="1:4" x14ac:dyDescent="0.25">
      <c r="A8" s="5" t="s">
        <v>43</v>
      </c>
      <c r="B8" s="13">
        <v>0</v>
      </c>
      <c r="C8" s="13">
        <v>0</v>
      </c>
      <c r="D8" s="13"/>
    </row>
    <row r="9" spans="1:4" ht="24.75" x14ac:dyDescent="0.25">
      <c r="A9" s="20" t="s">
        <v>67</v>
      </c>
      <c r="B9" s="13">
        <v>0</v>
      </c>
      <c r="C9" s="13">
        <f>+C5*0.016</f>
        <v>0</v>
      </c>
      <c r="D9" s="13"/>
    </row>
    <row r="10" spans="1:4" x14ac:dyDescent="0.25">
      <c r="A10" s="6" t="s">
        <v>44</v>
      </c>
      <c r="B10" s="19">
        <f>+B9+B8+B7+B6</f>
        <v>0</v>
      </c>
      <c r="C10" s="19">
        <f>+C9+C8+C7+C6</f>
        <v>0</v>
      </c>
      <c r="D10" s="19"/>
    </row>
    <row r="11" spans="1:4" x14ac:dyDescent="0.25">
      <c r="A11" s="5" t="s">
        <v>45</v>
      </c>
      <c r="B11" s="13"/>
      <c r="C11" s="13">
        <v>0</v>
      </c>
      <c r="D11" s="13"/>
    </row>
    <row r="12" spans="1:4" x14ac:dyDescent="0.25">
      <c r="A12" s="6" t="s">
        <v>8</v>
      </c>
      <c r="B12" s="19"/>
      <c r="C12" s="19">
        <f>+C11+C13+C14+C15+C16</f>
        <v>0</v>
      </c>
      <c r="D12" s="19"/>
    </row>
    <row r="13" spans="1:4" x14ac:dyDescent="0.25">
      <c r="A13" s="5" t="s">
        <v>28</v>
      </c>
      <c r="B13" s="13"/>
      <c r="C13" s="13">
        <v>0</v>
      </c>
      <c r="D13" s="13"/>
    </row>
    <row r="14" spans="1:4" x14ac:dyDescent="0.25">
      <c r="A14" s="5" t="s">
        <v>46</v>
      </c>
      <c r="B14" s="13"/>
      <c r="C14" s="13">
        <v>0</v>
      </c>
      <c r="D14" s="13"/>
    </row>
    <row r="15" spans="1:4" x14ac:dyDescent="0.25">
      <c r="A15" s="5" t="s">
        <v>47</v>
      </c>
      <c r="B15" s="13"/>
      <c r="C15" s="13">
        <v>0</v>
      </c>
      <c r="D15" s="13"/>
    </row>
    <row r="16" spans="1:4" x14ac:dyDescent="0.25">
      <c r="A16" s="5" t="s">
        <v>48</v>
      </c>
      <c r="B16" s="13"/>
      <c r="C16" s="13">
        <v>0</v>
      </c>
      <c r="D16" s="13"/>
    </row>
    <row r="17" spans="1:4" x14ac:dyDescent="0.25">
      <c r="A17" s="4" t="s">
        <v>49</v>
      </c>
      <c r="B17" s="17">
        <f>+B12+B10+B5</f>
        <v>0</v>
      </c>
      <c r="C17" s="17">
        <f>+C12+C10+C5</f>
        <v>0</v>
      </c>
      <c r="D17" s="17"/>
    </row>
    <row r="18" spans="1:4" x14ac:dyDescent="0.25">
      <c r="A18" s="5" t="s">
        <v>1</v>
      </c>
      <c r="B18" s="13"/>
      <c r="C18" s="13"/>
      <c r="D18" s="13"/>
    </row>
    <row r="19" spans="1:4" x14ac:dyDescent="0.25">
      <c r="A19" s="4" t="s">
        <v>50</v>
      </c>
      <c r="B19" s="17"/>
      <c r="C19" s="17">
        <f>+C20+C21</f>
        <v>0</v>
      </c>
      <c r="D19" s="17"/>
    </row>
    <row r="20" spans="1:4" ht="30" customHeight="1" x14ac:dyDescent="0.25">
      <c r="A20" s="20" t="s">
        <v>65</v>
      </c>
      <c r="B20" s="13"/>
      <c r="C20" s="13">
        <v>0</v>
      </c>
      <c r="D20" s="13"/>
    </row>
    <row r="21" spans="1:4" x14ac:dyDescent="0.25">
      <c r="A21" s="5" t="s">
        <v>64</v>
      </c>
      <c r="B21" s="13"/>
      <c r="C21" s="13">
        <v>0</v>
      </c>
      <c r="D21" s="13"/>
    </row>
    <row r="22" spans="1:4" x14ac:dyDescent="0.25">
      <c r="A22" s="5"/>
      <c r="B22" s="13"/>
      <c r="C22" s="13"/>
      <c r="D22" s="13"/>
    </row>
    <row r="23" spans="1:4" x14ac:dyDescent="0.25">
      <c r="A23" s="4" t="s">
        <v>51</v>
      </c>
      <c r="B23" s="17"/>
      <c r="C23" s="17">
        <f>+C24+C25</f>
        <v>0</v>
      </c>
      <c r="D23" s="17"/>
    </row>
    <row r="24" spans="1:4" ht="24.75" x14ac:dyDescent="0.25">
      <c r="A24" s="20" t="s">
        <v>66</v>
      </c>
      <c r="B24" s="13"/>
      <c r="C24" s="13">
        <v>0</v>
      </c>
      <c r="D24" s="13"/>
    </row>
    <row r="25" spans="1:4" x14ac:dyDescent="0.25">
      <c r="A25" s="5" t="s">
        <v>52</v>
      </c>
      <c r="B25" s="13"/>
      <c r="C25" s="13">
        <v>0</v>
      </c>
      <c r="D25" s="13"/>
    </row>
    <row r="26" spans="1:4" x14ac:dyDescent="0.25">
      <c r="A26" s="5" t="s">
        <v>1</v>
      </c>
      <c r="B26" s="13"/>
      <c r="C26" s="13"/>
      <c r="D26" s="13"/>
    </row>
    <row r="27" spans="1:4" ht="16.5" x14ac:dyDescent="0.3">
      <c r="A27" s="3" t="s">
        <v>53</v>
      </c>
      <c r="B27" s="9"/>
      <c r="C27" s="9">
        <f>+C23+C19+C17+B17</f>
        <v>0</v>
      </c>
      <c r="D27" s="9"/>
    </row>
    <row r="28" spans="1:4" x14ac:dyDescent="0.25">
      <c r="A28" s="5" t="s">
        <v>60</v>
      </c>
      <c r="B28" s="13"/>
      <c r="C28" s="13">
        <f>+C27*1.21-C27</f>
        <v>0</v>
      </c>
      <c r="D28" s="13"/>
    </row>
    <row r="29" spans="1:4" x14ac:dyDescent="0.25">
      <c r="A29" s="5" t="s">
        <v>61</v>
      </c>
      <c r="B29" s="13">
        <v>0</v>
      </c>
      <c r="C29" s="13">
        <v>0</v>
      </c>
      <c r="D29" s="13"/>
    </row>
    <row r="30" spans="1:4" ht="16.5" x14ac:dyDescent="0.3">
      <c r="A30" s="3" t="s">
        <v>54</v>
      </c>
      <c r="B30" s="9"/>
      <c r="C30" s="9">
        <f>+C27*1.21</f>
        <v>0</v>
      </c>
      <c r="D30" s="9"/>
    </row>
    <row r="31" spans="1:4" x14ac:dyDescent="0.25">
      <c r="A31" s="5" t="s">
        <v>1</v>
      </c>
      <c r="B31" s="13"/>
      <c r="C31" s="13"/>
      <c r="D31" s="1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B10" workbookViewId="0">
      <selection activeCell="H19" sqref="H19"/>
    </sheetView>
  </sheetViews>
  <sheetFormatPr defaultRowHeight="15" x14ac:dyDescent="0.25"/>
  <cols>
    <col min="1" max="1" width="5.85546875" style="1" bestFit="1" customWidth="1"/>
    <col min="2" max="2" width="38.28515625" style="1" customWidth="1"/>
    <col min="3" max="3" width="4" style="1" bestFit="1" customWidth="1"/>
    <col min="4" max="4" width="5.7109375" style="7" bestFit="1" customWidth="1"/>
    <col min="5" max="5" width="7.140625" style="7" bestFit="1" customWidth="1"/>
    <col min="6" max="6" width="13.140625" style="7" bestFit="1" customWidth="1"/>
    <col min="7" max="7" width="6.7109375" style="7" bestFit="1" customWidth="1"/>
    <col min="8" max="8" width="12.5703125" style="7" bestFit="1" customWidth="1"/>
    <col min="9" max="9" width="7.85546875" style="7" bestFit="1" customWidth="1"/>
    <col min="10" max="10" width="12.7109375" style="7" bestFit="1" customWidth="1"/>
    <col min="11" max="11" width="8.7109375" style="7" bestFit="1" customWidth="1"/>
    <col min="12" max="12" width="14.7109375" style="7" bestFit="1" customWidth="1"/>
  </cols>
  <sheetData>
    <row r="1" spans="1:12" x14ac:dyDescent="0.25">
      <c r="A1" s="2" t="s">
        <v>2</v>
      </c>
      <c r="B1" s="2" t="s">
        <v>0</v>
      </c>
      <c r="C1" s="2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</row>
    <row r="2" spans="1:12" ht="16.5" x14ac:dyDescent="0.3">
      <c r="A2" s="3" t="s">
        <v>1</v>
      </c>
      <c r="B2" s="3" t="s">
        <v>13</v>
      </c>
      <c r="C2" s="3" t="s">
        <v>1</v>
      </c>
      <c r="D2" s="9"/>
      <c r="E2" s="9"/>
      <c r="F2" s="9"/>
      <c r="G2" s="9"/>
      <c r="H2" s="9"/>
      <c r="I2" s="9"/>
      <c r="J2" s="9"/>
      <c r="K2" s="9"/>
      <c r="L2" s="9"/>
    </row>
    <row r="3" spans="1:12" ht="28.5" x14ac:dyDescent="0.25">
      <c r="A3" s="10" t="s">
        <v>1</v>
      </c>
      <c r="B3" s="11" t="s">
        <v>14</v>
      </c>
      <c r="C3" s="10" t="s">
        <v>1</v>
      </c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5" t="s">
        <v>1</v>
      </c>
      <c r="B4" s="5" t="s">
        <v>15</v>
      </c>
      <c r="C4" s="5" t="s">
        <v>16</v>
      </c>
      <c r="D4" s="13">
        <v>20.9</v>
      </c>
      <c r="E4" s="13"/>
      <c r="F4" s="13">
        <f>+E4*D4</f>
        <v>0</v>
      </c>
      <c r="G4" s="13"/>
      <c r="H4" s="13">
        <f t="shared" ref="H4:H22" si="0">SUM(F4:G4)</f>
        <v>0</v>
      </c>
      <c r="I4" s="13"/>
      <c r="J4" s="13">
        <f>+I4*D4</f>
        <v>0</v>
      </c>
      <c r="K4" s="13">
        <v>29</v>
      </c>
      <c r="L4" s="13">
        <v>606.1</v>
      </c>
    </row>
    <row r="5" spans="1:12" x14ac:dyDescent="0.25">
      <c r="A5" s="5" t="s">
        <v>1</v>
      </c>
      <c r="B5" s="5" t="s">
        <v>17</v>
      </c>
      <c r="C5" s="5" t="s">
        <v>16</v>
      </c>
      <c r="D5" s="13">
        <v>7.1</v>
      </c>
      <c r="E5" s="13"/>
      <c r="F5" s="13">
        <f>+E5*D5</f>
        <v>0</v>
      </c>
      <c r="G5" s="13"/>
      <c r="H5" s="13">
        <f t="shared" si="0"/>
        <v>0</v>
      </c>
      <c r="I5" s="13"/>
      <c r="J5" s="13">
        <f t="shared" ref="J5:J21" si="1">+I5*D5</f>
        <v>0</v>
      </c>
      <c r="K5" s="13">
        <v>38</v>
      </c>
      <c r="L5" s="13">
        <v>269.8</v>
      </c>
    </row>
    <row r="6" spans="1:12" ht="28.5" x14ac:dyDescent="0.25">
      <c r="A6" s="10" t="s">
        <v>1</v>
      </c>
      <c r="B6" s="11" t="s">
        <v>18</v>
      </c>
      <c r="C6" s="10" t="s">
        <v>1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5" t="s">
        <v>1</v>
      </c>
      <c r="B7" s="5" t="s">
        <v>19</v>
      </c>
      <c r="C7" s="5" t="s">
        <v>16</v>
      </c>
      <c r="D7" s="13">
        <v>24.8</v>
      </c>
      <c r="E7" s="13"/>
      <c r="F7" s="13">
        <f t="shared" ref="F7:F21" si="2">+E7*D7</f>
        <v>0</v>
      </c>
      <c r="G7" s="13"/>
      <c r="H7" s="13">
        <f t="shared" si="0"/>
        <v>0</v>
      </c>
      <c r="I7" s="13"/>
      <c r="J7" s="13">
        <f t="shared" si="1"/>
        <v>0</v>
      </c>
      <c r="K7" s="13">
        <v>10</v>
      </c>
      <c r="L7" s="13">
        <v>248</v>
      </c>
    </row>
    <row r="8" spans="1:12" x14ac:dyDescent="0.25">
      <c r="A8" s="5" t="s">
        <v>1</v>
      </c>
      <c r="B8" s="5" t="s">
        <v>20</v>
      </c>
      <c r="C8" s="5" t="s">
        <v>16</v>
      </c>
      <c r="D8" s="13">
        <v>39.1</v>
      </c>
      <c r="E8" s="13"/>
      <c r="F8" s="13">
        <f t="shared" si="2"/>
        <v>0</v>
      </c>
      <c r="G8" s="13"/>
      <c r="H8" s="13">
        <f t="shared" si="0"/>
        <v>0</v>
      </c>
      <c r="I8" s="13"/>
      <c r="J8" s="13">
        <f t="shared" si="1"/>
        <v>0</v>
      </c>
      <c r="K8" s="13">
        <v>16</v>
      </c>
      <c r="L8" s="13">
        <v>625.6</v>
      </c>
    </row>
    <row r="9" spans="1:12" ht="28.5" x14ac:dyDescent="0.25">
      <c r="A9" s="10" t="s">
        <v>1</v>
      </c>
      <c r="B9" s="11" t="s">
        <v>21</v>
      </c>
      <c r="C9" s="10" t="s">
        <v>1</v>
      </c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5" t="s">
        <v>1</v>
      </c>
      <c r="B10" s="5" t="s">
        <v>22</v>
      </c>
      <c r="C10" s="5" t="s">
        <v>23</v>
      </c>
      <c r="D10" s="13">
        <v>2</v>
      </c>
      <c r="E10" s="13"/>
      <c r="F10" s="13">
        <f t="shared" si="2"/>
        <v>0</v>
      </c>
      <c r="G10" s="13"/>
      <c r="H10" s="13">
        <f t="shared" si="0"/>
        <v>0</v>
      </c>
      <c r="I10" s="13"/>
      <c r="J10" s="13">
        <f t="shared" si="1"/>
        <v>0</v>
      </c>
      <c r="K10" s="13">
        <v>0</v>
      </c>
      <c r="L10" s="13">
        <v>0</v>
      </c>
    </row>
    <row r="11" spans="1:12" s="22" customFormat="1" ht="29.25" customHeight="1" x14ac:dyDescent="0.25">
      <c r="A11" s="5"/>
      <c r="B11" s="11" t="s">
        <v>57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5"/>
      <c r="B12" s="5"/>
      <c r="C12" s="5" t="s">
        <v>58</v>
      </c>
      <c r="D12" s="13">
        <v>2</v>
      </c>
      <c r="E12" s="13"/>
      <c r="F12" s="13">
        <f t="shared" ref="F12" si="3">+E12*D12</f>
        <v>0</v>
      </c>
      <c r="G12" s="13"/>
      <c r="H12" s="13">
        <f t="shared" si="0"/>
        <v>0</v>
      </c>
      <c r="I12" s="13"/>
      <c r="J12" s="13">
        <f t="shared" ref="J12" si="4">+I12*D12</f>
        <v>0</v>
      </c>
      <c r="K12" s="13">
        <v>15</v>
      </c>
      <c r="L12" s="13">
        <v>30</v>
      </c>
    </row>
    <row r="13" spans="1:12" ht="34.5" customHeight="1" x14ac:dyDescent="0.25">
      <c r="A13" s="10" t="s">
        <v>1</v>
      </c>
      <c r="B13" s="11" t="s">
        <v>63</v>
      </c>
      <c r="C13" s="10" t="s">
        <v>1</v>
      </c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5" t="s">
        <v>1</v>
      </c>
      <c r="B14" s="5" t="s">
        <v>24</v>
      </c>
      <c r="C14" s="5" t="s">
        <v>23</v>
      </c>
      <c r="D14" s="13">
        <v>22</v>
      </c>
      <c r="E14" s="13"/>
      <c r="F14" s="13">
        <f t="shared" si="2"/>
        <v>0</v>
      </c>
      <c r="G14" s="13"/>
      <c r="H14" s="13">
        <f t="shared" si="0"/>
        <v>0</v>
      </c>
      <c r="I14" s="13"/>
      <c r="J14" s="13">
        <f t="shared" si="1"/>
        <v>0</v>
      </c>
      <c r="K14" s="13">
        <v>2.4300000000000002</v>
      </c>
      <c r="L14" s="13">
        <v>2.4300000000000002</v>
      </c>
    </row>
    <row r="15" spans="1:12" hidden="1" x14ac:dyDescent="0.25">
      <c r="A15" s="5" t="s">
        <v>1</v>
      </c>
      <c r="B15" s="21" t="s">
        <v>55</v>
      </c>
      <c r="C15" s="5" t="s">
        <v>23</v>
      </c>
      <c r="D15" s="13">
        <v>0</v>
      </c>
      <c r="E15" s="13"/>
      <c r="F15" s="13">
        <f t="shared" si="2"/>
        <v>0</v>
      </c>
      <c r="G15" s="13"/>
      <c r="H15" s="13">
        <f t="shared" si="0"/>
        <v>0</v>
      </c>
      <c r="I15" s="13"/>
      <c r="J15" s="13">
        <f t="shared" si="1"/>
        <v>0</v>
      </c>
      <c r="K15" s="13">
        <v>4.0999999999999996</v>
      </c>
      <c r="L15" s="13">
        <v>4.0999999999999996</v>
      </c>
    </row>
    <row r="16" spans="1:12" x14ac:dyDescent="0.25">
      <c r="A16" s="10" t="s">
        <v>1</v>
      </c>
      <c r="B16" s="10" t="s">
        <v>25</v>
      </c>
      <c r="C16" s="10" t="s">
        <v>1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25">
      <c r="A17" s="5" t="s">
        <v>1</v>
      </c>
      <c r="B17" s="5" t="s">
        <v>62</v>
      </c>
      <c r="C17" s="5" t="s">
        <v>56</v>
      </c>
      <c r="D17" s="13">
        <v>1</v>
      </c>
      <c r="E17" s="13"/>
      <c r="F17" s="13">
        <f t="shared" si="2"/>
        <v>0</v>
      </c>
      <c r="G17" s="13"/>
      <c r="H17" s="13">
        <f t="shared" si="0"/>
        <v>0</v>
      </c>
      <c r="I17" s="13"/>
      <c r="J17" s="13">
        <f t="shared" si="1"/>
        <v>0</v>
      </c>
      <c r="K17" s="15"/>
      <c r="L17" s="15"/>
    </row>
    <row r="18" spans="1:12" x14ac:dyDescent="0.25">
      <c r="A18" s="4" t="s">
        <v>1</v>
      </c>
      <c r="B18" s="4" t="s">
        <v>26</v>
      </c>
      <c r="C18" s="4" t="s">
        <v>1</v>
      </c>
      <c r="D18" s="16"/>
      <c r="E18" s="16"/>
      <c r="F18" s="16"/>
      <c r="G18" s="16"/>
      <c r="H18" s="16">
        <f t="shared" si="0"/>
        <v>0</v>
      </c>
      <c r="I18" s="16"/>
      <c r="J18" s="16"/>
      <c r="K18" s="16"/>
      <c r="L18" s="16"/>
    </row>
    <row r="19" spans="1:12" ht="28.5" x14ac:dyDescent="0.25">
      <c r="A19" s="10" t="s">
        <v>1</v>
      </c>
      <c r="B19" s="11" t="s">
        <v>14</v>
      </c>
      <c r="C19" s="10" t="s">
        <v>1</v>
      </c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5">
      <c r="A20" s="5" t="s">
        <v>1</v>
      </c>
      <c r="B20" s="5" t="s">
        <v>15</v>
      </c>
      <c r="C20" s="5" t="s">
        <v>16</v>
      </c>
      <c r="D20" s="13">
        <v>55</v>
      </c>
      <c r="E20" s="13"/>
      <c r="F20" s="13">
        <f t="shared" si="2"/>
        <v>0</v>
      </c>
      <c r="G20" s="13"/>
      <c r="H20" s="13">
        <f t="shared" si="0"/>
        <v>0</v>
      </c>
      <c r="I20" s="13"/>
      <c r="J20" s="13">
        <f t="shared" si="1"/>
        <v>0</v>
      </c>
      <c r="K20" s="13">
        <v>29</v>
      </c>
      <c r="L20" s="13">
        <v>1595</v>
      </c>
    </row>
    <row r="21" spans="1:12" x14ac:dyDescent="0.25">
      <c r="A21" s="5" t="s">
        <v>1</v>
      </c>
      <c r="B21" s="5" t="s">
        <v>17</v>
      </c>
      <c r="C21" s="5" t="s">
        <v>16</v>
      </c>
      <c r="D21" s="13">
        <v>22</v>
      </c>
      <c r="E21" s="13"/>
      <c r="F21" s="13">
        <f t="shared" si="2"/>
        <v>0</v>
      </c>
      <c r="G21" s="13"/>
      <c r="H21" s="13">
        <f t="shared" si="0"/>
        <v>0</v>
      </c>
      <c r="I21" s="13"/>
      <c r="J21" s="13">
        <f t="shared" si="1"/>
        <v>0</v>
      </c>
      <c r="K21" s="13">
        <v>38</v>
      </c>
      <c r="L21" s="13">
        <v>836</v>
      </c>
    </row>
    <row r="22" spans="1:12" ht="16.5" x14ac:dyDescent="0.3">
      <c r="A22" s="3" t="s">
        <v>1</v>
      </c>
      <c r="B22" s="3" t="s">
        <v>27</v>
      </c>
      <c r="C22" s="3" t="s">
        <v>1</v>
      </c>
      <c r="D22" s="9"/>
      <c r="E22" s="9"/>
      <c r="F22" s="9">
        <f>SUM(F4:F21)</f>
        <v>0</v>
      </c>
      <c r="G22" s="9"/>
      <c r="H22" s="9">
        <f t="shared" si="0"/>
        <v>0</v>
      </c>
      <c r="I22" s="9"/>
      <c r="J22" s="9">
        <f>+H22+F22</f>
        <v>0</v>
      </c>
      <c r="K22" s="9"/>
      <c r="L22" s="9">
        <v>4187.03</v>
      </c>
    </row>
    <row r="23" spans="1:12" ht="16.5" x14ac:dyDescent="0.3">
      <c r="A23" s="3" t="s">
        <v>1</v>
      </c>
      <c r="B23" s="3" t="s">
        <v>28</v>
      </c>
      <c r="C23" s="3" t="s">
        <v>1</v>
      </c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28.5" x14ac:dyDescent="0.25">
      <c r="A24" s="10" t="s">
        <v>1</v>
      </c>
      <c r="B24" s="11" t="s">
        <v>29</v>
      </c>
      <c r="C24" s="10" t="s">
        <v>1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A25" s="5" t="s">
        <v>1</v>
      </c>
      <c r="B25" s="5" t="s">
        <v>30</v>
      </c>
      <c r="C25" s="5" t="s">
        <v>31</v>
      </c>
      <c r="D25" s="13">
        <v>524</v>
      </c>
      <c r="E25" s="13"/>
      <c r="F25" s="13">
        <f>+E25*D25</f>
        <v>0</v>
      </c>
      <c r="G25" s="13">
        <v>0</v>
      </c>
      <c r="H25" s="13">
        <v>0</v>
      </c>
      <c r="I25" s="13">
        <f>F25</f>
        <v>0</v>
      </c>
      <c r="J25" s="13">
        <f>I25</f>
        <v>0</v>
      </c>
      <c r="K25" s="15"/>
      <c r="L25" s="15"/>
    </row>
    <row r="26" spans="1:12" ht="16.5" x14ac:dyDescent="0.3">
      <c r="A26" s="3" t="s">
        <v>1</v>
      </c>
      <c r="B26" s="3" t="s">
        <v>32</v>
      </c>
      <c r="C26" s="3" t="s">
        <v>1</v>
      </c>
      <c r="D26" s="18"/>
      <c r="E26" s="18"/>
      <c r="F26" s="9">
        <f>SUM(F25)</f>
        <v>0</v>
      </c>
      <c r="G26" s="18"/>
      <c r="H26" s="9"/>
      <c r="I26" s="18"/>
      <c r="J26" s="9">
        <f>SUM(F26:I26)</f>
        <v>0</v>
      </c>
      <c r="K26" s="18"/>
      <c r="L26" s="9"/>
    </row>
    <row r="27" spans="1:12" ht="16.5" hidden="1" x14ac:dyDescent="0.3">
      <c r="A27" s="3" t="s">
        <v>1</v>
      </c>
      <c r="B27" s="3" t="s">
        <v>33</v>
      </c>
      <c r="C27" s="3" t="s">
        <v>1</v>
      </c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71.25" hidden="1" x14ac:dyDescent="0.25">
      <c r="A28" s="10" t="s">
        <v>1</v>
      </c>
      <c r="B28" s="11" t="s">
        <v>34</v>
      </c>
      <c r="C28" s="10" t="s">
        <v>1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1:12" hidden="1" x14ac:dyDescent="0.25">
      <c r="A29" s="5" t="s">
        <v>1</v>
      </c>
      <c r="B29" s="5" t="s">
        <v>35</v>
      </c>
      <c r="C29" s="5" t="s">
        <v>31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5"/>
      <c r="L29" s="15"/>
    </row>
    <row r="30" spans="1:12" ht="16.5" hidden="1" x14ac:dyDescent="0.3">
      <c r="A30" s="3" t="s">
        <v>1</v>
      </c>
      <c r="B30" s="3" t="s">
        <v>36</v>
      </c>
      <c r="C30" s="3" t="s">
        <v>1</v>
      </c>
      <c r="D30" s="18"/>
      <c r="E30" s="18"/>
      <c r="F30" s="9">
        <v>160</v>
      </c>
      <c r="G30" s="18"/>
      <c r="H30" s="9"/>
      <c r="I30" s="18"/>
      <c r="J30" s="9">
        <v>160</v>
      </c>
      <c r="K30" s="18"/>
      <c r="L30" s="9"/>
    </row>
    <row r="31" spans="1:12" ht="16.5" x14ac:dyDescent="0.3">
      <c r="A31" s="5" t="s">
        <v>1</v>
      </c>
      <c r="B31" s="18" t="s">
        <v>59</v>
      </c>
      <c r="C31" s="18"/>
      <c r="D31" s="18"/>
      <c r="E31" s="18"/>
      <c r="F31" s="18"/>
      <c r="G31" s="18"/>
      <c r="H31" s="18"/>
      <c r="I31" s="18"/>
      <c r="J31" s="18">
        <f>+J26+J22</f>
        <v>0</v>
      </c>
      <c r="K31" s="18"/>
      <c r="L3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Company>PREGIS,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Pětník Miroslav</dc:creator>
  <cp:lastModifiedBy>Machatý Petr</cp:lastModifiedBy>
  <cp:lastPrinted>2015-09-15T07:27:03Z</cp:lastPrinted>
  <dcterms:created xsi:type="dcterms:W3CDTF">2015-01-17T11:01:53Z</dcterms:created>
  <dcterms:modified xsi:type="dcterms:W3CDTF">2015-12-30T09:55:03Z</dcterms:modified>
</cp:coreProperties>
</file>