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15" windowWidth="9360" windowHeight="12510" firstSheet="1" activeTab="1"/>
  </bookViews>
  <sheets>
    <sheet name="Setup" sheetId="5" state="hidden" r:id="rId1"/>
    <sheet name="Title" sheetId="3" r:id="rId2"/>
    <sheet name="RekonstrukceTyristorovny" sheetId="14" r:id="rId3"/>
  </sheets>
  <definedNames>
    <definedName name="aAkce">Setup!$L$32</definedName>
    <definedName name="aCislo">Setup!$L$57</definedName>
    <definedName name="aDatum">Setup!$L$60</definedName>
    <definedName name="aDocTitle">Setup!$L$55</definedName>
    <definedName name="aDocType">Setup!$L$56</definedName>
    <definedName name="aGProjektant">Setup!$L$33</definedName>
    <definedName name="aHProjektant">Setup!$L$52</definedName>
    <definedName name="aInvestor">Setup!$L$31</definedName>
    <definedName name="aObjekt">Setup!$L$30</definedName>
    <definedName name="aOProjektant">Setup!$L$53</definedName>
    <definedName name="aPCelek">Setup!$L$35</definedName>
    <definedName name="aProfese1">Setup!$L$39</definedName>
    <definedName name="aProfese10">Setup!$L$48</definedName>
    <definedName name="aProfese2">Setup!$L$40</definedName>
    <definedName name="aProfese3">Setup!$L$41</definedName>
    <definedName name="aProfese4">Setup!$L$42</definedName>
    <definedName name="aProfese5">Setup!$L$43</definedName>
    <definedName name="aProfese6">Setup!$L$44</definedName>
    <definedName name="aProfese7">Setup!$L$45</definedName>
    <definedName name="aProfese8">Setup!$L$46</definedName>
    <definedName name="aProfese9">Setup!$L$47</definedName>
    <definedName name="aProfeseX">Setup!$L$49</definedName>
    <definedName name="aRevize">Setup!$L$58</definedName>
    <definedName name="aRevizePopis">Setup!$L$61</definedName>
    <definedName name="aStupen">Setup!$L$34</definedName>
    <definedName name="aTitleList">Setup!$L$64</definedName>
    <definedName name="aVypracoval">Setup!$L$54</definedName>
    <definedName name="aZCislo">Setup!$L$59</definedName>
    <definedName name="aZpracovatel">Setup!$L$36</definedName>
    <definedName name="nAkce">Setup!$L$73</definedName>
    <definedName name="_xlnm.Print_Titles" localSheetId="2">RekonstrukceTyristorovny!$1:$2</definedName>
    <definedName name="_xlnm.Print_Titles" localSheetId="0">Setup!$1:$2</definedName>
    <definedName name="nCenaKus">Setup!$L$121</definedName>
    <definedName name="nCenaKusu">Setup!$L$122</definedName>
    <definedName name="nCislo">Setup!$L$84</definedName>
    <definedName name="nCisloKabelu">Setup!$L$125</definedName>
    <definedName name="nCJmeno">Setup!$L$92</definedName>
    <definedName name="nDatum">Setup!$L$82</definedName>
    <definedName name="nDCislo">Setup!$L$85</definedName>
    <definedName name="nDDatum">Setup!$L$83</definedName>
    <definedName name="nDDodavatel">Setup!$L$78</definedName>
    <definedName name="nDelkaKabelu">Setup!$L$128</definedName>
    <definedName name="nGProjektant">Setup!$L$74</definedName>
    <definedName name="nHProjektant">Setup!$L$79</definedName>
    <definedName name="nInvestor">Setup!$L$72</definedName>
    <definedName name="nJmenoAIndex">Setup!$L$93</definedName>
    <definedName name="nKam">Setup!$L$127</definedName>
    <definedName name="nKLSeznamE">Setup!$L$132</definedName>
    <definedName name="nKLSeznamS">Setup!$L$131</definedName>
    <definedName name="nLogoCode">Setup!$L$67</definedName>
    <definedName name="nMJednotka">Setup!$L$119</definedName>
    <definedName name="nObezpecnost">Setup!$L$108</definedName>
    <definedName name="nObilance">Setup!$L$103</definedName>
    <definedName name="nObjekt">Setup!$L$71</definedName>
    <definedName name="nObsah">Setup!$L$89</definedName>
    <definedName name="nOdkud">Setup!$L$126</definedName>
    <definedName name="nOcharakter">Setup!$L$112</definedName>
    <definedName name="nOlatky">Setup!$L$106</definedName>
    <definedName name="nOmontaz">Setup!$L$110</definedName>
    <definedName name="nOnaklady">Setup!$L$105</definedName>
    <definedName name="nOnaroky">Setup!$L$102</definedName>
    <definedName name="nOochrana">Setup!$L$111</definedName>
    <definedName name="nOpopis">Setup!$L$101</definedName>
    <definedName name="nOpovrch">Setup!$L$107</definedName>
    <definedName name="nOpripravenost">Setup!$L$114</definedName>
    <definedName name="nOprofese">Setup!$L$113</definedName>
    <definedName name="nOProjektant">Setup!$L$80</definedName>
    <definedName name="nOrozhrani">Setup!$L$115</definedName>
    <definedName name="nOsignalizace">Setup!$L$109</definedName>
    <definedName name="nOstavba">Setup!$L$104</definedName>
    <definedName name="nOudaje">Setup!$L$95</definedName>
    <definedName name="nOuvod">Setup!$L$96</definedName>
    <definedName name="nOuvod1">Setup!$L$97</definedName>
    <definedName name="nOuvod2">Setup!$L$98</definedName>
    <definedName name="nOuvod3">Setup!$L$99</definedName>
    <definedName name="nOvykres">Setup!$L$116</definedName>
    <definedName name="nOzarizeni">Setup!$L$100</definedName>
    <definedName name="nPCelek">Setup!$L$76</definedName>
    <definedName name="nPCislo">Setup!$L$117</definedName>
    <definedName name="nPocetKusu">Setup!$L$120</definedName>
    <definedName name="nPodpis">Setup!$L$91</definedName>
    <definedName name="nPopisPaD">Setup!$L$118</definedName>
    <definedName name="nPoznKabel">Setup!$L$130</definedName>
    <definedName name="nProfese">Setup!$L$94</definedName>
    <definedName name="nRevize">Setup!$L$87</definedName>
    <definedName name="nRevizePopis">Setup!$L$88</definedName>
    <definedName name="nStupen">Setup!$L$75</definedName>
    <definedName name="nTechListLabel">Setup!$L$133</definedName>
    <definedName name="nTypKabelu">Setup!$L$129</definedName>
    <definedName name="nVVSeznamE">Setup!$L$124</definedName>
    <definedName name="nVVSeznamS">Setup!$L$123</definedName>
    <definedName name="nVyhotoveni">Setup!$L$90</definedName>
    <definedName name="nVypracoval">Setup!$L$81</definedName>
    <definedName name="nZapati1">Setup!$L$68</definedName>
    <definedName name="nZapati2">Setup!$L$69</definedName>
    <definedName name="nZapati3">Setup!$L$70</definedName>
    <definedName name="nZCislo">Setup!$L$86</definedName>
    <definedName name="nZpracovatel">Setup!$L$77</definedName>
    <definedName name="_xlnm.Print_Area" localSheetId="2">RekonstrukceTyristorovny!$A:$F</definedName>
    <definedName name="_xlnm.Print_Area" localSheetId="0">Setup!$A:$F</definedName>
    <definedName name="_xlnm.Print_Area" localSheetId="1">Title!$A$1:$D$40</definedName>
    <definedName name="setCells">Setup!$A$14:$F$14</definedName>
    <definedName name="setCellsFormat">Setup!$A$22:$F$31</definedName>
    <definedName name="setErrorReport">Setup!$J$1:$J$2</definedName>
    <definedName name="setHeader">Setup!$A$1:$F$2</definedName>
    <definedName name="setHeadFoot">Setup!$L$14:$L$19</definedName>
    <definedName name="setMenu">Setup!$O$7:$U$30</definedName>
  </definedNames>
  <calcPr calcId="145621"/>
</workbook>
</file>

<file path=xl/calcChain.xml><?xml version="1.0" encoding="utf-8"?>
<calcChain xmlns="http://schemas.openxmlformats.org/spreadsheetml/2006/main">
  <c r="A2" i="14" l="1"/>
  <c r="B2" i="14"/>
  <c r="C2" i="14"/>
  <c r="D2" i="14"/>
  <c r="E2" i="14"/>
  <c r="F2" i="14"/>
  <c r="B16" i="3"/>
  <c r="B13" i="3"/>
  <c r="B10" i="3"/>
  <c r="B11" i="3"/>
  <c r="B12" i="3"/>
  <c r="B14" i="3"/>
  <c r="B15" i="3"/>
  <c r="B17" i="3"/>
  <c r="B18" i="3"/>
  <c r="D36" i="3"/>
  <c r="A2" i="5"/>
  <c r="B2" i="5"/>
  <c r="C2" i="5"/>
  <c r="D2" i="5"/>
  <c r="E2" i="5"/>
  <c r="F2" i="5"/>
  <c r="L17" i="5"/>
  <c r="L19" i="5"/>
</calcChain>
</file>

<file path=xl/comments1.xml><?xml version="1.0" encoding="utf-8"?>
<comments xmlns="http://schemas.openxmlformats.org/spreadsheetml/2006/main">
  <authors>
    <author>Jaromír Boček</author>
  </authors>
  <commentList>
    <comment ref="P3" authorId="0">
      <text>
        <r>
          <rPr>
            <b/>
            <sz val="10"/>
            <color indexed="81"/>
            <rFont val="Tahoma"/>
            <family val="2"/>
            <charset val="238"/>
          </rPr>
          <t>Pojmenovaná oblast pro nastavení menu.</t>
        </r>
      </text>
    </comment>
    <comment ref="A5" authorId="0">
      <text>
        <r>
          <rPr>
            <b/>
            <sz val="10"/>
            <color indexed="81"/>
            <rFont val="Tahoma"/>
            <family val="2"/>
            <charset val="238"/>
          </rPr>
          <t>Pojmenovaná oblast pro nastavení hlavičky dokumentu.</t>
        </r>
        <r>
          <rPr>
            <sz val="10"/>
            <color indexed="81"/>
            <rFont val="Tahoma"/>
            <family val="2"/>
            <charset val="238"/>
          </rPr>
          <t xml:space="preserve">
Tento rozsah se přebírá kompletně, včetně nastavení šířky sloupců a řádků. Pro jednotlivé položky použijte definované názvy z interfacu vstupních dat. Příklad: do buňky v hlavičce napište vzorec: =Název. Kde Název je definovaný název tohoto listu. Pro textové objekty použijte stejným způsobem definovaný název. Tím bude zajištěno automatické obnovení dat po použití interfacu vstupních dat. Pro správné zobrazení loga vložte do buňky, kde chcete mít logo umístěno text: nLogoCode. Popř. nLogoCode 90, nLogoCode 180 a nLogoCode 270. Číselný údaj udává rotaci loga ve směru hodinových ručiček. V případě loga v rotaci 0 a 180 stupňů se logo přizpůsobuje dle výšky řádku a v případě rotace 90 a 270 stupňů se přizpůsobuje dle šířky sloupce. Druhý rozměr pak musíte v hlavičce přizpůsobit vy.</t>
        </r>
      </text>
    </comment>
    <comment ref="J5" authorId="0">
      <text>
        <r>
          <rPr>
            <b/>
            <sz val="10"/>
            <color indexed="81"/>
            <rFont val="Tahoma"/>
            <family val="2"/>
            <charset val="238"/>
          </rPr>
          <t xml:space="preserve">Pojmenovaná oblast pro nastavení sloupce pro výpis chyb při formátování.
</t>
        </r>
        <r>
          <rPr>
            <sz val="10"/>
            <color indexed="81"/>
            <rFont val="Tahoma"/>
            <family val="2"/>
            <charset val="238"/>
          </rPr>
          <t>Přebírá se kompletně jeho formát, včetně šířky sloupců a výšky řádků.</t>
        </r>
      </text>
    </comment>
    <comment ref="A11" authorId="0">
      <text>
        <r>
          <rPr>
            <b/>
            <sz val="10"/>
            <color indexed="81"/>
            <rFont val="Tahoma"/>
            <family val="2"/>
            <charset val="238"/>
          </rPr>
          <t xml:space="preserve">Pojmenovaná oblast pro nastavení implicitního formátu buněk.
</t>
        </r>
        <r>
          <rPr>
            <sz val="10"/>
            <color indexed="81"/>
            <rFont val="Tahoma"/>
            <family val="2"/>
            <charset val="238"/>
          </rPr>
          <t>Nastavení formátu opakujících se řádků. V každé buňce se nastaví formát, který je poté přebírán jako implicitní.</t>
        </r>
      </text>
    </comment>
    <comment ref="J11" authorId="0">
      <text>
        <r>
          <rPr>
            <b/>
            <sz val="10"/>
            <color indexed="81"/>
            <rFont val="Tahoma"/>
            <family val="2"/>
            <charset val="238"/>
          </rPr>
          <t>Pojmenovaná oblast pro nastavení záhlaví a zápatí dokumentu.</t>
        </r>
        <r>
          <rPr>
            <sz val="10"/>
            <color indexed="81"/>
            <rFont val="Tahoma"/>
            <family val="2"/>
            <charset val="238"/>
          </rPr>
          <t xml:space="preserve">
Záhlaví a zápatí se doplňuje do nastavení stránky automaticky po použití interfacu vstupních dat a to tímto způsobem: Vezme se obsah daného řádku v pravém sloupci a umístí se do příslušné části záhlaví či zápatí. Protože by mohlo být potřebné definovat i vlastnosti fontu, můžete jej navolit v levém sloupce a v pravém pak použít vzorců určených pro text. Například sloučení textů (CONCATENATE), apod.</t>
        </r>
      </text>
    </comment>
    <comment ref="A19" authorId="0">
      <text>
        <r>
          <rPr>
            <b/>
            <sz val="10"/>
            <color indexed="81"/>
            <rFont val="Tahoma"/>
            <family val="2"/>
            <charset val="238"/>
          </rPr>
          <t>Pojmenovaná oblast pro nastavení formátu buněk dle řádkových podmínek.</t>
        </r>
        <r>
          <rPr>
            <sz val="10"/>
            <color indexed="81"/>
            <rFont val="Tahoma"/>
            <family val="2"/>
            <charset val="238"/>
          </rPr>
          <t xml:space="preserve">
Přeformátování dle obsahu buňky. Pokud je v buňce zapsáno "ano" (může být cokoliv) a tato buňka je vyplněna i v cílovém listu, je to považováno za shodu. Pokud se shodují všechny buňky daného řádku, je nastaven v cílovém listu formát daného řádku dle daného řádku ve zde definovaném rozsahu setCellsFormat (řádky pravidel formátu).</t>
        </r>
      </text>
    </comment>
    <comment ref="K29" authorId="0">
      <text>
        <r>
          <rPr>
            <sz val="10"/>
            <color indexed="81"/>
            <rFont val="Tahoma"/>
            <family val="2"/>
            <charset val="238"/>
          </rPr>
          <t>společná data</t>
        </r>
      </text>
    </comment>
    <comment ref="K38" authorId="0">
      <text>
        <r>
          <rPr>
            <sz val="10"/>
            <color indexed="81"/>
            <rFont val="Tahoma"/>
            <family val="2"/>
            <charset val="238"/>
          </rPr>
          <t>názvy profesí</t>
        </r>
      </text>
    </comment>
    <comment ref="K51" authorId="0">
      <text>
        <r>
          <rPr>
            <sz val="10"/>
            <color indexed="81"/>
            <rFont val="Tahoma"/>
            <family val="2"/>
            <charset val="238"/>
          </rPr>
          <t>data pro danou skupinu</t>
        </r>
      </text>
    </comment>
    <comment ref="K63" authorId="0">
      <text>
        <r>
          <rPr>
            <sz val="10"/>
            <color indexed="81"/>
            <rFont val="Tahoma"/>
            <family val="2"/>
            <charset val="238"/>
          </rPr>
          <t>název obsahu</t>
        </r>
      </text>
    </comment>
    <comment ref="K66" authorId="0">
      <text>
        <r>
          <rPr>
            <sz val="10"/>
            <color indexed="81"/>
            <rFont val="Tahoma"/>
            <family val="2"/>
            <charset val="238"/>
          </rPr>
          <t>společné popisy</t>
        </r>
      </text>
    </comment>
  </commentList>
</comments>
</file>

<file path=xl/sharedStrings.xml><?xml version="1.0" encoding="utf-8"?>
<sst xmlns="http://schemas.openxmlformats.org/spreadsheetml/2006/main" count="496" uniqueCount="409">
  <si>
    <t>&amp;"Arial,Tučné"&amp;10</t>
  </si>
  <si>
    <t>.</t>
  </si>
  <si>
    <t>Nastavení vzorce</t>
  </si>
  <si>
    <t>setHeadFoot</t>
  </si>
  <si>
    <t>setHeader</t>
  </si>
  <si>
    <t>setErrorReport</t>
  </si>
  <si>
    <t>setCells</t>
  </si>
  <si>
    <t>výpis data a času formátování s počtem zkoumaných buněk a chyb při vlastním formátování</t>
  </si>
  <si>
    <t>OBJEKT</t>
  </si>
  <si>
    <t>INVESTOR</t>
  </si>
  <si>
    <t>AKCE</t>
  </si>
  <si>
    <t>GENERÁLNÍ PROJEKTANT</t>
  </si>
  <si>
    <t>STUPEŇ DOKUMENTACE</t>
  </si>
  <si>
    <t>PROVOZNÍ CELEK</t>
  </si>
  <si>
    <t>ZPRACOVATEL DÍLU</t>
  </si>
  <si>
    <t>dbfCommonData</t>
  </si>
  <si>
    <t>aProfeseX</t>
  </si>
  <si>
    <t>dbfPart</t>
  </si>
  <si>
    <t>DÍL (PROFESE) - přidat</t>
  </si>
  <si>
    <t>DÍL (PROFESE) - G1</t>
  </si>
  <si>
    <t>DÍL (PROFESE) - G2</t>
  </si>
  <si>
    <t>DÍL (PROFESE) - G3</t>
  </si>
  <si>
    <t>DÍL (PROFESE) - G4</t>
  </si>
  <si>
    <t>DÍL (PROFESE) - G5</t>
  </si>
  <si>
    <t>aHProjektant</t>
  </si>
  <si>
    <t>aZCislo</t>
  </si>
  <si>
    <t>HLAVNÍ PROJEKTANT</t>
  </si>
  <si>
    <t>ODPOVĚDNÝ PROJEKTANT</t>
  </si>
  <si>
    <t>VYPRACOVAL</t>
  </si>
  <si>
    <t>ČÍSLO DOKUMENTACE</t>
  </si>
  <si>
    <t>ČÍSLO ZAKÁZKY</t>
  </si>
  <si>
    <t>DATUM ZPRACOVÁNÍ</t>
  </si>
  <si>
    <t>aTitleList</t>
  </si>
  <si>
    <t>NÁZEV OBSAHU</t>
  </si>
  <si>
    <t>dbfTOC X</t>
  </si>
  <si>
    <t>POPIS REVIZE</t>
  </si>
  <si>
    <t>ČÍSLO REVIZE</t>
  </si>
  <si>
    <t>NÁZEV DOKUMENTU</t>
  </si>
  <si>
    <t>kód pro zobrazení loga</t>
  </si>
  <si>
    <t>zápatí: 1.řádek</t>
  </si>
  <si>
    <t>zápatí: 2.řádek</t>
  </si>
  <si>
    <t>zápatí: 3.řádek</t>
  </si>
  <si>
    <t>DODAVATEL DOKUMENTACE</t>
  </si>
  <si>
    <t>nDDodavatel</t>
  </si>
  <si>
    <t>ČÍSLO (dokumentu)</t>
  </si>
  <si>
    <t>REVIZE (dokumentu)</t>
  </si>
  <si>
    <t>POPIS REVIZE (dokumentu)</t>
  </si>
  <si>
    <t>OBSAH DOKUMENTU</t>
  </si>
  <si>
    <t>VYHOTOVENÍ DOKUMENTACE</t>
  </si>
  <si>
    <t>PODPIS</t>
  </si>
  <si>
    <t>CELÉ JMÉNO</t>
  </si>
  <si>
    <t>DÍL (PROFESE)</t>
  </si>
  <si>
    <t>ODDÍL 01</t>
  </si>
  <si>
    <t>nOudaje</t>
  </si>
  <si>
    <t>ODDÍL 02</t>
  </si>
  <si>
    <t>nOuvod</t>
  </si>
  <si>
    <t>ODDÍL 02.1</t>
  </si>
  <si>
    <t>nOuvod1</t>
  </si>
  <si>
    <t>ODDÍL 02.2</t>
  </si>
  <si>
    <t>nOuvod2</t>
  </si>
  <si>
    <t>ODDÍL 02.3</t>
  </si>
  <si>
    <t>nOuvod3</t>
  </si>
  <si>
    <t>ODDÍL 03</t>
  </si>
  <si>
    <t>nOzarizeni</t>
  </si>
  <si>
    <t>ODDÍL 04</t>
  </si>
  <si>
    <t>nOpopis</t>
  </si>
  <si>
    <t>ODDÍL 05</t>
  </si>
  <si>
    <t>nOnaroky</t>
  </si>
  <si>
    <t>ODDÍL 06</t>
  </si>
  <si>
    <t>nObilance</t>
  </si>
  <si>
    <t>ODDÍL 07 (STD, DUR)</t>
  </si>
  <si>
    <t>nOstavba</t>
  </si>
  <si>
    <t>ODDÍL 08 (STD, DUR)</t>
  </si>
  <si>
    <t>nOnaklady</t>
  </si>
  <si>
    <t>ODDÍL 07</t>
  </si>
  <si>
    <t>nOlatky</t>
  </si>
  <si>
    <t>ODDÍL 08</t>
  </si>
  <si>
    <t>nOpovrch</t>
  </si>
  <si>
    <t>ODDÍL 09</t>
  </si>
  <si>
    <t>nObezpecnost</t>
  </si>
  <si>
    <t>ODDÍL 10</t>
  </si>
  <si>
    <t>nOsignalizace</t>
  </si>
  <si>
    <t>ODDÍL 11</t>
  </si>
  <si>
    <t>nOmontaz</t>
  </si>
  <si>
    <t>ODDÍL 12</t>
  </si>
  <si>
    <t>nOochrana</t>
  </si>
  <si>
    <t>ODDÍL 13</t>
  </si>
  <si>
    <t>nOcharakter</t>
  </si>
  <si>
    <t>ODDÍL 14</t>
  </si>
  <si>
    <t>nOprofese</t>
  </si>
  <si>
    <t>ODDÍL 15</t>
  </si>
  <si>
    <t>nOpripravenost</t>
  </si>
  <si>
    <t>ODDÍL 16</t>
  </si>
  <si>
    <t>nOrozhrani</t>
  </si>
  <si>
    <t>ODDÍL 17</t>
  </si>
  <si>
    <t>nOvykres</t>
  </si>
  <si>
    <t>VV1: číslo položky</t>
  </si>
  <si>
    <t>VV2: popis prací a dodávek</t>
  </si>
  <si>
    <t>VV3: měrná jednotka</t>
  </si>
  <si>
    <t>VV4: počet kusů</t>
  </si>
  <si>
    <t>VV5: cena za kus</t>
  </si>
  <si>
    <t>VV6: cena celkem</t>
  </si>
  <si>
    <t>VV: seznam skupin začátek</t>
  </si>
  <si>
    <t>VV: seznam skupin konec</t>
  </si>
  <si>
    <t>KL1: číslo kabelu</t>
  </si>
  <si>
    <t>nCisloKabelu</t>
  </si>
  <si>
    <t>KL2: spojení odkud</t>
  </si>
  <si>
    <t>nOdkud</t>
  </si>
  <si>
    <t>KL3: spojení kam</t>
  </si>
  <si>
    <t>nKam</t>
  </si>
  <si>
    <t>KL4: délka kabelu</t>
  </si>
  <si>
    <t>nDelkaKabelu</t>
  </si>
  <si>
    <t>KL5: typ kabelu</t>
  </si>
  <si>
    <t>nTypKabelu</t>
  </si>
  <si>
    <t xml:space="preserve">KL6: poznámka </t>
  </si>
  <si>
    <t>nPoznKabel</t>
  </si>
  <si>
    <t>KL: seznam typů kabelů začátek</t>
  </si>
  <si>
    <t>nKLSeznamS</t>
  </si>
  <si>
    <t>KL: seznam typů kabelů konec</t>
  </si>
  <si>
    <t>nKLSeznamE</t>
  </si>
  <si>
    <t xml:space="preserve">TL1: technický list </t>
  </si>
  <si>
    <t>nTechListLabel</t>
  </si>
  <si>
    <t>dbfCommonItems</t>
  </si>
  <si>
    <t>DÍL (PROFESE) - G6</t>
  </si>
  <si>
    <t>DÍL (PROFESE) - G7</t>
  </si>
  <si>
    <t>DÍL (PROFESE) - G8</t>
  </si>
  <si>
    <t>DÍL (PROFESE) - G9</t>
  </si>
  <si>
    <t>DÍL (PROFESE) - G10</t>
  </si>
  <si>
    <t>aProfese6</t>
  </si>
  <si>
    <t>aProfese7</t>
  </si>
  <si>
    <t>aProfese8</t>
  </si>
  <si>
    <t>aProfese9</t>
  </si>
  <si>
    <t>aProfese10</t>
  </si>
  <si>
    <t>Najdi a přepiš</t>
  </si>
  <si>
    <t>MF_Sheet_RangeFinding</t>
  </si>
  <si>
    <t>level</t>
  </si>
  <si>
    <t>type</t>
  </si>
  <si>
    <t>caption</t>
  </si>
  <si>
    <t>action</t>
  </si>
  <si>
    <t>face id</t>
  </si>
  <si>
    <t>group</t>
  </si>
  <si>
    <t>visibility</t>
  </si>
  <si>
    <t>setMenu</t>
  </si>
  <si>
    <t>ALL</t>
  </si>
  <si>
    <t>Setup;Title;G_</t>
  </si>
  <si>
    <t>&amp;TechReport</t>
  </si>
  <si>
    <t>Import z Excelu</t>
  </si>
  <si>
    <t>Vyplnit postupně všechna data</t>
  </si>
  <si>
    <t>Popisy</t>
  </si>
  <si>
    <t>Společná data</t>
  </si>
  <si>
    <t>Skupina</t>
  </si>
  <si>
    <t>Data skupiny</t>
  </si>
  <si>
    <t>Aktualizace dat</t>
  </si>
  <si>
    <t>Aktualizace datových polí</t>
  </si>
  <si>
    <t>Čištění datových polí</t>
  </si>
  <si>
    <t>Aktualizace logo obrázků</t>
  </si>
  <si>
    <t>Datové listy</t>
  </si>
  <si>
    <t>Formátování</t>
  </si>
  <si>
    <t>Formátování listu</t>
  </si>
  <si>
    <t>Funkce</t>
  </si>
  <si>
    <t>Spočítej kabely</t>
  </si>
  <si>
    <t>Vytvoř seznam skupin</t>
  </si>
  <si>
    <t>Změna nastavení</t>
  </si>
  <si>
    <t>Přejmenování textového pole</t>
  </si>
  <si>
    <t>Nápověda</t>
  </si>
  <si>
    <t>Nápověda aplikace</t>
  </si>
  <si>
    <t>O aplikaci</t>
  </si>
  <si>
    <t>setCellsFormat</t>
  </si>
  <si>
    <t>ano</t>
  </si>
  <si>
    <t>popis chyby</t>
  </si>
  <si>
    <t>A1:F2</t>
  </si>
  <si>
    <t>Nastavení formátu buněk - implicitní</t>
  </si>
  <si>
    <t>Nastavení formátu buněk - dle řádkových podmínek</t>
  </si>
  <si>
    <t>Nastavení sloupce chybových hlášení</t>
  </si>
  <si>
    <t>J1:J2</t>
  </si>
  <si>
    <t>Nastavení záhlaví a zápatí</t>
  </si>
  <si>
    <t>L14:L19</t>
  </si>
  <si>
    <t>A14:F14</t>
  </si>
  <si>
    <t>A22:F31</t>
  </si>
  <si>
    <t>Interface vstupních dat</t>
  </si>
  <si>
    <t>Data jsou vkladána pomocí DAO (Data Access Object) do jednotlivých buněk dle jejich pojmenování (zelený sloupec).</t>
  </si>
  <si>
    <t>Zdrojovým souborem je libovolný soubor XLS, který má definovány pojmenované oblasti (začínají písmeny dbf*).</t>
  </si>
  <si>
    <t>Každá pojmenovaná oblast interfacu zde začíná buňkou pod názvem oblasti a její velikost je vymezena průnikem příslušného sloupce a current regionu buňky s názvem.</t>
  </si>
  <si>
    <t>Nastavení menu</t>
  </si>
  <si>
    <t>Nastavení hlavičky dokumentu</t>
  </si>
  <si>
    <t>dbfGroupDataInfo X, dbfGroupData X, dbfGroupDataFields X (kombinace)</t>
  </si>
  <si>
    <t>Stránka Setup</t>
  </si>
  <si>
    <t>Oprava názvů datových polí</t>
  </si>
  <si>
    <t>MF_Sheet_Finalize</t>
  </si>
  <si>
    <t>MF_Sheet_CableList</t>
  </si>
  <si>
    <t>MF_Sheet_GroupList</t>
  </si>
  <si>
    <t>MF_Sheet_SetTextBoxName</t>
  </si>
  <si>
    <t>MF_Document_RepairNames</t>
  </si>
  <si>
    <t>MF_Fields_Update</t>
  </si>
  <si>
    <t>MF_Fields_Clear</t>
  </si>
  <si>
    <t>MF_Fields_UpdateLogos</t>
  </si>
  <si>
    <t>MF_Dbf_AllData</t>
  </si>
  <si>
    <t>MF_Dbf_GroupData</t>
  </si>
  <si>
    <t>MF_Dbf_DbfCommonItems</t>
  </si>
  <si>
    <t>MF_Dbf_DbfCommonData</t>
  </si>
  <si>
    <t>MF_Dbf_DbfPart</t>
  </si>
  <si>
    <t>Setup;Title</t>
  </si>
  <si>
    <t>Title</t>
  </si>
  <si>
    <t>TYP DOKUMENTU</t>
  </si>
  <si>
    <t>aDocType</t>
  </si>
  <si>
    <t>JMÉNO A INDEX PROFESE</t>
  </si>
  <si>
    <t>nJmenoAIndex</t>
  </si>
  <si>
    <t>Title;List</t>
  </si>
  <si>
    <t>O7:U30</t>
  </si>
  <si>
    <t>nObjekt</t>
  </si>
  <si>
    <t>nInvestor</t>
  </si>
  <si>
    <t>nAkce</t>
  </si>
  <si>
    <t>nGProjektant</t>
  </si>
  <si>
    <t>nStupen</t>
  </si>
  <si>
    <t>nPCelek</t>
  </si>
  <si>
    <t>nZpracovatel</t>
  </si>
  <si>
    <t>nHProjektant</t>
  </si>
  <si>
    <t>nOProjektant</t>
  </si>
  <si>
    <t>nVypracoval</t>
  </si>
  <si>
    <t>nDatum</t>
  </si>
  <si>
    <t>nCislo</t>
  </si>
  <si>
    <t>nRevize</t>
  </si>
  <si>
    <t>nRevizePopis</t>
  </si>
  <si>
    <t>nObsah</t>
  </si>
  <si>
    <t>nProfese</t>
  </si>
  <si>
    <t>nPCislo</t>
  </si>
  <si>
    <t>nPopisPaD</t>
  </si>
  <si>
    <t>nMJednotka</t>
  </si>
  <si>
    <t>nPocetKusu</t>
  </si>
  <si>
    <t>nCenaKus</t>
  </si>
  <si>
    <t>nCenaKusu</t>
  </si>
  <si>
    <t>aObjekt</t>
  </si>
  <si>
    <t>aInvestor</t>
  </si>
  <si>
    <t>aAkce</t>
  </si>
  <si>
    <t>aGProjektant</t>
  </si>
  <si>
    <t>aStupen</t>
  </si>
  <si>
    <t>aPCelek</t>
  </si>
  <si>
    <t>aZpracovatel</t>
  </si>
  <si>
    <t>aDocTitle</t>
  </si>
  <si>
    <t>aCislo</t>
  </si>
  <si>
    <t>aRevize</t>
  </si>
  <si>
    <t>aVypracoval</t>
  </si>
  <si>
    <t>aDatum</t>
  </si>
  <si>
    <t>aRevizePopis</t>
  </si>
  <si>
    <t>     </t>
  </si>
  <si>
    <t>nLogoCode</t>
  </si>
  <si>
    <t>nZapati1</t>
  </si>
  <si>
    <t>nZapati2</t>
  </si>
  <si>
    <t>nZapati3</t>
  </si>
  <si>
    <t>aOProjektant</t>
  </si>
  <si>
    <t>aProfese1</t>
  </si>
  <si>
    <t>aProfese2</t>
  </si>
  <si>
    <t>aProfese3</t>
  </si>
  <si>
    <t>aProfese4</t>
  </si>
  <si>
    <t>aProfese5</t>
  </si>
  <si>
    <t>nDDatum</t>
  </si>
  <si>
    <t>nDCislo</t>
  </si>
  <si>
    <t>nZCislo</t>
  </si>
  <si>
    <t>nVyhotoveni</t>
  </si>
  <si>
    <t>nPodpis</t>
  </si>
  <si>
    <t>nCJmeno</t>
  </si>
  <si>
    <t>ks</t>
  </si>
  <si>
    <t>nVVSeznamS</t>
  </si>
  <si>
    <t>nVVSeznamE</t>
  </si>
  <si>
    <t>Záhlaví vlevo</t>
  </si>
  <si>
    <t>Záhlaví střed</t>
  </si>
  <si>
    <t>Záhlaví vpravo</t>
  </si>
  <si>
    <t>Zápatí vlevo</t>
  </si>
  <si>
    <t>Zápatí střed</t>
  </si>
  <si>
    <t>Zápatí vpravo</t>
  </si>
  <si>
    <t>&amp;"Arial"&amp;8</t>
  </si>
  <si>
    <t>test</t>
  </si>
  <si>
    <t>Nastavení fontu</t>
  </si>
  <si>
    <t>INCLUDEPICTURE  "G:\\sablony\\logo\\logo_tech_0b.jpg"  \* MERGEFORMAT</t>
  </si>
  <si>
    <t>GRADIOR TECH a.s., Křižíkova 68, 660 90 Brno, DIČ: CZ63473542</t>
  </si>
  <si>
    <t>Zapsána v Obchodním rejstříku vedeném Krajským soudem v Brně, oddíl B, vložka 1671</t>
  </si>
  <si>
    <t>tel.: +420 538 717 700, fax: +420 538 717 701, www.gradior.cz</t>
  </si>
  <si>
    <t>OBJEKT:</t>
  </si>
  <si>
    <t>INVESTOR:</t>
  </si>
  <si>
    <t>AKCE:</t>
  </si>
  <si>
    <t>GENERÁLNÍ PROJEKTANT:</t>
  </si>
  <si>
    <t>STUPEŇ:</t>
  </si>
  <si>
    <t>PROVOZNÍ CELEK:</t>
  </si>
  <si>
    <t>ZPRACOVATEL DÍLU:</t>
  </si>
  <si>
    <t>DODAVATEL DOKUMENTACE:</t>
  </si>
  <si>
    <t>HLAVNÍ PROJEKTANT:</t>
  </si>
  <si>
    <t>ODPOVĚDNÝ PROJEKTANT:</t>
  </si>
  <si>
    <t>VYPRACOVAL:</t>
  </si>
  <si>
    <t>DATUM ZPRACOVÁNÍ:</t>
  </si>
  <si>
    <t>DATUM:</t>
  </si>
  <si>
    <t>ČÍSLO:</t>
  </si>
  <si>
    <t>ČÍSLO DOKUMENTACE:</t>
  </si>
  <si>
    <t>ČÍSLO ZAKÁZKY:</t>
  </si>
  <si>
    <t>REVIZE:</t>
  </si>
  <si>
    <t>POPIS REVIZE:</t>
  </si>
  <si>
    <t>OBSAH DOKUMENTU:</t>
  </si>
  <si>
    <t>VYHOTOVENÍ:</t>
  </si>
  <si>
    <t>PODPIS:</t>
  </si>
  <si>
    <t>JMÉNO:</t>
  </si>
  <si>
    <t>JMÉNO A INDEX PROFESE (ПОЗИЦИЯ СОГЛАСНО ЗАКАЗУ)</t>
  </si>
  <si>
    <t>DÍL (PROFESE):</t>
  </si>
  <si>
    <t>Identifikační údaje</t>
  </si>
  <si>
    <t>Úvod</t>
  </si>
  <si>
    <t>Účel dokumentace, rozsah řešení</t>
  </si>
  <si>
    <t>Použité podklady pro zpracování dokumentace</t>
  </si>
  <si>
    <t>Základní závazné právní předpisy</t>
  </si>
  <si>
    <t>Seznam zařízení</t>
  </si>
  <si>
    <t>Technický a funkční popis zařízení</t>
  </si>
  <si>
    <t>Patentové a licenční nároky</t>
  </si>
  <si>
    <t>Energetická bilance</t>
  </si>
  <si>
    <t>Hrubý odhad zatížení stavby</t>
  </si>
  <si>
    <t>Hrubý odhad investičních nákladů</t>
  </si>
  <si>
    <t>Odpadní látky</t>
  </si>
  <si>
    <t>Povrchová ochrana a barevné řešení</t>
  </si>
  <si>
    <t>Bezpečnost práce obsluhy a údržby</t>
  </si>
  <si>
    <t>Elektrická požární signalizace</t>
  </si>
  <si>
    <t>Požadavky na montáž</t>
  </si>
  <si>
    <t>Požární ochrana</t>
  </si>
  <si>
    <t>Charakteristika provozu a prostředí</t>
  </si>
  <si>
    <t>Požadavky na ostatní profese</t>
  </si>
  <si>
    <t>Požadavky na stavební připravenost</t>
  </si>
  <si>
    <t>Rozhraní dodávek</t>
  </si>
  <si>
    <t>Seznam výkresů</t>
  </si>
  <si>
    <t>číslo položky</t>
  </si>
  <si>
    <t>popis prací a dodávek</t>
  </si>
  <si>
    <t>jedn.</t>
  </si>
  <si>
    <t>cena za ks</t>
  </si>
  <si>
    <t>cena celkem</t>
  </si>
  <si>
    <t>Seznam skupin prací a dodávek</t>
  </si>
  <si>
    <t>Konec seznamu skupin prací a dodávek</t>
  </si>
  <si>
    <t>číslo kabelu</t>
  </si>
  <si>
    <t>odkud</t>
  </si>
  <si>
    <t>kam</t>
  </si>
  <si>
    <t>l [m]</t>
  </si>
  <si>
    <t>typ a průřez</t>
  </si>
  <si>
    <t>poznámka</t>
  </si>
  <si>
    <t>Seznam typů kabelů včetně ukončení</t>
  </si>
  <si>
    <t>Konec seznamu typů kabelů včetně ukončení</t>
  </si>
  <si>
    <t>Technický list</t>
  </si>
  <si>
    <t>Janáčkovo divadlo v Brně - Dokončení rekonstrukce objektu</t>
  </si>
  <si>
    <t>Město Brno, Dominikánské nám 1, 601 67 Brno</t>
  </si>
  <si>
    <t>Dokončení rekonstrukce a dobudování komplexu Janáčkova divadla - Etapa 2011 - Rekonstrukce orchestřiště, baletní podlaha, vestavba plošiny L2, systém hl.ozvučení</t>
  </si>
  <si>
    <t>Atelier A3, Ing. arch. Jaroslav Černý, Úvoz 74, 602 00 Brno</t>
  </si>
  <si>
    <t>Dokumentace pro realizaci stavby (DRS)</t>
  </si>
  <si>
    <t xml:space="preserve"> </t>
  </si>
  <si>
    <t>Gradior Tech a.s., Křižíkova 68, 660 90 Brno</t>
  </si>
  <si>
    <t>Robert Nos</t>
  </si>
  <si>
    <t>Ing.Pavel Hřebíček</t>
  </si>
  <si>
    <t>0037-03-01-00</t>
  </si>
  <si>
    <t>03/2011</t>
  </si>
  <si>
    <t>textový dokument</t>
  </si>
  <si>
    <t>R00</t>
  </si>
  <si>
    <t>xxxxxxx xxxx xxxx xxxx</t>
  </si>
  <si>
    <t>Systém hlavního ozvučení</t>
  </si>
  <si>
    <t>9.2  VÝKAZ - VÝMĚR</t>
  </si>
  <si>
    <t>PT-0037-902</t>
  </si>
  <si>
    <t>Dokumentace pro výběr zhotovitele</t>
  </si>
  <si>
    <t>VÝKAZ - VÝMĚR</t>
  </si>
  <si>
    <t>1</t>
  </si>
  <si>
    <t>2</t>
  </si>
  <si>
    <t>3</t>
  </si>
  <si>
    <t>4</t>
  </si>
  <si>
    <t>4.1</t>
  </si>
  <si>
    <t>1.1</t>
  </si>
  <si>
    <t>2.1</t>
  </si>
  <si>
    <t>3.1</t>
  </si>
  <si>
    <t>5</t>
  </si>
  <si>
    <t>6</t>
  </si>
  <si>
    <t>5.1</t>
  </si>
  <si>
    <t>5.2</t>
  </si>
  <si>
    <t>6.1</t>
  </si>
  <si>
    <t>6.2</t>
  </si>
  <si>
    <t>Rekonstrukce tyristorovny</t>
  </si>
  <si>
    <t>Jevištní technologie</t>
  </si>
  <si>
    <t>Scénické osvětlení</t>
  </si>
  <si>
    <t>GRADIOR TECH a.s., Křižíkova 68, 612 90 Brno, DIČ: CZ63473542</t>
  </si>
  <si>
    <t>tel.: +420 515 910 700, info@gradiortech.cz, www.gradiortech.cz</t>
  </si>
  <si>
    <t>Demontáž stávajících tyristorových skříní R1.3 až R1.8</t>
  </si>
  <si>
    <t>Hlavní kabel pro připojení tyristorových stmívačů</t>
  </si>
  <si>
    <t>Hlavní napájecí rozváděč tyristorů</t>
  </si>
  <si>
    <t>Propojení s řídícím pultem v osvětlovací kabině</t>
  </si>
  <si>
    <t>2.2</t>
  </si>
  <si>
    <t>Úpravy v rozváděči R7 (materiál a montáž)
- demontáž nožových pojistek 80A pro napájení R1.3 až R1.8
- odpojení kabelů k R1.3 až R1.8
- montáž nožových pojistek 250A pro nový kabel</t>
  </si>
  <si>
    <t>PT-0166-102</t>
  </si>
  <si>
    <t>4.2</t>
  </si>
  <si>
    <t>4.3</t>
  </si>
  <si>
    <t>4.4</t>
  </si>
  <si>
    <t>Dokumentace skutečného provedení rekonstrukce tyristorovny</t>
  </si>
  <si>
    <t>4.5</t>
  </si>
  <si>
    <t>Ostatní výkony</t>
  </si>
  <si>
    <t>Revize zařízení po ukončení montáže</t>
  </si>
  <si>
    <t>Odpojení a označení kabelů k rozváděčům, demontáž rozváděčových skříní, přizpůsobení soklů pro instalaci nových skříní o půdorysných rozměrech 600/600 mm</t>
  </si>
  <si>
    <t>Rozváděč tyristorových stmívačů</t>
  </si>
  <si>
    <t>Digitální řídící jednotka pro maximálně 48 obvodů - 3 ks</t>
  </si>
  <si>
    <t>Stmívací modul pro zátěž 2x2,3kW - 54 ks</t>
  </si>
  <si>
    <t>Stmívací modul pro zátěž 1x5kW - 12 ks</t>
  </si>
  <si>
    <t>Celkem Rekonstrukce tyristorovny bez DPH</t>
  </si>
  <si>
    <t>Rozváděčová skříň tyristorových stmívačů pro max. 48 stmívacích jenotek 2,3kW nebo 24 stmívacích jednotek 5kW, umístění jednotek podle technické zprávy, příprava na doplnění diagnostiky v další etapě znamedá kabelové propojení v rozváděči pro instalaci HW a SW diagnostiky - 3 ks</t>
  </si>
  <si>
    <t>Sestavení, montáž, připojení kabelů včetně jejich prodloužení, oživení</t>
  </si>
  <si>
    <t>Divadlo F. X. Šaldy Liberec, nám. Dr. E. Beneše 462/27, 
460 01 Liberec</t>
  </si>
  <si>
    <t>Kabel silový, měděný, 4x70 (materiál a montáž a připojení) - 80 m (před montáží ověřit skutečnou délku na stavbě)</t>
  </si>
  <si>
    <t>Kabel DMX (materiál a montáž) - 70 m (před montáží ověřit skutečnou délku na stavbě)</t>
  </si>
  <si>
    <t>Kabel Ethernet (materiál a montáž) - 2x70 m (před montáží ověřit skutečnou délku na stavbě)</t>
  </si>
  <si>
    <t>4.6</t>
  </si>
  <si>
    <t>Kabely a kabelové spojky pro prodloužení kabelů před připojením do rozváděčů, předpokládaný počet kabelových spojek 120 ks, a předpokládaná délka kabelů 240 m</t>
  </si>
  <si>
    <t>Rozváděčová skříň o rozměrech 600x1800x600 mm obsahující hlavní stykač a jeho ovládání a jištění tři tyristorových rozváděčových polí 125A (materiál a montáž)</t>
  </si>
  <si>
    <t>5.3</t>
  </si>
  <si>
    <t>Připojení ovládání stykače v rozváděči RHT na doplňkový pult na stávající kabelové propojení mezi tyristorovnou a osvětlovací kabinou</t>
  </si>
  <si>
    <t xml:space="preserve">STATUTÁRNÍ MĚSTO LIBEREC,Nám.Dr.E. Beneše 1,  460 59 Liberec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</si>
</sst>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quot;Kč&quot;"/>
  </numFmts>
  <fonts count="34">
    <font>
      <sz val="10"/>
      <name val="Arial"/>
      <charset val="238"/>
    </font>
    <font>
      <sz val="10"/>
      <name val="Arial"/>
      <charset val="238"/>
    </font>
    <font>
      <sz val="8"/>
      <name val="Arial"/>
      <charset val="238"/>
    </font>
    <font>
      <b/>
      <sz val="10"/>
      <name val="Arial"/>
      <family val="2"/>
      <charset val="238"/>
    </font>
    <font>
      <sz val="10"/>
      <name val="Arial"/>
      <family val="2"/>
      <charset val="238"/>
    </font>
    <font>
      <sz val="10"/>
      <color indexed="9"/>
      <name val="Arial"/>
      <charset val="238"/>
    </font>
    <font>
      <sz val="9"/>
      <name val="Arial"/>
      <family val="2"/>
      <charset val="238"/>
    </font>
    <font>
      <i/>
      <sz val="9"/>
      <name val="Arial"/>
      <family val="2"/>
      <charset val="238"/>
    </font>
    <font>
      <i/>
      <sz val="9"/>
      <color indexed="9"/>
      <name val="Arial"/>
      <family val="2"/>
      <charset val="238"/>
    </font>
    <font>
      <b/>
      <sz val="9"/>
      <name val="Arial"/>
      <family val="2"/>
      <charset val="238"/>
    </font>
    <font>
      <b/>
      <i/>
      <sz val="9"/>
      <name val="Arial"/>
      <family val="2"/>
      <charset val="238"/>
    </font>
    <font>
      <b/>
      <sz val="9"/>
      <color indexed="16"/>
      <name val="Arial"/>
      <family val="2"/>
      <charset val="238"/>
    </font>
    <font>
      <b/>
      <sz val="9"/>
      <color indexed="53"/>
      <name val="Arial"/>
      <family val="2"/>
      <charset val="238"/>
    </font>
    <font>
      <i/>
      <sz val="9"/>
      <color indexed="16"/>
      <name val="Arial"/>
      <family val="2"/>
      <charset val="238"/>
    </font>
    <font>
      <i/>
      <sz val="10"/>
      <color indexed="16"/>
      <name val="Arial"/>
      <family val="2"/>
      <charset val="238"/>
    </font>
    <font>
      <b/>
      <sz val="8"/>
      <color indexed="9"/>
      <name val="Arial"/>
      <family val="2"/>
      <charset val="238"/>
    </font>
    <font>
      <b/>
      <sz val="9"/>
      <color indexed="9"/>
      <name val="Arial"/>
      <family val="2"/>
      <charset val="238"/>
    </font>
    <font>
      <sz val="9"/>
      <color indexed="10"/>
      <name val="Arial"/>
      <family val="2"/>
      <charset val="238"/>
    </font>
    <font>
      <b/>
      <sz val="10"/>
      <name val="Courier New"/>
      <family val="3"/>
      <charset val="238"/>
    </font>
    <font>
      <sz val="10"/>
      <color indexed="42"/>
      <name val="Arial"/>
      <family val="2"/>
      <charset val="238"/>
    </font>
    <font>
      <sz val="9"/>
      <name val="Arial"/>
      <charset val="238"/>
    </font>
    <font>
      <sz val="8"/>
      <name val="Arial"/>
      <family val="2"/>
      <charset val="238"/>
    </font>
    <font>
      <sz val="10"/>
      <color indexed="81"/>
      <name val="Tahoma"/>
      <family val="2"/>
      <charset val="238"/>
    </font>
    <font>
      <b/>
      <i/>
      <sz val="9"/>
      <color indexed="16"/>
      <name val="Arial"/>
      <family val="2"/>
      <charset val="238"/>
    </font>
    <font>
      <b/>
      <sz val="10"/>
      <color indexed="81"/>
      <name val="Tahoma"/>
      <family val="2"/>
      <charset val="238"/>
    </font>
    <font>
      <sz val="8"/>
      <name val="Titillium"/>
      <family val="3"/>
    </font>
    <font>
      <sz val="10"/>
      <name val="Titillium"/>
      <family val="3"/>
    </font>
    <font>
      <b/>
      <sz val="12"/>
      <name val="Titillium"/>
      <family val="3"/>
    </font>
    <font>
      <b/>
      <sz val="30"/>
      <name val="Titillium"/>
      <family val="3"/>
    </font>
    <font>
      <b/>
      <sz val="10"/>
      <name val="Titillium"/>
      <family val="3"/>
    </font>
    <font>
      <i/>
      <sz val="9"/>
      <color indexed="9"/>
      <name val="Titillium"/>
      <family val="3"/>
    </font>
    <font>
      <i/>
      <sz val="9"/>
      <name val="Titillium"/>
      <family val="3"/>
    </font>
    <font>
      <b/>
      <i/>
      <sz val="9"/>
      <name val="Titillium"/>
      <family val="3"/>
    </font>
    <font>
      <sz val="9"/>
      <name val="Titillium"/>
      <family val="3"/>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8"/>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s>
  <borders count="39">
    <border>
      <left/>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style="thin">
        <color indexed="64"/>
      </top>
      <bottom style="thin">
        <color indexed="64"/>
      </bottom>
      <diagonal/>
    </border>
    <border>
      <left style="thin">
        <color indexed="64"/>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medium">
        <color indexed="64"/>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top style="medium">
        <color indexed="64"/>
      </top>
      <bottom style="medium">
        <color indexed="64"/>
      </bottom>
      <diagonal/>
    </border>
    <border>
      <left/>
      <right/>
      <top style="thin">
        <color indexed="64"/>
      </top>
      <bottom style="medium">
        <color indexed="64"/>
      </bottom>
      <diagonal/>
    </border>
    <border>
      <left/>
      <right/>
      <top/>
      <bottom style="hair">
        <color indexed="64"/>
      </bottom>
      <diagonal/>
    </border>
    <border>
      <left style="medium">
        <color indexed="64"/>
      </left>
      <right/>
      <top/>
      <bottom style="mediumDashed">
        <color indexed="64"/>
      </bottom>
      <diagonal/>
    </border>
    <border>
      <left/>
      <right/>
      <top/>
      <bottom style="mediumDashed">
        <color indexed="64"/>
      </bottom>
      <diagonal/>
    </border>
    <border>
      <left/>
      <right style="medium">
        <color indexed="64"/>
      </right>
      <top/>
      <bottom style="mediumDashed">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0" fontId="1" fillId="0" borderId="0"/>
  </cellStyleXfs>
  <cellXfs count="216">
    <xf numFmtId="0" fontId="0" fillId="0" borderId="0" xfId="0"/>
    <xf numFmtId="0" fontId="0" fillId="2" borderId="0" xfId="0" applyFill="1" applyBorder="1" applyAlignment="1">
      <alignment wrapText="1"/>
    </xf>
    <xf numFmtId="0" fontId="4" fillId="2" borderId="0" xfId="0" applyFont="1" applyFill="1" applyAlignment="1">
      <alignment wrapText="1"/>
    </xf>
    <xf numFmtId="0" fontId="4" fillId="2" borderId="0" xfId="0" applyFont="1" applyFill="1" applyBorder="1" applyAlignment="1">
      <alignment wrapText="1"/>
    </xf>
    <xf numFmtId="0" fontId="2" fillId="3" borderId="6" xfId="0" applyFont="1" applyFill="1" applyBorder="1" applyAlignment="1">
      <alignment vertical="center"/>
    </xf>
    <xf numFmtId="0" fontId="2" fillId="3" borderId="0" xfId="0" applyFont="1" applyFill="1" applyBorder="1" applyAlignment="1">
      <alignment vertical="center"/>
    </xf>
    <xf numFmtId="0" fontId="7" fillId="0" borderId="0" xfId="1" applyFont="1" applyFill="1" applyAlignment="1">
      <alignment vertical="center"/>
    </xf>
    <xf numFmtId="0" fontId="0" fillId="2" borderId="0" xfId="0" applyFill="1"/>
    <xf numFmtId="0" fontId="6" fillId="0" borderId="0" xfId="1" applyFont="1" applyFill="1" applyAlignment="1">
      <alignment vertical="center"/>
    </xf>
    <xf numFmtId="49" fontId="6" fillId="0" borderId="0" xfId="1" applyNumberFormat="1" applyFont="1" applyFill="1" applyAlignment="1">
      <alignment horizontal="right" vertical="center"/>
    </xf>
    <xf numFmtId="0" fontId="6" fillId="0" borderId="0" xfId="1" applyFont="1" applyFill="1" applyAlignment="1">
      <alignment horizontal="center" vertical="center"/>
    </xf>
    <xf numFmtId="164" fontId="6" fillId="0" borderId="0" xfId="1" applyNumberFormat="1" applyFont="1" applyFill="1" applyAlignment="1">
      <alignment vertical="center"/>
    </xf>
    <xf numFmtId="0" fontId="6" fillId="0" borderId="0" xfId="1" applyNumberFormat="1" applyFont="1" applyFill="1" applyAlignment="1">
      <alignment vertical="center"/>
    </xf>
    <xf numFmtId="0" fontId="7" fillId="2" borderId="7" xfId="1" applyNumberFormat="1" applyFont="1" applyFill="1" applyBorder="1" applyAlignment="1">
      <alignment vertical="center"/>
    </xf>
    <xf numFmtId="0" fontId="7" fillId="2" borderId="7" xfId="1" applyNumberFormat="1" applyFont="1" applyFill="1" applyBorder="1" applyAlignment="1">
      <alignment horizontal="center" vertical="center"/>
    </xf>
    <xf numFmtId="164" fontId="7" fillId="2" borderId="7" xfId="1" applyNumberFormat="1" applyFont="1" applyFill="1" applyBorder="1" applyAlignment="1">
      <alignment vertical="center"/>
    </xf>
    <xf numFmtId="164" fontId="7" fillId="2" borderId="8" xfId="1" applyNumberFormat="1" applyFont="1" applyFill="1" applyBorder="1" applyAlignment="1">
      <alignment vertical="center"/>
    </xf>
    <xf numFmtId="0" fontId="7" fillId="2" borderId="9" xfId="1" applyNumberFormat="1" applyFont="1" applyFill="1" applyBorder="1" applyAlignment="1">
      <alignment vertical="center"/>
    </xf>
    <xf numFmtId="0" fontId="7" fillId="2" borderId="9" xfId="1" applyNumberFormat="1" applyFont="1" applyFill="1" applyBorder="1" applyAlignment="1">
      <alignment horizontal="center" vertical="center"/>
    </xf>
    <xf numFmtId="164" fontId="7" fillId="2" borderId="9" xfId="1" applyNumberFormat="1" applyFont="1" applyFill="1" applyBorder="1" applyAlignment="1">
      <alignment vertical="center"/>
    </xf>
    <xf numFmtId="164" fontId="7" fillId="2" borderId="10" xfId="1" applyNumberFormat="1" applyFont="1" applyFill="1" applyBorder="1" applyAlignment="1">
      <alignment vertical="center"/>
    </xf>
    <xf numFmtId="49" fontId="9" fillId="4" borderId="11" xfId="1" applyNumberFormat="1" applyFont="1" applyFill="1" applyBorder="1" applyAlignment="1">
      <alignment horizontal="left" vertical="center"/>
    </xf>
    <xf numFmtId="0" fontId="9" fillId="4" borderId="11" xfId="1" applyFont="1" applyFill="1" applyBorder="1" applyAlignment="1">
      <alignment vertical="center"/>
    </xf>
    <xf numFmtId="0" fontId="9" fillId="4" borderId="11" xfId="1" applyFont="1" applyFill="1" applyBorder="1" applyAlignment="1">
      <alignment horizontal="center" vertical="center"/>
    </xf>
    <xf numFmtId="164" fontId="9" fillId="4" borderId="11" xfId="1" applyNumberFormat="1" applyFont="1" applyFill="1" applyBorder="1" applyAlignment="1">
      <alignment vertical="center"/>
    </xf>
    <xf numFmtId="164" fontId="9" fillId="4" borderId="12" xfId="1" applyNumberFormat="1" applyFont="1" applyFill="1" applyBorder="1" applyAlignment="1">
      <alignment vertical="center"/>
    </xf>
    <xf numFmtId="164" fontId="6" fillId="4" borderId="13" xfId="1" applyNumberFormat="1" applyFont="1" applyFill="1" applyBorder="1" applyAlignment="1">
      <alignment vertical="center"/>
    </xf>
    <xf numFmtId="0" fontId="6" fillId="0" borderId="14" xfId="1" applyFont="1" applyFill="1" applyBorder="1" applyAlignment="1">
      <alignment vertical="center"/>
    </xf>
    <xf numFmtId="0" fontId="6" fillId="0" borderId="5" xfId="1" applyFont="1" applyFill="1" applyBorder="1" applyAlignment="1">
      <alignment horizontal="left" vertical="center"/>
    </xf>
    <xf numFmtId="0" fontId="6" fillId="0" borderId="5" xfId="1" applyFont="1" applyFill="1" applyBorder="1" applyAlignment="1">
      <alignment vertical="center"/>
    </xf>
    <xf numFmtId="49" fontId="11" fillId="4" borderId="0" xfId="1" applyNumberFormat="1" applyFont="1" applyFill="1" applyBorder="1" applyAlignment="1">
      <alignment horizontal="left" vertical="center"/>
    </xf>
    <xf numFmtId="0" fontId="11" fillId="4" borderId="0" xfId="1" applyNumberFormat="1" applyFont="1" applyFill="1" applyBorder="1" applyAlignment="1">
      <alignment horizontal="left" vertical="center"/>
    </xf>
    <xf numFmtId="164" fontId="11" fillId="4" borderId="0" xfId="1" applyNumberFormat="1" applyFont="1" applyFill="1" applyBorder="1" applyAlignment="1">
      <alignment horizontal="left" vertical="center"/>
    </xf>
    <xf numFmtId="0" fontId="7" fillId="4" borderId="15" xfId="1" applyFont="1" applyFill="1" applyBorder="1" applyAlignment="1">
      <alignment vertical="center"/>
    </xf>
    <xf numFmtId="3" fontId="11" fillId="4" borderId="0" xfId="1" applyNumberFormat="1" applyFont="1" applyFill="1" applyBorder="1" applyAlignment="1">
      <alignment horizontal="left" vertical="center"/>
    </xf>
    <xf numFmtId="164" fontId="11" fillId="4" borderId="13" xfId="1" applyNumberFormat="1" applyFont="1" applyFill="1" applyBorder="1" applyAlignment="1">
      <alignment horizontal="left" vertical="center"/>
    </xf>
    <xf numFmtId="0" fontId="12" fillId="4" borderId="0" xfId="1" applyFont="1" applyFill="1" applyBorder="1" applyAlignment="1">
      <alignment horizontal="left" vertical="center"/>
    </xf>
    <xf numFmtId="49" fontId="13" fillId="4" borderId="0" xfId="1" applyNumberFormat="1" applyFont="1" applyFill="1" applyBorder="1" applyAlignment="1">
      <alignment horizontal="left" vertical="center"/>
    </xf>
    <xf numFmtId="164" fontId="13" fillId="4" borderId="0" xfId="1" applyNumberFormat="1" applyFont="1" applyFill="1" applyBorder="1" applyAlignment="1">
      <alignment horizontal="left" vertical="center"/>
    </xf>
    <xf numFmtId="49" fontId="13" fillId="4" borderId="16" xfId="1" applyNumberFormat="1" applyFont="1" applyFill="1" applyBorder="1" applyAlignment="1">
      <alignment horizontal="left" vertical="center"/>
    </xf>
    <xf numFmtId="0" fontId="13" fillId="4" borderId="16" xfId="1" applyFont="1" applyFill="1" applyBorder="1" applyAlignment="1">
      <alignment horizontal="left" vertical="center"/>
    </xf>
    <xf numFmtId="164" fontId="13" fillId="4" borderId="16" xfId="1" applyNumberFormat="1" applyFont="1" applyFill="1" applyBorder="1" applyAlignment="1">
      <alignment horizontal="left" vertical="center"/>
    </xf>
    <xf numFmtId="3" fontId="13" fillId="4" borderId="0" xfId="1" applyNumberFormat="1" applyFont="1" applyFill="1" applyBorder="1" applyAlignment="1">
      <alignment horizontal="left" vertical="center"/>
    </xf>
    <xf numFmtId="164" fontId="13" fillId="4" borderId="13" xfId="1" applyNumberFormat="1" applyFont="1" applyFill="1" applyBorder="1" applyAlignment="1">
      <alignment horizontal="left" vertical="center"/>
    </xf>
    <xf numFmtId="164" fontId="13" fillId="4" borderId="17" xfId="1" applyNumberFormat="1" applyFont="1" applyFill="1" applyBorder="1" applyAlignment="1">
      <alignment horizontal="left" vertical="center"/>
    </xf>
    <xf numFmtId="164" fontId="6" fillId="0" borderId="0" xfId="1" applyNumberFormat="1" applyFont="1" applyFill="1" applyBorder="1" applyAlignment="1">
      <alignment vertical="center"/>
    </xf>
    <xf numFmtId="0" fontId="11" fillId="4" borderId="13" xfId="1" applyFont="1" applyFill="1" applyBorder="1" applyAlignment="1">
      <alignment vertical="center"/>
    </xf>
    <xf numFmtId="0" fontId="6" fillId="4" borderId="18" xfId="1" applyNumberFormat="1" applyFont="1" applyFill="1" applyBorder="1" applyAlignment="1">
      <alignment vertical="center"/>
    </xf>
    <xf numFmtId="0" fontId="6" fillId="4" borderId="0" xfId="1" applyNumberFormat="1" applyFont="1" applyFill="1" applyBorder="1" applyAlignment="1">
      <alignment vertical="center"/>
    </xf>
    <xf numFmtId="0" fontId="6" fillId="4" borderId="13" xfId="1" applyNumberFormat="1" applyFont="1" applyFill="1" applyBorder="1" applyAlignment="1">
      <alignment vertical="center"/>
    </xf>
    <xf numFmtId="49" fontId="9" fillId="4" borderId="0" xfId="1" applyNumberFormat="1" applyFont="1" applyFill="1" applyBorder="1" applyAlignment="1">
      <alignment horizontal="left" vertical="center"/>
    </xf>
    <xf numFmtId="164" fontId="11" fillId="4" borderId="6" xfId="1" applyNumberFormat="1" applyFont="1" applyFill="1" applyBorder="1" applyAlignment="1">
      <alignment horizontal="left" vertical="center"/>
    </xf>
    <xf numFmtId="164" fontId="7" fillId="4" borderId="13" xfId="1" applyNumberFormat="1" applyFont="1" applyFill="1" applyBorder="1" applyAlignment="1">
      <alignment vertical="center"/>
    </xf>
    <xf numFmtId="164" fontId="7" fillId="4" borderId="18" xfId="1" applyNumberFormat="1" applyFont="1" applyFill="1" applyBorder="1" applyAlignment="1">
      <alignment vertical="center"/>
    </xf>
    <xf numFmtId="164" fontId="11" fillId="4" borderId="18" xfId="1" applyNumberFormat="1" applyFont="1" applyFill="1" applyBorder="1" applyAlignment="1">
      <alignment horizontal="left" vertical="center"/>
    </xf>
    <xf numFmtId="164" fontId="13" fillId="4" borderId="18" xfId="1" applyNumberFormat="1" applyFont="1" applyFill="1" applyBorder="1" applyAlignment="1">
      <alignment horizontal="left" vertical="center"/>
    </xf>
    <xf numFmtId="164" fontId="13" fillId="4" borderId="19" xfId="1" applyNumberFormat="1" applyFont="1" applyFill="1" applyBorder="1" applyAlignment="1">
      <alignment horizontal="left" vertical="center"/>
    </xf>
    <xf numFmtId="164" fontId="7" fillId="0" borderId="20" xfId="1" applyNumberFormat="1" applyFont="1" applyFill="1" applyBorder="1" applyAlignment="1">
      <alignment vertical="center"/>
    </xf>
    <xf numFmtId="164" fontId="11" fillId="0" borderId="20" xfId="1" applyNumberFormat="1" applyFont="1" applyFill="1" applyBorder="1" applyAlignment="1">
      <alignment horizontal="left" vertical="center"/>
    </xf>
    <xf numFmtId="164" fontId="13" fillId="0" borderId="20" xfId="1" applyNumberFormat="1" applyFont="1" applyFill="1" applyBorder="1" applyAlignment="1">
      <alignment horizontal="left" vertical="center"/>
    </xf>
    <xf numFmtId="0" fontId="6" fillId="0" borderId="0" xfId="1" applyFont="1" applyFill="1" applyBorder="1" applyAlignment="1">
      <alignment vertical="center"/>
    </xf>
    <xf numFmtId="0" fontId="7" fillId="2" borderId="0" xfId="1" applyNumberFormat="1" applyFont="1" applyFill="1" applyBorder="1" applyAlignment="1">
      <alignment vertical="top" wrapText="1"/>
    </xf>
    <xf numFmtId="49" fontId="7" fillId="2" borderId="21" xfId="1" applyNumberFormat="1" applyFont="1" applyFill="1" applyBorder="1" applyAlignment="1">
      <alignment horizontal="right" vertical="center"/>
    </xf>
    <xf numFmtId="0" fontId="15" fillId="5" borderId="5" xfId="0" applyFont="1" applyFill="1" applyBorder="1" applyAlignment="1">
      <alignment horizontal="right" vertical="center"/>
    </xf>
    <xf numFmtId="0" fontId="4" fillId="6" borderId="5" xfId="0" applyFont="1" applyFill="1" applyBorder="1" applyAlignment="1">
      <alignment vertical="center"/>
    </xf>
    <xf numFmtId="0" fontId="3" fillId="0" borderId="5" xfId="0" applyFont="1" applyFill="1" applyBorder="1" applyAlignment="1" applyProtection="1">
      <alignment vertical="center"/>
    </xf>
    <xf numFmtId="0" fontId="16" fillId="5" borderId="0" xfId="1" applyFont="1" applyFill="1" applyBorder="1" applyAlignment="1">
      <alignment horizontal="right" vertical="center"/>
    </xf>
    <xf numFmtId="49" fontId="16" fillId="5" borderId="0" xfId="1" applyNumberFormat="1" applyFont="1" applyFill="1" applyBorder="1" applyAlignment="1">
      <alignment horizontal="left" vertical="center"/>
    </xf>
    <xf numFmtId="0" fontId="3" fillId="7" borderId="5" xfId="0" applyFont="1" applyFill="1" applyBorder="1" applyAlignment="1">
      <alignment vertical="center"/>
    </xf>
    <xf numFmtId="0" fontId="17" fillId="0" borderId="0" xfId="1" applyFont="1" applyFill="1" applyBorder="1" applyAlignment="1">
      <alignment vertical="center"/>
    </xf>
    <xf numFmtId="0" fontId="3" fillId="0" borderId="5" xfId="0" applyFont="1" applyFill="1" applyBorder="1" applyAlignment="1">
      <alignment vertical="center"/>
    </xf>
    <xf numFmtId="0" fontId="18" fillId="0" borderId="5" xfId="0" applyFont="1" applyFill="1" applyBorder="1" applyAlignment="1">
      <alignment vertical="center"/>
    </xf>
    <xf numFmtId="49" fontId="18" fillId="0" borderId="5" xfId="0" applyNumberFormat="1" applyFont="1" applyFill="1" applyBorder="1" applyAlignment="1">
      <alignment horizontal="left" vertical="center"/>
    </xf>
    <xf numFmtId="0" fontId="15" fillId="5" borderId="22" xfId="0" applyFont="1" applyFill="1" applyBorder="1" applyAlignment="1">
      <alignment horizontal="right" vertical="center"/>
    </xf>
    <xf numFmtId="0" fontId="15" fillId="5" borderId="4" xfId="0" applyFont="1" applyFill="1" applyBorder="1" applyAlignment="1">
      <alignment horizontal="right" vertical="center"/>
    </xf>
    <xf numFmtId="0" fontId="15" fillId="5" borderId="23" xfId="0" applyFont="1" applyFill="1" applyBorder="1" applyAlignment="1">
      <alignment horizontal="right" vertical="center"/>
    </xf>
    <xf numFmtId="0" fontId="17" fillId="0" borderId="0" xfId="1" applyFont="1" applyFill="1" applyAlignment="1">
      <alignment vertical="center"/>
    </xf>
    <xf numFmtId="0" fontId="4" fillId="6" borderId="5" xfId="0" applyFont="1" applyFill="1" applyBorder="1" applyAlignment="1" applyProtection="1">
      <alignment vertical="center" wrapText="1"/>
    </xf>
    <xf numFmtId="0" fontId="4" fillId="6" borderId="5" xfId="0" applyFont="1" applyFill="1" applyBorder="1" applyAlignment="1" applyProtection="1">
      <alignment vertical="center"/>
    </xf>
    <xf numFmtId="14" fontId="4" fillId="6" borderId="5" xfId="0" applyNumberFormat="1" applyFont="1" applyFill="1" applyBorder="1" applyAlignment="1" applyProtection="1">
      <alignment vertical="center"/>
    </xf>
    <xf numFmtId="0" fontId="3" fillId="3" borderId="5" xfId="0" applyFont="1" applyFill="1" applyBorder="1" applyAlignment="1">
      <alignment vertical="center" wrapText="1"/>
    </xf>
    <xf numFmtId="0" fontId="3" fillId="3" borderId="5" xfId="0" applyFont="1" applyFill="1" applyBorder="1" applyAlignment="1">
      <alignment vertical="center"/>
    </xf>
    <xf numFmtId="0" fontId="6" fillId="0" borderId="6" xfId="1" applyFont="1" applyFill="1" applyBorder="1" applyAlignment="1">
      <alignment vertical="center"/>
    </xf>
    <xf numFmtId="0" fontId="4" fillId="6" borderId="5" xfId="0" applyFont="1" applyFill="1" applyBorder="1" applyAlignment="1" applyProtection="1">
      <alignment horizontal="left" vertical="center" wrapText="1"/>
    </xf>
    <xf numFmtId="0" fontId="19" fillId="6" borderId="5" xfId="0" applyFont="1" applyFill="1" applyBorder="1" applyAlignment="1">
      <alignment vertical="center" wrapText="1"/>
    </xf>
    <xf numFmtId="49" fontId="8" fillId="3" borderId="5" xfId="1" applyNumberFormat="1" applyFont="1" applyFill="1" applyBorder="1" applyAlignment="1">
      <alignment horizontal="right" vertical="center" wrapText="1"/>
    </xf>
    <xf numFmtId="0" fontId="16" fillId="5" borderId="19" xfId="1" applyNumberFormat="1" applyFont="1" applyFill="1" applyBorder="1" applyAlignment="1">
      <alignment horizontal="right" vertical="center"/>
    </xf>
    <xf numFmtId="0" fontId="16" fillId="5" borderId="16" xfId="1" applyNumberFormat="1" applyFont="1" applyFill="1" applyBorder="1" applyAlignment="1">
      <alignment horizontal="right" vertical="center"/>
    </xf>
    <xf numFmtId="0" fontId="16" fillId="5" borderId="16" xfId="1" applyNumberFormat="1" applyFont="1" applyFill="1" applyBorder="1" applyAlignment="1">
      <alignment vertical="center"/>
    </xf>
    <xf numFmtId="0" fontId="16" fillId="5" borderId="17" xfId="1" applyNumberFormat="1" applyFont="1" applyFill="1" applyBorder="1" applyAlignment="1">
      <alignment vertical="center"/>
    </xf>
    <xf numFmtId="0" fontId="6" fillId="0" borderId="5" xfId="1" applyNumberFormat="1" applyFont="1" applyFill="1" applyBorder="1" applyAlignment="1">
      <alignment horizontal="right" vertical="center"/>
    </xf>
    <xf numFmtId="0" fontId="6" fillId="0" borderId="5" xfId="1" applyNumberFormat="1" applyFont="1" applyFill="1" applyBorder="1" applyAlignment="1">
      <alignment vertical="center"/>
    </xf>
    <xf numFmtId="0" fontId="6" fillId="0" borderId="5" xfId="1" applyFont="1" applyFill="1" applyBorder="1" applyAlignment="1">
      <alignment horizontal="right" vertical="center"/>
    </xf>
    <xf numFmtId="0" fontId="9" fillId="0" borderId="24" xfId="1" applyNumberFormat="1" applyFont="1" applyFill="1" applyBorder="1" applyAlignment="1">
      <alignment horizontal="right" vertical="center"/>
    </xf>
    <xf numFmtId="0" fontId="9" fillId="0" borderId="24" xfId="1" applyNumberFormat="1" applyFont="1" applyFill="1" applyBorder="1" applyAlignment="1">
      <alignment vertical="center"/>
    </xf>
    <xf numFmtId="0" fontId="9" fillId="0" borderId="5" xfId="1" applyNumberFormat="1" applyFont="1" applyFill="1" applyBorder="1" applyAlignment="1">
      <alignment horizontal="right" vertical="center"/>
    </xf>
    <xf numFmtId="0" fontId="9" fillId="0" borderId="5" xfId="1" applyNumberFormat="1" applyFont="1" applyFill="1" applyBorder="1" applyAlignment="1">
      <alignment vertical="center"/>
    </xf>
    <xf numFmtId="0" fontId="9" fillId="0" borderId="5" xfId="1" applyFont="1" applyFill="1" applyBorder="1" applyAlignment="1">
      <alignment horizontal="right" vertical="center"/>
    </xf>
    <xf numFmtId="0" fontId="9" fillId="0" borderId="5" xfId="1" applyFont="1" applyFill="1" applyBorder="1" applyAlignment="1">
      <alignment vertical="center"/>
    </xf>
    <xf numFmtId="49" fontId="9" fillId="2" borderId="25" xfId="1" applyNumberFormat="1" applyFont="1" applyFill="1" applyBorder="1" applyAlignment="1">
      <alignment horizontal="left" vertical="center"/>
    </xf>
    <xf numFmtId="0" fontId="21" fillId="8" borderId="0" xfId="1" applyNumberFormat="1" applyFont="1" applyFill="1" applyBorder="1" applyAlignment="1">
      <alignment vertical="center"/>
    </xf>
    <xf numFmtId="49" fontId="9" fillId="2" borderId="26" xfId="1" applyNumberFormat="1" applyFont="1" applyFill="1" applyBorder="1" applyAlignment="1">
      <alignment vertical="center"/>
    </xf>
    <xf numFmtId="49" fontId="9" fillId="2" borderId="26" xfId="1" applyNumberFormat="1" applyFont="1" applyFill="1" applyBorder="1" applyAlignment="1">
      <alignment horizontal="center" vertical="center"/>
    </xf>
    <xf numFmtId="0" fontId="14" fillId="4" borderId="0" xfId="0" applyNumberFormat="1" applyFont="1" applyFill="1" applyAlignment="1">
      <alignment horizontal="left" vertical="top"/>
    </xf>
    <xf numFmtId="0" fontId="6" fillId="4" borderId="27" xfId="1" applyNumberFormat="1" applyFont="1" applyFill="1" applyBorder="1" applyAlignment="1">
      <alignment vertical="center"/>
    </xf>
    <xf numFmtId="0" fontId="12" fillId="4" borderId="11" xfId="1" applyFont="1" applyFill="1" applyBorder="1" applyAlignment="1">
      <alignment horizontal="left" vertical="center"/>
    </xf>
    <xf numFmtId="0" fontId="6" fillId="4" borderId="11" xfId="1" applyNumberFormat="1" applyFont="1" applyFill="1" applyBorder="1" applyAlignment="1">
      <alignment vertical="center"/>
    </xf>
    <xf numFmtId="0" fontId="6" fillId="4" borderId="12" xfId="1" applyNumberFormat="1" applyFont="1" applyFill="1" applyBorder="1" applyAlignment="1">
      <alignment vertical="center"/>
    </xf>
    <xf numFmtId="0" fontId="13" fillId="4" borderId="17" xfId="1" applyNumberFormat="1" applyFont="1" applyFill="1" applyBorder="1" applyAlignment="1">
      <alignment vertical="top"/>
    </xf>
    <xf numFmtId="49" fontId="6" fillId="0" borderId="28" xfId="1" applyNumberFormat="1" applyFont="1" applyFill="1" applyBorder="1" applyAlignment="1">
      <alignment horizontal="right" vertical="center" wrapText="1"/>
    </xf>
    <xf numFmtId="49" fontId="6" fillId="0" borderId="28" xfId="1" applyNumberFormat="1" applyFont="1" applyFill="1" applyBorder="1" applyAlignment="1">
      <alignment vertical="center" wrapText="1"/>
    </xf>
    <xf numFmtId="49" fontId="6" fillId="0" borderId="25" xfId="1" applyNumberFormat="1" applyFont="1" applyFill="1" applyBorder="1" applyAlignment="1">
      <alignment horizontal="center" vertical="center" wrapText="1"/>
    </xf>
    <xf numFmtId="3" fontId="20" fillId="0" borderId="28" xfId="0" applyNumberFormat="1" applyFont="1" applyBorder="1" applyAlignment="1">
      <alignment horizontal="center" vertical="center" wrapText="1"/>
    </xf>
    <xf numFmtId="164" fontId="6" fillId="0" borderId="28" xfId="1" applyNumberFormat="1" applyFont="1" applyFill="1" applyBorder="1" applyAlignment="1">
      <alignment vertical="center" wrapText="1"/>
    </xf>
    <xf numFmtId="49" fontId="10" fillId="0" borderId="28" xfId="1" applyNumberFormat="1" applyFont="1" applyFill="1" applyBorder="1" applyAlignment="1">
      <alignment horizontal="right" vertical="center" wrapText="1"/>
    </xf>
    <xf numFmtId="49" fontId="10" fillId="0" borderId="28" xfId="1" applyNumberFormat="1" applyFont="1" applyFill="1" applyBorder="1" applyAlignment="1">
      <alignment vertical="center" wrapText="1"/>
    </xf>
    <xf numFmtId="49" fontId="9" fillId="0" borderId="28" xfId="1" applyNumberFormat="1" applyFont="1" applyFill="1" applyBorder="1" applyAlignment="1">
      <alignment horizontal="right" vertical="center" wrapText="1"/>
    </xf>
    <xf numFmtId="49" fontId="9" fillId="0" borderId="28" xfId="1" applyNumberFormat="1" applyFont="1" applyFill="1" applyBorder="1" applyAlignment="1">
      <alignment vertical="center" wrapText="1"/>
    </xf>
    <xf numFmtId="49" fontId="9" fillId="0" borderId="25" xfId="1" applyNumberFormat="1" applyFont="1" applyFill="1" applyBorder="1" applyAlignment="1">
      <alignment horizontal="center" vertical="center" wrapText="1"/>
    </xf>
    <xf numFmtId="3" fontId="9" fillId="0" borderId="28" xfId="0" applyNumberFormat="1" applyFont="1" applyBorder="1" applyAlignment="1">
      <alignment horizontal="center" vertical="center" wrapText="1"/>
    </xf>
    <xf numFmtId="164" fontId="9" fillId="0" borderId="28" xfId="1" applyNumberFormat="1" applyFont="1" applyFill="1" applyBorder="1" applyAlignment="1">
      <alignment vertical="center" wrapText="1"/>
    </xf>
    <xf numFmtId="49" fontId="7" fillId="0" borderId="28" xfId="1" applyNumberFormat="1" applyFont="1" applyFill="1" applyBorder="1" applyAlignment="1">
      <alignment vertical="center" wrapText="1"/>
    </xf>
    <xf numFmtId="49" fontId="9" fillId="2" borderId="26" xfId="0" applyNumberFormat="1" applyFont="1" applyFill="1" applyBorder="1" applyAlignment="1">
      <alignment horizontal="center" vertical="center"/>
    </xf>
    <xf numFmtId="49" fontId="9" fillId="2" borderId="29" xfId="1" applyNumberFormat="1" applyFont="1" applyFill="1" applyBorder="1" applyAlignment="1">
      <alignment vertical="center"/>
    </xf>
    <xf numFmtId="0" fontId="13" fillId="4" borderId="16" xfId="1" applyNumberFormat="1" applyFont="1" applyFill="1" applyBorder="1" applyAlignment="1">
      <alignment vertical="top" wrapText="1"/>
    </xf>
    <xf numFmtId="0" fontId="11" fillId="4" borderId="0" xfId="1" applyNumberFormat="1" applyFont="1" applyFill="1" applyBorder="1" applyAlignment="1">
      <alignment horizontal="left" vertical="top"/>
    </xf>
    <xf numFmtId="164" fontId="6" fillId="0" borderId="30" xfId="1" applyNumberFormat="1" applyFont="1" applyFill="1" applyBorder="1" applyAlignment="1">
      <alignment vertical="center"/>
    </xf>
    <xf numFmtId="164" fontId="13" fillId="0" borderId="0" xfId="1" applyNumberFormat="1" applyFont="1" applyFill="1" applyBorder="1" applyAlignment="1">
      <alignment horizontal="left" vertical="center"/>
    </xf>
    <xf numFmtId="164" fontId="6" fillId="0" borderId="11" xfId="1" applyNumberFormat="1" applyFont="1" applyFill="1" applyBorder="1" applyAlignment="1">
      <alignment vertical="center"/>
    </xf>
    <xf numFmtId="0" fontId="7" fillId="0" borderId="11" xfId="1" applyFont="1" applyFill="1" applyBorder="1" applyAlignment="1">
      <alignment vertical="center"/>
    </xf>
    <xf numFmtId="0" fontId="6" fillId="0" borderId="0" xfId="1" applyNumberFormat="1" applyFont="1" applyFill="1" applyBorder="1" applyAlignment="1">
      <alignment vertical="center"/>
    </xf>
    <xf numFmtId="0" fontId="13" fillId="4" borderId="31" xfId="1" applyNumberFormat="1" applyFont="1" applyFill="1" applyBorder="1" applyAlignment="1">
      <alignment vertical="top"/>
    </xf>
    <xf numFmtId="0" fontId="13" fillId="4" borderId="19" xfId="1" applyNumberFormat="1" applyFont="1" applyFill="1" applyBorder="1" applyAlignment="1">
      <alignment vertical="top" wrapText="1"/>
    </xf>
    <xf numFmtId="164" fontId="7" fillId="4" borderId="27" xfId="1" applyNumberFormat="1" applyFont="1" applyFill="1" applyBorder="1" applyAlignment="1">
      <alignment vertical="center"/>
    </xf>
    <xf numFmtId="0" fontId="6" fillId="4" borderId="16" xfId="1" applyNumberFormat="1" applyFont="1" applyFill="1" applyBorder="1" applyAlignment="1">
      <alignment vertical="center"/>
    </xf>
    <xf numFmtId="0" fontId="6" fillId="4" borderId="17" xfId="1" applyNumberFormat="1" applyFont="1" applyFill="1" applyBorder="1" applyAlignment="1">
      <alignment vertical="center"/>
    </xf>
    <xf numFmtId="49" fontId="6" fillId="4" borderId="0" xfId="1" applyNumberFormat="1" applyFont="1" applyFill="1" applyBorder="1" applyAlignment="1">
      <alignment horizontal="right" vertical="center"/>
    </xf>
    <xf numFmtId="0" fontId="6" fillId="4" borderId="0" xfId="1" applyFont="1" applyFill="1" applyBorder="1" applyAlignment="1">
      <alignment vertical="center"/>
    </xf>
    <xf numFmtId="0" fontId="6" fillId="4" borderId="0" xfId="1" applyFont="1" applyFill="1" applyBorder="1" applyAlignment="1">
      <alignment horizontal="center" vertical="center"/>
    </xf>
    <xf numFmtId="164" fontId="6" fillId="4" borderId="0" xfId="1" applyNumberFormat="1" applyFont="1" applyFill="1" applyBorder="1" applyAlignment="1">
      <alignment vertical="center"/>
    </xf>
    <xf numFmtId="49" fontId="6" fillId="4" borderId="16" xfId="1" applyNumberFormat="1" applyFont="1" applyFill="1" applyBorder="1" applyAlignment="1">
      <alignment horizontal="right" vertical="center"/>
    </xf>
    <xf numFmtId="0" fontId="6" fillId="4" borderId="16" xfId="1" applyFont="1" applyFill="1" applyBorder="1" applyAlignment="1">
      <alignment vertical="center"/>
    </xf>
    <xf numFmtId="0" fontId="6" fillId="4" borderId="16" xfId="1" applyFont="1" applyFill="1" applyBorder="1" applyAlignment="1">
      <alignment horizontal="center" vertical="center"/>
    </xf>
    <xf numFmtId="164" fontId="6" fillId="4" borderId="16" xfId="1" applyNumberFormat="1" applyFont="1" applyFill="1" applyBorder="1" applyAlignment="1">
      <alignment vertical="center"/>
    </xf>
    <xf numFmtId="164" fontId="6" fillId="4" borderId="17" xfId="1" applyNumberFormat="1" applyFont="1" applyFill="1" applyBorder="1" applyAlignment="1">
      <alignment vertical="center"/>
    </xf>
    <xf numFmtId="0" fontId="9" fillId="4" borderId="0" xfId="1" applyFont="1" applyFill="1" applyBorder="1" applyAlignment="1">
      <alignment vertical="center"/>
    </xf>
    <xf numFmtId="0" fontId="9" fillId="4" borderId="0" xfId="1" applyFont="1" applyFill="1" applyBorder="1" applyAlignment="1">
      <alignment horizontal="center" vertical="center"/>
    </xf>
    <xf numFmtId="164" fontId="9" fillId="4" borderId="0" xfId="1" applyNumberFormat="1" applyFont="1" applyFill="1" applyBorder="1" applyAlignment="1">
      <alignment vertical="center"/>
    </xf>
    <xf numFmtId="164" fontId="9" fillId="4" borderId="32" xfId="1" applyNumberFormat="1" applyFont="1" applyFill="1" applyBorder="1" applyAlignment="1">
      <alignment vertical="center"/>
    </xf>
    <xf numFmtId="164" fontId="9" fillId="4" borderId="13" xfId="1" applyNumberFormat="1" applyFont="1" applyFill="1" applyBorder="1" applyAlignment="1">
      <alignment vertical="center"/>
    </xf>
    <xf numFmtId="49" fontId="11" fillId="4" borderId="11" xfId="1" applyNumberFormat="1" applyFont="1" applyFill="1" applyBorder="1" applyAlignment="1">
      <alignment horizontal="left" vertical="center"/>
    </xf>
    <xf numFmtId="3" fontId="11" fillId="4" borderId="11" xfId="1" applyNumberFormat="1" applyFont="1" applyFill="1" applyBorder="1" applyAlignment="1">
      <alignment horizontal="left" vertical="center"/>
    </xf>
    <xf numFmtId="164" fontId="11" fillId="4" borderId="11" xfId="1" applyNumberFormat="1" applyFont="1" applyFill="1" applyBorder="1" applyAlignment="1">
      <alignment horizontal="left" vertical="center"/>
    </xf>
    <xf numFmtId="164" fontId="11" fillId="4" borderId="12" xfId="1" applyNumberFormat="1" applyFont="1" applyFill="1" applyBorder="1" applyAlignment="1">
      <alignment horizontal="left" vertical="center"/>
    </xf>
    <xf numFmtId="0" fontId="23" fillId="4" borderId="0" xfId="1" applyFont="1" applyFill="1" applyBorder="1" applyAlignment="1">
      <alignment horizontal="left" vertical="center"/>
    </xf>
    <xf numFmtId="0" fontId="23" fillId="4" borderId="0" xfId="1" applyNumberFormat="1" applyFont="1" applyFill="1" applyBorder="1" applyAlignment="1">
      <alignment horizontal="left" vertical="top"/>
    </xf>
    <xf numFmtId="164" fontId="7" fillId="4" borderId="33" xfId="1" applyNumberFormat="1" applyFont="1" applyFill="1" applyBorder="1" applyAlignment="1">
      <alignment vertical="center"/>
    </xf>
    <xf numFmtId="0" fontId="11" fillId="4" borderId="34" xfId="1" applyNumberFormat="1" applyFont="1" applyFill="1" applyBorder="1" applyAlignment="1">
      <alignment horizontal="left" vertical="top"/>
    </xf>
    <xf numFmtId="0" fontId="6" fillId="4" borderId="34" xfId="1" applyNumberFormat="1" applyFont="1" applyFill="1" applyBorder="1" applyAlignment="1">
      <alignment vertical="center"/>
    </xf>
    <xf numFmtId="0" fontId="6" fillId="4" borderId="35" xfId="1" applyNumberFormat="1" applyFont="1" applyFill="1" applyBorder="1" applyAlignment="1">
      <alignment vertical="center"/>
    </xf>
    <xf numFmtId="0" fontId="12" fillId="0" borderId="0" xfId="1" applyFont="1" applyFill="1" applyBorder="1" applyAlignment="1">
      <alignment vertical="center"/>
    </xf>
    <xf numFmtId="0" fontId="25" fillId="3" borderId="6" xfId="0" applyFont="1" applyFill="1" applyBorder="1" applyAlignment="1">
      <alignment vertical="center"/>
    </xf>
    <xf numFmtId="0" fontId="25" fillId="3" borderId="0" xfId="0" applyFont="1" applyFill="1" applyBorder="1" applyAlignment="1">
      <alignment vertical="center"/>
    </xf>
    <xf numFmtId="0" fontId="26" fillId="3" borderId="1" xfId="0" applyFont="1" applyFill="1" applyBorder="1" applyAlignment="1">
      <alignment vertical="center" wrapText="1"/>
    </xf>
    <xf numFmtId="0" fontId="26" fillId="3" borderId="2" xfId="0" applyFont="1" applyFill="1" applyBorder="1" applyAlignment="1">
      <alignment vertical="center" wrapText="1"/>
    </xf>
    <xf numFmtId="0" fontId="26" fillId="3" borderId="3" xfId="0" applyFont="1" applyFill="1" applyBorder="1" applyAlignment="1">
      <alignment vertical="center" wrapText="1"/>
    </xf>
    <xf numFmtId="0" fontId="26" fillId="3" borderId="4" xfId="0" applyFont="1" applyFill="1" applyBorder="1" applyAlignment="1">
      <alignment vertical="center" wrapText="1"/>
    </xf>
    <xf numFmtId="0" fontId="26" fillId="3" borderId="5" xfId="0" applyFont="1" applyFill="1" applyBorder="1" applyAlignment="1">
      <alignment vertical="center" wrapText="1"/>
    </xf>
    <xf numFmtId="0" fontId="27" fillId="3" borderId="5" xfId="0" applyFont="1" applyFill="1" applyBorder="1" applyAlignment="1">
      <alignment vertical="center" wrapText="1"/>
    </xf>
    <xf numFmtId="49" fontId="30" fillId="3" borderId="5" xfId="1" applyNumberFormat="1" applyFont="1" applyFill="1" applyBorder="1" applyAlignment="1">
      <alignment horizontal="right" vertical="center" wrapText="1"/>
    </xf>
    <xf numFmtId="0" fontId="31" fillId="2" borderId="7" xfId="1" applyNumberFormat="1" applyFont="1" applyFill="1" applyBorder="1" applyAlignment="1">
      <alignment vertical="center"/>
    </xf>
    <xf numFmtId="0" fontId="31" fillId="2" borderId="7" xfId="1" applyNumberFormat="1" applyFont="1" applyFill="1" applyBorder="1" applyAlignment="1">
      <alignment horizontal="center" vertical="center"/>
    </xf>
    <xf numFmtId="164" fontId="31" fillId="2" borderId="7" xfId="1" applyNumberFormat="1" applyFont="1" applyFill="1" applyBorder="1" applyAlignment="1">
      <alignment vertical="center"/>
    </xf>
    <xf numFmtId="164" fontId="31" fillId="2" borderId="8" xfId="1" applyNumberFormat="1" applyFont="1" applyFill="1" applyBorder="1" applyAlignment="1">
      <alignment vertical="center"/>
    </xf>
    <xf numFmtId="0" fontId="26" fillId="0" borderId="0" xfId="0" applyFont="1"/>
    <xf numFmtId="49" fontId="31" fillId="2" borderId="21" xfId="1" applyNumberFormat="1" applyFont="1" applyFill="1" applyBorder="1" applyAlignment="1">
      <alignment horizontal="right" vertical="center"/>
    </xf>
    <xf numFmtId="0" fontId="31" fillId="2" borderId="9" xfId="1" applyNumberFormat="1" applyFont="1" applyFill="1" applyBorder="1" applyAlignment="1">
      <alignment vertical="center"/>
    </xf>
    <xf numFmtId="0" fontId="31" fillId="2" borderId="9" xfId="1" applyNumberFormat="1" applyFont="1" applyFill="1" applyBorder="1" applyAlignment="1">
      <alignment horizontal="center" vertical="center"/>
    </xf>
    <xf numFmtId="164" fontId="31" fillId="2" borderId="9" xfId="1" applyNumberFormat="1" applyFont="1" applyFill="1" applyBorder="1" applyAlignment="1">
      <alignment vertical="center"/>
    </xf>
    <xf numFmtId="164" fontId="31" fillId="2" borderId="10" xfId="1" applyNumberFormat="1" applyFont="1" applyFill="1" applyBorder="1" applyAlignment="1">
      <alignment vertical="center"/>
    </xf>
    <xf numFmtId="49" fontId="32" fillId="0" borderId="28" xfId="1" applyNumberFormat="1" applyFont="1" applyFill="1" applyBorder="1" applyAlignment="1">
      <alignment horizontal="right" vertical="center" wrapText="1"/>
    </xf>
    <xf numFmtId="49" fontId="32" fillId="0" borderId="28" xfId="1" applyNumberFormat="1" applyFont="1" applyFill="1" applyBorder="1" applyAlignment="1">
      <alignment vertical="center" wrapText="1"/>
    </xf>
    <xf numFmtId="49" fontId="32" fillId="0" borderId="25" xfId="1" applyNumberFormat="1" applyFont="1" applyFill="1" applyBorder="1" applyAlignment="1">
      <alignment horizontal="center" vertical="center" wrapText="1"/>
    </xf>
    <xf numFmtId="3" fontId="32" fillId="0" borderId="28" xfId="0" applyNumberFormat="1" applyFont="1" applyBorder="1" applyAlignment="1">
      <alignment horizontal="center" vertical="center" wrapText="1"/>
    </xf>
    <xf numFmtId="164" fontId="32" fillId="0" borderId="28" xfId="1" applyNumberFormat="1" applyFont="1" applyFill="1" applyBorder="1" applyAlignment="1">
      <alignment vertical="center" wrapText="1"/>
    </xf>
    <xf numFmtId="49" fontId="33" fillId="0" borderId="28" xfId="1" applyNumberFormat="1" applyFont="1" applyFill="1" applyBorder="1" applyAlignment="1">
      <alignment horizontal="right" vertical="center" wrapText="1"/>
    </xf>
    <xf numFmtId="49" fontId="33" fillId="0" borderId="28" xfId="1" applyNumberFormat="1" applyFont="1" applyFill="1" applyBorder="1" applyAlignment="1">
      <alignment vertical="center" wrapText="1"/>
    </xf>
    <xf numFmtId="49" fontId="33" fillId="0" borderId="25" xfId="1" applyNumberFormat="1" applyFont="1" applyFill="1" applyBorder="1" applyAlignment="1">
      <alignment horizontal="center" vertical="center" wrapText="1"/>
    </xf>
    <xf numFmtId="3" fontId="33" fillId="0" borderId="28" xfId="0" applyNumberFormat="1" applyFont="1" applyBorder="1" applyAlignment="1">
      <alignment horizontal="center" vertical="center" wrapText="1"/>
    </xf>
    <xf numFmtId="164" fontId="33" fillId="0" borderId="28" xfId="1" applyNumberFormat="1" applyFont="1" applyFill="1" applyBorder="1" applyAlignment="1">
      <alignment vertical="center" wrapText="1"/>
    </xf>
    <xf numFmtId="164" fontId="26" fillId="0" borderId="0" xfId="0" applyNumberFormat="1" applyFont="1"/>
    <xf numFmtId="0" fontId="0" fillId="3" borderId="0" xfId="0" applyFill="1" applyBorder="1" applyAlignment="1">
      <alignment vertical="center" wrapText="1"/>
    </xf>
    <xf numFmtId="0" fontId="0" fillId="3" borderId="14" xfId="0" applyFill="1" applyBorder="1" applyAlignment="1">
      <alignment vertical="center" wrapText="1"/>
    </xf>
    <xf numFmtId="0" fontId="27" fillId="3" borderId="0" xfId="0" applyFont="1" applyFill="1" applyBorder="1" applyAlignment="1">
      <alignment vertical="center" wrapText="1"/>
    </xf>
    <xf numFmtId="0" fontId="27" fillId="3" borderId="37" xfId="0" applyFont="1" applyFill="1" applyBorder="1" applyAlignment="1">
      <alignment vertical="center" wrapText="1"/>
    </xf>
    <xf numFmtId="0" fontId="27" fillId="3" borderId="1" xfId="0" applyFont="1" applyFill="1" applyBorder="1" applyAlignment="1">
      <alignment vertical="center" wrapText="1"/>
    </xf>
    <xf numFmtId="0" fontId="26" fillId="3" borderId="1" xfId="0" applyFont="1" applyFill="1" applyBorder="1" applyAlignment="1">
      <alignment vertical="center" wrapText="1"/>
    </xf>
    <xf numFmtId="49" fontId="29" fillId="3" borderId="4" xfId="0" applyNumberFormat="1" applyFont="1" applyFill="1" applyBorder="1" applyAlignment="1">
      <alignment vertical="center" wrapText="1"/>
    </xf>
    <xf numFmtId="0" fontId="26" fillId="0" borderId="0" xfId="0" applyFont="1" applyAlignment="1">
      <alignment vertical="center" wrapText="1"/>
    </xf>
    <xf numFmtId="0" fontId="26" fillId="0" borderId="37" xfId="0" applyFont="1" applyBorder="1" applyAlignment="1">
      <alignment vertical="center" wrapText="1"/>
    </xf>
    <xf numFmtId="0" fontId="26" fillId="0" borderId="4" xfId="0" applyFont="1" applyBorder="1" applyAlignment="1">
      <alignment vertical="center" wrapText="1"/>
    </xf>
    <xf numFmtId="0" fontId="26" fillId="0" borderId="23" xfId="0" applyFont="1" applyBorder="1" applyAlignment="1">
      <alignment vertical="center" wrapText="1"/>
    </xf>
    <xf numFmtId="0" fontId="26" fillId="0" borderId="36" xfId="0" applyFont="1" applyBorder="1" applyAlignment="1">
      <alignment vertical="center" wrapText="1"/>
    </xf>
    <xf numFmtId="0" fontId="26" fillId="0" borderId="38" xfId="0" applyFont="1" applyBorder="1" applyAlignment="1">
      <alignment vertical="center" wrapText="1"/>
    </xf>
    <xf numFmtId="0" fontId="27" fillId="3" borderId="3" xfId="0" applyFont="1" applyFill="1" applyBorder="1" applyAlignment="1">
      <alignment vertical="center" wrapText="1"/>
    </xf>
    <xf numFmtId="0" fontId="26" fillId="3" borderId="3" xfId="0" applyFont="1" applyFill="1" applyBorder="1" applyAlignment="1">
      <alignment vertical="center" wrapText="1"/>
    </xf>
    <xf numFmtId="0" fontId="28" fillId="3" borderId="4" xfId="0" applyNumberFormat="1" applyFont="1" applyFill="1" applyBorder="1" applyAlignment="1">
      <alignment horizontal="center" vertical="top" wrapText="1"/>
    </xf>
    <xf numFmtId="0" fontId="26" fillId="0" borderId="0" xfId="0" applyFont="1" applyAlignment="1">
      <alignment horizontal="center" vertical="top" wrapText="1"/>
    </xf>
    <xf numFmtId="0" fontId="26" fillId="0" borderId="37" xfId="0" applyFont="1" applyBorder="1" applyAlignment="1">
      <alignment horizontal="center" vertical="top" wrapText="1"/>
    </xf>
    <xf numFmtId="0" fontId="5" fillId="3" borderId="36" xfId="0" applyFont="1" applyFill="1" applyBorder="1" applyAlignment="1">
      <alignment vertical="center" wrapText="1"/>
    </xf>
    <xf numFmtId="0" fontId="1" fillId="3" borderId="36" xfId="0" applyFont="1" applyFill="1" applyBorder="1" applyAlignment="1">
      <alignment vertical="center" wrapText="1"/>
    </xf>
    <xf numFmtId="0" fontId="26" fillId="3" borderId="4" xfId="0" applyFont="1" applyFill="1" applyBorder="1" applyAlignment="1">
      <alignment vertical="center" wrapText="1"/>
    </xf>
    <xf numFmtId="0" fontId="26" fillId="3" borderId="0" xfId="0" applyFont="1" applyFill="1" applyBorder="1" applyAlignment="1">
      <alignment vertical="center" wrapText="1"/>
    </xf>
    <xf numFmtId="0" fontId="26" fillId="3" borderId="37" xfId="0" applyFont="1" applyFill="1" applyBorder="1" applyAlignment="1">
      <alignment vertical="center" wrapText="1"/>
    </xf>
    <xf numFmtId="0" fontId="27" fillId="3" borderId="2" xfId="0" applyFont="1" applyFill="1" applyBorder="1" applyAlignment="1">
      <alignment vertical="center" wrapText="1"/>
    </xf>
    <xf numFmtId="0" fontId="26" fillId="3" borderId="2" xfId="0" applyFont="1" applyFill="1" applyBorder="1" applyAlignment="1">
      <alignment vertical="center" wrapText="1"/>
    </xf>
  </cellXfs>
  <cellStyles count="2">
    <cellStyle name="Normální" xfId="0" builtinId="0"/>
    <cellStyle name="normální_1.4 Výkaz-výměrA"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28575</xdr:rowOff>
    </xdr:from>
    <xdr:to>
      <xdr:col>1</xdr:col>
      <xdr:colOff>1095375</xdr:colOff>
      <xdr:row>0</xdr:row>
      <xdr:rowOff>190500</xdr:rowOff>
    </xdr:to>
    <xdr:sp macro="" textlink="">
      <xdr:nvSpPr>
        <xdr:cNvPr id="84993" name="nObjekt"/>
        <xdr:cNvSpPr txBox="1">
          <a:spLocks noChangeArrowheads="1"/>
        </xdr:cNvSpPr>
      </xdr:nvSpPr>
      <xdr:spPr bwMode="auto">
        <a:xfrm>
          <a:off x="895350" y="28575"/>
          <a:ext cx="1066800" cy="161925"/>
        </a:xfrm>
        <a:prstGeom prst="rect">
          <a:avLst/>
        </a:prstGeom>
        <a:solidFill>
          <a:srgbClr val="FFFFFF"/>
        </a:solidFill>
        <a:ln w="3175">
          <a:solidFill>
            <a:srgbClr val="000000"/>
          </a:solidFill>
          <a:miter lim="800000"/>
          <a:headEnd/>
          <a:tailEnd/>
        </a:ln>
      </xdr:spPr>
      <xdr:txBody>
        <a:bodyPr vertOverflow="clip" wrap="square" lIns="27432" tIns="22860" rIns="0" bIns="22860" anchor="ctr" upright="1"/>
        <a:lstStyle/>
        <a:p>
          <a:pPr algn="l" rtl="0">
            <a:defRPr sz="1000"/>
          </a:pPr>
          <a:r>
            <a:rPr lang="cs-CZ" sz="900" b="0" i="0" u="none" strike="noStrike" baseline="0">
              <a:solidFill>
                <a:srgbClr val="000000"/>
              </a:solidFill>
              <a:latin typeface="Arial"/>
              <a:cs typeface="Arial"/>
            </a:rPr>
            <a:t>OBJEKT:</a:t>
          </a:r>
        </a:p>
      </xdr:txBody>
    </xdr:sp>
    <xdr:clientData/>
  </xdr:twoCellAnchor>
  <xdr:twoCellAnchor>
    <xdr:from>
      <xdr:col>1</xdr:col>
      <xdr:colOff>1123950</xdr:colOff>
      <xdr:row>0</xdr:row>
      <xdr:rowOff>28575</xdr:rowOff>
    </xdr:from>
    <xdr:to>
      <xdr:col>5</xdr:col>
      <xdr:colOff>838200</xdr:colOff>
      <xdr:row>0</xdr:row>
      <xdr:rowOff>190500</xdr:rowOff>
    </xdr:to>
    <xdr:sp macro="" textlink="">
      <xdr:nvSpPr>
        <xdr:cNvPr id="84994" name="aObjekt"/>
        <xdr:cNvSpPr txBox="1">
          <a:spLocks noChangeArrowheads="1"/>
        </xdr:cNvSpPr>
      </xdr:nvSpPr>
      <xdr:spPr bwMode="auto">
        <a:xfrm>
          <a:off x="1990725" y="28575"/>
          <a:ext cx="4124325" cy="161925"/>
        </a:xfrm>
        <a:prstGeom prst="rect">
          <a:avLst/>
        </a:prstGeom>
        <a:solidFill>
          <a:srgbClr val="FFFFFF"/>
        </a:solidFill>
        <a:ln w="3175">
          <a:solidFill>
            <a:srgbClr val="000000"/>
          </a:solidFill>
          <a:miter lim="800000"/>
          <a:headEnd/>
          <a:tailEnd/>
        </a:ln>
      </xdr:spPr>
      <xdr:txBody>
        <a:bodyPr vertOverflow="clip" wrap="square" lIns="27432" tIns="22860" rIns="0" bIns="22860" anchor="ctr" upright="1"/>
        <a:lstStyle/>
        <a:p>
          <a:pPr algn="l" rtl="0">
            <a:defRPr sz="1000"/>
          </a:pPr>
          <a:r>
            <a:rPr lang="cs-CZ" sz="900" b="0" i="0" u="none" strike="noStrike" baseline="0">
              <a:solidFill>
                <a:srgbClr val="000000"/>
              </a:solidFill>
              <a:latin typeface="Arial"/>
              <a:cs typeface="Arial"/>
            </a:rPr>
            <a:t>Janáčkovo divadlo v Brně - Dokončení rekonstrukce objektu</a:t>
          </a:r>
        </a:p>
      </xdr:txBody>
    </xdr:sp>
    <xdr:clientData/>
  </xdr:twoCellAnchor>
  <xdr:twoCellAnchor>
    <xdr:from>
      <xdr:col>1</xdr:col>
      <xdr:colOff>28575</xdr:colOff>
      <xdr:row>0</xdr:row>
      <xdr:rowOff>219075</xdr:rowOff>
    </xdr:from>
    <xdr:to>
      <xdr:col>1</xdr:col>
      <xdr:colOff>1095375</xdr:colOff>
      <xdr:row>0</xdr:row>
      <xdr:rowOff>381000</xdr:rowOff>
    </xdr:to>
    <xdr:sp macro="" textlink="">
      <xdr:nvSpPr>
        <xdr:cNvPr id="84995" name="nStupen"/>
        <xdr:cNvSpPr txBox="1">
          <a:spLocks noChangeArrowheads="1"/>
        </xdr:cNvSpPr>
      </xdr:nvSpPr>
      <xdr:spPr bwMode="auto">
        <a:xfrm>
          <a:off x="895350" y="219075"/>
          <a:ext cx="1066800" cy="161925"/>
        </a:xfrm>
        <a:prstGeom prst="rect">
          <a:avLst/>
        </a:prstGeom>
        <a:solidFill>
          <a:srgbClr val="FFFFFF"/>
        </a:solidFill>
        <a:ln w="3175">
          <a:solidFill>
            <a:srgbClr val="000000"/>
          </a:solidFill>
          <a:miter lim="800000"/>
          <a:headEnd/>
          <a:tailEnd/>
        </a:ln>
      </xdr:spPr>
      <xdr:txBody>
        <a:bodyPr vertOverflow="clip" wrap="square" lIns="27432" tIns="22860" rIns="0" bIns="22860" anchor="ctr" upright="1"/>
        <a:lstStyle/>
        <a:p>
          <a:pPr algn="l" rtl="0">
            <a:defRPr sz="1000"/>
          </a:pPr>
          <a:r>
            <a:rPr lang="cs-CZ" sz="900" b="0" i="0" u="none" strike="noStrike" baseline="0">
              <a:solidFill>
                <a:srgbClr val="000000"/>
              </a:solidFill>
              <a:latin typeface="Arial"/>
              <a:cs typeface="Arial"/>
            </a:rPr>
            <a:t>STUPEŇ:</a:t>
          </a:r>
        </a:p>
      </xdr:txBody>
    </xdr:sp>
    <xdr:clientData/>
  </xdr:twoCellAnchor>
  <xdr:twoCellAnchor>
    <xdr:from>
      <xdr:col>1</xdr:col>
      <xdr:colOff>1123950</xdr:colOff>
      <xdr:row>0</xdr:row>
      <xdr:rowOff>219075</xdr:rowOff>
    </xdr:from>
    <xdr:to>
      <xdr:col>5</xdr:col>
      <xdr:colOff>838200</xdr:colOff>
      <xdr:row>0</xdr:row>
      <xdr:rowOff>381000</xdr:rowOff>
    </xdr:to>
    <xdr:sp macro="" textlink="">
      <xdr:nvSpPr>
        <xdr:cNvPr id="84996" name="aStupen"/>
        <xdr:cNvSpPr txBox="1">
          <a:spLocks noChangeArrowheads="1"/>
        </xdr:cNvSpPr>
      </xdr:nvSpPr>
      <xdr:spPr bwMode="auto">
        <a:xfrm>
          <a:off x="1990725" y="219075"/>
          <a:ext cx="4124325" cy="161925"/>
        </a:xfrm>
        <a:prstGeom prst="rect">
          <a:avLst/>
        </a:prstGeom>
        <a:solidFill>
          <a:srgbClr val="FFFFFF"/>
        </a:solidFill>
        <a:ln w="3175">
          <a:solidFill>
            <a:srgbClr val="000000"/>
          </a:solidFill>
          <a:miter lim="800000"/>
          <a:headEnd/>
          <a:tailEnd/>
        </a:ln>
      </xdr:spPr>
      <xdr:txBody>
        <a:bodyPr vertOverflow="clip" wrap="square" lIns="27432" tIns="22860" rIns="0" bIns="22860" anchor="ctr" upright="1"/>
        <a:lstStyle/>
        <a:p>
          <a:pPr algn="l" rtl="0">
            <a:defRPr sz="1000"/>
          </a:pPr>
          <a:r>
            <a:rPr lang="cs-CZ" sz="900" b="0" i="0" u="none" strike="noStrike" baseline="0">
              <a:solidFill>
                <a:srgbClr val="000000"/>
              </a:solidFill>
              <a:latin typeface="Arial"/>
              <a:cs typeface="Arial"/>
            </a:rPr>
            <a:t>Dokumentace pro realizaci stavby (DRS)</a:t>
          </a:r>
        </a:p>
      </xdr:txBody>
    </xdr:sp>
    <xdr:clientData/>
  </xdr:twoCellAnchor>
  <xdr:twoCellAnchor>
    <xdr:from>
      <xdr:col>1</xdr:col>
      <xdr:colOff>28575</xdr:colOff>
      <xdr:row>0</xdr:row>
      <xdr:rowOff>409575</xdr:rowOff>
    </xdr:from>
    <xdr:to>
      <xdr:col>1</xdr:col>
      <xdr:colOff>1095375</xdr:colOff>
      <xdr:row>0</xdr:row>
      <xdr:rowOff>571500</xdr:rowOff>
    </xdr:to>
    <xdr:sp macro="" textlink="">
      <xdr:nvSpPr>
        <xdr:cNvPr id="84997" name="nProfese"/>
        <xdr:cNvSpPr txBox="1">
          <a:spLocks noChangeArrowheads="1"/>
        </xdr:cNvSpPr>
      </xdr:nvSpPr>
      <xdr:spPr bwMode="auto">
        <a:xfrm>
          <a:off x="895350" y="409575"/>
          <a:ext cx="1066800" cy="161925"/>
        </a:xfrm>
        <a:prstGeom prst="rect">
          <a:avLst/>
        </a:prstGeom>
        <a:solidFill>
          <a:srgbClr val="FFFFFF"/>
        </a:solidFill>
        <a:ln w="3175">
          <a:solidFill>
            <a:srgbClr val="000000"/>
          </a:solidFill>
          <a:miter lim="800000"/>
          <a:headEnd/>
          <a:tailEnd/>
        </a:ln>
      </xdr:spPr>
      <xdr:txBody>
        <a:bodyPr vertOverflow="clip" wrap="square" lIns="27432" tIns="22860" rIns="0" bIns="22860" anchor="ctr" upright="1"/>
        <a:lstStyle/>
        <a:p>
          <a:pPr algn="l" rtl="0">
            <a:defRPr sz="1000"/>
          </a:pPr>
          <a:r>
            <a:rPr lang="cs-CZ" sz="900" b="0" i="0" u="none" strike="noStrike" baseline="0">
              <a:solidFill>
                <a:srgbClr val="000000"/>
              </a:solidFill>
              <a:latin typeface="Arial"/>
              <a:cs typeface="Arial"/>
            </a:rPr>
            <a:t>DÍL (PROFESE):</a:t>
          </a:r>
        </a:p>
      </xdr:txBody>
    </xdr:sp>
    <xdr:clientData/>
  </xdr:twoCellAnchor>
  <xdr:twoCellAnchor>
    <xdr:from>
      <xdr:col>1</xdr:col>
      <xdr:colOff>1123950</xdr:colOff>
      <xdr:row>0</xdr:row>
      <xdr:rowOff>409575</xdr:rowOff>
    </xdr:from>
    <xdr:to>
      <xdr:col>5</xdr:col>
      <xdr:colOff>838200</xdr:colOff>
      <xdr:row>0</xdr:row>
      <xdr:rowOff>571500</xdr:rowOff>
    </xdr:to>
    <xdr:sp macro="" textlink="">
      <xdr:nvSpPr>
        <xdr:cNvPr id="84998" name="aProfese1"/>
        <xdr:cNvSpPr txBox="1">
          <a:spLocks noChangeArrowheads="1"/>
        </xdr:cNvSpPr>
      </xdr:nvSpPr>
      <xdr:spPr bwMode="auto">
        <a:xfrm>
          <a:off x="1990725" y="409575"/>
          <a:ext cx="4124325" cy="161925"/>
        </a:xfrm>
        <a:prstGeom prst="rect">
          <a:avLst/>
        </a:prstGeom>
        <a:solidFill>
          <a:srgbClr val="FFFFFF"/>
        </a:solidFill>
        <a:ln w="3175">
          <a:solidFill>
            <a:srgbClr val="000000"/>
          </a:solidFill>
          <a:miter lim="800000"/>
          <a:headEnd/>
          <a:tailEnd/>
        </a:ln>
      </xdr:spPr>
      <xdr:txBody>
        <a:bodyPr vertOverflow="clip" wrap="square" lIns="27432" tIns="22860" rIns="0" bIns="22860" anchor="ctr" upright="1"/>
        <a:lstStyle/>
        <a:p>
          <a:pPr algn="l" rtl="0">
            <a:defRPr sz="1000"/>
          </a:pPr>
          <a:r>
            <a:rPr lang="cs-CZ" sz="900" b="0" i="0" u="none" strike="noStrike" baseline="0">
              <a:solidFill>
                <a:srgbClr val="000000"/>
              </a:solidFill>
              <a:latin typeface="Arial"/>
              <a:cs typeface="Arial"/>
            </a:rPr>
            <a:t>Systém hlavního ozvučení</a:t>
          </a:r>
        </a:p>
      </xdr:txBody>
    </xdr:sp>
    <xdr:clientData/>
  </xdr:twoCellAnchor>
  <xdr:twoCellAnchor>
    <xdr:from>
      <xdr:col>1</xdr:col>
      <xdr:colOff>28575</xdr:colOff>
      <xdr:row>0</xdr:row>
      <xdr:rowOff>600075</xdr:rowOff>
    </xdr:from>
    <xdr:to>
      <xdr:col>1</xdr:col>
      <xdr:colOff>1095375</xdr:colOff>
      <xdr:row>0</xdr:row>
      <xdr:rowOff>762000</xdr:rowOff>
    </xdr:to>
    <xdr:sp macro="" textlink="">
      <xdr:nvSpPr>
        <xdr:cNvPr id="84999" name="nCislo"/>
        <xdr:cNvSpPr txBox="1">
          <a:spLocks noChangeArrowheads="1"/>
        </xdr:cNvSpPr>
      </xdr:nvSpPr>
      <xdr:spPr bwMode="auto">
        <a:xfrm>
          <a:off x="895350" y="600075"/>
          <a:ext cx="1066800" cy="161925"/>
        </a:xfrm>
        <a:prstGeom prst="rect">
          <a:avLst/>
        </a:prstGeom>
        <a:solidFill>
          <a:srgbClr val="FFFFFF"/>
        </a:solidFill>
        <a:ln w="3175">
          <a:solidFill>
            <a:srgbClr val="000000"/>
          </a:solidFill>
          <a:miter lim="800000"/>
          <a:headEnd/>
          <a:tailEnd/>
        </a:ln>
      </xdr:spPr>
      <xdr:txBody>
        <a:bodyPr vertOverflow="clip" wrap="square" lIns="27432" tIns="22860" rIns="0" bIns="22860" anchor="ctr" upright="1"/>
        <a:lstStyle/>
        <a:p>
          <a:pPr algn="l" rtl="0">
            <a:defRPr sz="1000"/>
          </a:pPr>
          <a:r>
            <a:rPr lang="cs-CZ" sz="900" b="0" i="0" u="none" strike="noStrike" baseline="0">
              <a:solidFill>
                <a:srgbClr val="000000"/>
              </a:solidFill>
              <a:latin typeface="Arial"/>
              <a:cs typeface="Arial"/>
            </a:rPr>
            <a:t>ČÍSLO:</a:t>
          </a:r>
        </a:p>
      </xdr:txBody>
    </xdr:sp>
    <xdr:clientData/>
  </xdr:twoCellAnchor>
  <xdr:twoCellAnchor>
    <xdr:from>
      <xdr:col>1</xdr:col>
      <xdr:colOff>1123950</xdr:colOff>
      <xdr:row>0</xdr:row>
      <xdr:rowOff>600075</xdr:rowOff>
    </xdr:from>
    <xdr:to>
      <xdr:col>2</xdr:col>
      <xdr:colOff>552450</xdr:colOff>
      <xdr:row>0</xdr:row>
      <xdr:rowOff>762000</xdr:rowOff>
    </xdr:to>
    <xdr:sp macro="" textlink="">
      <xdr:nvSpPr>
        <xdr:cNvPr id="85000" name="aCislo"/>
        <xdr:cNvSpPr txBox="1">
          <a:spLocks noChangeArrowheads="1"/>
        </xdr:cNvSpPr>
      </xdr:nvSpPr>
      <xdr:spPr bwMode="auto">
        <a:xfrm>
          <a:off x="1990725" y="600075"/>
          <a:ext cx="2019300" cy="161925"/>
        </a:xfrm>
        <a:prstGeom prst="rect">
          <a:avLst/>
        </a:prstGeom>
        <a:solidFill>
          <a:srgbClr val="FFFFFF"/>
        </a:solidFill>
        <a:ln w="3175">
          <a:solidFill>
            <a:srgbClr val="000000"/>
          </a:solidFill>
          <a:miter lim="800000"/>
          <a:headEnd/>
          <a:tailEnd/>
        </a:ln>
      </xdr:spPr>
      <xdr:txBody>
        <a:bodyPr vertOverflow="clip" wrap="square" lIns="27432" tIns="22860" rIns="0" bIns="22860" anchor="ctr" upright="1"/>
        <a:lstStyle/>
        <a:p>
          <a:pPr algn="l" rtl="0">
            <a:defRPr sz="1000"/>
          </a:pPr>
          <a:r>
            <a:rPr lang="cs-CZ" sz="900" b="0" i="0" u="none" strike="noStrike" baseline="0">
              <a:solidFill>
                <a:srgbClr val="000000"/>
              </a:solidFill>
              <a:latin typeface="Arial"/>
              <a:cs typeface="Arial"/>
            </a:rPr>
            <a:t>PT-0037-902</a:t>
          </a:r>
        </a:p>
      </xdr:txBody>
    </xdr:sp>
    <xdr:clientData/>
  </xdr:twoCellAnchor>
  <xdr:twoCellAnchor>
    <xdr:from>
      <xdr:col>3</xdr:col>
      <xdr:colOff>19050</xdr:colOff>
      <xdr:row>0</xdr:row>
      <xdr:rowOff>600075</xdr:rowOff>
    </xdr:from>
    <xdr:to>
      <xdr:col>4</xdr:col>
      <xdr:colOff>857250</xdr:colOff>
      <xdr:row>0</xdr:row>
      <xdr:rowOff>762000</xdr:rowOff>
    </xdr:to>
    <xdr:sp macro="" textlink="">
      <xdr:nvSpPr>
        <xdr:cNvPr id="85001" name="nRevize"/>
        <xdr:cNvSpPr txBox="1">
          <a:spLocks noChangeArrowheads="1"/>
        </xdr:cNvSpPr>
      </xdr:nvSpPr>
      <xdr:spPr bwMode="auto">
        <a:xfrm>
          <a:off x="4038600" y="600075"/>
          <a:ext cx="1228725" cy="161925"/>
        </a:xfrm>
        <a:prstGeom prst="rect">
          <a:avLst/>
        </a:prstGeom>
        <a:solidFill>
          <a:srgbClr val="FFFFFF"/>
        </a:solidFill>
        <a:ln w="3175">
          <a:solidFill>
            <a:srgbClr val="000000"/>
          </a:solidFill>
          <a:miter lim="800000"/>
          <a:headEnd/>
          <a:tailEnd/>
        </a:ln>
      </xdr:spPr>
      <xdr:txBody>
        <a:bodyPr vertOverflow="clip" wrap="square" lIns="27432" tIns="22860" rIns="0" bIns="22860" anchor="ctr" upright="1"/>
        <a:lstStyle/>
        <a:p>
          <a:pPr algn="l" rtl="0">
            <a:defRPr sz="1000"/>
          </a:pPr>
          <a:r>
            <a:rPr lang="cs-CZ" sz="900" b="0" i="0" u="none" strike="noStrike" baseline="0">
              <a:solidFill>
                <a:srgbClr val="000000"/>
              </a:solidFill>
              <a:latin typeface="Arial"/>
              <a:cs typeface="Arial"/>
            </a:rPr>
            <a:t>REVIZE:</a:t>
          </a:r>
        </a:p>
      </xdr:txBody>
    </xdr:sp>
    <xdr:clientData/>
  </xdr:twoCellAnchor>
  <xdr:twoCellAnchor>
    <xdr:from>
      <xdr:col>5</xdr:col>
      <xdr:colOff>19050</xdr:colOff>
      <xdr:row>0</xdr:row>
      <xdr:rowOff>600075</xdr:rowOff>
    </xdr:from>
    <xdr:to>
      <xdr:col>5</xdr:col>
      <xdr:colOff>838200</xdr:colOff>
      <xdr:row>0</xdr:row>
      <xdr:rowOff>762000</xdr:rowOff>
    </xdr:to>
    <xdr:sp macro="" textlink="">
      <xdr:nvSpPr>
        <xdr:cNvPr id="85002" name="aRevize"/>
        <xdr:cNvSpPr txBox="1">
          <a:spLocks noChangeArrowheads="1"/>
        </xdr:cNvSpPr>
      </xdr:nvSpPr>
      <xdr:spPr bwMode="auto">
        <a:xfrm>
          <a:off x="5295900" y="600075"/>
          <a:ext cx="819150" cy="161925"/>
        </a:xfrm>
        <a:prstGeom prst="rect">
          <a:avLst/>
        </a:prstGeom>
        <a:solidFill>
          <a:srgbClr val="FFFFFF"/>
        </a:solidFill>
        <a:ln w="3175">
          <a:solidFill>
            <a:srgbClr val="000000"/>
          </a:solidFill>
          <a:miter lim="800000"/>
          <a:headEnd/>
          <a:tailEnd/>
        </a:ln>
      </xdr:spPr>
      <xdr:txBody>
        <a:bodyPr vertOverflow="clip" wrap="square" lIns="27432" tIns="22860" rIns="0" bIns="22860" anchor="ctr" upright="1"/>
        <a:lstStyle/>
        <a:p>
          <a:pPr algn="l" rtl="0">
            <a:defRPr sz="1000"/>
          </a:pPr>
          <a:r>
            <a:rPr lang="cs-CZ" sz="900" b="0" i="0" u="none" strike="noStrike" baseline="0">
              <a:solidFill>
                <a:srgbClr val="000000"/>
              </a:solidFill>
              <a:latin typeface="Arial"/>
              <a:cs typeface="Arial"/>
            </a:rPr>
            <a:t>R00</a:t>
          </a:r>
        </a:p>
      </xdr:txBody>
    </xdr:sp>
    <xdr:clientData/>
  </xdr:twoCellAnchor>
  <xdr:twoCellAnchor editAs="oneCell">
    <xdr:from>
      <xdr:col>10</xdr:col>
      <xdr:colOff>38100</xdr:colOff>
      <xdr:row>66</xdr:row>
      <xdr:rowOff>38100</xdr:rowOff>
    </xdr:from>
    <xdr:to>
      <xdr:col>10</xdr:col>
      <xdr:colOff>133350</xdr:colOff>
      <xdr:row>66</xdr:row>
      <xdr:rowOff>123825</xdr:rowOff>
    </xdr:to>
    <xdr:pic>
      <xdr:nvPicPr>
        <xdr:cNvPr id="85108" name="Picture 92" descr="logo_group"/>
        <xdr:cNvPicPr>
          <a:picLocks noChangeAspect="1" noChangeArrowheads="1"/>
        </xdr:cNvPicPr>
      </xdr:nvPicPr>
      <xdr:blipFill>
        <a:blip xmlns:r="http://schemas.openxmlformats.org/officeDocument/2006/relationships" r:embed="rId1" cstate="print"/>
        <a:srcRect/>
        <a:stretch>
          <a:fillRect/>
        </a:stretch>
      </xdr:blipFill>
      <xdr:spPr bwMode="auto">
        <a:xfrm>
          <a:off x="8686800" y="11153775"/>
          <a:ext cx="95250" cy="85725"/>
        </a:xfrm>
        <a:prstGeom prst="rect">
          <a:avLst/>
        </a:prstGeom>
        <a:noFill/>
        <a:ln w="9525">
          <a:noFill/>
          <a:miter lim="800000"/>
          <a:headEnd/>
          <a:tailEnd/>
        </a:ln>
      </xdr:spPr>
    </xdr:pic>
    <xdr:clientData/>
  </xdr:twoCellAnchor>
  <xdr:twoCellAnchor editAs="oneCell">
    <xdr:from>
      <xdr:col>0</xdr:col>
      <xdr:colOff>38100</xdr:colOff>
      <xdr:row>0</xdr:row>
      <xdr:rowOff>38100</xdr:rowOff>
    </xdr:from>
    <xdr:to>
      <xdr:col>0</xdr:col>
      <xdr:colOff>838200</xdr:colOff>
      <xdr:row>0</xdr:row>
      <xdr:rowOff>742950</xdr:rowOff>
    </xdr:to>
    <xdr:pic>
      <xdr:nvPicPr>
        <xdr:cNvPr id="85109" name="Picture 93" descr="logo_group"/>
        <xdr:cNvPicPr>
          <a:picLocks noChangeAspect="1" noChangeArrowheads="1"/>
        </xdr:cNvPicPr>
      </xdr:nvPicPr>
      <xdr:blipFill>
        <a:blip xmlns:r="http://schemas.openxmlformats.org/officeDocument/2006/relationships" r:embed="rId1" cstate="print"/>
        <a:srcRect/>
        <a:stretch>
          <a:fillRect/>
        </a:stretch>
      </xdr:blipFill>
      <xdr:spPr bwMode="auto">
        <a:xfrm>
          <a:off x="38100" y="38100"/>
          <a:ext cx="800100" cy="7048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57151</xdr:colOff>
      <xdr:row>0</xdr:row>
      <xdr:rowOff>28575</xdr:rowOff>
    </xdr:from>
    <xdr:to>
      <xdr:col>1</xdr:col>
      <xdr:colOff>828676</xdr:colOff>
      <xdr:row>0</xdr:row>
      <xdr:rowOff>828675</xdr:rowOff>
    </xdr:to>
    <xdr:pic>
      <xdr:nvPicPr>
        <xdr:cNvPr id="2" name="Obráze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28575"/>
          <a:ext cx="2286000" cy="8001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28575</xdr:colOff>
      <xdr:row>0</xdr:row>
      <xdr:rowOff>28575</xdr:rowOff>
    </xdr:from>
    <xdr:to>
      <xdr:col>1</xdr:col>
      <xdr:colOff>1095375</xdr:colOff>
      <xdr:row>0</xdr:row>
      <xdr:rowOff>190500</xdr:rowOff>
    </xdr:to>
    <xdr:sp macro="" textlink="">
      <xdr:nvSpPr>
        <xdr:cNvPr id="169985" name="nObjekt"/>
        <xdr:cNvSpPr txBox="1">
          <a:spLocks noChangeArrowheads="1"/>
        </xdr:cNvSpPr>
      </xdr:nvSpPr>
      <xdr:spPr bwMode="auto">
        <a:xfrm>
          <a:off x="895350" y="28575"/>
          <a:ext cx="1066800" cy="161925"/>
        </a:xfrm>
        <a:prstGeom prst="rect">
          <a:avLst/>
        </a:prstGeom>
        <a:solidFill>
          <a:srgbClr val="FFFFFF"/>
        </a:solidFill>
        <a:ln w="3175">
          <a:solidFill>
            <a:srgbClr val="000000"/>
          </a:solidFill>
          <a:miter lim="800000"/>
          <a:headEnd/>
          <a:tailEnd/>
        </a:ln>
      </xdr:spPr>
      <xdr:txBody>
        <a:bodyPr vertOverflow="clip" wrap="square" lIns="27432" tIns="22860" rIns="0" bIns="22860" anchor="ctr" upright="1"/>
        <a:lstStyle/>
        <a:p>
          <a:pPr algn="l" rtl="0">
            <a:defRPr sz="1000"/>
          </a:pPr>
          <a:r>
            <a:rPr lang="cs-CZ" sz="900" b="0" i="0" u="none" strike="noStrike" baseline="0">
              <a:solidFill>
                <a:srgbClr val="000000"/>
              </a:solidFill>
              <a:latin typeface="Titillium" panose="00000500000000000000" pitchFamily="50" charset="-18"/>
              <a:cs typeface="Arial"/>
            </a:rPr>
            <a:t>OBJEKT:</a:t>
          </a:r>
        </a:p>
      </xdr:txBody>
    </xdr:sp>
    <xdr:clientData/>
  </xdr:twoCellAnchor>
  <xdr:twoCellAnchor>
    <xdr:from>
      <xdr:col>1</xdr:col>
      <xdr:colOff>1123950</xdr:colOff>
      <xdr:row>0</xdr:row>
      <xdr:rowOff>28575</xdr:rowOff>
    </xdr:from>
    <xdr:to>
      <xdr:col>5</xdr:col>
      <xdr:colOff>838200</xdr:colOff>
      <xdr:row>0</xdr:row>
      <xdr:rowOff>190500</xdr:rowOff>
    </xdr:to>
    <xdr:sp macro="" textlink="">
      <xdr:nvSpPr>
        <xdr:cNvPr id="169986" name="aObjekt"/>
        <xdr:cNvSpPr txBox="1">
          <a:spLocks noChangeArrowheads="1"/>
        </xdr:cNvSpPr>
      </xdr:nvSpPr>
      <xdr:spPr bwMode="auto">
        <a:xfrm>
          <a:off x="1990725" y="28575"/>
          <a:ext cx="4124325" cy="161925"/>
        </a:xfrm>
        <a:prstGeom prst="rect">
          <a:avLst/>
        </a:prstGeom>
        <a:solidFill>
          <a:srgbClr val="FFFFFF"/>
        </a:solidFill>
        <a:ln w="3175">
          <a:solidFill>
            <a:srgbClr val="000000"/>
          </a:solidFill>
          <a:miter lim="800000"/>
          <a:headEnd/>
          <a:tailEnd/>
        </a:ln>
      </xdr:spPr>
      <xdr:txBody>
        <a:bodyPr vertOverflow="clip" wrap="square" lIns="27432" tIns="22860" rIns="0" bIns="22860" anchor="ctr" upright="1"/>
        <a:lstStyle/>
        <a:p>
          <a:pPr algn="l" rtl="0">
            <a:defRPr sz="1000"/>
          </a:pPr>
          <a:r>
            <a:rPr lang="cs-CZ" sz="900" b="0" i="0" u="none" strike="noStrike" baseline="0">
              <a:solidFill>
                <a:srgbClr val="000000"/>
              </a:solidFill>
              <a:latin typeface="Titillium" panose="00000500000000000000" pitchFamily="50" charset="-18"/>
              <a:cs typeface="Arial"/>
            </a:rPr>
            <a:t>Divadlo F.X. Šaldy Liberec, nám. Dr. E. Beneše 462/27</a:t>
          </a:r>
        </a:p>
      </xdr:txBody>
    </xdr:sp>
    <xdr:clientData/>
  </xdr:twoCellAnchor>
  <xdr:twoCellAnchor>
    <xdr:from>
      <xdr:col>1</xdr:col>
      <xdr:colOff>28575</xdr:colOff>
      <xdr:row>0</xdr:row>
      <xdr:rowOff>219075</xdr:rowOff>
    </xdr:from>
    <xdr:to>
      <xdr:col>1</xdr:col>
      <xdr:colOff>1095375</xdr:colOff>
      <xdr:row>0</xdr:row>
      <xdr:rowOff>381000</xdr:rowOff>
    </xdr:to>
    <xdr:sp macro="" textlink="">
      <xdr:nvSpPr>
        <xdr:cNvPr id="169987" name="nStupen"/>
        <xdr:cNvSpPr txBox="1">
          <a:spLocks noChangeArrowheads="1"/>
        </xdr:cNvSpPr>
      </xdr:nvSpPr>
      <xdr:spPr bwMode="auto">
        <a:xfrm>
          <a:off x="895350" y="219075"/>
          <a:ext cx="1066800" cy="161925"/>
        </a:xfrm>
        <a:prstGeom prst="rect">
          <a:avLst/>
        </a:prstGeom>
        <a:solidFill>
          <a:srgbClr val="FFFFFF"/>
        </a:solidFill>
        <a:ln w="3175">
          <a:solidFill>
            <a:srgbClr val="000000"/>
          </a:solidFill>
          <a:miter lim="800000"/>
          <a:headEnd/>
          <a:tailEnd/>
        </a:ln>
      </xdr:spPr>
      <xdr:txBody>
        <a:bodyPr vertOverflow="clip" wrap="square" lIns="27432" tIns="22860" rIns="0" bIns="22860" anchor="ctr" upright="1"/>
        <a:lstStyle/>
        <a:p>
          <a:pPr algn="l" rtl="0">
            <a:defRPr sz="1000"/>
          </a:pPr>
          <a:r>
            <a:rPr lang="cs-CZ" sz="900" b="0" i="0" u="none" strike="noStrike" baseline="0">
              <a:solidFill>
                <a:srgbClr val="000000"/>
              </a:solidFill>
              <a:latin typeface="Titillium" panose="00000500000000000000" pitchFamily="50" charset="-18"/>
              <a:cs typeface="Arial"/>
            </a:rPr>
            <a:t>STUPEŇ:</a:t>
          </a:r>
        </a:p>
      </xdr:txBody>
    </xdr:sp>
    <xdr:clientData/>
  </xdr:twoCellAnchor>
  <xdr:twoCellAnchor>
    <xdr:from>
      <xdr:col>1</xdr:col>
      <xdr:colOff>1123950</xdr:colOff>
      <xdr:row>0</xdr:row>
      <xdr:rowOff>219075</xdr:rowOff>
    </xdr:from>
    <xdr:to>
      <xdr:col>5</xdr:col>
      <xdr:colOff>838200</xdr:colOff>
      <xdr:row>0</xdr:row>
      <xdr:rowOff>381000</xdr:rowOff>
    </xdr:to>
    <xdr:sp macro="" textlink="">
      <xdr:nvSpPr>
        <xdr:cNvPr id="169988" name="aStupen"/>
        <xdr:cNvSpPr txBox="1">
          <a:spLocks noChangeArrowheads="1"/>
        </xdr:cNvSpPr>
      </xdr:nvSpPr>
      <xdr:spPr bwMode="auto">
        <a:xfrm>
          <a:off x="1990725" y="219075"/>
          <a:ext cx="4124325" cy="161925"/>
        </a:xfrm>
        <a:prstGeom prst="rect">
          <a:avLst/>
        </a:prstGeom>
        <a:solidFill>
          <a:srgbClr val="FFFFFF"/>
        </a:solidFill>
        <a:ln w="3175">
          <a:solidFill>
            <a:srgbClr val="000000"/>
          </a:solidFill>
          <a:miter lim="800000"/>
          <a:headEnd/>
          <a:tailEnd/>
        </a:ln>
      </xdr:spPr>
      <xdr:txBody>
        <a:bodyPr vertOverflow="clip" wrap="square" lIns="27432" tIns="22860" rIns="0" bIns="22860" anchor="ctr" upright="1"/>
        <a:lstStyle/>
        <a:p>
          <a:pPr algn="l" rtl="0">
            <a:defRPr sz="1000"/>
          </a:pPr>
          <a:r>
            <a:rPr lang="cs-CZ" sz="900" b="0" i="0" u="none" strike="noStrike" baseline="0">
              <a:solidFill>
                <a:srgbClr val="000000"/>
              </a:solidFill>
              <a:latin typeface="Titillium" panose="00000500000000000000" pitchFamily="50" charset="-18"/>
              <a:cs typeface="Arial"/>
            </a:rPr>
            <a:t>Dokumentace pro výběr zhotovitel</a:t>
          </a:r>
          <a:r>
            <a:rPr lang="cs-CZ" sz="900" b="0" i="0" u="none" strike="noStrike" baseline="0">
              <a:solidFill>
                <a:srgbClr val="000000"/>
              </a:solidFill>
              <a:latin typeface="Arial"/>
              <a:cs typeface="Arial"/>
            </a:rPr>
            <a:t>e</a:t>
          </a:r>
        </a:p>
      </xdr:txBody>
    </xdr:sp>
    <xdr:clientData/>
  </xdr:twoCellAnchor>
  <xdr:twoCellAnchor>
    <xdr:from>
      <xdr:col>1</xdr:col>
      <xdr:colOff>28575</xdr:colOff>
      <xdr:row>0</xdr:row>
      <xdr:rowOff>409575</xdr:rowOff>
    </xdr:from>
    <xdr:to>
      <xdr:col>1</xdr:col>
      <xdr:colOff>1095375</xdr:colOff>
      <xdr:row>0</xdr:row>
      <xdr:rowOff>571500</xdr:rowOff>
    </xdr:to>
    <xdr:sp macro="" textlink="">
      <xdr:nvSpPr>
        <xdr:cNvPr id="169989" name="nProfese"/>
        <xdr:cNvSpPr txBox="1">
          <a:spLocks noChangeArrowheads="1"/>
        </xdr:cNvSpPr>
      </xdr:nvSpPr>
      <xdr:spPr bwMode="auto">
        <a:xfrm>
          <a:off x="895350" y="409575"/>
          <a:ext cx="1066800" cy="161925"/>
        </a:xfrm>
        <a:prstGeom prst="rect">
          <a:avLst/>
        </a:prstGeom>
        <a:solidFill>
          <a:srgbClr val="FFFFFF"/>
        </a:solidFill>
        <a:ln w="3175">
          <a:solidFill>
            <a:srgbClr val="000000"/>
          </a:solidFill>
          <a:miter lim="800000"/>
          <a:headEnd/>
          <a:tailEnd/>
        </a:ln>
      </xdr:spPr>
      <xdr:txBody>
        <a:bodyPr vertOverflow="clip" wrap="square" lIns="27432" tIns="22860" rIns="0" bIns="22860" anchor="ctr" upright="1"/>
        <a:lstStyle/>
        <a:p>
          <a:pPr algn="l" rtl="0">
            <a:defRPr sz="1000"/>
          </a:pPr>
          <a:r>
            <a:rPr lang="cs-CZ" sz="900" b="0" i="0" u="none" strike="noStrike" baseline="0">
              <a:solidFill>
                <a:srgbClr val="000000"/>
              </a:solidFill>
              <a:latin typeface="Titillium" panose="00000500000000000000" pitchFamily="50" charset="-18"/>
              <a:cs typeface="Arial"/>
            </a:rPr>
            <a:t>DÍL (PROFESE):</a:t>
          </a:r>
        </a:p>
      </xdr:txBody>
    </xdr:sp>
    <xdr:clientData/>
  </xdr:twoCellAnchor>
  <xdr:twoCellAnchor>
    <xdr:from>
      <xdr:col>1</xdr:col>
      <xdr:colOff>1123950</xdr:colOff>
      <xdr:row>0</xdr:row>
      <xdr:rowOff>409575</xdr:rowOff>
    </xdr:from>
    <xdr:to>
      <xdr:col>5</xdr:col>
      <xdr:colOff>838200</xdr:colOff>
      <xdr:row>0</xdr:row>
      <xdr:rowOff>571500</xdr:rowOff>
    </xdr:to>
    <xdr:sp macro="" textlink="">
      <xdr:nvSpPr>
        <xdr:cNvPr id="169990" name="aProfese1"/>
        <xdr:cNvSpPr txBox="1">
          <a:spLocks noChangeArrowheads="1"/>
        </xdr:cNvSpPr>
      </xdr:nvSpPr>
      <xdr:spPr bwMode="auto">
        <a:xfrm>
          <a:off x="1990725" y="409575"/>
          <a:ext cx="4124325" cy="161925"/>
        </a:xfrm>
        <a:prstGeom prst="rect">
          <a:avLst/>
        </a:prstGeom>
        <a:solidFill>
          <a:srgbClr val="FFFFFF"/>
        </a:solidFill>
        <a:ln w="3175">
          <a:solidFill>
            <a:srgbClr val="000000"/>
          </a:solidFill>
          <a:miter lim="800000"/>
          <a:headEnd/>
          <a:tailEnd/>
        </a:ln>
      </xdr:spPr>
      <xdr:txBody>
        <a:bodyPr vertOverflow="clip" wrap="square" lIns="27432" tIns="22860" rIns="0" bIns="22860" anchor="ctr" upright="1"/>
        <a:lstStyle/>
        <a:p>
          <a:pPr algn="l" rtl="0">
            <a:defRPr sz="1000"/>
          </a:pPr>
          <a:r>
            <a:rPr lang="cs-CZ" sz="900" b="0" i="0" u="none" strike="noStrike" baseline="0">
              <a:solidFill>
                <a:srgbClr val="000000"/>
              </a:solidFill>
              <a:latin typeface="Titillium" panose="00000500000000000000" pitchFamily="50" charset="-18"/>
              <a:cs typeface="Arial"/>
            </a:rPr>
            <a:t>Scénické osvětlení</a:t>
          </a:r>
        </a:p>
      </xdr:txBody>
    </xdr:sp>
    <xdr:clientData/>
  </xdr:twoCellAnchor>
  <xdr:twoCellAnchor>
    <xdr:from>
      <xdr:col>1</xdr:col>
      <xdr:colOff>28575</xdr:colOff>
      <xdr:row>0</xdr:row>
      <xdr:rowOff>600075</xdr:rowOff>
    </xdr:from>
    <xdr:to>
      <xdr:col>1</xdr:col>
      <xdr:colOff>1095375</xdr:colOff>
      <xdr:row>0</xdr:row>
      <xdr:rowOff>762000</xdr:rowOff>
    </xdr:to>
    <xdr:sp macro="" textlink="">
      <xdr:nvSpPr>
        <xdr:cNvPr id="169991" name="nCislo"/>
        <xdr:cNvSpPr txBox="1">
          <a:spLocks noChangeArrowheads="1"/>
        </xdr:cNvSpPr>
      </xdr:nvSpPr>
      <xdr:spPr bwMode="auto">
        <a:xfrm>
          <a:off x="895350" y="600075"/>
          <a:ext cx="1066800" cy="161925"/>
        </a:xfrm>
        <a:prstGeom prst="rect">
          <a:avLst/>
        </a:prstGeom>
        <a:solidFill>
          <a:srgbClr val="FFFFFF"/>
        </a:solidFill>
        <a:ln w="3175">
          <a:solidFill>
            <a:srgbClr val="000000"/>
          </a:solidFill>
          <a:miter lim="800000"/>
          <a:headEnd/>
          <a:tailEnd/>
        </a:ln>
      </xdr:spPr>
      <xdr:txBody>
        <a:bodyPr vertOverflow="clip" wrap="square" lIns="27432" tIns="22860" rIns="0" bIns="22860" anchor="ctr" upright="1"/>
        <a:lstStyle/>
        <a:p>
          <a:pPr algn="l" rtl="0">
            <a:defRPr sz="1000"/>
          </a:pPr>
          <a:r>
            <a:rPr lang="cs-CZ" sz="900" b="0" i="0" u="none" strike="noStrike" baseline="0">
              <a:solidFill>
                <a:srgbClr val="000000"/>
              </a:solidFill>
              <a:latin typeface="Titillium" panose="00000500000000000000" pitchFamily="50" charset="-18"/>
              <a:cs typeface="Arial"/>
            </a:rPr>
            <a:t>ČÍSLO:</a:t>
          </a:r>
        </a:p>
      </xdr:txBody>
    </xdr:sp>
    <xdr:clientData/>
  </xdr:twoCellAnchor>
  <xdr:twoCellAnchor>
    <xdr:from>
      <xdr:col>1</xdr:col>
      <xdr:colOff>1123950</xdr:colOff>
      <xdr:row>0</xdr:row>
      <xdr:rowOff>600075</xdr:rowOff>
    </xdr:from>
    <xdr:to>
      <xdr:col>2</xdr:col>
      <xdr:colOff>552450</xdr:colOff>
      <xdr:row>0</xdr:row>
      <xdr:rowOff>762000</xdr:rowOff>
    </xdr:to>
    <xdr:sp macro="" textlink="">
      <xdr:nvSpPr>
        <xdr:cNvPr id="169992" name="aCislo"/>
        <xdr:cNvSpPr txBox="1">
          <a:spLocks noChangeArrowheads="1"/>
        </xdr:cNvSpPr>
      </xdr:nvSpPr>
      <xdr:spPr bwMode="auto">
        <a:xfrm>
          <a:off x="1990725" y="600075"/>
          <a:ext cx="2019300" cy="161925"/>
        </a:xfrm>
        <a:prstGeom prst="rect">
          <a:avLst/>
        </a:prstGeom>
        <a:solidFill>
          <a:srgbClr val="FFFFFF"/>
        </a:solidFill>
        <a:ln w="3175">
          <a:solidFill>
            <a:srgbClr val="000000"/>
          </a:solidFill>
          <a:miter lim="800000"/>
          <a:headEnd/>
          <a:tailEnd/>
        </a:ln>
      </xdr:spPr>
      <xdr:txBody>
        <a:bodyPr vertOverflow="clip" wrap="square" lIns="27432" tIns="22860" rIns="0" bIns="22860" anchor="ctr" upright="1"/>
        <a:lstStyle/>
        <a:p>
          <a:pPr algn="l" rtl="0">
            <a:defRPr sz="1000"/>
          </a:pPr>
          <a:r>
            <a:rPr lang="cs-CZ" sz="900" b="0" i="0" u="none" strike="noStrike" baseline="0">
              <a:solidFill>
                <a:srgbClr val="000000"/>
              </a:solidFill>
              <a:latin typeface="Titillium" panose="00000500000000000000" pitchFamily="50" charset="-18"/>
              <a:cs typeface="Arial"/>
            </a:rPr>
            <a:t>PT-0166-102</a:t>
          </a:r>
        </a:p>
      </xdr:txBody>
    </xdr:sp>
    <xdr:clientData/>
  </xdr:twoCellAnchor>
  <xdr:twoCellAnchor>
    <xdr:from>
      <xdr:col>3</xdr:col>
      <xdr:colOff>19050</xdr:colOff>
      <xdr:row>0</xdr:row>
      <xdr:rowOff>600075</xdr:rowOff>
    </xdr:from>
    <xdr:to>
      <xdr:col>4</xdr:col>
      <xdr:colOff>857250</xdr:colOff>
      <xdr:row>0</xdr:row>
      <xdr:rowOff>762000</xdr:rowOff>
    </xdr:to>
    <xdr:sp macro="" textlink="">
      <xdr:nvSpPr>
        <xdr:cNvPr id="169993" name="nRevize"/>
        <xdr:cNvSpPr txBox="1">
          <a:spLocks noChangeArrowheads="1"/>
        </xdr:cNvSpPr>
      </xdr:nvSpPr>
      <xdr:spPr bwMode="auto">
        <a:xfrm>
          <a:off x="4038600" y="600075"/>
          <a:ext cx="1228725" cy="161925"/>
        </a:xfrm>
        <a:prstGeom prst="rect">
          <a:avLst/>
        </a:prstGeom>
        <a:solidFill>
          <a:srgbClr val="FFFFFF"/>
        </a:solidFill>
        <a:ln w="3175">
          <a:solidFill>
            <a:srgbClr val="000000"/>
          </a:solidFill>
          <a:miter lim="800000"/>
          <a:headEnd/>
          <a:tailEnd/>
        </a:ln>
      </xdr:spPr>
      <xdr:txBody>
        <a:bodyPr vertOverflow="clip" wrap="square" lIns="27432" tIns="22860" rIns="0" bIns="22860" anchor="ctr" upright="1"/>
        <a:lstStyle/>
        <a:p>
          <a:pPr algn="l" rtl="0">
            <a:defRPr sz="1000"/>
          </a:pPr>
          <a:r>
            <a:rPr lang="cs-CZ" sz="900" b="0" i="0" u="none" strike="noStrike" baseline="0">
              <a:solidFill>
                <a:srgbClr val="000000"/>
              </a:solidFill>
              <a:latin typeface="Titillium" panose="00000500000000000000" pitchFamily="50" charset="-18"/>
              <a:cs typeface="Arial"/>
            </a:rPr>
            <a:t>REVIZE:</a:t>
          </a:r>
        </a:p>
      </xdr:txBody>
    </xdr:sp>
    <xdr:clientData/>
  </xdr:twoCellAnchor>
  <xdr:twoCellAnchor>
    <xdr:from>
      <xdr:col>5</xdr:col>
      <xdr:colOff>19050</xdr:colOff>
      <xdr:row>0</xdr:row>
      <xdr:rowOff>600075</xdr:rowOff>
    </xdr:from>
    <xdr:to>
      <xdr:col>5</xdr:col>
      <xdr:colOff>838200</xdr:colOff>
      <xdr:row>0</xdr:row>
      <xdr:rowOff>762000</xdr:rowOff>
    </xdr:to>
    <xdr:sp macro="" textlink="">
      <xdr:nvSpPr>
        <xdr:cNvPr id="169994" name="aRevize"/>
        <xdr:cNvSpPr txBox="1">
          <a:spLocks noChangeArrowheads="1"/>
        </xdr:cNvSpPr>
      </xdr:nvSpPr>
      <xdr:spPr bwMode="auto">
        <a:xfrm>
          <a:off x="5295900" y="600075"/>
          <a:ext cx="819150" cy="161925"/>
        </a:xfrm>
        <a:prstGeom prst="rect">
          <a:avLst/>
        </a:prstGeom>
        <a:solidFill>
          <a:srgbClr val="FFFFFF"/>
        </a:solidFill>
        <a:ln w="3175">
          <a:solidFill>
            <a:srgbClr val="000000"/>
          </a:solidFill>
          <a:miter lim="800000"/>
          <a:headEnd/>
          <a:tailEnd/>
        </a:ln>
      </xdr:spPr>
      <xdr:txBody>
        <a:bodyPr vertOverflow="clip" wrap="square" lIns="27432" tIns="22860" rIns="0" bIns="22860" anchor="ctr" upright="1"/>
        <a:lstStyle/>
        <a:p>
          <a:pPr algn="l" rtl="0">
            <a:defRPr sz="1000"/>
          </a:pPr>
          <a:r>
            <a:rPr lang="cs-CZ" sz="900" b="0" i="0" u="none" strike="noStrike" baseline="0">
              <a:solidFill>
                <a:srgbClr val="000000"/>
              </a:solidFill>
              <a:latin typeface="Titillium" panose="00000500000000000000" pitchFamily="50" charset="-18"/>
              <a:cs typeface="Arial"/>
            </a:rPr>
            <a:t>R00</a:t>
          </a:r>
        </a:p>
      </xdr:txBody>
    </xdr:sp>
    <xdr:clientData/>
  </xdr:twoCellAnchor>
  <xdr:twoCellAnchor editAs="oneCell">
    <xdr:from>
      <xdr:col>0</xdr:col>
      <xdr:colOff>76695</xdr:colOff>
      <xdr:row>0</xdr:row>
      <xdr:rowOff>40451</xdr:rowOff>
    </xdr:from>
    <xdr:to>
      <xdr:col>0</xdr:col>
      <xdr:colOff>791070</xdr:colOff>
      <xdr:row>0</xdr:row>
      <xdr:rowOff>754826</xdr:rowOff>
    </xdr:to>
    <xdr:pic>
      <xdr:nvPicPr>
        <xdr:cNvPr id="2" name="Obráze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695" y="40451"/>
          <a:ext cx="714375" cy="714375"/>
        </a:xfrm>
        <a:prstGeom prst="rect">
          <a:avLst/>
        </a:prstGeom>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etup">
    <tabColor indexed="43"/>
    <pageSetUpPr fitToPage="1"/>
  </sheetPr>
  <dimension ref="A1:U133"/>
  <sheetViews>
    <sheetView showGridLines="0" topLeftCell="F1" zoomScaleNormal="100" zoomScaleSheetLayoutView="100" workbookViewId="0">
      <selection activeCell="O34" sqref="O34"/>
    </sheetView>
  </sheetViews>
  <sheetFormatPr defaultRowHeight="12"/>
  <cols>
    <col min="1" max="1" width="13" style="9" customWidth="1"/>
    <col min="2" max="2" width="38.85546875" style="8" customWidth="1"/>
    <col min="3" max="3" width="8.42578125" style="10" customWidth="1"/>
    <col min="4" max="4" width="5.85546875" style="10" customWidth="1"/>
    <col min="5" max="6" width="13" style="11" customWidth="1"/>
    <col min="7" max="9" width="2.28515625" style="11" customWidth="1"/>
    <col min="10" max="10" width="30.7109375" style="6" customWidth="1"/>
    <col min="11" max="11" width="20.7109375" style="8" customWidth="1"/>
    <col min="12" max="12" width="90.7109375" style="8" customWidth="1"/>
    <col min="13" max="14" width="2.28515625" style="8" customWidth="1"/>
    <col min="15" max="16" width="4.7109375" style="8" customWidth="1"/>
    <col min="17" max="18" width="30.7109375" style="8" customWidth="1"/>
    <col min="19" max="19" width="6.7109375" style="8" customWidth="1"/>
    <col min="20" max="20" width="9.140625" style="8"/>
    <col min="21" max="21" width="27.5703125" style="8" customWidth="1"/>
    <col min="22" max="16384" width="9.140625" style="8"/>
  </cols>
  <sheetData>
    <row r="1" spans="1:21" s="12" customFormat="1" ht="62.1" customHeight="1">
      <c r="A1" s="85" t="s">
        <v>245</v>
      </c>
      <c r="B1" s="13"/>
      <c r="C1" s="14"/>
      <c r="D1" s="14"/>
      <c r="E1" s="15"/>
      <c r="F1" s="16"/>
      <c r="G1" s="52"/>
      <c r="H1" s="57"/>
      <c r="I1" s="53"/>
      <c r="J1" s="61" t="s">
        <v>7</v>
      </c>
      <c r="K1" s="36"/>
      <c r="L1" s="48"/>
      <c r="M1" s="49"/>
      <c r="N1" s="130"/>
      <c r="O1" s="104"/>
      <c r="P1" s="105"/>
      <c r="Q1" s="106"/>
      <c r="R1" s="106"/>
      <c r="S1" s="106"/>
      <c r="T1" s="106"/>
      <c r="U1" s="107"/>
    </row>
    <row r="2" spans="1:21" s="12" customFormat="1">
      <c r="A2" s="62" t="str">
        <f>nPCislo</f>
        <v>číslo položky</v>
      </c>
      <c r="B2" s="17" t="str">
        <f>nPopisPaD</f>
        <v>popis prací a dodávek</v>
      </c>
      <c r="C2" s="18" t="str">
        <f>nMJednotka</f>
        <v>jedn.</v>
      </c>
      <c r="D2" s="18" t="str">
        <f>nPocetKusu</f>
        <v>ks</v>
      </c>
      <c r="E2" s="19" t="str">
        <f>nCenaKus</f>
        <v>cena za ks</v>
      </c>
      <c r="F2" s="20" t="str">
        <f>nCenaKusu</f>
        <v>cena celkem</v>
      </c>
      <c r="G2" s="52"/>
      <c r="H2" s="57"/>
      <c r="I2" s="53"/>
      <c r="J2" s="100" t="s">
        <v>169</v>
      </c>
      <c r="K2" s="48"/>
      <c r="L2" s="48"/>
      <c r="M2" s="49"/>
      <c r="O2" s="47"/>
      <c r="P2" s="125" t="s">
        <v>183</v>
      </c>
      <c r="Q2" s="48"/>
      <c r="R2" s="48"/>
      <c r="S2" s="48"/>
      <c r="T2" s="48"/>
      <c r="U2" s="49"/>
    </row>
    <row r="3" spans="1:21" s="12" customFormat="1">
      <c r="A3" s="30"/>
      <c r="B3" s="31"/>
      <c r="C3" s="31"/>
      <c r="D3" s="31"/>
      <c r="E3" s="32"/>
      <c r="F3" s="51"/>
      <c r="G3" s="35"/>
      <c r="H3" s="58"/>
      <c r="I3" s="54"/>
      <c r="J3" s="31"/>
      <c r="K3" s="48"/>
      <c r="L3" s="48"/>
      <c r="M3" s="49"/>
      <c r="O3" s="47"/>
      <c r="P3" s="36" t="s">
        <v>142</v>
      </c>
      <c r="Q3" s="48"/>
      <c r="R3" s="48"/>
      <c r="S3" s="48"/>
      <c r="T3" s="48"/>
      <c r="U3" s="49"/>
    </row>
    <row r="4" spans="1:21" s="12" customFormat="1">
      <c r="A4" s="125" t="s">
        <v>184</v>
      </c>
      <c r="B4" s="31"/>
      <c r="C4" s="31"/>
      <c r="D4" s="31"/>
      <c r="E4" s="32"/>
      <c r="F4" s="32"/>
      <c r="G4" s="35"/>
      <c r="H4" s="58"/>
      <c r="I4" s="54"/>
      <c r="J4" s="125" t="s">
        <v>173</v>
      </c>
      <c r="K4" s="48"/>
      <c r="L4" s="48"/>
      <c r="M4" s="49"/>
      <c r="O4" s="47"/>
      <c r="P4" s="125" t="s">
        <v>208</v>
      </c>
      <c r="Q4" s="48"/>
      <c r="R4" s="48"/>
      <c r="S4" s="48"/>
      <c r="T4" s="48"/>
      <c r="U4" s="49"/>
    </row>
    <row r="5" spans="1:21" s="12" customFormat="1" ht="12.75">
      <c r="A5" s="36" t="s">
        <v>4</v>
      </c>
      <c r="B5" s="103"/>
      <c r="C5" s="103"/>
      <c r="D5" s="103"/>
      <c r="E5" s="103"/>
      <c r="F5" s="103"/>
      <c r="G5" s="35"/>
      <c r="H5" s="58"/>
      <c r="I5" s="54"/>
      <c r="J5" s="36" t="s">
        <v>5</v>
      </c>
      <c r="K5" s="48"/>
      <c r="L5" s="48"/>
      <c r="M5" s="49"/>
      <c r="O5" s="47"/>
      <c r="P5" s="36"/>
      <c r="Q5" s="48"/>
      <c r="R5" s="48"/>
      <c r="S5" s="48"/>
      <c r="T5" s="48"/>
      <c r="U5" s="49"/>
    </row>
    <row r="6" spans="1:21" s="12" customFormat="1" ht="13.5" thickBot="1">
      <c r="A6" s="125" t="s">
        <v>170</v>
      </c>
      <c r="B6" s="103"/>
      <c r="C6" s="103"/>
      <c r="D6" s="103"/>
      <c r="E6" s="103"/>
      <c r="F6" s="103"/>
      <c r="G6" s="35"/>
      <c r="H6" s="59"/>
      <c r="I6" s="55"/>
      <c r="J6" s="125" t="s">
        <v>174</v>
      </c>
      <c r="K6" s="48"/>
      <c r="L6" s="48"/>
      <c r="M6" s="49"/>
      <c r="O6" s="86" t="s">
        <v>135</v>
      </c>
      <c r="P6" s="87" t="s">
        <v>136</v>
      </c>
      <c r="Q6" s="88" t="s">
        <v>137</v>
      </c>
      <c r="R6" s="88" t="s">
        <v>138</v>
      </c>
      <c r="S6" s="88" t="s">
        <v>139</v>
      </c>
      <c r="T6" s="88" t="s">
        <v>140</v>
      </c>
      <c r="U6" s="89" t="s">
        <v>141</v>
      </c>
    </row>
    <row r="7" spans="1:21" s="12" customFormat="1" ht="12.75" thickBot="1">
      <c r="A7" s="39"/>
      <c r="B7" s="40"/>
      <c r="C7" s="40"/>
      <c r="D7" s="40"/>
      <c r="E7" s="41"/>
      <c r="F7" s="41"/>
      <c r="G7" s="44"/>
      <c r="H7" s="59"/>
      <c r="I7" s="56"/>
      <c r="J7" s="40"/>
      <c r="K7" s="134"/>
      <c r="L7" s="134"/>
      <c r="M7" s="135"/>
      <c r="O7" s="93">
        <v>0</v>
      </c>
      <c r="P7" s="93">
        <v>0</v>
      </c>
      <c r="Q7" s="94" t="s">
        <v>145</v>
      </c>
      <c r="R7" s="94"/>
      <c r="S7" s="94"/>
      <c r="T7" s="94"/>
      <c r="U7" s="94"/>
    </row>
    <row r="8" spans="1:21" s="12" customFormat="1" ht="12.75" thickBot="1">
      <c r="A8" s="9"/>
      <c r="B8" s="8"/>
      <c r="C8" s="10"/>
      <c r="D8" s="10"/>
      <c r="E8" s="11"/>
      <c r="F8" s="45"/>
      <c r="G8" s="126"/>
      <c r="H8" s="127"/>
      <c r="I8" s="128"/>
      <c r="J8" s="129"/>
      <c r="O8" s="93">
        <v>1</v>
      </c>
      <c r="P8" s="93">
        <v>0</v>
      </c>
      <c r="Q8" s="94" t="s">
        <v>146</v>
      </c>
      <c r="R8" s="94"/>
      <c r="S8" s="94"/>
      <c r="T8" s="94"/>
      <c r="U8" s="94"/>
    </row>
    <row r="9" spans="1:21" s="12" customFormat="1">
      <c r="A9" s="21"/>
      <c r="B9" s="22"/>
      <c r="C9" s="23"/>
      <c r="D9" s="23"/>
      <c r="E9" s="24"/>
      <c r="F9" s="24"/>
      <c r="G9" s="25"/>
      <c r="H9" s="127"/>
      <c r="I9" s="133"/>
      <c r="J9" s="105"/>
      <c r="K9" s="106"/>
      <c r="L9" s="106"/>
      <c r="M9" s="107"/>
      <c r="O9" s="90">
        <v>2</v>
      </c>
      <c r="P9" s="90">
        <v>1</v>
      </c>
      <c r="Q9" s="91" t="s">
        <v>147</v>
      </c>
      <c r="R9" s="91" t="s">
        <v>196</v>
      </c>
      <c r="S9" s="91">
        <v>566</v>
      </c>
      <c r="T9" s="91"/>
      <c r="U9" s="91"/>
    </row>
    <row r="10" spans="1:21" s="12" customFormat="1">
      <c r="A10" s="125" t="s">
        <v>171</v>
      </c>
      <c r="B10" s="30"/>
      <c r="C10" s="30"/>
      <c r="D10" s="34"/>
      <c r="E10" s="32"/>
      <c r="F10" s="32"/>
      <c r="G10" s="35"/>
      <c r="H10" s="127"/>
      <c r="I10" s="53"/>
      <c r="J10" s="125" t="s">
        <v>175</v>
      </c>
      <c r="K10" s="48"/>
      <c r="L10" s="48"/>
      <c r="M10" s="49"/>
      <c r="O10" s="90">
        <v>2</v>
      </c>
      <c r="P10" s="90">
        <v>1</v>
      </c>
      <c r="Q10" s="91" t="s">
        <v>148</v>
      </c>
      <c r="R10" s="91" t="s">
        <v>198</v>
      </c>
      <c r="S10" s="91">
        <v>995</v>
      </c>
      <c r="T10" s="91"/>
      <c r="U10" s="91"/>
    </row>
    <row r="11" spans="1:21" s="12" customFormat="1">
      <c r="A11" s="36" t="s">
        <v>6</v>
      </c>
      <c r="B11" s="30"/>
      <c r="C11" s="30"/>
      <c r="D11" s="34"/>
      <c r="E11" s="32"/>
      <c r="F11" s="32"/>
      <c r="G11" s="35"/>
      <c r="H11" s="127"/>
      <c r="I11" s="53"/>
      <c r="J11" s="36" t="s">
        <v>3</v>
      </c>
      <c r="K11" s="48"/>
      <c r="L11" s="48"/>
      <c r="M11" s="49"/>
      <c r="O11" s="90">
        <v>2</v>
      </c>
      <c r="P11" s="90">
        <v>1</v>
      </c>
      <c r="Q11" s="91" t="s">
        <v>149</v>
      </c>
      <c r="R11" s="91" t="s">
        <v>199</v>
      </c>
      <c r="S11" s="91">
        <v>993</v>
      </c>
      <c r="T11" s="91"/>
      <c r="U11" s="91"/>
    </row>
    <row r="12" spans="1:21" s="12" customFormat="1">
      <c r="A12" s="125" t="s">
        <v>177</v>
      </c>
      <c r="B12" s="37"/>
      <c r="C12" s="37"/>
      <c r="D12" s="42"/>
      <c r="E12" s="38"/>
      <c r="F12" s="38"/>
      <c r="G12" s="43"/>
      <c r="H12" s="127"/>
      <c r="I12" s="53"/>
      <c r="J12" s="125" t="s">
        <v>176</v>
      </c>
      <c r="K12" s="48"/>
      <c r="L12" s="48"/>
      <c r="M12" s="49"/>
      <c r="O12" s="90">
        <v>2</v>
      </c>
      <c r="P12" s="90">
        <v>1</v>
      </c>
      <c r="Q12" s="91" t="s">
        <v>150</v>
      </c>
      <c r="R12" s="91" t="s">
        <v>200</v>
      </c>
      <c r="S12" s="91">
        <v>992</v>
      </c>
      <c r="T12" s="91"/>
      <c r="U12" s="91"/>
    </row>
    <row r="13" spans="1:21">
      <c r="A13" s="136"/>
      <c r="B13" s="137"/>
      <c r="C13" s="138"/>
      <c r="D13" s="138"/>
      <c r="E13" s="139"/>
      <c r="F13" s="139"/>
      <c r="G13" s="26"/>
      <c r="H13" s="127"/>
      <c r="I13" s="53"/>
      <c r="J13" s="50"/>
      <c r="K13" s="67" t="s">
        <v>272</v>
      </c>
      <c r="L13" s="67" t="s">
        <v>2</v>
      </c>
      <c r="M13" s="46"/>
      <c r="O13" s="90">
        <v>2</v>
      </c>
      <c r="P13" s="90">
        <v>1</v>
      </c>
      <c r="Q13" s="91" t="s">
        <v>151</v>
      </c>
      <c r="R13" s="91" t="s">
        <v>197</v>
      </c>
      <c r="S13" s="91">
        <v>991</v>
      </c>
      <c r="T13" s="91"/>
      <c r="U13" s="91"/>
    </row>
    <row r="14" spans="1:21">
      <c r="A14" s="109" t="s">
        <v>271</v>
      </c>
      <c r="B14" s="110" t="s">
        <v>271</v>
      </c>
      <c r="C14" s="111" t="s">
        <v>261</v>
      </c>
      <c r="D14" s="112">
        <v>99</v>
      </c>
      <c r="E14" s="113">
        <v>99999</v>
      </c>
      <c r="F14" s="113">
        <v>99999</v>
      </c>
      <c r="G14" s="26"/>
      <c r="H14" s="45"/>
      <c r="I14" s="53"/>
      <c r="J14" s="66" t="s">
        <v>264</v>
      </c>
      <c r="K14" s="28"/>
      <c r="L14" s="27"/>
      <c r="M14" s="33" t="s">
        <v>1</v>
      </c>
      <c r="O14" s="95">
        <v>1</v>
      </c>
      <c r="P14" s="95">
        <v>0</v>
      </c>
      <c r="Q14" s="96" t="s">
        <v>152</v>
      </c>
      <c r="R14" s="96"/>
      <c r="S14" s="96"/>
      <c r="T14" s="96">
        <v>1</v>
      </c>
      <c r="U14" s="96"/>
    </row>
    <row r="15" spans="1:21" ht="12.75" thickBot="1">
      <c r="A15" s="140"/>
      <c r="B15" s="141"/>
      <c r="C15" s="142"/>
      <c r="D15" s="142"/>
      <c r="E15" s="143"/>
      <c r="F15" s="143"/>
      <c r="G15" s="144"/>
      <c r="H15" s="45"/>
      <c r="I15" s="53"/>
      <c r="J15" s="66" t="s">
        <v>265</v>
      </c>
      <c r="K15" s="28"/>
      <c r="L15" s="27"/>
      <c r="M15" s="33" t="s">
        <v>1</v>
      </c>
      <c r="O15" s="90">
        <v>2</v>
      </c>
      <c r="P15" s="90">
        <v>1</v>
      </c>
      <c r="Q15" s="91" t="s">
        <v>153</v>
      </c>
      <c r="R15" s="91" t="s">
        <v>193</v>
      </c>
      <c r="S15" s="91">
        <v>2035</v>
      </c>
      <c r="T15" s="91"/>
      <c r="U15" s="91"/>
    </row>
    <row r="16" spans="1:21" ht="12.75" thickBot="1">
      <c r="H16" s="45"/>
      <c r="I16" s="53"/>
      <c r="J16" s="66" t="s">
        <v>266</v>
      </c>
      <c r="K16" s="28"/>
      <c r="L16" s="27"/>
      <c r="M16" s="33" t="s">
        <v>1</v>
      </c>
      <c r="O16" s="90">
        <v>2</v>
      </c>
      <c r="P16" s="90">
        <v>1</v>
      </c>
      <c r="Q16" s="91" t="s">
        <v>154</v>
      </c>
      <c r="R16" s="91" t="s">
        <v>194</v>
      </c>
      <c r="S16" s="91">
        <v>2055</v>
      </c>
      <c r="T16" s="91"/>
      <c r="U16" s="91"/>
    </row>
    <row r="17" spans="1:21">
      <c r="A17" s="150"/>
      <c r="B17" s="150"/>
      <c r="C17" s="150"/>
      <c r="D17" s="151"/>
      <c r="E17" s="152"/>
      <c r="F17" s="152"/>
      <c r="G17" s="153"/>
      <c r="H17" s="45"/>
      <c r="I17" s="53"/>
      <c r="J17" s="66" t="s">
        <v>267</v>
      </c>
      <c r="K17" s="28" t="s">
        <v>270</v>
      </c>
      <c r="L17" s="27" t="str">
        <f>CONCATENATE(K17,nZapati1,CHAR(10),nZapati2,CHAR(10),nZapati3)</f>
        <v>&amp;"Arial"&amp;8GRADIOR TECH a.s., Křižíkova 68, 660 90 Brno, DIČ: CZ63473542
Zapsána v Obchodním rejstříku vedeném Krajským soudem v Brně, oddíl B, vložka 1671
tel.: +420 538 717 700, fax: +420 538 717 701, www.gradior.cz</v>
      </c>
      <c r="M17" s="33" t="s">
        <v>1</v>
      </c>
      <c r="O17" s="92">
        <v>2</v>
      </c>
      <c r="P17" s="92">
        <v>1</v>
      </c>
      <c r="Q17" s="29" t="s">
        <v>155</v>
      </c>
      <c r="R17" s="29" t="s">
        <v>195</v>
      </c>
      <c r="S17" s="29">
        <v>1363</v>
      </c>
      <c r="T17" s="29"/>
      <c r="U17" s="29"/>
    </row>
    <row r="18" spans="1:21">
      <c r="A18" s="125" t="s">
        <v>172</v>
      </c>
      <c r="B18" s="30"/>
      <c r="C18" s="30"/>
      <c r="D18" s="34"/>
      <c r="E18" s="32"/>
      <c r="F18" s="32"/>
      <c r="G18" s="35"/>
      <c r="H18" s="45"/>
      <c r="I18" s="53"/>
      <c r="J18" s="66" t="s">
        <v>268</v>
      </c>
      <c r="K18" s="29"/>
      <c r="L18" s="27"/>
      <c r="M18" s="33" t="s">
        <v>1</v>
      </c>
      <c r="O18" s="97">
        <v>1</v>
      </c>
      <c r="P18" s="97">
        <v>0</v>
      </c>
      <c r="Q18" s="98" t="s">
        <v>156</v>
      </c>
      <c r="R18" s="98"/>
      <c r="S18" s="98"/>
      <c r="T18" s="98"/>
      <c r="U18" s="29" t="s">
        <v>201</v>
      </c>
    </row>
    <row r="19" spans="1:21">
      <c r="A19" s="36" t="s">
        <v>167</v>
      </c>
      <c r="B19" s="37"/>
      <c r="C19" s="37"/>
      <c r="D19" s="42"/>
      <c r="E19" s="38"/>
      <c r="F19" s="38"/>
      <c r="G19" s="43"/>
      <c r="H19" s="45"/>
      <c r="I19" s="53"/>
      <c r="J19" s="66" t="s">
        <v>269</v>
      </c>
      <c r="K19" s="29" t="s">
        <v>0</v>
      </c>
      <c r="L19" s="27" t="str">
        <f>CONCATENATE(K19, "&amp;P(&amp;N)")</f>
        <v>&amp;"Arial,Tučné"&amp;10&amp;P(&amp;N)</v>
      </c>
      <c r="M19" s="33" t="s">
        <v>1</v>
      </c>
      <c r="O19" s="97">
        <v>2</v>
      </c>
      <c r="P19" s="97">
        <v>0</v>
      </c>
      <c r="Q19" s="98" t="s">
        <v>157</v>
      </c>
      <c r="R19" s="98"/>
      <c r="S19" s="98"/>
      <c r="T19" s="98"/>
      <c r="U19" s="29" t="s">
        <v>201</v>
      </c>
    </row>
    <row r="20" spans="1:21" ht="12.75" thickBot="1">
      <c r="A20" s="125" t="s">
        <v>178</v>
      </c>
      <c r="B20" s="37"/>
      <c r="C20" s="37"/>
      <c r="D20" s="42"/>
      <c r="E20" s="38"/>
      <c r="F20" s="38"/>
      <c r="G20" s="43"/>
      <c r="H20" s="45"/>
      <c r="I20" s="132"/>
      <c r="J20" s="124"/>
      <c r="K20" s="124"/>
      <c r="L20" s="131"/>
      <c r="M20" s="108"/>
      <c r="O20" s="92">
        <v>3</v>
      </c>
      <c r="P20" s="92">
        <v>1</v>
      </c>
      <c r="Q20" s="29" t="s">
        <v>158</v>
      </c>
      <c r="R20" s="29" t="s">
        <v>188</v>
      </c>
      <c r="S20" s="29">
        <v>107</v>
      </c>
      <c r="T20" s="29"/>
      <c r="U20" s="29" t="s">
        <v>201</v>
      </c>
    </row>
    <row r="21" spans="1:21" ht="12.75" thickBot="1">
      <c r="A21" s="50"/>
      <c r="B21" s="145"/>
      <c r="C21" s="146"/>
      <c r="D21" s="146"/>
      <c r="E21" s="147"/>
      <c r="F21" s="148"/>
      <c r="G21" s="149"/>
      <c r="H21" s="45"/>
      <c r="I21" s="8"/>
      <c r="J21" s="8"/>
      <c r="K21" s="60"/>
      <c r="L21" s="60"/>
      <c r="M21" s="60"/>
      <c r="O21" s="97">
        <v>2</v>
      </c>
      <c r="P21" s="97">
        <v>0</v>
      </c>
      <c r="Q21" s="98" t="s">
        <v>159</v>
      </c>
      <c r="R21" s="98"/>
      <c r="S21" s="98"/>
      <c r="T21" s="98"/>
      <c r="U21" s="29" t="s">
        <v>144</v>
      </c>
    </row>
    <row r="22" spans="1:21">
      <c r="A22" s="99" t="s">
        <v>168</v>
      </c>
      <c r="B22" s="101"/>
      <c r="C22" s="102"/>
      <c r="D22" s="122"/>
      <c r="E22" s="101"/>
      <c r="F22" s="123"/>
      <c r="G22" s="26"/>
      <c r="I22" s="133"/>
      <c r="J22" s="105"/>
      <c r="K22" s="106"/>
      <c r="L22" s="106"/>
      <c r="M22" s="107"/>
      <c r="O22" s="92">
        <v>3</v>
      </c>
      <c r="P22" s="92">
        <v>1</v>
      </c>
      <c r="Q22" s="29" t="s">
        <v>160</v>
      </c>
      <c r="R22" s="29" t="s">
        <v>189</v>
      </c>
      <c r="S22" s="29">
        <v>90</v>
      </c>
      <c r="T22" s="29"/>
      <c r="U22" s="29" t="s">
        <v>143</v>
      </c>
    </row>
    <row r="23" spans="1:21">
      <c r="A23" s="114" t="s">
        <v>168</v>
      </c>
      <c r="B23" s="115" t="s">
        <v>168</v>
      </c>
      <c r="C23" s="111"/>
      <c r="D23" s="112"/>
      <c r="E23" s="113"/>
      <c r="F23" s="113"/>
      <c r="G23" s="26"/>
      <c r="I23" s="53"/>
      <c r="J23" s="125" t="s">
        <v>179</v>
      </c>
      <c r="K23" s="48"/>
      <c r="L23" s="48"/>
      <c r="M23" s="49"/>
      <c r="O23" s="92">
        <v>3</v>
      </c>
      <c r="P23" s="92">
        <v>1</v>
      </c>
      <c r="Q23" s="29" t="s">
        <v>161</v>
      </c>
      <c r="R23" s="29" t="s">
        <v>190</v>
      </c>
      <c r="S23" s="29">
        <v>737</v>
      </c>
      <c r="T23" s="29"/>
      <c r="U23" s="29" t="s">
        <v>144</v>
      </c>
    </row>
    <row r="24" spans="1:21">
      <c r="A24" s="116" t="s">
        <v>168</v>
      </c>
      <c r="B24" s="117" t="s">
        <v>168</v>
      </c>
      <c r="C24" s="118" t="s">
        <v>168</v>
      </c>
      <c r="D24" s="119" t="s">
        <v>168</v>
      </c>
      <c r="E24" s="113"/>
      <c r="F24" s="113"/>
      <c r="G24" s="26"/>
      <c r="I24" s="53"/>
      <c r="J24" s="154" t="s">
        <v>180</v>
      </c>
      <c r="K24" s="48"/>
      <c r="L24" s="48"/>
      <c r="M24" s="49"/>
      <c r="O24" s="92">
        <v>3</v>
      </c>
      <c r="P24" s="92">
        <v>1</v>
      </c>
      <c r="Q24" s="29" t="s">
        <v>133</v>
      </c>
      <c r="R24" s="29" t="s">
        <v>134</v>
      </c>
      <c r="S24" s="29">
        <v>732</v>
      </c>
      <c r="T24" s="29"/>
      <c r="U24" s="29" t="s">
        <v>144</v>
      </c>
    </row>
    <row r="25" spans="1:21">
      <c r="A25" s="116" t="s">
        <v>168</v>
      </c>
      <c r="B25" s="117" t="s">
        <v>168</v>
      </c>
      <c r="C25" s="118" t="s">
        <v>168</v>
      </c>
      <c r="D25" s="119" t="s">
        <v>168</v>
      </c>
      <c r="E25" s="120" t="s">
        <v>168</v>
      </c>
      <c r="F25" s="120"/>
      <c r="G25" s="26"/>
      <c r="I25" s="53"/>
      <c r="J25" s="155" t="s">
        <v>181</v>
      </c>
      <c r="K25" s="48"/>
      <c r="L25" s="48"/>
      <c r="M25" s="49"/>
      <c r="O25" s="97">
        <v>1</v>
      </c>
      <c r="P25" s="97">
        <v>0</v>
      </c>
      <c r="Q25" s="98" t="s">
        <v>162</v>
      </c>
      <c r="R25" s="98"/>
      <c r="S25" s="98"/>
      <c r="T25" s="98">
        <v>1</v>
      </c>
      <c r="U25" s="29" t="s">
        <v>202</v>
      </c>
    </row>
    <row r="26" spans="1:21">
      <c r="A26" s="116" t="s">
        <v>168</v>
      </c>
      <c r="B26" s="117" t="s">
        <v>168</v>
      </c>
      <c r="C26" s="118" t="s">
        <v>168</v>
      </c>
      <c r="D26" s="119" t="s">
        <v>168</v>
      </c>
      <c r="E26" s="120" t="s">
        <v>168</v>
      </c>
      <c r="F26" s="120" t="s">
        <v>168</v>
      </c>
      <c r="G26" s="26"/>
      <c r="I26" s="53"/>
      <c r="J26" s="155" t="s">
        <v>182</v>
      </c>
      <c r="K26" s="48"/>
      <c r="L26" s="48"/>
      <c r="M26" s="49"/>
      <c r="O26" s="92">
        <v>2</v>
      </c>
      <c r="P26" s="92">
        <v>1</v>
      </c>
      <c r="Q26" s="29" t="s">
        <v>163</v>
      </c>
      <c r="R26" s="29" t="s">
        <v>191</v>
      </c>
      <c r="S26" s="29">
        <v>489</v>
      </c>
      <c r="T26" s="29"/>
      <c r="U26" s="29" t="s">
        <v>202</v>
      </c>
    </row>
    <row r="27" spans="1:21" ht="12.75" thickBot="1">
      <c r="A27" s="109"/>
      <c r="B27" s="110" t="s">
        <v>168</v>
      </c>
      <c r="C27" s="111" t="s">
        <v>168</v>
      </c>
      <c r="D27" s="112" t="s">
        <v>168</v>
      </c>
      <c r="E27" s="113"/>
      <c r="F27" s="113"/>
      <c r="G27" s="26"/>
      <c r="I27" s="156"/>
      <c r="J27" s="157"/>
      <c r="K27" s="158"/>
      <c r="L27" s="158"/>
      <c r="M27" s="159"/>
      <c r="O27" s="97">
        <v>2</v>
      </c>
      <c r="P27" s="97">
        <v>0</v>
      </c>
      <c r="Q27" s="98" t="s">
        <v>186</v>
      </c>
      <c r="R27" s="98"/>
      <c r="S27" s="98"/>
      <c r="T27" s="98">
        <v>1</v>
      </c>
      <c r="U27" s="29" t="s">
        <v>207</v>
      </c>
    </row>
    <row r="28" spans="1:21">
      <c r="A28" s="109"/>
      <c r="B28" s="110" t="s">
        <v>168</v>
      </c>
      <c r="C28" s="111" t="s">
        <v>168</v>
      </c>
      <c r="D28" s="112" t="s">
        <v>168</v>
      </c>
      <c r="E28" s="113" t="s">
        <v>168</v>
      </c>
      <c r="F28" s="113"/>
      <c r="G28" s="26"/>
      <c r="J28" s="8"/>
      <c r="L28" s="60"/>
      <c r="M28" s="60"/>
      <c r="O28" s="92">
        <v>3</v>
      </c>
      <c r="P28" s="92">
        <v>1</v>
      </c>
      <c r="Q28" s="29" t="s">
        <v>187</v>
      </c>
      <c r="R28" s="29" t="s">
        <v>192</v>
      </c>
      <c r="S28" s="29"/>
      <c r="T28" s="29"/>
      <c r="U28" s="29" t="s">
        <v>207</v>
      </c>
    </row>
    <row r="29" spans="1:21">
      <c r="A29" s="109"/>
      <c r="B29" s="110" t="s">
        <v>168</v>
      </c>
      <c r="C29" s="111" t="s">
        <v>168</v>
      </c>
      <c r="D29" s="112" t="s">
        <v>168</v>
      </c>
      <c r="E29" s="113" t="s">
        <v>168</v>
      </c>
      <c r="F29" s="113" t="s">
        <v>168</v>
      </c>
      <c r="G29" s="26"/>
      <c r="J29" s="69"/>
      <c r="K29" s="160" t="s">
        <v>15</v>
      </c>
      <c r="L29" s="60"/>
      <c r="M29" s="60"/>
      <c r="O29" s="97">
        <v>1</v>
      </c>
      <c r="P29" s="97">
        <v>0</v>
      </c>
      <c r="Q29" s="98" t="s">
        <v>164</v>
      </c>
      <c r="R29" s="98"/>
      <c r="S29" s="98"/>
      <c r="T29" s="98">
        <v>1</v>
      </c>
      <c r="U29" s="98"/>
    </row>
    <row r="30" spans="1:21" ht="12.75">
      <c r="A30" s="109"/>
      <c r="B30" s="121" t="s">
        <v>168</v>
      </c>
      <c r="C30" s="111"/>
      <c r="D30" s="112"/>
      <c r="E30" s="113"/>
      <c r="F30" s="113"/>
      <c r="G30" s="26"/>
      <c r="J30" s="63" t="s">
        <v>8</v>
      </c>
      <c r="K30" s="64" t="s">
        <v>231</v>
      </c>
      <c r="L30" s="65" t="s">
        <v>339</v>
      </c>
      <c r="M30" s="60"/>
      <c r="O30" s="92">
        <v>2</v>
      </c>
      <c r="P30" s="92">
        <v>1</v>
      </c>
      <c r="Q30" s="29" t="s">
        <v>165</v>
      </c>
      <c r="R30" s="29"/>
      <c r="S30" s="29"/>
      <c r="T30" s="29"/>
      <c r="U30" s="29"/>
    </row>
    <row r="31" spans="1:21" ht="12.75">
      <c r="A31" s="109"/>
      <c r="B31" s="110"/>
      <c r="C31" s="111"/>
      <c r="D31" s="112"/>
      <c r="E31" s="113"/>
      <c r="F31" s="113"/>
      <c r="G31" s="26"/>
      <c r="J31" s="63" t="s">
        <v>9</v>
      </c>
      <c r="K31" s="64" t="s">
        <v>232</v>
      </c>
      <c r="L31" s="65" t="s">
        <v>340</v>
      </c>
      <c r="M31" s="60"/>
      <c r="O31" s="92">
        <v>2</v>
      </c>
      <c r="P31" s="92">
        <v>1</v>
      </c>
      <c r="Q31" s="29" t="s">
        <v>166</v>
      </c>
      <c r="R31" s="29"/>
      <c r="S31" s="29"/>
      <c r="T31" s="29"/>
      <c r="U31" s="29"/>
    </row>
    <row r="32" spans="1:21" ht="13.5" thickBot="1">
      <c r="A32" s="140"/>
      <c r="B32" s="141"/>
      <c r="C32" s="142"/>
      <c r="D32" s="142"/>
      <c r="E32" s="143"/>
      <c r="F32" s="143"/>
      <c r="G32" s="144"/>
      <c r="J32" s="63" t="s">
        <v>10</v>
      </c>
      <c r="K32" s="64" t="s">
        <v>233</v>
      </c>
      <c r="L32" s="65" t="s">
        <v>341</v>
      </c>
    </row>
    <row r="33" spans="8:12" ht="12.75">
      <c r="J33" s="63" t="s">
        <v>11</v>
      </c>
      <c r="K33" s="64" t="s">
        <v>234</v>
      </c>
      <c r="L33" s="65" t="s">
        <v>342</v>
      </c>
    </row>
    <row r="34" spans="8:12" ht="12.75">
      <c r="J34" s="63" t="s">
        <v>12</v>
      </c>
      <c r="K34" s="64" t="s">
        <v>235</v>
      </c>
      <c r="L34" s="65" t="s">
        <v>343</v>
      </c>
    </row>
    <row r="35" spans="8:12" ht="12.75">
      <c r="H35" s="45"/>
      <c r="J35" s="63" t="s">
        <v>13</v>
      </c>
      <c r="K35" s="64" t="s">
        <v>236</v>
      </c>
      <c r="L35" s="65" t="s">
        <v>344</v>
      </c>
    </row>
    <row r="36" spans="8:12" ht="12.75">
      <c r="H36" s="45"/>
      <c r="J36" s="63" t="s">
        <v>14</v>
      </c>
      <c r="K36" s="64" t="s">
        <v>237</v>
      </c>
      <c r="L36" s="65" t="s">
        <v>345</v>
      </c>
    </row>
    <row r="37" spans="8:12">
      <c r="H37" s="45"/>
      <c r="J37" s="60"/>
      <c r="K37" s="60"/>
      <c r="L37" s="82"/>
    </row>
    <row r="38" spans="8:12">
      <c r="H38" s="45"/>
      <c r="J38" s="69"/>
      <c r="K38" s="160" t="s">
        <v>17</v>
      </c>
    </row>
    <row r="39" spans="8:12" ht="12.75">
      <c r="H39" s="45"/>
      <c r="J39" s="63" t="s">
        <v>19</v>
      </c>
      <c r="K39" s="64" t="s">
        <v>250</v>
      </c>
      <c r="L39" s="65" t="s">
        <v>353</v>
      </c>
    </row>
    <row r="40" spans="8:12" ht="12.75">
      <c r="H40" s="45"/>
      <c r="J40" s="63" t="s">
        <v>20</v>
      </c>
      <c r="K40" s="64" t="s">
        <v>251</v>
      </c>
      <c r="L40" s="65" t="s">
        <v>244</v>
      </c>
    </row>
    <row r="41" spans="8:12" ht="12.75">
      <c r="H41" s="45"/>
      <c r="J41" s="63" t="s">
        <v>21</v>
      </c>
      <c r="K41" s="64" t="s">
        <v>252</v>
      </c>
      <c r="L41" s="65" t="s">
        <v>244</v>
      </c>
    </row>
    <row r="42" spans="8:12" ht="12.75">
      <c r="J42" s="63" t="s">
        <v>22</v>
      </c>
      <c r="K42" s="64" t="s">
        <v>253</v>
      </c>
      <c r="L42" s="65" t="s">
        <v>244</v>
      </c>
    </row>
    <row r="43" spans="8:12" ht="12.75">
      <c r="J43" s="63" t="s">
        <v>23</v>
      </c>
      <c r="K43" s="64" t="s">
        <v>254</v>
      </c>
      <c r="L43" s="65" t="s">
        <v>244</v>
      </c>
    </row>
    <row r="44" spans="8:12" ht="12.75">
      <c r="J44" s="63" t="s">
        <v>123</v>
      </c>
      <c r="K44" s="64" t="s">
        <v>128</v>
      </c>
      <c r="L44" s="65" t="s">
        <v>244</v>
      </c>
    </row>
    <row r="45" spans="8:12" ht="12.75">
      <c r="J45" s="63" t="s">
        <v>124</v>
      </c>
      <c r="K45" s="64" t="s">
        <v>129</v>
      </c>
      <c r="L45" s="65" t="s">
        <v>244</v>
      </c>
    </row>
    <row r="46" spans="8:12" ht="12.75">
      <c r="J46" s="63" t="s">
        <v>125</v>
      </c>
      <c r="K46" s="64" t="s">
        <v>130</v>
      </c>
      <c r="L46" s="65" t="s">
        <v>244</v>
      </c>
    </row>
    <row r="47" spans="8:12" ht="12.75">
      <c r="J47" s="63" t="s">
        <v>126</v>
      </c>
      <c r="K47" s="64" t="s">
        <v>131</v>
      </c>
      <c r="L47" s="65" t="s">
        <v>244</v>
      </c>
    </row>
    <row r="48" spans="8:12" ht="12.75">
      <c r="J48" s="63" t="s">
        <v>127</v>
      </c>
      <c r="K48" s="64" t="s">
        <v>132</v>
      </c>
      <c r="L48" s="65" t="s">
        <v>244</v>
      </c>
    </row>
    <row r="49" spans="10:12" ht="12.75">
      <c r="J49" s="63" t="s">
        <v>18</v>
      </c>
      <c r="K49" s="64" t="s">
        <v>16</v>
      </c>
      <c r="L49" s="68" t="s">
        <v>244</v>
      </c>
    </row>
    <row r="50" spans="10:12">
      <c r="J50" s="8"/>
    </row>
    <row r="51" spans="10:12">
      <c r="J51" s="76"/>
      <c r="K51" s="160" t="s">
        <v>185</v>
      </c>
    </row>
    <row r="52" spans="10:12" ht="12.75">
      <c r="J52" s="73" t="s">
        <v>26</v>
      </c>
      <c r="K52" s="64" t="s">
        <v>24</v>
      </c>
      <c r="L52" s="70" t="s">
        <v>346</v>
      </c>
    </row>
    <row r="53" spans="10:12" ht="12.75">
      <c r="J53" s="73" t="s">
        <v>27</v>
      </c>
      <c r="K53" s="64" t="s">
        <v>249</v>
      </c>
      <c r="L53" s="70" t="s">
        <v>347</v>
      </c>
    </row>
    <row r="54" spans="10:12" ht="12.75">
      <c r="J54" s="74" t="s">
        <v>28</v>
      </c>
      <c r="K54" s="64" t="s">
        <v>241</v>
      </c>
      <c r="L54" s="70" t="s">
        <v>347</v>
      </c>
    </row>
    <row r="55" spans="10:12" ht="12.75">
      <c r="J55" s="74" t="s">
        <v>37</v>
      </c>
      <c r="K55" s="77" t="s">
        <v>238</v>
      </c>
      <c r="L55" s="70" t="s">
        <v>354</v>
      </c>
    </row>
    <row r="56" spans="10:12" ht="12.75">
      <c r="J56" s="74" t="s">
        <v>203</v>
      </c>
      <c r="K56" s="77" t="s">
        <v>204</v>
      </c>
      <c r="L56" s="70" t="s">
        <v>350</v>
      </c>
    </row>
    <row r="57" spans="10:12" ht="13.5">
      <c r="J57" s="74" t="s">
        <v>29</v>
      </c>
      <c r="K57" s="64" t="s">
        <v>239</v>
      </c>
      <c r="L57" s="71" t="s">
        <v>355</v>
      </c>
    </row>
    <row r="58" spans="10:12" ht="13.5">
      <c r="J58" s="74" t="s">
        <v>36</v>
      </c>
      <c r="K58" s="78" t="s">
        <v>240</v>
      </c>
      <c r="L58" s="71" t="s">
        <v>351</v>
      </c>
    </row>
    <row r="59" spans="10:12" ht="13.5">
      <c r="J59" s="74" t="s">
        <v>30</v>
      </c>
      <c r="K59" s="64" t="s">
        <v>25</v>
      </c>
      <c r="L59" s="71" t="s">
        <v>348</v>
      </c>
    </row>
    <row r="60" spans="10:12" ht="13.5">
      <c r="J60" s="75" t="s">
        <v>31</v>
      </c>
      <c r="K60" s="64" t="s">
        <v>242</v>
      </c>
      <c r="L60" s="72" t="s">
        <v>349</v>
      </c>
    </row>
    <row r="61" spans="10:12" ht="13.5">
      <c r="J61" s="75" t="s">
        <v>35</v>
      </c>
      <c r="K61" s="79" t="s">
        <v>243</v>
      </c>
      <c r="L61" s="72" t="s">
        <v>352</v>
      </c>
    </row>
    <row r="62" spans="10:12">
      <c r="J62" s="8"/>
    </row>
    <row r="63" spans="10:12">
      <c r="J63" s="76"/>
      <c r="K63" s="160" t="s">
        <v>34</v>
      </c>
    </row>
    <row r="64" spans="10:12" ht="12.75">
      <c r="J64" s="75" t="s">
        <v>33</v>
      </c>
      <c r="K64" s="83" t="s">
        <v>32</v>
      </c>
      <c r="L64" s="70" t="s">
        <v>244</v>
      </c>
    </row>
    <row r="65" spans="10:12">
      <c r="J65" s="8"/>
    </row>
    <row r="66" spans="10:12">
      <c r="J66" s="76"/>
      <c r="K66" s="160" t="s">
        <v>122</v>
      </c>
    </row>
    <row r="67" spans="10:12" ht="12.75">
      <c r="J67" s="63" t="s">
        <v>38</v>
      </c>
      <c r="K67" s="84" t="s">
        <v>245</v>
      </c>
      <c r="L67" s="80" t="s">
        <v>273</v>
      </c>
    </row>
    <row r="68" spans="10:12" ht="12.75">
      <c r="J68" s="63" t="s">
        <v>39</v>
      </c>
      <c r="K68" s="64" t="s">
        <v>246</v>
      </c>
      <c r="L68" s="80" t="s">
        <v>274</v>
      </c>
    </row>
    <row r="69" spans="10:12" ht="12.75">
      <c r="J69" s="63" t="s">
        <v>40</v>
      </c>
      <c r="K69" s="64" t="s">
        <v>247</v>
      </c>
      <c r="L69" s="80" t="s">
        <v>275</v>
      </c>
    </row>
    <row r="70" spans="10:12" ht="12.75">
      <c r="J70" s="63" t="s">
        <v>41</v>
      </c>
      <c r="K70" s="64" t="s">
        <v>248</v>
      </c>
      <c r="L70" s="80" t="s">
        <v>276</v>
      </c>
    </row>
    <row r="71" spans="10:12" ht="12.75">
      <c r="J71" s="63" t="s">
        <v>8</v>
      </c>
      <c r="K71" s="64" t="s">
        <v>209</v>
      </c>
      <c r="L71" s="80" t="s">
        <v>277</v>
      </c>
    </row>
    <row r="72" spans="10:12" ht="12.75">
      <c r="J72" s="63" t="s">
        <v>9</v>
      </c>
      <c r="K72" s="64" t="s">
        <v>210</v>
      </c>
      <c r="L72" s="81" t="s">
        <v>278</v>
      </c>
    </row>
    <row r="73" spans="10:12" ht="12.75">
      <c r="J73" s="63" t="s">
        <v>10</v>
      </c>
      <c r="K73" s="64" t="s">
        <v>211</v>
      </c>
      <c r="L73" s="81" t="s">
        <v>279</v>
      </c>
    </row>
    <row r="74" spans="10:12" ht="12.75">
      <c r="J74" s="63" t="s">
        <v>11</v>
      </c>
      <c r="K74" s="64" t="s">
        <v>212</v>
      </c>
      <c r="L74" s="81" t="s">
        <v>280</v>
      </c>
    </row>
    <row r="75" spans="10:12" ht="12.75">
      <c r="J75" s="63" t="s">
        <v>12</v>
      </c>
      <c r="K75" s="64" t="s">
        <v>213</v>
      </c>
      <c r="L75" s="81" t="s">
        <v>281</v>
      </c>
    </row>
    <row r="76" spans="10:12" ht="12.75">
      <c r="J76" s="63" t="s">
        <v>13</v>
      </c>
      <c r="K76" s="64" t="s">
        <v>214</v>
      </c>
      <c r="L76" s="81" t="s">
        <v>282</v>
      </c>
    </row>
    <row r="77" spans="10:12" ht="12.75">
      <c r="J77" s="63" t="s">
        <v>14</v>
      </c>
      <c r="K77" s="64" t="s">
        <v>215</v>
      </c>
      <c r="L77" s="81" t="s">
        <v>283</v>
      </c>
    </row>
    <row r="78" spans="10:12" ht="12.75">
      <c r="J78" s="63" t="s">
        <v>42</v>
      </c>
      <c r="K78" s="64" t="s">
        <v>43</v>
      </c>
      <c r="L78" s="81" t="s">
        <v>284</v>
      </c>
    </row>
    <row r="79" spans="10:12" ht="12.75">
      <c r="J79" s="63" t="s">
        <v>26</v>
      </c>
      <c r="K79" s="64" t="s">
        <v>216</v>
      </c>
      <c r="L79" s="81" t="s">
        <v>285</v>
      </c>
    </row>
    <row r="80" spans="10:12" ht="12.75">
      <c r="J80" s="63" t="s">
        <v>27</v>
      </c>
      <c r="K80" s="64" t="s">
        <v>217</v>
      </c>
      <c r="L80" s="81" t="s">
        <v>286</v>
      </c>
    </row>
    <row r="81" spans="10:12" ht="12.75">
      <c r="J81" s="63" t="s">
        <v>28</v>
      </c>
      <c r="K81" s="64" t="s">
        <v>218</v>
      </c>
      <c r="L81" s="81" t="s">
        <v>287</v>
      </c>
    </row>
    <row r="82" spans="10:12" ht="12.75">
      <c r="J82" s="63" t="s">
        <v>31</v>
      </c>
      <c r="K82" s="64" t="s">
        <v>219</v>
      </c>
      <c r="L82" s="81" t="s">
        <v>288</v>
      </c>
    </row>
    <row r="83" spans="10:12" ht="12.75">
      <c r="J83" s="63" t="s">
        <v>31</v>
      </c>
      <c r="K83" s="64" t="s">
        <v>255</v>
      </c>
      <c r="L83" s="81" t="s">
        <v>289</v>
      </c>
    </row>
    <row r="84" spans="10:12" ht="12.75">
      <c r="J84" s="63" t="s">
        <v>44</v>
      </c>
      <c r="K84" s="64" t="s">
        <v>220</v>
      </c>
      <c r="L84" s="81" t="s">
        <v>290</v>
      </c>
    </row>
    <row r="85" spans="10:12" ht="12.75">
      <c r="J85" s="63" t="s">
        <v>29</v>
      </c>
      <c r="K85" s="64" t="s">
        <v>256</v>
      </c>
      <c r="L85" s="81" t="s">
        <v>291</v>
      </c>
    </row>
    <row r="86" spans="10:12" ht="12.75">
      <c r="J86" s="63" t="s">
        <v>30</v>
      </c>
      <c r="K86" s="64" t="s">
        <v>257</v>
      </c>
      <c r="L86" s="81" t="s">
        <v>292</v>
      </c>
    </row>
    <row r="87" spans="10:12" ht="12.75">
      <c r="J87" s="63" t="s">
        <v>45</v>
      </c>
      <c r="K87" s="64" t="s">
        <v>221</v>
      </c>
      <c r="L87" s="81" t="s">
        <v>293</v>
      </c>
    </row>
    <row r="88" spans="10:12" ht="12.75">
      <c r="J88" s="63" t="s">
        <v>46</v>
      </c>
      <c r="K88" s="64" t="s">
        <v>222</v>
      </c>
      <c r="L88" s="81" t="s">
        <v>294</v>
      </c>
    </row>
    <row r="89" spans="10:12" ht="12.75">
      <c r="J89" s="63" t="s">
        <v>47</v>
      </c>
      <c r="K89" s="64" t="s">
        <v>223</v>
      </c>
      <c r="L89" s="81" t="s">
        <v>295</v>
      </c>
    </row>
    <row r="90" spans="10:12" ht="12.75">
      <c r="J90" s="63" t="s">
        <v>48</v>
      </c>
      <c r="K90" s="64" t="s">
        <v>258</v>
      </c>
      <c r="L90" s="81" t="s">
        <v>296</v>
      </c>
    </row>
    <row r="91" spans="10:12" ht="12.75">
      <c r="J91" s="63" t="s">
        <v>49</v>
      </c>
      <c r="K91" s="64" t="s">
        <v>259</v>
      </c>
      <c r="L91" s="81" t="s">
        <v>297</v>
      </c>
    </row>
    <row r="92" spans="10:12" ht="12.75">
      <c r="J92" s="63" t="s">
        <v>50</v>
      </c>
      <c r="K92" s="64" t="s">
        <v>260</v>
      </c>
      <c r="L92" s="81" t="s">
        <v>298</v>
      </c>
    </row>
    <row r="93" spans="10:12" ht="12.75">
      <c r="J93" s="63" t="s">
        <v>205</v>
      </c>
      <c r="K93" s="64" t="s">
        <v>206</v>
      </c>
      <c r="L93" s="81" t="s">
        <v>299</v>
      </c>
    </row>
    <row r="94" spans="10:12" ht="12.75">
      <c r="J94" s="63" t="s">
        <v>51</v>
      </c>
      <c r="K94" s="64" t="s">
        <v>224</v>
      </c>
      <c r="L94" s="81" t="s">
        <v>300</v>
      </c>
    </row>
    <row r="95" spans="10:12" ht="12.75">
      <c r="J95" s="63" t="s">
        <v>52</v>
      </c>
      <c r="K95" s="64" t="s">
        <v>53</v>
      </c>
      <c r="L95" s="81" t="s">
        <v>301</v>
      </c>
    </row>
    <row r="96" spans="10:12" ht="12.75">
      <c r="J96" s="63" t="s">
        <v>54</v>
      </c>
      <c r="K96" s="64" t="s">
        <v>55</v>
      </c>
      <c r="L96" s="81" t="s">
        <v>302</v>
      </c>
    </row>
    <row r="97" spans="10:12" ht="12.75">
      <c r="J97" s="63" t="s">
        <v>56</v>
      </c>
      <c r="K97" s="64" t="s">
        <v>57</v>
      </c>
      <c r="L97" s="81" t="s">
        <v>303</v>
      </c>
    </row>
    <row r="98" spans="10:12" ht="12.75">
      <c r="J98" s="63" t="s">
        <v>58</v>
      </c>
      <c r="K98" s="64" t="s">
        <v>59</v>
      </c>
      <c r="L98" s="81" t="s">
        <v>304</v>
      </c>
    </row>
    <row r="99" spans="10:12" ht="12.75">
      <c r="J99" s="63" t="s">
        <v>60</v>
      </c>
      <c r="K99" s="64" t="s">
        <v>61</v>
      </c>
      <c r="L99" s="81" t="s">
        <v>305</v>
      </c>
    </row>
    <row r="100" spans="10:12" ht="12.75">
      <c r="J100" s="63" t="s">
        <v>62</v>
      </c>
      <c r="K100" s="64" t="s">
        <v>63</v>
      </c>
      <c r="L100" s="81" t="s">
        <v>306</v>
      </c>
    </row>
    <row r="101" spans="10:12" ht="12.75">
      <c r="J101" s="63" t="s">
        <v>64</v>
      </c>
      <c r="K101" s="64" t="s">
        <v>65</v>
      </c>
      <c r="L101" s="81" t="s">
        <v>307</v>
      </c>
    </row>
    <row r="102" spans="10:12" ht="12.75">
      <c r="J102" s="63" t="s">
        <v>66</v>
      </c>
      <c r="K102" s="64" t="s">
        <v>67</v>
      </c>
      <c r="L102" s="81" t="s">
        <v>308</v>
      </c>
    </row>
    <row r="103" spans="10:12" ht="12.75">
      <c r="J103" s="63" t="s">
        <v>68</v>
      </c>
      <c r="K103" s="64" t="s">
        <v>69</v>
      </c>
      <c r="L103" s="81" t="s">
        <v>309</v>
      </c>
    </row>
    <row r="104" spans="10:12" ht="12.75">
      <c r="J104" s="63" t="s">
        <v>70</v>
      </c>
      <c r="K104" s="64" t="s">
        <v>71</v>
      </c>
      <c r="L104" s="81" t="s">
        <v>310</v>
      </c>
    </row>
    <row r="105" spans="10:12" ht="12.75">
      <c r="J105" s="63" t="s">
        <v>72</v>
      </c>
      <c r="K105" s="64" t="s">
        <v>73</v>
      </c>
      <c r="L105" s="81" t="s">
        <v>311</v>
      </c>
    </row>
    <row r="106" spans="10:12" ht="12.75">
      <c r="J106" s="63" t="s">
        <v>74</v>
      </c>
      <c r="K106" s="64" t="s">
        <v>75</v>
      </c>
      <c r="L106" s="81" t="s">
        <v>312</v>
      </c>
    </row>
    <row r="107" spans="10:12" ht="12.75">
      <c r="J107" s="63" t="s">
        <v>76</v>
      </c>
      <c r="K107" s="64" t="s">
        <v>77</v>
      </c>
      <c r="L107" s="81" t="s">
        <v>313</v>
      </c>
    </row>
    <row r="108" spans="10:12" ht="12.75">
      <c r="J108" s="63" t="s">
        <v>78</v>
      </c>
      <c r="K108" s="64" t="s">
        <v>79</v>
      </c>
      <c r="L108" s="81" t="s">
        <v>314</v>
      </c>
    </row>
    <row r="109" spans="10:12" ht="12.75">
      <c r="J109" s="63" t="s">
        <v>80</v>
      </c>
      <c r="K109" s="64" t="s">
        <v>81</v>
      </c>
      <c r="L109" s="81" t="s">
        <v>315</v>
      </c>
    </row>
    <row r="110" spans="10:12" ht="12.75">
      <c r="J110" s="63" t="s">
        <v>82</v>
      </c>
      <c r="K110" s="64" t="s">
        <v>83</v>
      </c>
      <c r="L110" s="81" t="s">
        <v>316</v>
      </c>
    </row>
    <row r="111" spans="10:12" ht="12.75">
      <c r="J111" s="63" t="s">
        <v>84</v>
      </c>
      <c r="K111" s="64" t="s">
        <v>85</v>
      </c>
      <c r="L111" s="81" t="s">
        <v>317</v>
      </c>
    </row>
    <row r="112" spans="10:12" ht="12.75">
      <c r="J112" s="63" t="s">
        <v>86</v>
      </c>
      <c r="K112" s="64" t="s">
        <v>87</v>
      </c>
      <c r="L112" s="81" t="s">
        <v>318</v>
      </c>
    </row>
    <row r="113" spans="10:12" ht="12.75">
      <c r="J113" s="63" t="s">
        <v>88</v>
      </c>
      <c r="K113" s="64" t="s">
        <v>89</v>
      </c>
      <c r="L113" s="81" t="s">
        <v>319</v>
      </c>
    </row>
    <row r="114" spans="10:12" ht="12.75">
      <c r="J114" s="63" t="s">
        <v>90</v>
      </c>
      <c r="K114" s="64" t="s">
        <v>91</v>
      </c>
      <c r="L114" s="81" t="s">
        <v>320</v>
      </c>
    </row>
    <row r="115" spans="10:12" ht="12.75">
      <c r="J115" s="63" t="s">
        <v>92</v>
      </c>
      <c r="K115" s="64" t="s">
        <v>93</v>
      </c>
      <c r="L115" s="81" t="s">
        <v>321</v>
      </c>
    </row>
    <row r="116" spans="10:12" ht="12.75">
      <c r="J116" s="63" t="s">
        <v>94</v>
      </c>
      <c r="K116" s="64" t="s">
        <v>95</v>
      </c>
      <c r="L116" s="81" t="s">
        <v>322</v>
      </c>
    </row>
    <row r="117" spans="10:12" ht="12.75">
      <c r="J117" s="63" t="s">
        <v>96</v>
      </c>
      <c r="K117" s="64" t="s">
        <v>225</v>
      </c>
      <c r="L117" s="81" t="s">
        <v>323</v>
      </c>
    </row>
    <row r="118" spans="10:12" ht="12.75">
      <c r="J118" s="63" t="s">
        <v>97</v>
      </c>
      <c r="K118" s="64" t="s">
        <v>226</v>
      </c>
      <c r="L118" s="81" t="s">
        <v>324</v>
      </c>
    </row>
    <row r="119" spans="10:12" ht="12.75">
      <c r="J119" s="63" t="s">
        <v>98</v>
      </c>
      <c r="K119" s="64" t="s">
        <v>227</v>
      </c>
      <c r="L119" s="81" t="s">
        <v>325</v>
      </c>
    </row>
    <row r="120" spans="10:12" ht="12.75">
      <c r="J120" s="63" t="s">
        <v>99</v>
      </c>
      <c r="K120" s="64" t="s">
        <v>228</v>
      </c>
      <c r="L120" s="81" t="s">
        <v>261</v>
      </c>
    </row>
    <row r="121" spans="10:12" ht="12.75">
      <c r="J121" s="63" t="s">
        <v>100</v>
      </c>
      <c r="K121" s="64" t="s">
        <v>229</v>
      </c>
      <c r="L121" s="81" t="s">
        <v>326</v>
      </c>
    </row>
    <row r="122" spans="10:12" ht="12.75">
      <c r="J122" s="63" t="s">
        <v>101</v>
      </c>
      <c r="K122" s="64" t="s">
        <v>230</v>
      </c>
      <c r="L122" s="81" t="s">
        <v>327</v>
      </c>
    </row>
    <row r="123" spans="10:12" ht="12.75">
      <c r="J123" s="63" t="s">
        <v>102</v>
      </c>
      <c r="K123" s="64" t="s">
        <v>262</v>
      </c>
      <c r="L123" s="81" t="s">
        <v>328</v>
      </c>
    </row>
    <row r="124" spans="10:12" ht="12.75">
      <c r="J124" s="63" t="s">
        <v>103</v>
      </c>
      <c r="K124" s="64" t="s">
        <v>263</v>
      </c>
      <c r="L124" s="81" t="s">
        <v>329</v>
      </c>
    </row>
    <row r="125" spans="10:12" ht="12.75">
      <c r="J125" s="63" t="s">
        <v>104</v>
      </c>
      <c r="K125" s="64" t="s">
        <v>105</v>
      </c>
      <c r="L125" s="81" t="s">
        <v>330</v>
      </c>
    </row>
    <row r="126" spans="10:12" ht="12.75">
      <c r="J126" s="63" t="s">
        <v>106</v>
      </c>
      <c r="K126" s="64" t="s">
        <v>107</v>
      </c>
      <c r="L126" s="81" t="s">
        <v>331</v>
      </c>
    </row>
    <row r="127" spans="10:12" ht="12.75">
      <c r="J127" s="63" t="s">
        <v>108</v>
      </c>
      <c r="K127" s="64" t="s">
        <v>109</v>
      </c>
      <c r="L127" s="81" t="s">
        <v>332</v>
      </c>
    </row>
    <row r="128" spans="10:12" ht="12.75">
      <c r="J128" s="63" t="s">
        <v>110</v>
      </c>
      <c r="K128" s="64" t="s">
        <v>111</v>
      </c>
      <c r="L128" s="81" t="s">
        <v>333</v>
      </c>
    </row>
    <row r="129" spans="10:12" ht="12.75">
      <c r="J129" s="63" t="s">
        <v>112</v>
      </c>
      <c r="K129" s="64" t="s">
        <v>113</v>
      </c>
      <c r="L129" s="81" t="s">
        <v>334</v>
      </c>
    </row>
    <row r="130" spans="10:12" ht="12.75">
      <c r="J130" s="63" t="s">
        <v>114</v>
      </c>
      <c r="K130" s="64" t="s">
        <v>115</v>
      </c>
      <c r="L130" s="81" t="s">
        <v>335</v>
      </c>
    </row>
    <row r="131" spans="10:12" ht="12.75">
      <c r="J131" s="63" t="s">
        <v>116</v>
      </c>
      <c r="K131" s="64" t="s">
        <v>117</v>
      </c>
      <c r="L131" s="81" t="s">
        <v>336</v>
      </c>
    </row>
    <row r="132" spans="10:12" ht="12.75">
      <c r="J132" s="63" t="s">
        <v>118</v>
      </c>
      <c r="K132" s="64" t="s">
        <v>119</v>
      </c>
      <c r="L132" s="81" t="s">
        <v>337</v>
      </c>
    </row>
    <row r="133" spans="10:12" ht="12.75">
      <c r="J133" s="63" t="s">
        <v>120</v>
      </c>
      <c r="K133" s="64" t="s">
        <v>121</v>
      </c>
      <c r="L133" s="81" t="s">
        <v>338</v>
      </c>
    </row>
  </sheetData>
  <sheetProtection password="8C51" sheet="1" objects="1" scenarios="1" formatCells="0" insertRows="0" insertHyperlinks="0" deleteRows="0" selectLockedCells="1" selectUnlockedCells="1"/>
  <dataConsolidate/>
  <phoneticPr fontId="2" type="noConversion"/>
  <pageMargins left="0.78740157480314954" right="0.39370078740157477" top="0.19685039370078738" bottom="0.59055118110236215" header="0.19685039370078738" footer="0.19685039370078738"/>
  <pageSetup paperSize="9" scale="83" firstPageNumber="2" orientation="portrait" r:id="rId1"/>
  <headerFooter alignWithMargins="0">
    <oddFooter>&amp;R&amp;"Arial,Tučné"&amp;10&amp;P(&amp;N)&amp;L&amp;"Arial"&amp;8GRADIOR GROUP a.s., Křižíkova 68, 660 90 Brno, DIČ: CZ26232171
Zapsána v Obchodním rejstříku vedeném Krajským soudem v Brně, oddíl B, vložka 3467
tel.: +420 538 717 700, fax: +420 538 717 701, www.gradior.cz</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itle">
    <tabColor indexed="50"/>
  </sheetPr>
  <dimension ref="A1:K41"/>
  <sheetViews>
    <sheetView showGridLines="0" showRowColHeaders="0" tabSelected="1" workbookViewId="0">
      <selection activeCell="B3" sqref="B3:D3"/>
    </sheetView>
  </sheetViews>
  <sheetFormatPr defaultRowHeight="17.100000000000001" customHeight="1"/>
  <cols>
    <col min="1" max="4" width="22.7109375" style="1" customWidth="1"/>
    <col min="5" max="5" width="70.7109375" style="1" customWidth="1"/>
    <col min="6" max="11" width="9.140625" style="7"/>
    <col min="12" max="16384" width="9.140625" style="1"/>
  </cols>
  <sheetData>
    <row r="1" spans="1:4" ht="68.099999999999994" customHeight="1">
      <c r="A1" s="209" t="s">
        <v>245</v>
      </c>
      <c r="B1" s="210"/>
      <c r="C1" s="210"/>
      <c r="D1" s="210"/>
    </row>
    <row r="2" spans="1:4" ht="17.100000000000001" customHeight="1">
      <c r="A2" s="192"/>
      <c r="B2" s="192"/>
      <c r="C2" s="192"/>
      <c r="D2" s="192"/>
    </row>
    <row r="3" spans="1:4" ht="35.1" customHeight="1">
      <c r="A3" s="163" t="s">
        <v>277</v>
      </c>
      <c r="B3" s="195" t="s">
        <v>399</v>
      </c>
      <c r="C3" s="196"/>
      <c r="D3" s="196"/>
    </row>
    <row r="4" spans="1:4" ht="35.1" customHeight="1">
      <c r="A4" s="164" t="s">
        <v>278</v>
      </c>
      <c r="B4" s="214" t="s">
        <v>408</v>
      </c>
      <c r="C4" s="215"/>
      <c r="D4" s="215"/>
    </row>
    <row r="5" spans="1:4" ht="35.1" customHeight="1">
      <c r="A5" s="164" t="s">
        <v>279</v>
      </c>
      <c r="B5" s="214" t="s">
        <v>372</v>
      </c>
      <c r="C5" s="215"/>
      <c r="D5" s="215"/>
    </row>
    <row r="6" spans="1:4" ht="35.1" customHeight="1">
      <c r="A6" s="165" t="s">
        <v>281</v>
      </c>
      <c r="B6" s="204" t="s">
        <v>356</v>
      </c>
      <c r="C6" s="205"/>
      <c r="D6" s="205"/>
    </row>
    <row r="7" spans="1:4" ht="35.1" customHeight="1">
      <c r="A7" s="165" t="s">
        <v>282</v>
      </c>
      <c r="B7" s="204" t="s">
        <v>373</v>
      </c>
      <c r="C7" s="205"/>
      <c r="D7" s="205"/>
    </row>
    <row r="8" spans="1:4" ht="17.100000000000001" customHeight="1">
      <c r="A8" s="166"/>
      <c r="B8" s="193"/>
      <c r="C8" s="193"/>
      <c r="D8" s="194"/>
    </row>
    <row r="9" spans="1:4" ht="17.100000000000001" customHeight="1">
      <c r="A9" s="166" t="s">
        <v>300</v>
      </c>
      <c r="B9" s="193" t="s">
        <v>374</v>
      </c>
      <c r="C9" s="193"/>
      <c r="D9" s="194"/>
    </row>
    <row r="10" spans="1:4" ht="17.100000000000001" customHeight="1">
      <c r="A10" s="166"/>
      <c r="B10" s="193" t="str">
        <f>aProfese2</f>
        <v>     </v>
      </c>
      <c r="C10" s="193"/>
      <c r="D10" s="194"/>
    </row>
    <row r="11" spans="1:4" ht="17.100000000000001" customHeight="1">
      <c r="A11" s="166"/>
      <c r="B11" s="193" t="str">
        <f>aProfese3</f>
        <v>     </v>
      </c>
      <c r="C11" s="193"/>
      <c r="D11" s="194"/>
    </row>
    <row r="12" spans="1:4" ht="17.100000000000001" customHeight="1">
      <c r="A12" s="166"/>
      <c r="B12" s="193" t="str">
        <f>aProfese4</f>
        <v>     </v>
      </c>
      <c r="C12" s="193"/>
      <c r="D12" s="194"/>
    </row>
    <row r="13" spans="1:4" ht="17.100000000000001" customHeight="1">
      <c r="A13" s="166"/>
      <c r="B13" s="193" t="str">
        <f>aProfese5</f>
        <v>     </v>
      </c>
      <c r="C13" s="193"/>
      <c r="D13" s="194"/>
    </row>
    <row r="14" spans="1:4" ht="17.100000000000001" customHeight="1">
      <c r="A14" s="166"/>
      <c r="B14" s="193" t="str">
        <f>aProfese6</f>
        <v>     </v>
      </c>
      <c r="C14" s="193"/>
      <c r="D14" s="194"/>
    </row>
    <row r="15" spans="1:4" ht="17.100000000000001" customHeight="1">
      <c r="A15" s="166"/>
      <c r="B15" s="193" t="str">
        <f>aProfese7</f>
        <v>     </v>
      </c>
      <c r="C15" s="193"/>
      <c r="D15" s="194"/>
    </row>
    <row r="16" spans="1:4" ht="17.100000000000001" customHeight="1">
      <c r="A16" s="166"/>
      <c r="B16" s="193" t="str">
        <f>aProfese8</f>
        <v>     </v>
      </c>
      <c r="C16" s="193"/>
      <c r="D16" s="194"/>
    </row>
    <row r="17" spans="1:4" ht="17.100000000000001" customHeight="1">
      <c r="A17" s="166"/>
      <c r="B17" s="193" t="str">
        <f>aProfese9</f>
        <v>     </v>
      </c>
      <c r="C17" s="193"/>
      <c r="D17" s="194"/>
    </row>
    <row r="18" spans="1:4" ht="17.100000000000001" customHeight="1">
      <c r="A18" s="166"/>
      <c r="B18" s="193" t="str">
        <f>aProfese10</f>
        <v>     </v>
      </c>
      <c r="C18" s="193"/>
      <c r="D18" s="194"/>
    </row>
    <row r="19" spans="1:4" ht="17.100000000000001" customHeight="1">
      <c r="A19" s="211"/>
      <c r="B19" s="212"/>
      <c r="C19" s="212"/>
      <c r="D19" s="213"/>
    </row>
    <row r="20" spans="1:4" ht="81.95" customHeight="1">
      <c r="A20" s="206" t="s">
        <v>357</v>
      </c>
      <c r="B20" s="207"/>
      <c r="C20" s="207"/>
      <c r="D20" s="208"/>
    </row>
    <row r="21" spans="1:4" ht="14.1" customHeight="1">
      <c r="A21" s="197" t="s">
        <v>244</v>
      </c>
      <c r="B21" s="198"/>
      <c r="C21" s="198"/>
      <c r="D21" s="199"/>
    </row>
    <row r="22" spans="1:4" ht="14.1" customHeight="1">
      <c r="A22" s="200"/>
      <c r="B22" s="198"/>
      <c r="C22" s="198"/>
      <c r="D22" s="199"/>
    </row>
    <row r="23" spans="1:4" ht="14.1" customHeight="1">
      <c r="A23" s="200"/>
      <c r="B23" s="198"/>
      <c r="C23" s="198"/>
      <c r="D23" s="199"/>
    </row>
    <row r="24" spans="1:4" ht="14.1" customHeight="1">
      <c r="A24" s="200"/>
      <c r="B24" s="198"/>
      <c r="C24" s="198"/>
      <c r="D24" s="199"/>
    </row>
    <row r="25" spans="1:4" ht="14.1" customHeight="1">
      <c r="A25" s="200"/>
      <c r="B25" s="198"/>
      <c r="C25" s="198"/>
      <c r="D25" s="199"/>
    </row>
    <row r="26" spans="1:4" ht="14.1" customHeight="1">
      <c r="A26" s="200"/>
      <c r="B26" s="198"/>
      <c r="C26" s="198"/>
      <c r="D26" s="199"/>
    </row>
    <row r="27" spans="1:4" ht="14.1" customHeight="1">
      <c r="A27" s="200"/>
      <c r="B27" s="198"/>
      <c r="C27" s="198"/>
      <c r="D27" s="199"/>
    </row>
    <row r="28" spans="1:4" ht="14.1" customHeight="1">
      <c r="A28" s="200"/>
      <c r="B28" s="198"/>
      <c r="C28" s="198"/>
      <c r="D28" s="199"/>
    </row>
    <row r="29" spans="1:4" ht="14.1" customHeight="1">
      <c r="A29" s="200"/>
      <c r="B29" s="198"/>
      <c r="C29" s="198"/>
      <c r="D29" s="199"/>
    </row>
    <row r="30" spans="1:4" ht="14.1" customHeight="1">
      <c r="A30" s="200"/>
      <c r="B30" s="198"/>
      <c r="C30" s="198"/>
      <c r="D30" s="199"/>
    </row>
    <row r="31" spans="1:4" ht="14.1" customHeight="1">
      <c r="A31" s="200"/>
      <c r="B31" s="198"/>
      <c r="C31" s="198"/>
      <c r="D31" s="199"/>
    </row>
    <row r="32" spans="1:4" ht="14.1" customHeight="1">
      <c r="A32" s="200"/>
      <c r="B32" s="198"/>
      <c r="C32" s="198"/>
      <c r="D32" s="199"/>
    </row>
    <row r="33" spans="1:4" ht="14.1" customHeight="1">
      <c r="A33" s="200"/>
      <c r="B33" s="198"/>
      <c r="C33" s="198"/>
      <c r="D33" s="199"/>
    </row>
    <row r="34" spans="1:4" ht="14.1" customHeight="1">
      <c r="A34" s="200"/>
      <c r="B34" s="198"/>
      <c r="C34" s="198"/>
      <c r="D34" s="199"/>
    </row>
    <row r="35" spans="1:4" ht="14.1" customHeight="1">
      <c r="A35" s="201"/>
      <c r="B35" s="202"/>
      <c r="C35" s="202"/>
      <c r="D35" s="203"/>
    </row>
    <row r="36" spans="1:4" ht="17.100000000000001" customHeight="1">
      <c r="A36" s="167" t="s">
        <v>290</v>
      </c>
      <c r="B36" s="168" t="s">
        <v>383</v>
      </c>
      <c r="C36" s="167" t="s">
        <v>293</v>
      </c>
      <c r="D36" s="168" t="str">
        <f>aRevize</f>
        <v>R00</v>
      </c>
    </row>
    <row r="37" spans="1:4" ht="17.100000000000001" customHeight="1">
      <c r="A37" s="191"/>
      <c r="B37" s="191"/>
      <c r="C37" s="191"/>
      <c r="D37" s="191"/>
    </row>
    <row r="38" spans="1:4" ht="11.1" customHeight="1">
      <c r="A38" s="161" t="s">
        <v>375</v>
      </c>
      <c r="B38" s="4"/>
      <c r="C38" s="4"/>
      <c r="D38" s="4"/>
    </row>
    <row r="39" spans="1:4" ht="11.1" customHeight="1">
      <c r="A39" s="162" t="s">
        <v>275</v>
      </c>
      <c r="B39" s="5"/>
      <c r="C39" s="5"/>
      <c r="D39" s="5"/>
    </row>
    <row r="40" spans="1:4" ht="11.1" customHeight="1">
      <c r="A40" s="162" t="s">
        <v>376</v>
      </c>
      <c r="B40" s="5"/>
      <c r="C40" s="5"/>
      <c r="D40" s="5"/>
    </row>
    <row r="41" spans="1:4" ht="17.100000000000001" customHeight="1">
      <c r="A41" s="2"/>
      <c r="B41" s="3"/>
      <c r="C41" s="3"/>
      <c r="D41" s="3"/>
    </row>
  </sheetData>
  <sheetProtection formatCells="0" insertRows="0" insertHyperlinks="0" deleteRows="0"/>
  <dataConsolidate/>
  <mergeCells count="22">
    <mergeCell ref="A1:D1"/>
    <mergeCell ref="B17:D17"/>
    <mergeCell ref="A19:D19"/>
    <mergeCell ref="B6:D6"/>
    <mergeCell ref="B12:D12"/>
    <mergeCell ref="B18:D18"/>
    <mergeCell ref="B13:D13"/>
    <mergeCell ref="B10:D10"/>
    <mergeCell ref="B8:D8"/>
    <mergeCell ref="B9:D9"/>
    <mergeCell ref="B4:D4"/>
    <mergeCell ref="B5:D5"/>
    <mergeCell ref="B11:D11"/>
    <mergeCell ref="A37:D37"/>
    <mergeCell ref="A2:D2"/>
    <mergeCell ref="B14:D14"/>
    <mergeCell ref="B15:D15"/>
    <mergeCell ref="B16:D16"/>
    <mergeCell ref="B3:D3"/>
    <mergeCell ref="A21:D35"/>
    <mergeCell ref="B7:D7"/>
    <mergeCell ref="A20:D20"/>
  </mergeCells>
  <phoneticPr fontId="2" type="noConversion"/>
  <pageMargins left="0.78740157480314965" right="0.39370078740157483" top="0.19685039370078741" bottom="0.19685039370078741" header="0.19685039370078741" footer="0.19685039370078741"/>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H24"/>
  <sheetViews>
    <sheetView zoomScale="154" zoomScaleNormal="154" workbookViewId="0">
      <pane ySplit="2" topLeftCell="A3" activePane="bottomLeft" state="frozenSplit"/>
      <selection pane="bottomLeft" activeCell="A3" sqref="A3"/>
    </sheetView>
  </sheetViews>
  <sheetFormatPr defaultRowHeight="12.75"/>
  <cols>
    <col min="1" max="1" width="13" customWidth="1"/>
    <col min="2" max="2" width="38.85546875" customWidth="1"/>
    <col min="3" max="3" width="8.42578125" customWidth="1"/>
    <col min="4" max="4" width="5.85546875" customWidth="1"/>
    <col min="5" max="6" width="13" customWidth="1"/>
    <col min="8" max="8" width="12" bestFit="1" customWidth="1"/>
  </cols>
  <sheetData>
    <row r="1" spans="1:8" ht="62.1" customHeight="1">
      <c r="A1" s="169" t="s">
        <v>245</v>
      </c>
      <c r="B1" s="170"/>
      <c r="C1" s="171"/>
      <c r="D1" s="171"/>
      <c r="E1" s="172"/>
      <c r="F1" s="173"/>
      <c r="G1" s="174"/>
      <c r="H1" s="174"/>
    </row>
    <row r="2" spans="1:8" ht="12" customHeight="1">
      <c r="A2" s="175" t="str">
        <f>nPCislo</f>
        <v>číslo položky</v>
      </c>
      <c r="B2" s="176" t="str">
        <f>nPopisPaD</f>
        <v>popis prací a dodávek</v>
      </c>
      <c r="C2" s="177" t="str">
        <f>nMJednotka</f>
        <v>jedn.</v>
      </c>
      <c r="D2" s="177" t="str">
        <f>nPocetKusu</f>
        <v>ks</v>
      </c>
      <c r="E2" s="178" t="str">
        <f>nCenaKus</f>
        <v>cena za ks</v>
      </c>
      <c r="F2" s="179" t="str">
        <f>nCenaKusu</f>
        <v>cena celkem</v>
      </c>
      <c r="G2" s="174"/>
      <c r="H2" s="174"/>
    </row>
    <row r="3" spans="1:8" ht="25.5">
      <c r="A3" s="180" t="s">
        <v>358</v>
      </c>
      <c r="B3" s="181" t="s">
        <v>377</v>
      </c>
      <c r="C3" s="182" t="s">
        <v>261</v>
      </c>
      <c r="D3" s="183">
        <v>1</v>
      </c>
      <c r="E3" s="184"/>
      <c r="F3" s="184"/>
      <c r="G3" s="174"/>
      <c r="H3" s="190"/>
    </row>
    <row r="4" spans="1:8" ht="60">
      <c r="A4" s="185" t="s">
        <v>363</v>
      </c>
      <c r="B4" s="186" t="s">
        <v>391</v>
      </c>
      <c r="C4" s="187"/>
      <c r="D4" s="188"/>
      <c r="E4" s="189"/>
      <c r="F4" s="189"/>
      <c r="G4" s="174"/>
      <c r="H4" s="174"/>
    </row>
    <row r="5" spans="1:8" ht="25.5">
      <c r="A5" s="180" t="s">
        <v>359</v>
      </c>
      <c r="B5" s="181" t="s">
        <v>378</v>
      </c>
      <c r="C5" s="182" t="s">
        <v>261</v>
      </c>
      <c r="D5" s="183">
        <v>1</v>
      </c>
      <c r="E5" s="184"/>
      <c r="F5" s="184"/>
      <c r="G5" s="174"/>
      <c r="H5" s="190"/>
    </row>
    <row r="6" spans="1:8" ht="48">
      <c r="A6" s="185" t="s">
        <v>364</v>
      </c>
      <c r="B6" s="186" t="s">
        <v>400</v>
      </c>
      <c r="C6" s="187"/>
      <c r="D6" s="188"/>
      <c r="E6" s="189"/>
      <c r="F6" s="189"/>
      <c r="G6" s="174"/>
      <c r="H6" s="174"/>
    </row>
    <row r="7" spans="1:8" ht="84">
      <c r="A7" s="185" t="s">
        <v>381</v>
      </c>
      <c r="B7" s="186" t="s">
        <v>382</v>
      </c>
      <c r="C7" s="187"/>
      <c r="D7" s="188"/>
      <c r="E7" s="189"/>
      <c r="F7" s="189"/>
      <c r="G7" s="174"/>
      <c r="H7" s="174"/>
    </row>
    <row r="8" spans="1:8" ht="13.5">
      <c r="A8" s="180" t="s">
        <v>360</v>
      </c>
      <c r="B8" s="181" t="s">
        <v>379</v>
      </c>
      <c r="C8" s="182" t="s">
        <v>261</v>
      </c>
      <c r="D8" s="183">
        <v>1</v>
      </c>
      <c r="E8" s="184"/>
      <c r="F8" s="184"/>
      <c r="G8" s="174"/>
      <c r="H8" s="190"/>
    </row>
    <row r="9" spans="1:8" ht="60">
      <c r="A9" s="185" t="s">
        <v>365</v>
      </c>
      <c r="B9" s="186" t="s">
        <v>405</v>
      </c>
      <c r="C9" s="187"/>
      <c r="D9" s="188"/>
      <c r="E9" s="189"/>
      <c r="F9" s="189"/>
      <c r="G9" s="174"/>
      <c r="H9" s="174"/>
    </row>
    <row r="10" spans="1:8" ht="13.5">
      <c r="A10" s="180" t="s">
        <v>361</v>
      </c>
      <c r="B10" s="181" t="s">
        <v>392</v>
      </c>
      <c r="C10" s="182" t="s">
        <v>261</v>
      </c>
      <c r="D10" s="183">
        <v>1</v>
      </c>
      <c r="E10" s="184"/>
      <c r="F10" s="184"/>
      <c r="G10" s="174"/>
      <c r="H10" s="190"/>
    </row>
    <row r="11" spans="1:8" ht="108">
      <c r="A11" s="185" t="s">
        <v>362</v>
      </c>
      <c r="B11" s="186" t="s">
        <v>397</v>
      </c>
      <c r="C11" s="187"/>
      <c r="D11" s="188"/>
      <c r="E11" s="189"/>
      <c r="F11" s="189"/>
      <c r="G11" s="174"/>
      <c r="H11" s="174"/>
    </row>
    <row r="12" spans="1:8" ht="24">
      <c r="A12" s="185" t="s">
        <v>384</v>
      </c>
      <c r="B12" s="186" t="s">
        <v>393</v>
      </c>
      <c r="C12" s="187"/>
      <c r="D12" s="188"/>
      <c r="E12" s="189"/>
      <c r="F12" s="189"/>
      <c r="G12" s="174"/>
      <c r="H12" s="174"/>
    </row>
    <row r="13" spans="1:8" ht="24">
      <c r="A13" s="185" t="s">
        <v>385</v>
      </c>
      <c r="B13" s="186" t="s">
        <v>394</v>
      </c>
      <c r="C13" s="187"/>
      <c r="D13" s="188"/>
      <c r="E13" s="189"/>
      <c r="F13" s="189"/>
      <c r="G13" s="174"/>
      <c r="H13" s="174"/>
    </row>
    <row r="14" spans="1:8" ht="24">
      <c r="A14" s="185" t="s">
        <v>386</v>
      </c>
      <c r="B14" s="186" t="s">
        <v>395</v>
      </c>
      <c r="C14" s="187"/>
      <c r="D14" s="188"/>
      <c r="E14" s="189"/>
      <c r="F14" s="189"/>
      <c r="G14" s="174"/>
      <c r="H14" s="174"/>
    </row>
    <row r="15" spans="1:8" ht="60">
      <c r="A15" s="185" t="s">
        <v>388</v>
      </c>
      <c r="B15" s="186" t="s">
        <v>404</v>
      </c>
      <c r="C15" s="187"/>
      <c r="D15" s="188"/>
      <c r="E15" s="189"/>
      <c r="F15" s="189"/>
      <c r="G15" s="174"/>
      <c r="H15" s="174"/>
    </row>
    <row r="16" spans="1:8" ht="24">
      <c r="A16" s="185" t="s">
        <v>403</v>
      </c>
      <c r="B16" s="186" t="s">
        <v>398</v>
      </c>
      <c r="C16" s="187"/>
      <c r="D16" s="188"/>
      <c r="E16" s="189"/>
      <c r="F16" s="189"/>
      <c r="G16" s="174"/>
      <c r="H16" s="174"/>
    </row>
    <row r="17" spans="1:8" ht="25.5">
      <c r="A17" s="180" t="s">
        <v>366</v>
      </c>
      <c r="B17" s="181" t="s">
        <v>380</v>
      </c>
      <c r="C17" s="182" t="s">
        <v>261</v>
      </c>
      <c r="D17" s="183">
        <v>1</v>
      </c>
      <c r="E17" s="184"/>
      <c r="F17" s="184"/>
      <c r="G17" s="174"/>
      <c r="H17" s="190"/>
    </row>
    <row r="18" spans="1:8" ht="36">
      <c r="A18" s="185" t="s">
        <v>368</v>
      </c>
      <c r="B18" s="186" t="s">
        <v>401</v>
      </c>
      <c r="C18" s="187"/>
      <c r="D18" s="188"/>
      <c r="E18" s="189"/>
      <c r="F18" s="189"/>
      <c r="G18" s="174"/>
      <c r="H18" s="174"/>
    </row>
    <row r="19" spans="1:8" ht="36">
      <c r="A19" s="185" t="s">
        <v>369</v>
      </c>
      <c r="B19" s="186" t="s">
        <v>402</v>
      </c>
      <c r="C19" s="187"/>
      <c r="D19" s="188"/>
      <c r="E19" s="189"/>
      <c r="F19" s="189"/>
      <c r="G19" s="174"/>
      <c r="H19" s="174"/>
    </row>
    <row r="20" spans="1:8" ht="48">
      <c r="A20" s="185" t="s">
        <v>406</v>
      </c>
      <c r="B20" s="186" t="s">
        <v>407</v>
      </c>
      <c r="C20" s="187"/>
      <c r="D20" s="188"/>
      <c r="E20" s="189"/>
      <c r="F20" s="189"/>
      <c r="G20" s="174"/>
      <c r="H20" s="174"/>
    </row>
    <row r="21" spans="1:8" ht="13.5">
      <c r="A21" s="180" t="s">
        <v>367</v>
      </c>
      <c r="B21" s="181" t="s">
        <v>389</v>
      </c>
      <c r="C21" s="182" t="s">
        <v>261</v>
      </c>
      <c r="D21" s="183">
        <v>1</v>
      </c>
      <c r="E21" s="184"/>
      <c r="F21" s="184"/>
      <c r="G21" s="174"/>
      <c r="H21" s="190"/>
    </row>
    <row r="22" spans="1:8" ht="24">
      <c r="A22" s="185" t="s">
        <v>370</v>
      </c>
      <c r="B22" s="186" t="s">
        <v>387</v>
      </c>
      <c r="C22" s="187"/>
      <c r="D22" s="188"/>
      <c r="E22" s="189"/>
      <c r="F22" s="189"/>
      <c r="G22" s="174"/>
      <c r="H22" s="174"/>
    </row>
    <row r="23" spans="1:8" ht="13.5">
      <c r="A23" s="185" t="s">
        <v>371</v>
      </c>
      <c r="B23" s="186" t="s">
        <v>390</v>
      </c>
      <c r="C23" s="187"/>
      <c r="D23" s="188"/>
      <c r="E23" s="189"/>
      <c r="F23" s="189"/>
      <c r="G23" s="174"/>
      <c r="H23" s="174"/>
    </row>
    <row r="24" spans="1:8" ht="25.5">
      <c r="A24" s="185"/>
      <c r="B24" s="181" t="s">
        <v>396</v>
      </c>
      <c r="C24" s="187"/>
      <c r="D24" s="188"/>
      <c r="E24" s="189"/>
      <c r="F24" s="184"/>
      <c r="G24" s="174"/>
      <c r="H24" s="190"/>
    </row>
  </sheetData>
  <phoneticPr fontId="2" type="noConversion"/>
  <pageMargins left="0.6692913385826772" right="0.39370078740157483" top="0.19685039370078741" bottom="0.59055118110236227" header="0.19685039370078741" footer="0.19685039370078741"/>
  <pageSetup paperSize="9" orientation="portrait" r:id="rId1"/>
  <headerFooter alignWithMargins="0">
    <oddFooter>&amp;L&amp;"Titillium,Obyčejné"&amp;8GRADIOR TECH a.s., Křižíkova 68, 612 00 Brno, DIČ: CZ63473542
tel.: +420 515 910 700, info@gradiortech.cz, www.gradiortech.cz&amp;R&amp;"Titillium,Tučné"&amp;P(&amp;N)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107</vt:i4>
      </vt:variant>
    </vt:vector>
  </HeadingPairs>
  <TitlesOfParts>
    <vt:vector size="110" baseType="lpstr">
      <vt:lpstr>Setup</vt:lpstr>
      <vt:lpstr>Title</vt:lpstr>
      <vt:lpstr>RekonstrukceTyristorovny</vt:lpstr>
      <vt:lpstr>aAkce</vt:lpstr>
      <vt:lpstr>aCislo</vt:lpstr>
      <vt:lpstr>aDatum</vt:lpstr>
      <vt:lpstr>aDocTitle</vt:lpstr>
      <vt:lpstr>aDocType</vt:lpstr>
      <vt:lpstr>aGProjektant</vt:lpstr>
      <vt:lpstr>aHProjektant</vt:lpstr>
      <vt:lpstr>aInvestor</vt:lpstr>
      <vt:lpstr>aObjekt</vt:lpstr>
      <vt:lpstr>aOProjektant</vt:lpstr>
      <vt:lpstr>aPCelek</vt:lpstr>
      <vt:lpstr>aProfese1</vt:lpstr>
      <vt:lpstr>aProfese10</vt:lpstr>
      <vt:lpstr>aProfese2</vt:lpstr>
      <vt:lpstr>aProfese3</vt:lpstr>
      <vt:lpstr>aProfese4</vt:lpstr>
      <vt:lpstr>aProfese5</vt:lpstr>
      <vt:lpstr>aProfese6</vt:lpstr>
      <vt:lpstr>aProfese7</vt:lpstr>
      <vt:lpstr>aProfese8</vt:lpstr>
      <vt:lpstr>aProfese9</vt:lpstr>
      <vt:lpstr>aProfeseX</vt:lpstr>
      <vt:lpstr>aRevize</vt:lpstr>
      <vt:lpstr>aRevizePopis</vt:lpstr>
      <vt:lpstr>aStupen</vt:lpstr>
      <vt:lpstr>aTitleList</vt:lpstr>
      <vt:lpstr>aVypracoval</vt:lpstr>
      <vt:lpstr>aZCislo</vt:lpstr>
      <vt:lpstr>aZpracovatel</vt:lpstr>
      <vt:lpstr>nAkce</vt:lpstr>
      <vt:lpstr>RekonstrukceTyristorovny!Názvy_tisku</vt:lpstr>
      <vt:lpstr>Setup!Názvy_tisku</vt:lpstr>
      <vt:lpstr>nCenaKus</vt:lpstr>
      <vt:lpstr>nCenaKusu</vt:lpstr>
      <vt:lpstr>nCislo</vt:lpstr>
      <vt:lpstr>nCisloKabelu</vt:lpstr>
      <vt:lpstr>nCJmeno</vt:lpstr>
      <vt:lpstr>nDatum</vt:lpstr>
      <vt:lpstr>nDCislo</vt:lpstr>
      <vt:lpstr>nDDatum</vt:lpstr>
      <vt:lpstr>nDDodavatel</vt:lpstr>
      <vt:lpstr>nDelkaKabelu</vt:lpstr>
      <vt:lpstr>nGProjektant</vt:lpstr>
      <vt:lpstr>nHProjektant</vt:lpstr>
      <vt:lpstr>nInvestor</vt:lpstr>
      <vt:lpstr>nJmenoAIndex</vt:lpstr>
      <vt:lpstr>nKam</vt:lpstr>
      <vt:lpstr>nKLSeznamE</vt:lpstr>
      <vt:lpstr>nKLSeznamS</vt:lpstr>
      <vt:lpstr>nLogoCode</vt:lpstr>
      <vt:lpstr>nMJednotka</vt:lpstr>
      <vt:lpstr>nObezpecnost</vt:lpstr>
      <vt:lpstr>nObilance</vt:lpstr>
      <vt:lpstr>nObjekt</vt:lpstr>
      <vt:lpstr>nObsah</vt:lpstr>
      <vt:lpstr>nOdkud</vt:lpstr>
      <vt:lpstr>nOcharakter</vt:lpstr>
      <vt:lpstr>nOlatky</vt:lpstr>
      <vt:lpstr>nOmontaz</vt:lpstr>
      <vt:lpstr>nOnaklady</vt:lpstr>
      <vt:lpstr>nOnaroky</vt:lpstr>
      <vt:lpstr>nOochrana</vt:lpstr>
      <vt:lpstr>nOpopis</vt:lpstr>
      <vt:lpstr>nOpovrch</vt:lpstr>
      <vt:lpstr>nOpripravenost</vt:lpstr>
      <vt:lpstr>nOprofese</vt:lpstr>
      <vt:lpstr>nOProjektant</vt:lpstr>
      <vt:lpstr>nOrozhrani</vt:lpstr>
      <vt:lpstr>nOsignalizace</vt:lpstr>
      <vt:lpstr>nOstavba</vt:lpstr>
      <vt:lpstr>nOudaje</vt:lpstr>
      <vt:lpstr>nOuvod</vt:lpstr>
      <vt:lpstr>nOuvod1</vt:lpstr>
      <vt:lpstr>nOuvod2</vt:lpstr>
      <vt:lpstr>nOuvod3</vt:lpstr>
      <vt:lpstr>nOvykres</vt:lpstr>
      <vt:lpstr>nOzarizeni</vt:lpstr>
      <vt:lpstr>nPCelek</vt:lpstr>
      <vt:lpstr>nPCislo</vt:lpstr>
      <vt:lpstr>nPocetKusu</vt:lpstr>
      <vt:lpstr>nPodpis</vt:lpstr>
      <vt:lpstr>nPopisPaD</vt:lpstr>
      <vt:lpstr>nPoznKabel</vt:lpstr>
      <vt:lpstr>nProfese</vt:lpstr>
      <vt:lpstr>nRevize</vt:lpstr>
      <vt:lpstr>nRevizePopis</vt:lpstr>
      <vt:lpstr>nStupen</vt:lpstr>
      <vt:lpstr>nTechListLabel</vt:lpstr>
      <vt:lpstr>nTypKabelu</vt:lpstr>
      <vt:lpstr>nVVSeznamE</vt:lpstr>
      <vt:lpstr>nVVSeznamS</vt:lpstr>
      <vt:lpstr>nVyhotoveni</vt:lpstr>
      <vt:lpstr>nVypracoval</vt:lpstr>
      <vt:lpstr>nZapati1</vt:lpstr>
      <vt:lpstr>nZapati2</vt:lpstr>
      <vt:lpstr>nZapati3</vt:lpstr>
      <vt:lpstr>nZCislo</vt:lpstr>
      <vt:lpstr>nZpracovatel</vt:lpstr>
      <vt:lpstr>RekonstrukceTyristorovny!Oblast_tisku</vt:lpstr>
      <vt:lpstr>Setup!Oblast_tisku</vt:lpstr>
      <vt:lpstr>Title!Oblast_tisku</vt:lpstr>
      <vt:lpstr>setCells</vt:lpstr>
      <vt:lpstr>setCellsFormat</vt:lpstr>
      <vt:lpstr>setErrorReport</vt:lpstr>
      <vt:lpstr>setHeader</vt:lpstr>
      <vt:lpstr>setHeadFoot</vt:lpstr>
      <vt:lpstr>setMenu</vt:lpstr>
    </vt:vector>
  </TitlesOfParts>
  <Manager>Robert Nos</Manager>
  <Company>Gradior Tech a.s., Křižíkova 68, 660 90 Brno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9.2  VÝKAZ - VÝMĚR</dc:title>
  <dc:subject>Janáčkovo divadlo v Brně - Dokončení rekonstrukce objektu</dc:subject>
  <dc:creator>Ing.Pavel Hřebíček</dc:creator>
  <cp:keywords>PT-0037-902</cp:keywords>
  <dc:description>Systém hlavního ozvučení</dc:description>
  <cp:lastModifiedBy>Ronec Jiří</cp:lastModifiedBy>
  <cp:lastPrinted>2015-03-18T09:26:59Z</cp:lastPrinted>
  <dcterms:created xsi:type="dcterms:W3CDTF">2007-11-21T11:56:34Z</dcterms:created>
  <dcterms:modified xsi:type="dcterms:W3CDTF">2016-02-12T06:50:10Z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TypeIndex">
    <vt:i4>3</vt:i4>
  </property>
  <property fmtid="{D5CDD505-2E9C-101B-9397-08002B2CF9AE}" pid="3" name="DocumentGroupIndex">
    <vt:i4>4</vt:i4>
  </property>
</Properties>
</file>