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0" yWindow="0" windowWidth="27870" windowHeight="13020" firstSheet="1" activeTab="1"/>
  </bookViews>
  <sheets>
    <sheet name="Krycí list" sheetId="1" r:id="rId1"/>
    <sheet name="ZŠ Husova" sheetId="2" r:id="rId2"/>
  </sheets>
  <externalReferences>
    <externalReference r:id="rId5"/>
    <externalReference r:id="rId6"/>
    <externalReference r:id="rId7"/>
    <externalReference r:id="rId8"/>
  </externalReferences>
  <definedNames>
    <definedName name="aaa">'[2]Krycí list'!$A$6</definedName>
    <definedName name="BPK1">'[1]Položky'!#REF!</definedName>
    <definedName name="BPK2">'[1]Položky'!#REF!</definedName>
    <definedName name="BPK3">'[1]Položky'!#REF!</definedName>
    <definedName name="cisloobjektu">#REF!</definedName>
    <definedName name="cislostavby">#REF!</definedName>
    <definedName name="dadresa">#REF!</definedName>
    <definedName name="Datum">#REF!</definedName>
    <definedName name="DIČ">#REF!</definedName>
    <definedName name="Dil">#REF!</definedName>
    <definedName name="dmisto">#REF!</definedName>
    <definedName name="Dodavka">#REF!</definedName>
    <definedName name="Dodavka0">'[1]Položky'!#REF!</definedName>
    <definedName name="dpsc">#REF!</definedName>
    <definedName name="HSV">#REF!</definedName>
    <definedName name="HSV_">'[3]SO1 1.00 '!#REF!</definedName>
    <definedName name="HSV0">'[1]Položky'!#REF!</definedName>
    <definedName name="HZS">#REF!</definedName>
    <definedName name="HZS0">'[1]Položky'!#REF!</definedName>
    <definedName name="IČO">#REF!</definedName>
    <definedName name="JKSO">#REF!</definedName>
    <definedName name="MJ">#REF!</definedName>
    <definedName name="Mont">#REF!</definedName>
    <definedName name="Mont_">'[3]SO1 1.00 '!#REF!</definedName>
    <definedName name="Montaz0">'[1]Položky'!#REF!</definedName>
    <definedName name="NazevDilu">#REF!</definedName>
    <definedName name="nazevobjektu">#REF!</definedName>
    <definedName name="nazevstavby">#REF!</definedName>
    <definedName name="Objednatel">#REF!</definedName>
    <definedName name="Objekt">#REF!</definedName>
    <definedName name="_xlnm.Print_Area" localSheetId="1">'ZŠ Husova'!$A$1:$G$180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>'[3]SO1 1.00 '!#REF!</definedName>
    <definedName name="PSV0">'[1]Položky'!#REF!</definedName>
    <definedName name="SazbaDPH1">#REF!</definedName>
    <definedName name="SazbaDPH2">#REF!</definedName>
    <definedName name="SloupecCC">#REF!</definedName>
    <definedName name="SloupecCDH">#REF!</definedName>
    <definedName name="SloupecCisloPol">#REF!</definedName>
    <definedName name="SloupecCH">#REF!</definedName>
    <definedName name="SloupecJC">#REF!</definedName>
    <definedName name="SloupecJDH">#REF!</definedName>
    <definedName name="SloupecJDM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StavbaCelkem">#REF!</definedName>
    <definedName name="Typ">'[1]Položky'!#REF!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<sst xmlns="http://schemas.openxmlformats.org/spreadsheetml/2006/main" count="356" uniqueCount="91">
  <si>
    <t xml:space="preserve">Výkaz výměr - </t>
  </si>
  <si>
    <t>KRYCÍ LIST ROZPOČTU</t>
  </si>
  <si>
    <t>Název stavby</t>
  </si>
  <si>
    <t>JKSO</t>
  </si>
  <si>
    <t>Název objektu</t>
  </si>
  <si>
    <t>EČO</t>
  </si>
  <si>
    <t>Název části</t>
  </si>
  <si>
    <t>Místo</t>
  </si>
  <si>
    <t>Liberec</t>
  </si>
  <si>
    <t>IČO</t>
  </si>
  <si>
    <t>DIČ</t>
  </si>
  <si>
    <t>Objednatel</t>
  </si>
  <si>
    <t>Projektant</t>
  </si>
  <si>
    <t>Ing.Radovan Novotný</t>
  </si>
  <si>
    <t>Zhotovitel</t>
  </si>
  <si>
    <t>Rozpočet číslo</t>
  </si>
  <si>
    <t>Zpracoval</t>
  </si>
  <si>
    <t>Dne</t>
  </si>
  <si>
    <t>Položek</t>
  </si>
  <si>
    <t>Název rozpočtu</t>
  </si>
  <si>
    <t>Cena celkem</t>
  </si>
  <si>
    <t>DPH celkem</t>
  </si>
  <si>
    <t>Celkem za stavbu</t>
  </si>
  <si>
    <t>Datum a podpis</t>
  </si>
  <si>
    <t>Razítko</t>
  </si>
  <si>
    <t xml:space="preserve">Tento výkaz výměr slouží k porovnání cenových nabídek uchazečů. Předmětem výběrového řízení je dílo specifikované projektovou dokumentací, výkaz výměr je předběžný a orientační. Uchazeč o zakázku provede kontrolu tohoto výkazu </t>
  </si>
  <si>
    <t>Výkaz výměr - Položkový rozpočet</t>
  </si>
  <si>
    <t>P.č.</t>
  </si>
  <si>
    <t>Číslo položky</t>
  </si>
  <si>
    <t>Název položky</t>
  </si>
  <si>
    <t>MJ</t>
  </si>
  <si>
    <t>množství</t>
  </si>
  <si>
    <t>cena / MJ</t>
  </si>
  <si>
    <t>Oborová přirážka</t>
  </si>
  <si>
    <t>Přesun stavebních kapacit</t>
  </si>
  <si>
    <t>Mimostaveništní doprava</t>
  </si>
  <si>
    <t>Provoz investora</t>
  </si>
  <si>
    <t>Kompletační činnost (IČD)</t>
  </si>
  <si>
    <t>Rezerva rozpočtu</t>
  </si>
  <si>
    <t>Celkem  bez DPH</t>
  </si>
  <si>
    <t>Zařízení staveniště</t>
  </si>
  <si>
    <t>Základ DPH 20%</t>
  </si>
  <si>
    <t>Základ DPH 14%</t>
  </si>
  <si>
    <t>Školící a vzdělávací centrum Liberec</t>
  </si>
  <si>
    <t>Rozpočet (část objektu)</t>
  </si>
  <si>
    <t>Celkem za SO 4 - komunikace a inženýrské sítě</t>
  </si>
  <si>
    <t>Celkem za SO 5 -  úpravy pozemků</t>
  </si>
  <si>
    <t>Odstranění staveb</t>
  </si>
  <si>
    <t>Novostavby - SO3</t>
  </si>
  <si>
    <t>Projektová dokumentace ke stavbám, rekonstrukcím a souvisejícím činnostem</t>
  </si>
  <si>
    <t>Inženýrská činnost ve výstavbě</t>
  </si>
  <si>
    <t>Nákup staveb</t>
  </si>
  <si>
    <t>Nákup pozemků</t>
  </si>
  <si>
    <t>Hardware a sítě</t>
  </si>
  <si>
    <t>Ostatní stroje a zařízení</t>
  </si>
  <si>
    <t>Práva duševního vlastnictví</t>
  </si>
  <si>
    <t>Software a data</t>
  </si>
  <si>
    <t>Technické zhodnocení staveb - rekonstrukce SO1,SO 2 a SO3</t>
  </si>
  <si>
    <t>DPH 21%</t>
  </si>
  <si>
    <t>Celkem  včetně DPH</t>
  </si>
  <si>
    <t>cena celkem bez DPH</t>
  </si>
  <si>
    <t>Celkem včetně DPH</t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</si>
  <si>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</si>
  <si>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t>lištování dřevěnou lištou dub</t>
  </si>
  <si>
    <t>bm</t>
  </si>
  <si>
    <t>dodání lišt dub 35 x 8 mm</t>
  </si>
  <si>
    <t>učebna č. 101 (1:NP)</t>
  </si>
  <si>
    <t>učebna 103 (1.NP)</t>
  </si>
  <si>
    <t>učebna 104 (1.NP)</t>
  </si>
  <si>
    <t>učebna 107 (1.NP)</t>
  </si>
  <si>
    <t>učebna 108 (1.NP)</t>
  </si>
  <si>
    <t xml:space="preserve">m2 </t>
  </si>
  <si>
    <t>osazení či úrava prahů do 1 bm</t>
  </si>
  <si>
    <t>učebna 102 (1.NP)</t>
  </si>
  <si>
    <t>učebna č. 206 (2:NP)</t>
  </si>
  <si>
    <t>učebna č. 205 (2:NP)</t>
  </si>
  <si>
    <t>učebna č. 211 (2:NP)</t>
  </si>
  <si>
    <t>učebna č. 302 (3:NP)</t>
  </si>
  <si>
    <t>Základní škola Liberec, Husova 142/44, 460 01 Liberec 5</t>
  </si>
  <si>
    <t>učebna č. 303 (3:NP)</t>
  </si>
  <si>
    <t>učebna č. 304 (3:NP)</t>
  </si>
  <si>
    <t>učebna č. 306 (3:NP)</t>
  </si>
  <si>
    <t>učebna č. 307 (3:NP)</t>
  </si>
  <si>
    <t>učebna 117 (1.NP)</t>
  </si>
  <si>
    <t>přeložení vlysů</t>
  </si>
  <si>
    <t>doplnění vlysů</t>
  </si>
  <si>
    <t>doplnění chybějících vlysů</t>
  </si>
  <si>
    <t>Cena celkem bez DPH</t>
  </si>
  <si>
    <t>Cena celkem včetně DPH</t>
  </si>
  <si>
    <t>Cena za dopravu</t>
  </si>
  <si>
    <t>broušení, tmelení, 4 x lakování, dodávka tmelů, laků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</si>
</sst>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.000"/>
    <numFmt numFmtId="166" formatCode="#,##0.00\ &quot;Kč&quot;"/>
    <numFmt numFmtId="167" formatCode="#,##0.00;\-#,##0.00"/>
    <numFmt numFmtId="168" formatCode="###0.00;\-###0.00"/>
    <numFmt numFmtId="169" formatCode="#,##0;\-#,##0"/>
    <numFmt numFmtId="170" formatCode="0.00000"/>
    <numFmt numFmtId="171" formatCode="0.0"/>
    <numFmt numFmtId="172" formatCode="#,##0\ &quot;Kč&quot;"/>
    <numFmt numFmtId="173" formatCode="dd/mm/yy"/>
    <numFmt numFmtId="174" formatCode="###0;\-###0"/>
    <numFmt numFmtId="175" formatCode="###0.000;\-###0.000"/>
    <numFmt numFmtId="176" formatCode="#,##0.000;\-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.000\ &quot;Kč&quot;_-;\-* #,##0.000\ &quot;Kč&quot;_-;_-* &quot;-&quot;??\ &quot;Kč&quot;_-;_-@_-"/>
    <numFmt numFmtId="184" formatCode="_-* #,##0.0\ &quot;Kč&quot;_-;\-* #,##0.0\ &quot;Kč&quot;_-;_-* &quot;-&quot;??\ &quot;Kč&quot;_-;_-@_-"/>
    <numFmt numFmtId="185" formatCode="_-* #,##0.0000\ &quot;Kč&quot;_-;\-* #,##0.0000\ &quot;Kč&quot;_-;_-* &quot;-&quot;??\ &quot;Kč&quot;_-;_-@_-"/>
    <numFmt numFmtId="186" formatCode="_-* #,##0.00000\ &quot;Kč&quot;_-;\-* #,##0.00000\ &quot;Kč&quot;_-;_-* &quot;-&quot;??\ &quot;Kč&quot;_-;_-@_-"/>
    <numFmt numFmtId="187" formatCode="_-* #,##0.000000\ &quot;Kč&quot;_-;\-* #,##0.000000\ &quot;Kč&quot;_-;_-* &quot;-&quot;??\ &quot;Kč&quot;_-;_-@_-"/>
    <numFmt numFmtId="188" formatCode="_-* #,##0.0000000\ &quot;Kč&quot;_-;\-* #,##0.0000000\ &quot;Kč&quot;_-;_-* &quot;-&quot;??\ &quot;Kč&quot;_-;_-@_-"/>
    <numFmt numFmtId="189" formatCode="_-* #,##0.00000000\ &quot;Kč&quot;_-;\-* #,##0.00000000\ &quot;Kč&quot;_-;_-* &quot;-&quot;??\ &quot;Kč&quot;_-;_-@_-"/>
    <numFmt numFmtId="190" formatCode="_-* #,##0.000000000\ &quot;Kč&quot;_-;\-* #,##0.000000000\ &quot;Kč&quot;_-;_-* &quot;-&quot;??\ &quot;Kč&quot;_-;_-@_-"/>
    <numFmt numFmtId="191" formatCode="_-* #,##0.0000000000\ &quot;Kč&quot;_-;\-* #,##0.0000000000\ &quot;Kč&quot;_-;_-* &quot;-&quot;??\ &quot;Kč&quot;_-;_-@_-"/>
    <numFmt numFmtId="192" formatCode="_-* #,##0.00000000000\ &quot;Kč&quot;_-;\-* #,##0.00000000000\ &quot;Kč&quot;_-;_-* &quot;-&quot;??\ &quot;Kč&quot;_-;_-@_-"/>
    <numFmt numFmtId="193" formatCode="_-* #,##0\ &quot;Kč&quot;_-;\-* #,##0\ &quot;Kč&quot;_-;_-* &quot;-&quot;??\ &quot;Kč&quot;_-;_-@_-"/>
    <numFmt numFmtId="194" formatCode="#,##0.0"/>
    <numFmt numFmtId="195" formatCode="0.0%"/>
    <numFmt numFmtId="196" formatCode="0.000"/>
    <numFmt numFmtId="197" formatCode="0.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#,###,###,##0.00"/>
    <numFmt numFmtId="202" formatCode="[$€-2]\ #\ ##,000_);[Red]\([$€-2]\ #\ ##,000\)"/>
    <numFmt numFmtId="203" formatCode="[$¥€-2]\ #\ ##,000_);[Red]\([$€-2]\ #\ ##,000\)"/>
  </numFmts>
  <fonts count="62">
    <font>
      <sz val="10"/>
      <name val="Arial"/>
      <family val="0"/>
    </font>
    <font>
      <b/>
      <sz val="9"/>
      <name val="Arial CE"/>
      <family val="0"/>
    </font>
    <font>
      <sz val="7"/>
      <name val="Arial CE"/>
      <family val="0"/>
    </font>
    <font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10"/>
      <name val="MS Sans Serif"/>
      <family val="2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b/>
      <u val="single"/>
      <sz val="11"/>
      <color indexed="10"/>
      <name val="Arial CE"/>
      <family val="0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>
        <color indexed="8"/>
      </right>
      <top style="thin"/>
      <bottom/>
    </border>
    <border>
      <left style="hair">
        <color indexed="8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/>
      <top/>
      <bottom style="thin"/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Alignment="0">
      <protection locked="0"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7" fillId="0" borderId="0" xfId="49" applyAlignment="1">
      <alignment horizontal="left" vertical="top"/>
      <protection locked="0"/>
    </xf>
    <xf numFmtId="0" fontId="0" fillId="0" borderId="10" xfId="49" applyFont="1" applyBorder="1" applyAlignment="1">
      <alignment horizontal="left"/>
      <protection locked="0"/>
    </xf>
    <xf numFmtId="0" fontId="0" fillId="0" borderId="11" xfId="49" applyFont="1" applyBorder="1" applyAlignment="1">
      <alignment horizontal="left"/>
      <protection locked="0"/>
    </xf>
    <xf numFmtId="0" fontId="0" fillId="0" borderId="12" xfId="49" applyFont="1" applyBorder="1" applyAlignment="1">
      <alignment horizontal="left"/>
      <protection locked="0"/>
    </xf>
    <xf numFmtId="0" fontId="0" fillId="0" borderId="13" xfId="49" applyFont="1" applyBorder="1" applyAlignment="1">
      <alignment horizontal="left"/>
      <protection locked="0"/>
    </xf>
    <xf numFmtId="0" fontId="0" fillId="0" borderId="0" xfId="49" applyFont="1" applyAlignment="1">
      <alignment horizontal="left"/>
      <protection locked="0"/>
    </xf>
    <xf numFmtId="0" fontId="12" fillId="0" borderId="0" xfId="49" applyFont="1" applyAlignment="1">
      <alignment horizontal="left"/>
      <protection locked="0"/>
    </xf>
    <xf numFmtId="0" fontId="13" fillId="0" borderId="0" xfId="49" applyFont="1" applyAlignment="1">
      <alignment horizontal="left"/>
      <protection locked="0"/>
    </xf>
    <xf numFmtId="0" fontId="0" fillId="0" borderId="14" xfId="49" applyFont="1" applyBorder="1" applyAlignment="1">
      <alignment horizontal="left"/>
      <protection locked="0"/>
    </xf>
    <xf numFmtId="0" fontId="0" fillId="0" borderId="15" xfId="49" applyFont="1" applyBorder="1" applyAlignment="1">
      <alignment horizontal="left"/>
      <protection locked="0"/>
    </xf>
    <xf numFmtId="0" fontId="0" fillId="0" borderId="16" xfId="49" applyFont="1" applyBorder="1" applyAlignment="1">
      <alignment horizontal="left"/>
      <protection locked="0"/>
    </xf>
    <xf numFmtId="0" fontId="0" fillId="0" borderId="17" xfId="49" applyFont="1" applyBorder="1" applyAlignment="1">
      <alignment horizontal="left"/>
      <protection locked="0"/>
    </xf>
    <xf numFmtId="0" fontId="4" fillId="0" borderId="10" xfId="49" applyFont="1" applyBorder="1" applyAlignment="1">
      <alignment horizontal="left" vertical="center"/>
      <protection locked="0"/>
    </xf>
    <xf numFmtId="0" fontId="4" fillId="0" borderId="11" xfId="49" applyFont="1" applyBorder="1" applyAlignment="1">
      <alignment horizontal="left" vertical="center"/>
      <protection locked="0"/>
    </xf>
    <xf numFmtId="0" fontId="4" fillId="0" borderId="12" xfId="49" applyFont="1" applyBorder="1" applyAlignment="1">
      <alignment horizontal="left" vertical="center"/>
      <protection locked="0"/>
    </xf>
    <xf numFmtId="0" fontId="4" fillId="0" borderId="13" xfId="49" applyFont="1" applyBorder="1" applyAlignment="1">
      <alignment horizontal="left" vertical="center"/>
      <protection locked="0"/>
    </xf>
    <xf numFmtId="0" fontId="4" fillId="0" borderId="0" xfId="49" applyFont="1" applyAlignment="1">
      <alignment horizontal="left" vertical="center"/>
      <protection locked="0"/>
    </xf>
    <xf numFmtId="0" fontId="6" fillId="0" borderId="18" xfId="49" applyFont="1" applyBorder="1" applyAlignment="1">
      <alignment horizontal="left" vertical="center"/>
      <protection locked="0"/>
    </xf>
    <xf numFmtId="0" fontId="4" fillId="0" borderId="19" xfId="49" applyFont="1" applyBorder="1" applyAlignment="1">
      <alignment horizontal="left" vertical="center"/>
      <protection locked="0"/>
    </xf>
    <xf numFmtId="0" fontId="4" fillId="0" borderId="20" xfId="49" applyFont="1" applyBorder="1" applyAlignment="1">
      <alignment horizontal="left" vertical="center"/>
      <protection locked="0"/>
    </xf>
    <xf numFmtId="0" fontId="4" fillId="0" borderId="18" xfId="49" applyFont="1" applyBorder="1" applyAlignment="1">
      <alignment horizontal="left" vertical="center"/>
      <protection locked="0"/>
    </xf>
    <xf numFmtId="0" fontId="4" fillId="0" borderId="14" xfId="49" applyFont="1" applyBorder="1" applyAlignment="1">
      <alignment horizontal="left" vertical="center"/>
      <protection locked="0"/>
    </xf>
    <xf numFmtId="0" fontId="4" fillId="0" borderId="21" xfId="49" applyFont="1" applyBorder="1" applyAlignment="1">
      <alignment horizontal="left" vertical="center"/>
      <protection locked="0"/>
    </xf>
    <xf numFmtId="0" fontId="4" fillId="0" borderId="22" xfId="49" applyFont="1" applyBorder="1" applyAlignment="1">
      <alignment horizontal="left" vertical="center"/>
      <protection locked="0"/>
    </xf>
    <xf numFmtId="0" fontId="4" fillId="0" borderId="23" xfId="49" applyFont="1" applyBorder="1" applyAlignment="1">
      <alignment horizontal="left" vertical="center"/>
      <protection locked="0"/>
    </xf>
    <xf numFmtId="0" fontId="4" fillId="0" borderId="24" xfId="49" applyFont="1" applyBorder="1" applyAlignment="1">
      <alignment horizontal="left" vertical="center"/>
      <protection locked="0"/>
    </xf>
    <xf numFmtId="0" fontId="5" fillId="0" borderId="25" xfId="49" applyFont="1" applyBorder="1" applyAlignment="1">
      <alignment horizontal="left" vertical="center"/>
      <protection locked="0"/>
    </xf>
    <xf numFmtId="0" fontId="5" fillId="0" borderId="18" xfId="49" applyFont="1" applyBorder="1" applyAlignment="1">
      <alignment horizontal="left" vertical="center"/>
      <protection locked="0"/>
    </xf>
    <xf numFmtId="0" fontId="5" fillId="0" borderId="26" xfId="49" applyFont="1" applyBorder="1" applyAlignment="1">
      <alignment horizontal="left" vertical="center"/>
      <protection locked="0"/>
    </xf>
    <xf numFmtId="0" fontId="8" fillId="0" borderId="13" xfId="49" applyFont="1" applyBorder="1" applyAlignment="1">
      <alignment horizontal="left" vertical="center"/>
      <protection locked="0"/>
    </xf>
    <xf numFmtId="0" fontId="5" fillId="0" borderId="21" xfId="49" applyFont="1" applyBorder="1" applyAlignment="1">
      <alignment horizontal="left" vertical="center"/>
      <protection locked="0"/>
    </xf>
    <xf numFmtId="0" fontId="5" fillId="0" borderId="0" xfId="49" applyFont="1" applyAlignment="1">
      <alignment horizontal="left" vertical="center"/>
      <protection locked="0"/>
    </xf>
    <xf numFmtId="0" fontId="4" fillId="0" borderId="26" xfId="49" applyFont="1" applyBorder="1" applyAlignment="1">
      <alignment horizontal="left" vertical="center"/>
      <protection locked="0"/>
    </xf>
    <xf numFmtId="0" fontId="4" fillId="0" borderId="27" xfId="49" applyFont="1" applyBorder="1" applyAlignment="1">
      <alignment horizontal="left" vertical="center"/>
      <protection locked="0"/>
    </xf>
    <xf numFmtId="0" fontId="4" fillId="0" borderId="28" xfId="49" applyFont="1" applyBorder="1" applyAlignment="1">
      <alignment horizontal="left" vertical="center"/>
      <protection locked="0"/>
    </xf>
    <xf numFmtId="0" fontId="4" fillId="0" borderId="29" xfId="49" applyFont="1" applyBorder="1" applyAlignment="1">
      <alignment horizontal="left" vertical="center"/>
      <protection locked="0"/>
    </xf>
    <xf numFmtId="14" fontId="4" fillId="0" borderId="26" xfId="49" applyNumberFormat="1" applyFont="1" applyBorder="1" applyAlignment="1">
      <alignment horizontal="left" vertical="center"/>
      <protection locked="0"/>
    </xf>
    <xf numFmtId="0" fontId="4" fillId="0" borderId="0" xfId="49" applyFont="1" applyBorder="1" applyAlignment="1">
      <alignment horizontal="left" vertical="center"/>
      <protection locked="0"/>
    </xf>
    <xf numFmtId="49" fontId="9" fillId="0" borderId="30" xfId="49" applyNumberFormat="1" applyFont="1" applyBorder="1" applyAlignment="1">
      <alignment horizontal="left" vertical="center"/>
      <protection locked="0"/>
    </xf>
    <xf numFmtId="0" fontId="6" fillId="0" borderId="31" xfId="0" applyFont="1" applyBorder="1" applyAlignment="1">
      <alignment horizontal="left" vertical="center"/>
    </xf>
    <xf numFmtId="0" fontId="9" fillId="0" borderId="32" xfId="49" applyFont="1" applyBorder="1" applyAlignment="1">
      <alignment horizontal="left" vertical="center" wrapText="1"/>
      <protection locked="0"/>
    </xf>
    <xf numFmtId="49" fontId="10" fillId="0" borderId="30" xfId="49" applyNumberFormat="1" applyFont="1" applyBorder="1" applyAlignment="1">
      <alignment horizontal="left" vertical="center"/>
      <protection locked="0"/>
    </xf>
    <xf numFmtId="0" fontId="14" fillId="0" borderId="31" xfId="0" applyFont="1" applyBorder="1" applyAlignment="1">
      <alignment horizontal="left" vertical="center"/>
    </xf>
    <xf numFmtId="0" fontId="4" fillId="0" borderId="33" xfId="49" applyFont="1" applyBorder="1" applyAlignment="1">
      <alignment horizontal="left"/>
      <protection locked="0"/>
    </xf>
    <xf numFmtId="0" fontId="0" fillId="0" borderId="33" xfId="49" applyFont="1" applyBorder="1" applyAlignment="1">
      <alignment horizontal="left" vertical="center"/>
      <protection locked="0"/>
    </xf>
    <xf numFmtId="0" fontId="4" fillId="0" borderId="0" xfId="49" applyFont="1" applyBorder="1" applyAlignment="1">
      <alignment horizontal="left"/>
      <protection locked="0"/>
    </xf>
    <xf numFmtId="0" fontId="4" fillId="0" borderId="0" xfId="49" applyFont="1" applyBorder="1" applyAlignment="1">
      <alignment horizontal="center" vertical="center"/>
      <protection locked="0"/>
    </xf>
    <xf numFmtId="0" fontId="5" fillId="0" borderId="0" xfId="49" applyFont="1" applyBorder="1" applyAlignment="1">
      <alignment horizontal="left" vertical="center" wrapText="1"/>
      <protection locked="0"/>
    </xf>
    <xf numFmtId="0" fontId="5" fillId="0" borderId="0" xfId="49" applyFont="1" applyBorder="1" applyAlignment="1">
      <alignment horizontal="right" vertical="center"/>
      <protection locked="0"/>
    </xf>
    <xf numFmtId="0" fontId="3" fillId="0" borderId="0" xfId="49" applyFont="1" applyBorder="1" applyAlignment="1">
      <alignment horizontal="right" vertical="center"/>
      <protection locked="0"/>
    </xf>
    <xf numFmtId="0" fontId="0" fillId="0" borderId="0" xfId="49" applyFont="1" applyBorder="1" applyAlignment="1">
      <alignment horizontal="left" vertical="center"/>
      <protection locked="0"/>
    </xf>
    <xf numFmtId="0" fontId="9" fillId="0" borderId="34" xfId="49" applyFont="1" applyBorder="1" applyAlignment="1">
      <alignment horizontal="left" vertical="top"/>
      <protection locked="0"/>
    </xf>
    <xf numFmtId="0" fontId="0" fillId="0" borderId="35" xfId="49" applyFont="1" applyBorder="1" applyAlignment="1">
      <alignment horizontal="left" vertical="center"/>
      <protection locked="0"/>
    </xf>
    <xf numFmtId="0" fontId="0" fillId="0" borderId="36" xfId="49" applyFont="1" applyBorder="1" applyAlignment="1">
      <alignment horizontal="left" vertical="center"/>
      <protection locked="0"/>
    </xf>
    <xf numFmtId="0" fontId="0" fillId="0" borderId="37" xfId="49" applyFont="1" applyBorder="1" applyAlignment="1">
      <alignment horizontal="left" vertical="center"/>
      <protection locked="0"/>
    </xf>
    <xf numFmtId="0" fontId="0" fillId="0" borderId="38" xfId="49" applyFont="1" applyBorder="1" applyAlignment="1">
      <alignment horizontal="left" vertical="center"/>
      <protection locked="0"/>
    </xf>
    <xf numFmtId="0" fontId="15" fillId="0" borderId="0" xfId="49" applyFont="1" applyBorder="1" applyAlignment="1">
      <alignment horizontal="left" vertical="center"/>
      <protection locked="0"/>
    </xf>
    <xf numFmtId="0" fontId="9" fillId="0" borderId="0" xfId="49" applyFont="1" applyBorder="1" applyAlignment="1">
      <alignment horizontal="left" vertical="center"/>
      <protection locked="0"/>
    </xf>
    <xf numFmtId="0" fontId="0" fillId="0" borderId="39" xfId="49" applyFont="1" applyBorder="1" applyAlignment="1">
      <alignment horizontal="left" vertical="center"/>
      <protection locked="0"/>
    </xf>
    <xf numFmtId="0" fontId="0" fillId="0" borderId="22" xfId="49" applyFont="1" applyBorder="1" applyAlignment="1">
      <alignment horizontal="left" vertical="center"/>
      <protection locked="0"/>
    </xf>
    <xf numFmtId="0" fontId="0" fillId="0" borderId="21" xfId="49" applyFont="1" applyBorder="1" applyAlignment="1">
      <alignment horizontal="left" vertical="center"/>
      <protection locked="0"/>
    </xf>
    <xf numFmtId="0" fontId="2" fillId="0" borderId="0" xfId="49" applyFont="1" applyBorder="1" applyAlignment="1">
      <alignment horizontal="right" vertical="center"/>
      <protection locked="0"/>
    </xf>
    <xf numFmtId="0" fontId="0" fillId="0" borderId="40" xfId="49" applyFont="1" applyBorder="1" applyAlignment="1">
      <alignment horizontal="left" vertical="center"/>
      <protection locked="0"/>
    </xf>
    <xf numFmtId="0" fontId="6" fillId="0" borderId="0" xfId="49" applyFont="1" applyBorder="1" applyAlignment="1">
      <alignment horizontal="right" vertical="center"/>
      <protection locked="0"/>
    </xf>
    <xf numFmtId="0" fontId="4" fillId="0" borderId="41" xfId="49" applyFont="1" applyBorder="1" applyAlignment="1">
      <alignment horizontal="left"/>
      <protection locked="0"/>
    </xf>
    <xf numFmtId="0" fontId="0" fillId="0" borderId="23" xfId="49" applyFont="1" applyBorder="1" applyAlignment="1">
      <alignment horizontal="left" vertical="center"/>
      <protection locked="0"/>
    </xf>
    <xf numFmtId="0" fontId="0" fillId="0" borderId="24" xfId="49" applyFont="1" applyBorder="1" applyAlignment="1">
      <alignment horizontal="left" vertical="center"/>
      <protection locked="0"/>
    </xf>
    <xf numFmtId="0" fontId="4" fillId="0" borderId="25" xfId="49" applyFont="1" applyBorder="1" applyAlignment="1">
      <alignment horizontal="left"/>
      <protection locked="0"/>
    </xf>
    <xf numFmtId="0" fontId="2" fillId="0" borderId="23" xfId="49" applyFont="1" applyBorder="1" applyAlignment="1">
      <alignment horizontal="right" vertical="center"/>
      <protection locked="0"/>
    </xf>
    <xf numFmtId="0" fontId="0" fillId="0" borderId="42" xfId="49" applyFont="1" applyBorder="1" applyAlignment="1">
      <alignment horizontal="left" vertical="center"/>
      <protection locked="0"/>
    </xf>
    <xf numFmtId="0" fontId="9" fillId="0" borderId="43" xfId="49" applyFont="1" applyBorder="1" applyAlignment="1">
      <alignment horizontal="left" vertical="top"/>
      <protection locked="0"/>
    </xf>
    <xf numFmtId="0" fontId="0" fillId="0" borderId="19" xfId="49" applyFont="1" applyBorder="1" applyAlignment="1">
      <alignment horizontal="left" vertical="center"/>
      <protection locked="0"/>
    </xf>
    <xf numFmtId="0" fontId="0" fillId="0" borderId="20" xfId="49" applyFont="1" applyBorder="1" applyAlignment="1">
      <alignment horizontal="left" vertical="center"/>
      <protection locked="0"/>
    </xf>
    <xf numFmtId="0" fontId="0" fillId="0" borderId="18" xfId="49" applyFont="1" applyBorder="1" applyAlignment="1">
      <alignment horizontal="left" vertical="center"/>
      <protection locked="0"/>
    </xf>
    <xf numFmtId="0" fontId="0" fillId="0" borderId="44" xfId="49" applyFont="1" applyBorder="1" applyAlignment="1">
      <alignment horizontal="left" vertical="center"/>
      <protection locked="0"/>
    </xf>
    <xf numFmtId="0" fontId="6" fillId="0" borderId="0" xfId="49" applyFont="1" applyBorder="1" applyAlignment="1">
      <alignment horizontal="right" vertical="center"/>
      <protection locked="0"/>
    </xf>
    <xf numFmtId="0" fontId="16" fillId="0" borderId="0" xfId="49" applyFont="1" applyBorder="1" applyAlignment="1">
      <alignment horizontal="left" vertical="center"/>
      <protection locked="0"/>
    </xf>
    <xf numFmtId="0" fontId="4" fillId="0" borderId="45" xfId="49" applyFont="1" applyBorder="1" applyAlignment="1">
      <alignment horizontal="left"/>
      <protection locked="0"/>
    </xf>
    <xf numFmtId="0" fontId="0" fillId="0" borderId="46" xfId="49" applyFont="1" applyBorder="1" applyAlignment="1">
      <alignment horizontal="left" vertical="center"/>
      <protection locked="0"/>
    </xf>
    <xf numFmtId="0" fontId="4" fillId="0" borderId="47" xfId="49" applyFont="1" applyBorder="1" applyAlignment="1">
      <alignment horizontal="left"/>
      <protection locked="0"/>
    </xf>
    <xf numFmtId="0" fontId="0" fillId="0" borderId="48" xfId="49" applyFont="1" applyBorder="1" applyAlignment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6" fillId="0" borderId="49" xfId="0" applyFont="1" applyBorder="1" applyAlignment="1">
      <alignment horizontal="left" vertical="center" wrapText="1"/>
    </xf>
    <xf numFmtId="2" fontId="9" fillId="0" borderId="0" xfId="49" applyNumberFormat="1" applyFont="1" applyBorder="1" applyAlignment="1">
      <alignment horizontal="left" vertical="center"/>
      <protection locked="0"/>
    </xf>
    <xf numFmtId="166" fontId="17" fillId="0" borderId="50" xfId="49" applyNumberFormat="1" applyFont="1" applyBorder="1" applyAlignment="1">
      <alignment horizontal="left" vertical="center" wrapText="1"/>
      <protection locked="0"/>
    </xf>
    <xf numFmtId="166" fontId="9" fillId="0" borderId="50" xfId="49" applyNumberFormat="1" applyFont="1" applyBorder="1" applyAlignment="1">
      <alignment horizontal="left" vertical="center" wrapText="1"/>
      <protection locked="0"/>
    </xf>
    <xf numFmtId="166" fontId="19" fillId="0" borderId="51" xfId="49" applyNumberFormat="1" applyFont="1" applyBorder="1" applyAlignment="1">
      <alignment horizontal="right" vertical="center"/>
      <protection locked="0"/>
    </xf>
    <xf numFmtId="166" fontId="9" fillId="0" borderId="51" xfId="49" applyNumberFormat="1" applyFont="1" applyBorder="1" applyAlignment="1">
      <alignment horizontal="left" vertical="center" wrapText="1"/>
      <protection locked="0"/>
    </xf>
    <xf numFmtId="0" fontId="4" fillId="0" borderId="52" xfId="50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50" applyFont="1" applyBorder="1">
      <alignment/>
      <protection/>
    </xf>
    <xf numFmtId="0" fontId="0" fillId="0" borderId="0" xfId="50" applyFont="1" applyBorder="1" applyAlignment="1">
      <alignment horizontal="right"/>
      <protection/>
    </xf>
    <xf numFmtId="0" fontId="16" fillId="33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50" applyFont="1" applyFill="1" applyBorder="1" applyAlignment="1">
      <alignment horizontal="center"/>
      <protection/>
    </xf>
    <xf numFmtId="49" fontId="4" fillId="0" borderId="52" xfId="50" applyNumberFormat="1" applyFont="1" applyFill="1" applyBorder="1" applyAlignment="1">
      <alignment horizontal="left" shrinkToFit="1"/>
      <protection/>
    </xf>
    <xf numFmtId="49" fontId="4" fillId="0" borderId="52" xfId="50" applyNumberFormat="1" applyFont="1" applyFill="1" applyBorder="1" applyAlignment="1">
      <alignment horizontal="center" shrinkToFit="1"/>
      <protection/>
    </xf>
    <xf numFmtId="4" fontId="4" fillId="0" borderId="52" xfId="50" applyNumberFormat="1" applyFont="1" applyFill="1" applyBorder="1" applyAlignment="1">
      <alignment horizontal="right" shrinkToFit="1"/>
      <protection/>
    </xf>
    <xf numFmtId="4" fontId="4" fillId="0" borderId="52" xfId="50" applyNumberFormat="1" applyFont="1" applyFill="1" applyBorder="1" applyAlignment="1" applyProtection="1">
      <alignment horizontal="right"/>
      <protection locked="0"/>
    </xf>
    <xf numFmtId="4" fontId="4" fillId="0" borderId="52" xfId="50" applyNumberFormat="1" applyFont="1" applyFill="1" applyBorder="1">
      <alignment/>
      <protection/>
    </xf>
    <xf numFmtId="0" fontId="0" fillId="0" borderId="0" xfId="50" applyFont="1" applyFill="1">
      <alignment/>
      <protection/>
    </xf>
    <xf numFmtId="0" fontId="22" fillId="0" borderId="0" xfId="50" applyFont="1" applyFill="1">
      <alignment/>
      <protection/>
    </xf>
    <xf numFmtId="4" fontId="4" fillId="0" borderId="52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Alignment="1" applyProtection="1">
      <alignment vertical="top"/>
      <protection/>
    </xf>
    <xf numFmtId="0" fontId="0" fillId="0" borderId="0" xfId="50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9" fillId="0" borderId="0" xfId="50" applyFont="1" applyBorder="1" applyAlignment="1">
      <alignment horizontal="center"/>
      <protection/>
    </xf>
    <xf numFmtId="49" fontId="9" fillId="0" borderId="0" xfId="50" applyNumberFormat="1" applyFont="1" applyBorder="1" applyAlignment="1">
      <alignment horizontal="left"/>
      <protection/>
    </xf>
    <xf numFmtId="0" fontId="0" fillId="0" borderId="0" xfId="50" applyNumberFormat="1" applyFont="1" applyBorder="1" applyAlignment="1">
      <alignment horizontal="right"/>
      <protection/>
    </xf>
    <xf numFmtId="4" fontId="0" fillId="0" borderId="0" xfId="50" applyNumberFormat="1" applyFont="1" applyBorder="1">
      <alignment/>
      <protection/>
    </xf>
    <xf numFmtId="0" fontId="4" fillId="0" borderId="52" xfId="0" applyFont="1" applyBorder="1" applyAlignment="1">
      <alignment horizontal="justify" vertical="center"/>
    </xf>
    <xf numFmtId="0" fontId="16" fillId="34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 applyProtection="1">
      <alignment vertical="top"/>
      <protection/>
    </xf>
    <xf numFmtId="164" fontId="4" fillId="0" borderId="39" xfId="0" applyNumberFormat="1" applyFont="1" applyFill="1" applyBorder="1" applyAlignment="1" applyProtection="1">
      <alignment horizontal="left" vertical="top"/>
      <protection/>
    </xf>
    <xf numFmtId="166" fontId="4" fillId="0" borderId="40" xfId="0" applyNumberFormat="1" applyFont="1" applyFill="1" applyBorder="1" applyAlignment="1" applyProtection="1">
      <alignment horizontal="right" vertical="top"/>
      <protection/>
    </xf>
    <xf numFmtId="164" fontId="23" fillId="0" borderId="34" xfId="0" applyNumberFormat="1" applyFont="1" applyFill="1" applyBorder="1" applyAlignment="1" applyProtection="1">
      <alignment horizontal="left" vertical="top"/>
      <protection/>
    </xf>
    <xf numFmtId="164" fontId="24" fillId="0" borderId="35" xfId="0" applyNumberFormat="1" applyFont="1" applyFill="1" applyBorder="1" applyAlignment="1" applyProtection="1">
      <alignment horizontal="center" vertical="top"/>
      <protection/>
    </xf>
    <xf numFmtId="0" fontId="4" fillId="0" borderId="35" xfId="0" applyFont="1" applyFill="1" applyBorder="1" applyAlignment="1">
      <alignment vertical="top"/>
    </xf>
    <xf numFmtId="0" fontId="4" fillId="0" borderId="35" xfId="0" applyNumberFormat="1" applyFont="1" applyFill="1" applyBorder="1" applyAlignment="1" applyProtection="1">
      <alignment vertical="top"/>
      <protection/>
    </xf>
    <xf numFmtId="166" fontId="23" fillId="0" borderId="38" xfId="0" applyNumberFormat="1" applyFont="1" applyFill="1" applyBorder="1" applyAlignment="1" applyProtection="1">
      <alignment horizontal="right" vertical="top"/>
      <protection/>
    </xf>
    <xf numFmtId="164" fontId="24" fillId="0" borderId="45" xfId="0" applyNumberFormat="1" applyFont="1" applyFill="1" applyBorder="1" applyAlignment="1" applyProtection="1">
      <alignment horizontal="left" vertical="top"/>
      <protection/>
    </xf>
    <xf numFmtId="0" fontId="4" fillId="0" borderId="33" xfId="0" applyNumberFormat="1" applyFont="1" applyFill="1" applyBorder="1" applyAlignment="1" applyProtection="1">
      <alignment vertical="top"/>
      <protection/>
    </xf>
    <xf numFmtId="0" fontId="4" fillId="0" borderId="33" xfId="0" applyFont="1" applyFill="1" applyBorder="1" applyAlignment="1">
      <alignment vertical="top"/>
    </xf>
    <xf numFmtId="166" fontId="23" fillId="0" borderId="48" xfId="0" applyNumberFormat="1" applyFont="1" applyFill="1" applyBorder="1" applyAlignment="1" applyProtection="1">
      <alignment horizontal="right" vertical="top"/>
      <protection/>
    </xf>
    <xf numFmtId="0" fontId="19" fillId="35" borderId="34" xfId="0" applyNumberFormat="1" applyFont="1" applyFill="1" applyBorder="1" applyAlignment="1" applyProtection="1">
      <alignment horizontal="center" vertical="center"/>
      <protection/>
    </xf>
    <xf numFmtId="0" fontId="0" fillId="35" borderId="35" xfId="0" applyNumberFormat="1" applyFont="1" applyFill="1" applyBorder="1" applyAlignment="1" applyProtection="1">
      <alignment vertical="center"/>
      <protection/>
    </xf>
    <xf numFmtId="0" fontId="0" fillId="35" borderId="38" xfId="0" applyNumberFormat="1" applyFont="1" applyFill="1" applyBorder="1" applyAlignment="1" applyProtection="1">
      <alignment vertical="center"/>
      <protection/>
    </xf>
    <xf numFmtId="0" fontId="17" fillId="35" borderId="39" xfId="0" applyNumberFormat="1" applyFont="1" applyFill="1" applyBorder="1" applyAlignment="1" applyProtection="1">
      <alignment horizontal="center" vertical="top"/>
      <protection/>
    </xf>
    <xf numFmtId="0" fontId="17" fillId="35" borderId="0" xfId="0" applyNumberFormat="1" applyFont="1" applyFill="1" applyBorder="1" applyAlignment="1" applyProtection="1">
      <alignment vertical="top"/>
      <protection/>
    </xf>
    <xf numFmtId="0" fontId="16" fillId="35" borderId="0" xfId="0" applyNumberFormat="1" applyFont="1" applyFill="1" applyBorder="1" applyAlignment="1" applyProtection="1">
      <alignment vertical="top"/>
      <protection/>
    </xf>
    <xf numFmtId="0" fontId="17" fillId="35" borderId="40" xfId="0" applyNumberFormat="1" applyFont="1" applyFill="1" applyBorder="1" applyAlignment="1" applyProtection="1">
      <alignment vertical="top"/>
      <protection/>
    </xf>
    <xf numFmtId="0" fontId="17" fillId="35" borderId="39" xfId="0" applyNumberFormat="1" applyFont="1" applyFill="1" applyBorder="1" applyAlignment="1" applyProtection="1">
      <alignment horizontal="left" vertical="top"/>
      <protection/>
    </xf>
    <xf numFmtId="0" fontId="21" fillId="35" borderId="0" xfId="0" applyNumberFormat="1" applyFont="1" applyFill="1" applyBorder="1" applyAlignment="1" applyProtection="1">
      <alignment vertical="top"/>
      <protection/>
    </xf>
    <xf numFmtId="0" fontId="16" fillId="35" borderId="40" xfId="0" applyNumberFormat="1" applyFont="1" applyFill="1" applyBorder="1" applyAlignment="1" applyProtection="1">
      <alignment vertical="top"/>
      <protection/>
    </xf>
    <xf numFmtId="0" fontId="19" fillId="35" borderId="39" xfId="0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0" fillId="35" borderId="40" xfId="0" applyNumberFormat="1" applyFont="1" applyFill="1" applyBorder="1" applyAlignment="1" applyProtection="1">
      <alignment vertical="center"/>
      <protection/>
    </xf>
    <xf numFmtId="164" fontId="60" fillId="0" borderId="45" xfId="0" applyNumberFormat="1" applyFont="1" applyFill="1" applyBorder="1" applyAlignment="1" applyProtection="1">
      <alignment horizontal="left" vertical="top"/>
      <protection/>
    </xf>
    <xf numFmtId="166" fontId="61" fillId="0" borderId="48" xfId="0" applyNumberFormat="1" applyFont="1" applyFill="1" applyBorder="1" applyAlignment="1" applyProtection="1">
      <alignment horizontal="right" vertical="top"/>
      <protection/>
    </xf>
    <xf numFmtId="164" fontId="23" fillId="0" borderId="30" xfId="0" applyNumberFormat="1" applyFont="1" applyFill="1" applyBorder="1" applyAlignment="1" applyProtection="1">
      <alignment horizontal="left" vertical="top"/>
      <protection/>
    </xf>
    <xf numFmtId="164" fontId="2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1" xfId="0" applyFont="1" applyFill="1" applyBorder="1" applyAlignment="1">
      <alignment vertical="top"/>
    </xf>
    <xf numFmtId="0" fontId="4" fillId="0" borderId="31" xfId="0" applyNumberFormat="1" applyFont="1" applyFill="1" applyBorder="1" applyAlignment="1" applyProtection="1">
      <alignment vertical="top"/>
      <protection/>
    </xf>
    <xf numFmtId="166" fontId="23" fillId="0" borderId="53" xfId="0" applyNumberFormat="1" applyFont="1" applyFill="1" applyBorder="1" applyAlignment="1" applyProtection="1">
      <alignment horizontal="right" vertical="top"/>
      <protection/>
    </xf>
    <xf numFmtId="164" fontId="23" fillId="0" borderId="54" xfId="0" applyNumberFormat="1" applyFont="1" applyFill="1" applyBorder="1" applyAlignment="1" applyProtection="1">
      <alignment horizontal="left" vertical="top"/>
      <protection/>
    </xf>
    <xf numFmtId="164" fontId="24" fillId="0" borderId="55" xfId="0" applyNumberFormat="1" applyFont="1" applyFill="1" applyBorder="1" applyAlignment="1" applyProtection="1">
      <alignment horizontal="center" vertical="top"/>
      <protection/>
    </xf>
    <xf numFmtId="0" fontId="4" fillId="0" borderId="55" xfId="0" applyFont="1" applyFill="1" applyBorder="1" applyAlignment="1">
      <alignment vertical="top"/>
    </xf>
    <xf numFmtId="0" fontId="4" fillId="0" borderId="55" xfId="0" applyNumberFormat="1" applyFont="1" applyFill="1" applyBorder="1" applyAlignment="1" applyProtection="1">
      <alignment vertical="top"/>
      <protection/>
    </xf>
    <xf numFmtId="166" fontId="23" fillId="0" borderId="56" xfId="0" applyNumberFormat="1" applyFont="1" applyFill="1" applyBorder="1" applyAlignment="1" applyProtection="1">
      <alignment horizontal="right" vertical="top"/>
      <protection/>
    </xf>
    <xf numFmtId="164" fontId="4" fillId="0" borderId="57" xfId="0" applyNumberFormat="1" applyFont="1" applyFill="1" applyBorder="1" applyAlignment="1" applyProtection="1">
      <alignment horizontal="left" vertical="top"/>
      <protection/>
    </xf>
    <xf numFmtId="166" fontId="4" fillId="0" borderId="58" xfId="0" applyNumberFormat="1" applyFont="1" applyFill="1" applyBorder="1" applyAlignment="1" applyProtection="1">
      <alignment horizontal="right" vertical="top"/>
      <protection/>
    </xf>
    <xf numFmtId="164" fontId="60" fillId="0" borderId="59" xfId="0" applyNumberFormat="1" applyFont="1" applyFill="1" applyBorder="1" applyAlignment="1" applyProtection="1">
      <alignment horizontal="left" vertical="top"/>
      <protection/>
    </xf>
    <xf numFmtId="0" fontId="4" fillId="0" borderId="60" xfId="0" applyNumberFormat="1" applyFont="1" applyFill="1" applyBorder="1" applyAlignment="1" applyProtection="1">
      <alignment vertical="top"/>
      <protection/>
    </xf>
    <xf numFmtId="0" fontId="4" fillId="0" borderId="60" xfId="0" applyFont="1" applyFill="1" applyBorder="1" applyAlignment="1">
      <alignment vertical="top"/>
    </xf>
    <xf numFmtId="166" fontId="61" fillId="0" borderId="61" xfId="0" applyNumberFormat="1" applyFont="1" applyFill="1" applyBorder="1" applyAlignment="1" applyProtection="1">
      <alignment horizontal="right" vertical="top"/>
      <protection/>
    </xf>
    <xf numFmtId="0" fontId="0" fillId="0" borderId="34" xfId="50" applyFont="1" applyBorder="1" applyAlignment="1">
      <alignment horizontal="center"/>
      <protection/>
    </xf>
    <xf numFmtId="0" fontId="0" fillId="0" borderId="35" xfId="50" applyFont="1" applyBorder="1">
      <alignment/>
      <protection/>
    </xf>
    <xf numFmtId="0" fontId="0" fillId="0" borderId="35" xfId="50" applyFont="1" applyBorder="1" applyAlignment="1">
      <alignment horizontal="right"/>
      <protection/>
    </xf>
    <xf numFmtId="0" fontId="0" fillId="0" borderId="38" xfId="50" applyFont="1" applyBorder="1">
      <alignment/>
      <protection/>
    </xf>
    <xf numFmtId="0" fontId="0" fillId="0" borderId="57" xfId="50" applyFont="1" applyBorder="1" applyAlignment="1">
      <alignment horizontal="center"/>
      <protection/>
    </xf>
    <xf numFmtId="0" fontId="0" fillId="0" borderId="58" xfId="50" applyFont="1" applyBorder="1">
      <alignment/>
      <protection/>
    </xf>
    <xf numFmtId="4" fontId="0" fillId="0" borderId="0" xfId="50" applyNumberFormat="1" applyFont="1" applyBorder="1" applyAlignment="1">
      <alignment horizontal="right"/>
      <protection/>
    </xf>
    <xf numFmtId="4" fontId="0" fillId="35" borderId="40" xfId="0" applyNumberFormat="1" applyFont="1" applyFill="1" applyBorder="1" applyAlignment="1" applyProtection="1">
      <alignment vertical="center"/>
      <protection/>
    </xf>
    <xf numFmtId="4" fontId="0" fillId="0" borderId="0" xfId="50" applyNumberFormat="1" applyFont="1" applyFill="1">
      <alignment/>
      <protection/>
    </xf>
    <xf numFmtId="2" fontId="9" fillId="0" borderId="60" xfId="49" applyNumberFormat="1" applyFont="1" applyBorder="1" applyAlignment="1">
      <alignment horizontal="left" vertical="center"/>
      <protection locked="0"/>
    </xf>
    <xf numFmtId="0" fontId="0" fillId="0" borderId="60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166" fontId="17" fillId="0" borderId="49" xfId="49" applyNumberFormat="1" applyFont="1" applyBorder="1" applyAlignment="1">
      <alignment horizontal="center" vertical="center"/>
      <protection locked="0"/>
    </xf>
    <xf numFmtId="166" fontId="17" fillId="0" borderId="63" xfId="0" applyNumberFormat="1" applyFont="1" applyBorder="1" applyAlignment="1">
      <alignment horizontal="center" vertical="center"/>
    </xf>
    <xf numFmtId="2" fontId="9" fillId="0" borderId="0" xfId="49" applyNumberFormat="1" applyFont="1" applyBorder="1" applyAlignment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left" vertical="center"/>
    </xf>
    <xf numFmtId="2" fontId="0" fillId="0" borderId="0" xfId="0" applyNumberFormat="1" applyBorder="1" applyAlignment="1">
      <alignment horizontal="right" vertical="center"/>
    </xf>
    <xf numFmtId="2" fontId="0" fillId="0" borderId="63" xfId="0" applyNumberFormat="1" applyBorder="1" applyAlignment="1">
      <alignment horizontal="right" vertical="center"/>
    </xf>
    <xf numFmtId="166" fontId="17" fillId="0" borderId="49" xfId="49" applyNumberFormat="1" applyFont="1" applyBorder="1" applyAlignment="1">
      <alignment horizontal="left" vertical="center"/>
      <protection locked="0"/>
    </xf>
    <xf numFmtId="166" fontId="17" fillId="0" borderId="63" xfId="0" applyNumberFormat="1" applyFont="1" applyBorder="1" applyAlignment="1">
      <alignment horizontal="left" vertical="center"/>
    </xf>
    <xf numFmtId="2" fontId="9" fillId="0" borderId="0" xfId="49" applyNumberFormat="1" applyFont="1" applyBorder="1" applyAlignment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49" fontId="9" fillId="0" borderId="55" xfId="49" applyNumberFormat="1" applyFont="1" applyBorder="1" applyAlignment="1">
      <alignment horizontal="left" vertical="center" wrapText="1"/>
      <protection locked="0"/>
    </xf>
    <xf numFmtId="0" fontId="0" fillId="0" borderId="55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49" fontId="9" fillId="0" borderId="0" xfId="49" applyNumberFormat="1" applyFont="1" applyBorder="1" applyAlignment="1">
      <alignment horizontal="left" vertical="center"/>
      <protection locked="0"/>
    </xf>
    <xf numFmtId="166" fontId="17" fillId="0" borderId="65" xfId="49" applyNumberFormat="1" applyFont="1" applyBorder="1" applyAlignment="1">
      <alignment horizontal="left" vertical="center"/>
      <protection locked="0"/>
    </xf>
    <xf numFmtId="166" fontId="17" fillId="0" borderId="62" xfId="0" applyNumberFormat="1" applyFont="1" applyBorder="1" applyAlignment="1">
      <alignment horizontal="left" vertical="center"/>
    </xf>
    <xf numFmtId="166" fontId="17" fillId="0" borderId="66" xfId="49" applyNumberFormat="1" applyFont="1" applyBorder="1" applyAlignment="1">
      <alignment horizontal="left" vertical="center" wrapText="1"/>
      <protection locked="0"/>
    </xf>
    <xf numFmtId="166" fontId="17" fillId="0" borderId="49" xfId="49" applyNumberFormat="1" applyFont="1" applyBorder="1" applyAlignment="1">
      <alignment horizontal="left" vertical="center" wrapText="1"/>
      <protection locked="0"/>
    </xf>
    <xf numFmtId="2" fontId="0" fillId="0" borderId="67" xfId="0" applyNumberFormat="1" applyBorder="1" applyAlignment="1">
      <alignment horizontal="right" vertical="center"/>
    </xf>
    <xf numFmtId="2" fontId="0" fillId="0" borderId="68" xfId="0" applyNumberFormat="1" applyBorder="1" applyAlignment="1">
      <alignment horizontal="right" vertical="center"/>
    </xf>
    <xf numFmtId="0" fontId="6" fillId="0" borderId="69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70" xfId="0" applyFont="1" applyBorder="1" applyAlignment="1">
      <alignment horizontal="left" vertical="center" shrinkToFit="1"/>
    </xf>
    <xf numFmtId="0" fontId="17" fillId="0" borderId="32" xfId="49" applyFont="1" applyBorder="1" applyAlignment="1">
      <alignment horizontal="left" vertical="center" wrapText="1"/>
      <protection locked="0"/>
    </xf>
    <xf numFmtId="0" fontId="1" fillId="0" borderId="32" xfId="0" applyFont="1" applyBorder="1" applyAlignment="1">
      <alignment horizontal="left" vertical="center" wrapText="1"/>
    </xf>
    <xf numFmtId="0" fontId="11" fillId="0" borderId="0" xfId="49" applyFont="1" applyAlignment="1">
      <alignment horizontal="justify" vertical="top" wrapText="1"/>
      <protection locked="0"/>
    </xf>
    <xf numFmtId="0" fontId="9" fillId="0" borderId="32" xfId="49" applyFont="1" applyBorder="1" applyAlignment="1">
      <alignment horizontal="left" vertical="center" wrapText="1"/>
      <protection locked="0"/>
    </xf>
    <xf numFmtId="0" fontId="6" fillId="0" borderId="71" xfId="0" applyFont="1" applyBorder="1" applyAlignment="1">
      <alignment horizontal="left" vertical="center" wrapText="1"/>
    </xf>
    <xf numFmtId="0" fontId="4" fillId="0" borderId="25" xfId="49" applyFont="1" applyBorder="1" applyAlignment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66" fontId="19" fillId="0" borderId="51" xfId="49" applyNumberFormat="1" applyFont="1" applyBorder="1" applyAlignment="1">
      <alignment horizontal="right" vertical="center"/>
      <protection locked="0"/>
    </xf>
    <xf numFmtId="166" fontId="20" fillId="0" borderId="51" xfId="0" applyNumberFormat="1" applyFont="1" applyBorder="1" applyAlignment="1">
      <alignment horizontal="right" vertical="center"/>
    </xf>
    <xf numFmtId="166" fontId="20" fillId="0" borderId="72" xfId="0" applyNumberFormat="1" applyFont="1" applyBorder="1" applyAlignment="1">
      <alignment horizontal="right" vertical="center"/>
    </xf>
    <xf numFmtId="2" fontId="0" fillId="0" borderId="60" xfId="0" applyNumberFormat="1" applyBorder="1" applyAlignment="1">
      <alignment horizontal="right" vertical="center"/>
    </xf>
    <xf numFmtId="2" fontId="0" fillId="0" borderId="62" xfId="0" applyNumberFormat="1" applyBorder="1" applyAlignment="1">
      <alignment horizontal="right" vertical="center"/>
    </xf>
    <xf numFmtId="166" fontId="17" fillId="0" borderId="65" xfId="49" applyNumberFormat="1" applyFont="1" applyBorder="1" applyAlignment="1">
      <alignment horizontal="center" vertical="center"/>
      <protection locked="0"/>
    </xf>
    <xf numFmtId="166" fontId="17" fillId="0" borderId="62" xfId="0" applyNumberFormat="1" applyFont="1" applyBorder="1" applyAlignment="1">
      <alignment horizontal="center" vertical="center"/>
    </xf>
    <xf numFmtId="166" fontId="20" fillId="0" borderId="60" xfId="0" applyNumberFormat="1" applyFont="1" applyBorder="1" applyAlignment="1">
      <alignment horizontal="right" vertical="center"/>
    </xf>
    <xf numFmtId="166" fontId="20" fillId="0" borderId="62" xfId="0" applyNumberFormat="1" applyFont="1" applyBorder="1" applyAlignment="1">
      <alignment horizontal="right" vertical="center"/>
    </xf>
    <xf numFmtId="0" fontId="17" fillId="35" borderId="33" xfId="0" applyNumberFormat="1" applyFont="1" applyFill="1" applyBorder="1" applyAlignment="1" applyProtection="1">
      <alignment vertical="top" wrapText="1"/>
      <protection/>
    </xf>
    <xf numFmtId="0" fontId="17" fillId="35" borderId="48" xfId="0" applyNumberFormat="1" applyFont="1" applyFill="1" applyBorder="1" applyAlignment="1" applyProtection="1">
      <alignment vertical="top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krycí list VZOR" xfId="49"/>
    <cellStyle name="normální_POL.XLS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data\ROZPOCTYLBC\2009\Odhady\OD2009_013%20-%20Zast&#345;e&#353;en&#237;%20tribuny%20atl.%20stadionu%20St&#345;elnice,%20JBC\Rozpo&#269;ty\OD2009_013%20Odhad%20n&#225;klad&#367;%201.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data\ROZPOCTYLBC\2008\Odhady\OD2008_030%20-%20Spr&#225;va%20CHKO%20Jizersk&#233;%20hory%20stanice%20Liberec\Rozpo&#269;ty\Slepe%20rozpocty\Odvod%20de&#353;&#357;ov&#253;ch%20vod_3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data\ROZPOCTYLBC\2008\Odhady\OD2008_010%20-%20U%20Pot&#367;&#269;ku%20612-613,%20Liberec\Rozpo&#269;ty\OD2008_010%20Odhad%20investi&#269;n&#237;ch%20n&#225;klad&#367;%20v.1.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Z%20palubovka%20t&#283;locvi&#269;ny\Nov&#225;%20slo&#382;ka\Odhad%20n&#225;klad&#367;%20Objekt%20S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SO1 1.00 "/>
      <sheetName val="SO1 2.00 "/>
      <sheetName val="SO1 3.00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Bourání"/>
      <sheetName val="SO1-Nová hala Vstup"/>
      <sheetName val="SO1-Nová hala 1PP"/>
      <sheetName val="SO2-Stará hala"/>
      <sheetName val="Vybave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1">
      <selection activeCell="O17" sqref="O17:P17"/>
    </sheetView>
  </sheetViews>
  <sheetFormatPr defaultColWidth="9.140625" defaultRowHeight="12.75"/>
  <cols>
    <col min="1" max="1" width="1.8515625" style="2" customWidth="1"/>
    <col min="2" max="2" width="1.7109375" style="2" customWidth="1"/>
    <col min="3" max="3" width="2.8515625" style="2" customWidth="1"/>
    <col min="4" max="4" width="5.8515625" style="2" customWidth="1"/>
    <col min="5" max="5" width="14.140625" style="2" customWidth="1"/>
    <col min="6" max="6" width="0.85546875" style="2" customWidth="1"/>
    <col min="7" max="7" width="1.421875" style="2" customWidth="1"/>
    <col min="8" max="8" width="3.28125" style="2" customWidth="1"/>
    <col min="9" max="9" width="6.140625" style="2" customWidth="1"/>
    <col min="10" max="10" width="16.00390625" style="2" customWidth="1"/>
    <col min="11" max="11" width="0.85546875" style="2" customWidth="1"/>
    <col min="12" max="12" width="1.421875" style="2" customWidth="1"/>
    <col min="13" max="13" width="2.57421875" style="2" customWidth="1"/>
    <col min="14" max="14" width="6.8515625" style="2" customWidth="1"/>
    <col min="15" max="15" width="15.421875" style="2" customWidth="1"/>
    <col min="16" max="16" width="1.28515625" style="2" customWidth="1"/>
    <col min="17" max="17" width="14.421875" style="2" customWidth="1"/>
    <col min="18" max="18" width="0.71875" style="2" hidden="1" customWidth="1"/>
  </cols>
  <sheetData>
    <row r="1" spans="1:18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18">
      <c r="A2" s="6"/>
      <c r="B2" s="7" t="s">
        <v>0</v>
      </c>
      <c r="C2" s="7"/>
      <c r="D2" s="7"/>
      <c r="E2" s="7"/>
      <c r="F2" s="7"/>
      <c r="G2" s="8" t="s">
        <v>1</v>
      </c>
      <c r="H2" s="9"/>
      <c r="I2" s="7"/>
      <c r="J2" s="7"/>
      <c r="K2" s="7"/>
      <c r="L2" s="7"/>
      <c r="M2" s="7"/>
      <c r="N2" s="7"/>
      <c r="O2" s="7"/>
      <c r="P2" s="7"/>
      <c r="Q2" s="7"/>
      <c r="R2" s="10"/>
    </row>
    <row r="3" spans="1:18" ht="12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ht="12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8" ht="12.75">
      <c r="A5" s="17"/>
      <c r="B5" s="18" t="s">
        <v>2</v>
      </c>
      <c r="C5" s="18"/>
      <c r="D5" s="18"/>
      <c r="E5" s="19" t="s">
        <v>43</v>
      </c>
      <c r="F5" s="20"/>
      <c r="G5" s="20"/>
      <c r="H5" s="20"/>
      <c r="I5" s="20"/>
      <c r="J5" s="21"/>
      <c r="K5" s="18"/>
      <c r="L5" s="18"/>
      <c r="M5" s="18"/>
      <c r="N5" s="18"/>
      <c r="O5" s="18" t="s">
        <v>3</v>
      </c>
      <c r="P5" s="22"/>
      <c r="Q5" s="21"/>
      <c r="R5" s="23"/>
    </row>
    <row r="6" spans="1:18" ht="12.75">
      <c r="A6" s="17"/>
      <c r="B6" s="18" t="s">
        <v>4</v>
      </c>
      <c r="C6" s="18"/>
      <c r="D6" s="18"/>
      <c r="E6" s="24"/>
      <c r="F6" s="18"/>
      <c r="G6" s="18"/>
      <c r="H6" s="18"/>
      <c r="I6" s="18"/>
      <c r="J6" s="25"/>
      <c r="K6" s="18"/>
      <c r="L6" s="18"/>
      <c r="M6" s="18"/>
      <c r="N6" s="18"/>
      <c r="O6" s="18" t="s">
        <v>5</v>
      </c>
      <c r="P6" s="24"/>
      <c r="Q6" s="25"/>
      <c r="R6" s="23"/>
    </row>
    <row r="7" spans="1:18" ht="23.25" customHeight="1">
      <c r="A7" s="17"/>
      <c r="B7" s="18" t="s">
        <v>6</v>
      </c>
      <c r="C7" s="18"/>
      <c r="D7" s="18"/>
      <c r="E7" s="202"/>
      <c r="F7" s="203"/>
      <c r="G7" s="203"/>
      <c r="H7" s="203"/>
      <c r="I7" s="203"/>
      <c r="J7" s="204"/>
      <c r="K7" s="18"/>
      <c r="L7" s="18"/>
      <c r="M7" s="18"/>
      <c r="N7" s="18"/>
      <c r="O7" s="18" t="s">
        <v>7</v>
      </c>
      <c r="P7" s="28" t="s">
        <v>8</v>
      </c>
      <c r="Q7" s="27"/>
      <c r="R7" s="23"/>
    </row>
    <row r="8" spans="1:18" ht="12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 t="s">
        <v>9</v>
      </c>
      <c r="P8" s="18"/>
      <c r="Q8" s="18" t="s">
        <v>10</v>
      </c>
      <c r="R8" s="23"/>
    </row>
    <row r="9" spans="1:18" ht="12.75">
      <c r="A9" s="17"/>
      <c r="B9" s="18" t="s">
        <v>11</v>
      </c>
      <c r="C9" s="18"/>
      <c r="D9" s="18"/>
      <c r="E9" s="29"/>
      <c r="F9" s="20"/>
      <c r="G9" s="20"/>
      <c r="H9" s="20"/>
      <c r="I9" s="20"/>
      <c r="J9" s="21"/>
      <c r="K9" s="18"/>
      <c r="L9" s="18"/>
      <c r="M9" s="18"/>
      <c r="N9" s="18"/>
      <c r="O9" s="30"/>
      <c r="P9" s="18"/>
      <c r="Q9" s="30"/>
      <c r="R9" s="23"/>
    </row>
    <row r="10" spans="1:18" ht="12.75">
      <c r="A10" s="31"/>
      <c r="B10" s="18" t="s">
        <v>12</v>
      </c>
      <c r="C10" s="18"/>
      <c r="D10" s="18"/>
      <c r="E10" s="32" t="s">
        <v>13</v>
      </c>
      <c r="F10" s="18"/>
      <c r="G10" s="18"/>
      <c r="H10" s="18"/>
      <c r="I10" s="18"/>
      <c r="J10" s="25"/>
      <c r="K10" s="18"/>
      <c r="L10" s="18"/>
      <c r="M10" s="18"/>
      <c r="N10" s="18"/>
      <c r="O10" s="30"/>
      <c r="P10" s="18"/>
      <c r="Q10" s="30"/>
      <c r="R10" s="23"/>
    </row>
    <row r="11" spans="1:18" ht="12.75">
      <c r="A11" s="17"/>
      <c r="B11" s="18" t="s">
        <v>14</v>
      </c>
      <c r="C11" s="18"/>
      <c r="D11" s="18"/>
      <c r="E11" s="32"/>
      <c r="F11" s="18"/>
      <c r="G11" s="18"/>
      <c r="H11" s="18"/>
      <c r="I11" s="18"/>
      <c r="J11" s="25"/>
      <c r="K11" s="18"/>
      <c r="L11" s="18"/>
      <c r="M11" s="18"/>
      <c r="N11" s="18"/>
      <c r="O11" s="30"/>
      <c r="P11" s="18"/>
      <c r="Q11" s="30"/>
      <c r="R11" s="23"/>
    </row>
    <row r="12" spans="1:18" ht="12.75">
      <c r="A12" s="17"/>
      <c r="B12" s="18"/>
      <c r="C12" s="18"/>
      <c r="D12" s="18"/>
      <c r="E12" s="28"/>
      <c r="F12" s="26"/>
      <c r="G12" s="26"/>
      <c r="H12" s="26"/>
      <c r="I12" s="26"/>
      <c r="J12" s="27"/>
      <c r="K12" s="18"/>
      <c r="L12" s="18"/>
      <c r="M12" s="18"/>
      <c r="N12" s="18"/>
      <c r="O12" s="33"/>
      <c r="P12" s="18"/>
      <c r="Q12" s="33"/>
      <c r="R12" s="23"/>
    </row>
    <row r="13" spans="1:18" ht="12.75">
      <c r="A13" s="17"/>
      <c r="B13" s="18"/>
      <c r="C13" s="18"/>
      <c r="D13" s="18"/>
      <c r="E13" s="18" t="s">
        <v>15</v>
      </c>
      <c r="F13" s="18"/>
      <c r="G13" s="18" t="s">
        <v>16</v>
      </c>
      <c r="H13" s="18"/>
      <c r="I13" s="18"/>
      <c r="J13" s="18"/>
      <c r="K13" s="18"/>
      <c r="L13" s="18"/>
      <c r="M13" s="18"/>
      <c r="N13" s="18"/>
      <c r="O13" s="18" t="s">
        <v>17</v>
      </c>
      <c r="P13" s="18"/>
      <c r="Q13" s="18" t="s">
        <v>18</v>
      </c>
      <c r="R13" s="23"/>
    </row>
    <row r="14" spans="1:18" ht="12.75">
      <c r="A14" s="17"/>
      <c r="B14" s="18"/>
      <c r="C14" s="18"/>
      <c r="D14" s="18"/>
      <c r="E14" s="34"/>
      <c r="F14" s="18"/>
      <c r="G14" s="35"/>
      <c r="H14" s="36"/>
      <c r="I14" s="37"/>
      <c r="J14" s="18"/>
      <c r="K14" s="18"/>
      <c r="L14" s="18"/>
      <c r="M14" s="18"/>
      <c r="N14" s="18"/>
      <c r="O14" s="38"/>
      <c r="P14" s="18"/>
      <c r="Q14" s="34"/>
      <c r="R14" s="23"/>
    </row>
    <row r="15" spans="1:18" ht="13.5" thickBot="1">
      <c r="A15" s="17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23"/>
    </row>
    <row r="16" spans="1:18" ht="13.5" thickBot="1">
      <c r="A16" s="40" t="s">
        <v>19</v>
      </c>
      <c r="B16" s="41"/>
      <c r="C16" s="41"/>
      <c r="D16" s="41"/>
      <c r="E16" s="41"/>
      <c r="F16" s="41"/>
      <c r="G16" s="41"/>
      <c r="H16" s="41"/>
      <c r="I16" s="41"/>
      <c r="J16" s="42" t="s">
        <v>20</v>
      </c>
      <c r="K16" s="194" t="s">
        <v>42</v>
      </c>
      <c r="L16" s="195"/>
      <c r="M16" s="195"/>
      <c r="N16" s="196"/>
      <c r="O16" s="197" t="s">
        <v>41</v>
      </c>
      <c r="P16" s="198"/>
      <c r="Q16" s="200" t="s">
        <v>21</v>
      </c>
      <c r="R16" s="201"/>
    </row>
    <row r="17" spans="1:18" ht="27" customHeight="1">
      <c r="A17" s="184" t="s">
        <v>57</v>
      </c>
      <c r="B17" s="185"/>
      <c r="C17" s="185"/>
      <c r="D17" s="185"/>
      <c r="E17" s="185"/>
      <c r="F17" s="185"/>
      <c r="G17" s="185"/>
      <c r="H17" s="185"/>
      <c r="I17" s="186"/>
      <c r="J17" s="87" t="e">
        <f>O17+Q17</f>
        <v>#REF!</v>
      </c>
      <c r="K17" s="192">
        <v>0</v>
      </c>
      <c r="L17" s="192"/>
      <c r="M17" s="192"/>
      <c r="N17" s="193"/>
      <c r="O17" s="190" t="e">
        <f>'ZŠ Husova'!G10+#REF!+#REF!</f>
        <v>#REF!</v>
      </c>
      <c r="P17" s="186"/>
      <c r="Q17" s="86" t="e">
        <f>O17*0.2</f>
        <v>#REF!</v>
      </c>
      <c r="R17" s="84"/>
    </row>
    <row r="18" spans="1:18" ht="12.75">
      <c r="A18" s="187" t="s">
        <v>48</v>
      </c>
      <c r="B18" s="175"/>
      <c r="C18" s="175"/>
      <c r="D18" s="175"/>
      <c r="E18" s="175"/>
      <c r="F18" s="175"/>
      <c r="G18" s="175"/>
      <c r="H18" s="175"/>
      <c r="I18" s="176"/>
      <c r="J18" s="87">
        <f>O18+Q18</f>
        <v>0</v>
      </c>
      <c r="K18" s="192">
        <v>0</v>
      </c>
      <c r="L18" s="192"/>
      <c r="M18" s="192"/>
      <c r="N18" s="193"/>
      <c r="O18" s="191">
        <v>0</v>
      </c>
      <c r="P18" s="183"/>
      <c r="Q18" s="86">
        <f>O18*0.2</f>
        <v>0</v>
      </c>
      <c r="R18" s="84"/>
    </row>
    <row r="19" spans="1:18" ht="30" customHeight="1">
      <c r="A19" s="181" t="s">
        <v>45</v>
      </c>
      <c r="B19" s="182"/>
      <c r="C19" s="182"/>
      <c r="D19" s="182"/>
      <c r="E19" s="182"/>
      <c r="F19" s="182"/>
      <c r="G19" s="182"/>
      <c r="H19" s="182"/>
      <c r="I19" s="183"/>
      <c r="J19" s="87" t="e">
        <f>O19+Q19</f>
        <v>#REF!</v>
      </c>
      <c r="K19" s="177">
        <v>0</v>
      </c>
      <c r="L19" s="177"/>
      <c r="M19" s="177"/>
      <c r="N19" s="178"/>
      <c r="O19" s="179" t="e">
        <f>#REF!</f>
        <v>#REF!</v>
      </c>
      <c r="P19" s="180"/>
      <c r="Q19" s="172" t="e">
        <f>O19/100*20</f>
        <v>#REF!</v>
      </c>
      <c r="R19" s="173"/>
    </row>
    <row r="20" spans="1:18" ht="13.5" customHeight="1">
      <c r="A20" s="85" t="s">
        <v>46</v>
      </c>
      <c r="B20" s="83"/>
      <c r="C20" s="83"/>
      <c r="D20" s="83"/>
      <c r="E20" s="83"/>
      <c r="F20" s="83"/>
      <c r="G20" s="83"/>
      <c r="H20" s="83"/>
      <c r="I20" s="83"/>
      <c r="J20" s="87" t="e">
        <f>O20+Q20</f>
        <v>#REF!</v>
      </c>
      <c r="K20" s="177">
        <v>0</v>
      </c>
      <c r="L20" s="177"/>
      <c r="M20" s="177"/>
      <c r="N20" s="178"/>
      <c r="O20" s="179" t="e">
        <f>#REF!</f>
        <v>#REF!</v>
      </c>
      <c r="P20" s="180"/>
      <c r="Q20" s="172" t="e">
        <f>O20/100*20</f>
        <v>#REF!</v>
      </c>
      <c r="R20" s="173"/>
    </row>
    <row r="21" spans="1:18" ht="12.75">
      <c r="A21" s="174" t="s">
        <v>47</v>
      </c>
      <c r="B21" s="175"/>
      <c r="C21" s="175"/>
      <c r="D21" s="175"/>
      <c r="E21" s="175"/>
      <c r="F21" s="175"/>
      <c r="G21" s="175"/>
      <c r="H21" s="175"/>
      <c r="I21" s="176"/>
      <c r="J21" s="87" t="e">
        <f>O21+Q21</f>
        <v>#REF!</v>
      </c>
      <c r="K21" s="177">
        <v>0</v>
      </c>
      <c r="L21" s="177"/>
      <c r="M21" s="177"/>
      <c r="N21" s="178"/>
      <c r="O21" s="179" t="e">
        <f>#REF!+#REF!+#REF!</f>
        <v>#REF!</v>
      </c>
      <c r="P21" s="180"/>
      <c r="Q21" s="172" t="e">
        <f>O21/100*20</f>
        <v>#REF!</v>
      </c>
      <c r="R21" s="173"/>
    </row>
    <row r="22" spans="1:18" ht="33.75" customHeight="1">
      <c r="A22" s="181" t="s">
        <v>49</v>
      </c>
      <c r="B22" s="182"/>
      <c r="C22" s="182"/>
      <c r="D22" s="182"/>
      <c r="E22" s="182"/>
      <c r="F22" s="182"/>
      <c r="G22" s="182"/>
      <c r="H22" s="182"/>
      <c r="I22" s="183"/>
      <c r="J22" s="87">
        <f aca="true" t="shared" si="0" ref="J22:J29">O22+Q22</f>
        <v>594000</v>
      </c>
      <c r="K22" s="177">
        <v>0</v>
      </c>
      <c r="L22" s="177"/>
      <c r="M22" s="177"/>
      <c r="N22" s="178"/>
      <c r="O22" s="179">
        <v>495000</v>
      </c>
      <c r="P22" s="180"/>
      <c r="Q22" s="172">
        <f aca="true" t="shared" si="1" ref="Q22:Q29">O22/100*20</f>
        <v>99000</v>
      </c>
      <c r="R22" s="173"/>
    </row>
    <row r="23" spans="1:18" ht="12.75">
      <c r="A23" s="174" t="s">
        <v>50</v>
      </c>
      <c r="B23" s="175"/>
      <c r="C23" s="175"/>
      <c r="D23" s="175"/>
      <c r="E23" s="175"/>
      <c r="F23" s="175"/>
      <c r="G23" s="175"/>
      <c r="H23" s="175"/>
      <c r="I23" s="176"/>
      <c r="J23" s="87">
        <f t="shared" si="0"/>
        <v>585000</v>
      </c>
      <c r="K23" s="177">
        <v>0</v>
      </c>
      <c r="L23" s="177"/>
      <c r="M23" s="177"/>
      <c r="N23" s="178"/>
      <c r="O23" s="179">
        <v>487500</v>
      </c>
      <c r="P23" s="180"/>
      <c r="Q23" s="172">
        <f t="shared" si="1"/>
        <v>97500</v>
      </c>
      <c r="R23" s="173"/>
    </row>
    <row r="24" spans="1:18" ht="12.75">
      <c r="A24" s="174" t="s">
        <v>52</v>
      </c>
      <c r="B24" s="175"/>
      <c r="C24" s="175"/>
      <c r="D24" s="175"/>
      <c r="E24" s="175"/>
      <c r="F24" s="175"/>
      <c r="G24" s="175"/>
      <c r="H24" s="175"/>
      <c r="I24" s="176"/>
      <c r="J24" s="87" t="e">
        <f t="shared" si="0"/>
        <v>#REF!</v>
      </c>
      <c r="K24" s="177">
        <v>0</v>
      </c>
      <c r="L24" s="177"/>
      <c r="M24" s="177"/>
      <c r="N24" s="178"/>
      <c r="O24" s="179" t="e">
        <f>#REF!</f>
        <v>#REF!</v>
      </c>
      <c r="P24" s="180"/>
      <c r="Q24" s="172" t="e">
        <f t="shared" si="1"/>
        <v>#REF!</v>
      </c>
      <c r="R24" s="173"/>
    </row>
    <row r="25" spans="1:18" ht="12.75">
      <c r="A25" s="174" t="s">
        <v>51</v>
      </c>
      <c r="B25" s="175"/>
      <c r="C25" s="175"/>
      <c r="D25" s="175"/>
      <c r="E25" s="175"/>
      <c r="F25" s="175"/>
      <c r="G25" s="175"/>
      <c r="H25" s="175"/>
      <c r="I25" s="176"/>
      <c r="J25" s="87" t="e">
        <f t="shared" si="0"/>
        <v>#REF!</v>
      </c>
      <c r="K25" s="177">
        <v>0</v>
      </c>
      <c r="L25" s="177"/>
      <c r="M25" s="177"/>
      <c r="N25" s="178"/>
      <c r="O25" s="179" t="e">
        <f>#REF!</f>
        <v>#REF!</v>
      </c>
      <c r="P25" s="180"/>
      <c r="Q25" s="172" t="e">
        <f t="shared" si="1"/>
        <v>#REF!</v>
      </c>
      <c r="R25" s="173"/>
    </row>
    <row r="26" spans="1:18" ht="12.75">
      <c r="A26" s="174" t="s">
        <v>53</v>
      </c>
      <c r="B26" s="175"/>
      <c r="C26" s="175"/>
      <c r="D26" s="175"/>
      <c r="E26" s="175"/>
      <c r="F26" s="175"/>
      <c r="G26" s="175"/>
      <c r="H26" s="175"/>
      <c r="I26" s="176"/>
      <c r="J26" s="87" t="e">
        <f t="shared" si="0"/>
        <v>#REF!</v>
      </c>
      <c r="K26" s="177">
        <v>0</v>
      </c>
      <c r="L26" s="177"/>
      <c r="M26" s="177"/>
      <c r="N26" s="178"/>
      <c r="O26" s="179" t="e">
        <f>#REF!</f>
        <v>#REF!</v>
      </c>
      <c r="P26" s="180"/>
      <c r="Q26" s="172" t="e">
        <f t="shared" si="1"/>
        <v>#REF!</v>
      </c>
      <c r="R26" s="173"/>
    </row>
    <row r="27" spans="1:18" ht="12.75">
      <c r="A27" s="174" t="s">
        <v>54</v>
      </c>
      <c r="B27" s="175"/>
      <c r="C27" s="175"/>
      <c r="D27" s="175"/>
      <c r="E27" s="175"/>
      <c r="F27" s="175"/>
      <c r="G27" s="175"/>
      <c r="H27" s="175"/>
      <c r="I27" s="176"/>
      <c r="J27" s="87" t="e">
        <f t="shared" si="0"/>
        <v>#REF!</v>
      </c>
      <c r="K27" s="177">
        <v>0</v>
      </c>
      <c r="L27" s="177"/>
      <c r="M27" s="177"/>
      <c r="N27" s="178"/>
      <c r="O27" s="179" t="e">
        <f>#REF!</f>
        <v>#REF!</v>
      </c>
      <c r="P27" s="180"/>
      <c r="Q27" s="172" t="e">
        <f t="shared" si="1"/>
        <v>#REF!</v>
      </c>
      <c r="R27" s="173"/>
    </row>
    <row r="28" spans="1:18" ht="12.75">
      <c r="A28" s="174" t="s">
        <v>55</v>
      </c>
      <c r="B28" s="175"/>
      <c r="C28" s="175"/>
      <c r="D28" s="175"/>
      <c r="E28" s="175"/>
      <c r="F28" s="175"/>
      <c r="G28" s="175"/>
      <c r="H28" s="175"/>
      <c r="I28" s="176"/>
      <c r="J28" s="87" t="e">
        <f>O28+Q28</f>
        <v>#REF!</v>
      </c>
      <c r="K28" s="177">
        <v>0</v>
      </c>
      <c r="L28" s="177"/>
      <c r="M28" s="177"/>
      <c r="N28" s="178"/>
      <c r="O28" s="179" t="e">
        <f>#REF!</f>
        <v>#REF!</v>
      </c>
      <c r="P28" s="180"/>
      <c r="Q28" s="172" t="e">
        <f>O28/100*20</f>
        <v>#REF!</v>
      </c>
      <c r="R28" s="173"/>
    </row>
    <row r="29" spans="1:18" ht="13.5" thickBot="1">
      <c r="A29" s="169" t="s">
        <v>56</v>
      </c>
      <c r="B29" s="170"/>
      <c r="C29" s="170"/>
      <c r="D29" s="170"/>
      <c r="E29" s="170"/>
      <c r="F29" s="170"/>
      <c r="G29" s="170"/>
      <c r="H29" s="170"/>
      <c r="I29" s="171"/>
      <c r="J29" s="89">
        <f t="shared" si="0"/>
        <v>228000</v>
      </c>
      <c r="K29" s="208">
        <v>0</v>
      </c>
      <c r="L29" s="208"/>
      <c r="M29" s="208"/>
      <c r="N29" s="209"/>
      <c r="O29" s="188">
        <v>190000</v>
      </c>
      <c r="P29" s="189"/>
      <c r="Q29" s="210">
        <f t="shared" si="1"/>
        <v>38000</v>
      </c>
      <c r="R29" s="211"/>
    </row>
    <row r="30" spans="1:18" ht="15.75" thickBot="1">
      <c r="A30" s="43" t="s">
        <v>22</v>
      </c>
      <c r="B30" s="44"/>
      <c r="C30" s="44"/>
      <c r="D30" s="44"/>
      <c r="E30" s="44"/>
      <c r="F30" s="44"/>
      <c r="G30" s="44"/>
      <c r="H30" s="44"/>
      <c r="I30" s="44"/>
      <c r="J30" s="88" t="e">
        <f>SUM(J17:J29)</f>
        <v>#REF!</v>
      </c>
      <c r="K30" s="212">
        <f>SUM(K29:N29)</f>
        <v>0</v>
      </c>
      <c r="L30" s="212"/>
      <c r="M30" s="212"/>
      <c r="N30" s="213"/>
      <c r="O30" s="205" t="e">
        <f>SUM(O17:P29)</f>
        <v>#REF!</v>
      </c>
      <c r="P30" s="206"/>
      <c r="Q30" s="205" t="e">
        <f>SUM(Q17:R29)</f>
        <v>#REF!</v>
      </c>
      <c r="R30" s="207"/>
    </row>
    <row r="31" spans="1:18" ht="12.75">
      <c r="A31" s="45"/>
      <c r="B31" s="46"/>
      <c r="C31" s="46"/>
      <c r="D31" s="46"/>
      <c r="E31" s="45"/>
      <c r="F31" s="45"/>
      <c r="G31" s="45"/>
      <c r="H31" s="45"/>
      <c r="I31" s="45"/>
      <c r="J31" s="45"/>
      <c r="K31" s="47"/>
      <c r="L31" s="48"/>
      <c r="M31" s="49"/>
      <c r="N31" s="48"/>
      <c r="O31" s="50"/>
      <c r="P31" s="39"/>
      <c r="Q31" s="51"/>
      <c r="R31" s="52"/>
    </row>
    <row r="32" spans="1:18" ht="15.75">
      <c r="A32" s="53" t="s">
        <v>12</v>
      </c>
      <c r="B32" s="54"/>
      <c r="C32" s="54"/>
      <c r="D32" s="54"/>
      <c r="E32" s="54"/>
      <c r="F32" s="55"/>
      <c r="G32" s="56"/>
      <c r="H32" s="54"/>
      <c r="I32" s="54"/>
      <c r="J32" s="57"/>
      <c r="K32" s="52"/>
      <c r="L32" s="58"/>
      <c r="M32" s="52"/>
      <c r="N32" s="59"/>
      <c r="O32" s="52"/>
      <c r="P32" s="52"/>
      <c r="Q32" s="52"/>
      <c r="R32" s="52"/>
    </row>
    <row r="33" spans="1:18" ht="12.75">
      <c r="A33" s="60"/>
      <c r="B33" s="52"/>
      <c r="C33" s="52"/>
      <c r="D33" s="52"/>
      <c r="E33" s="52"/>
      <c r="F33" s="61"/>
      <c r="G33" s="62"/>
      <c r="H33" s="52"/>
      <c r="I33" s="63"/>
      <c r="J33" s="64"/>
      <c r="K33" s="52"/>
      <c r="L33" s="48"/>
      <c r="M33" s="39"/>
      <c r="N33" s="52"/>
      <c r="O33" s="52"/>
      <c r="P33" s="52"/>
      <c r="Q33" s="65"/>
      <c r="R33" s="52"/>
    </row>
    <row r="34" spans="1:18" ht="12.75">
      <c r="A34" s="66" t="s">
        <v>23</v>
      </c>
      <c r="B34" s="67"/>
      <c r="C34" s="67"/>
      <c r="D34" s="67"/>
      <c r="E34" s="67"/>
      <c r="F34" s="68"/>
      <c r="G34" s="69" t="s">
        <v>24</v>
      </c>
      <c r="H34" s="70"/>
      <c r="I34" s="67"/>
      <c r="J34" s="71"/>
      <c r="K34" s="52"/>
      <c r="L34" s="48"/>
      <c r="M34" s="49"/>
      <c r="N34" s="48"/>
      <c r="O34" s="50"/>
      <c r="P34" s="39"/>
      <c r="Q34" s="51"/>
      <c r="R34" s="52"/>
    </row>
    <row r="35" spans="1:18" ht="12.75">
      <c r="A35" s="72" t="s">
        <v>11</v>
      </c>
      <c r="B35" s="73"/>
      <c r="C35" s="73"/>
      <c r="D35" s="73"/>
      <c r="E35" s="73"/>
      <c r="F35" s="74"/>
      <c r="G35" s="75"/>
      <c r="H35" s="73"/>
      <c r="I35" s="73"/>
      <c r="J35" s="76"/>
      <c r="K35" s="52"/>
      <c r="L35" s="48"/>
      <c r="M35" s="49"/>
      <c r="N35" s="48"/>
      <c r="O35" s="50"/>
      <c r="P35" s="39"/>
      <c r="Q35" s="51"/>
      <c r="R35" s="52"/>
    </row>
    <row r="36" spans="1:18" ht="12.75">
      <c r="A36" s="60"/>
      <c r="B36" s="52"/>
      <c r="C36" s="52"/>
      <c r="D36" s="52"/>
      <c r="E36" s="52"/>
      <c r="F36" s="61"/>
      <c r="G36" s="62"/>
      <c r="H36" s="52"/>
      <c r="I36" s="52"/>
      <c r="J36" s="64"/>
      <c r="K36" s="52"/>
      <c r="L36" s="48"/>
      <c r="M36" s="59"/>
      <c r="N36" s="52"/>
      <c r="O36" s="52"/>
      <c r="P36" s="52"/>
      <c r="Q36" s="77"/>
      <c r="R36" s="52"/>
    </row>
    <row r="37" spans="1:18" ht="15.75">
      <c r="A37" s="66" t="s">
        <v>23</v>
      </c>
      <c r="B37" s="67"/>
      <c r="C37" s="67"/>
      <c r="D37" s="67"/>
      <c r="E37" s="67"/>
      <c r="F37" s="68"/>
      <c r="G37" s="69" t="s">
        <v>24</v>
      </c>
      <c r="H37" s="67"/>
      <c r="I37" s="67"/>
      <c r="J37" s="71"/>
      <c r="K37" s="52"/>
      <c r="L37" s="58"/>
      <c r="M37" s="52"/>
      <c r="N37" s="59"/>
      <c r="O37" s="52"/>
      <c r="P37" s="52"/>
      <c r="Q37" s="52"/>
      <c r="R37" s="52"/>
    </row>
    <row r="38" spans="1:18" ht="12.75">
      <c r="A38" s="72" t="s">
        <v>14</v>
      </c>
      <c r="B38" s="73"/>
      <c r="C38" s="73"/>
      <c r="D38" s="73"/>
      <c r="E38" s="73"/>
      <c r="F38" s="74"/>
      <c r="G38" s="75"/>
      <c r="H38" s="73"/>
      <c r="I38" s="73"/>
      <c r="J38" s="76"/>
      <c r="K38" s="52"/>
      <c r="L38" s="48"/>
      <c r="M38" s="39"/>
      <c r="N38" s="52"/>
      <c r="O38" s="52"/>
      <c r="P38" s="52"/>
      <c r="Q38" s="78"/>
      <c r="R38" s="52"/>
    </row>
    <row r="39" spans="1:18" ht="12.75">
      <c r="A39" s="60"/>
      <c r="B39" s="52"/>
      <c r="C39" s="52"/>
      <c r="D39" s="52"/>
      <c r="E39" s="52"/>
      <c r="F39" s="61"/>
      <c r="G39" s="62"/>
      <c r="H39" s="52"/>
      <c r="I39" s="52"/>
      <c r="J39" s="64"/>
      <c r="K39" s="52"/>
      <c r="L39" s="48"/>
      <c r="M39" s="39"/>
      <c r="N39" s="52"/>
      <c r="O39" s="52"/>
      <c r="P39" s="52"/>
      <c r="Q39" s="51"/>
      <c r="R39" s="52"/>
    </row>
    <row r="40" spans="1:18" ht="12.75">
      <c r="A40" s="79" t="s">
        <v>23</v>
      </c>
      <c r="B40" s="46"/>
      <c r="C40" s="46"/>
      <c r="D40" s="46"/>
      <c r="E40" s="46"/>
      <c r="F40" s="80"/>
      <c r="G40" s="81" t="s">
        <v>24</v>
      </c>
      <c r="H40" s="46"/>
      <c r="I40" s="46"/>
      <c r="J40" s="82"/>
      <c r="K40" s="52"/>
      <c r="L40" s="48"/>
      <c r="M40" s="39"/>
      <c r="N40" s="52"/>
      <c r="O40" s="52"/>
      <c r="P40" s="52"/>
      <c r="Q40" s="51"/>
      <c r="R40" s="52"/>
    </row>
    <row r="42" spans="1:17" ht="43.5" customHeight="1">
      <c r="A42" s="199" t="s">
        <v>25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</sheetData>
  <sheetProtection/>
  <mergeCells count="57">
    <mergeCell ref="Q27:R27"/>
    <mergeCell ref="K19:N19"/>
    <mergeCell ref="O19:P19"/>
    <mergeCell ref="K20:N20"/>
    <mergeCell ref="O20:P20"/>
    <mergeCell ref="Q20:R20"/>
    <mergeCell ref="K21:N21"/>
    <mergeCell ref="O21:P21"/>
    <mergeCell ref="Q21:R21"/>
    <mergeCell ref="Q22:R22"/>
    <mergeCell ref="K16:N16"/>
    <mergeCell ref="O16:P16"/>
    <mergeCell ref="A42:Q42"/>
    <mergeCell ref="Q16:R16"/>
    <mergeCell ref="E7:J7"/>
    <mergeCell ref="O30:P30"/>
    <mergeCell ref="Q30:R30"/>
    <mergeCell ref="K29:N29"/>
    <mergeCell ref="Q29:R29"/>
    <mergeCell ref="K30:N30"/>
    <mergeCell ref="O29:P29"/>
    <mergeCell ref="O17:P17"/>
    <mergeCell ref="O18:P18"/>
    <mergeCell ref="O24:P24"/>
    <mergeCell ref="K17:N17"/>
    <mergeCell ref="K18:N18"/>
    <mergeCell ref="K24:N24"/>
    <mergeCell ref="K27:N27"/>
    <mergeCell ref="O27:P27"/>
    <mergeCell ref="K23:N23"/>
    <mergeCell ref="O25:P25"/>
    <mergeCell ref="Q25:R25"/>
    <mergeCell ref="A17:I17"/>
    <mergeCell ref="A18:I18"/>
    <mergeCell ref="A19:I19"/>
    <mergeCell ref="K22:N22"/>
    <mergeCell ref="O22:P22"/>
    <mergeCell ref="Q26:R26"/>
    <mergeCell ref="A22:I22"/>
    <mergeCell ref="A23:I23"/>
    <mergeCell ref="A24:I24"/>
    <mergeCell ref="A25:I25"/>
    <mergeCell ref="A26:I26"/>
    <mergeCell ref="O23:P23"/>
    <mergeCell ref="Q23:R23"/>
    <mergeCell ref="Q24:R24"/>
    <mergeCell ref="K25:N25"/>
    <mergeCell ref="A29:I29"/>
    <mergeCell ref="Q19:R19"/>
    <mergeCell ref="A21:I21"/>
    <mergeCell ref="K28:N28"/>
    <mergeCell ref="O28:P28"/>
    <mergeCell ref="Q28:R28"/>
    <mergeCell ref="A27:I27"/>
    <mergeCell ref="A28:I28"/>
    <mergeCell ref="K26:N26"/>
    <mergeCell ref="O26:P2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19"/>
  <sheetViews>
    <sheetView tabSelected="1" zoomScaleSheetLayoutView="100" zoomScalePageLayoutView="110" workbookViewId="0" topLeftCell="A145">
      <selection activeCell="Q154" sqref="Q154"/>
    </sheetView>
  </sheetViews>
  <sheetFormatPr defaultColWidth="9.140625" defaultRowHeight="12.75"/>
  <cols>
    <col min="1" max="1" width="4.421875" style="108" customWidth="1"/>
    <col min="2" max="2" width="11.57421875" style="95" customWidth="1"/>
    <col min="3" max="3" width="40.28125" style="95" customWidth="1"/>
    <col min="4" max="4" width="5.57421875" style="95" customWidth="1"/>
    <col min="5" max="5" width="9.00390625" style="96" customWidth="1"/>
    <col min="6" max="6" width="11.28125" style="95" customWidth="1"/>
    <col min="7" max="7" width="13.7109375" style="95" customWidth="1"/>
    <col min="8" max="12" width="9.140625" style="91" customWidth="1"/>
    <col min="13" max="14" width="0" style="91" hidden="1" customWidth="1"/>
    <col min="15" max="16384" width="9.140625" style="91" customWidth="1"/>
  </cols>
  <sheetData>
    <row r="1" spans="1:9" s="93" customFormat="1" ht="17.25" customHeight="1">
      <c r="A1" s="129" t="s">
        <v>26</v>
      </c>
      <c r="B1" s="130"/>
      <c r="C1" s="130"/>
      <c r="D1" s="130"/>
      <c r="E1" s="130"/>
      <c r="F1" s="130"/>
      <c r="G1" s="131"/>
      <c r="H1" s="92"/>
      <c r="I1" s="92"/>
    </row>
    <row r="2" spans="1:9" s="94" customFormat="1" ht="12.75" customHeight="1">
      <c r="A2" s="132"/>
      <c r="B2" s="133"/>
      <c r="C2" s="133"/>
      <c r="D2" s="134"/>
      <c r="E2" s="134"/>
      <c r="F2" s="134"/>
      <c r="G2" s="135"/>
      <c r="H2" s="92"/>
      <c r="I2" s="92"/>
    </row>
    <row r="3" spans="1:9" s="94" customFormat="1" ht="12.75" customHeight="1">
      <c r="A3" s="136" t="s">
        <v>78</v>
      </c>
      <c r="B3" s="133"/>
      <c r="C3" s="133"/>
      <c r="D3" s="137"/>
      <c r="E3" s="134"/>
      <c r="F3" s="134"/>
      <c r="G3" s="138"/>
      <c r="H3" s="92"/>
      <c r="I3" s="92"/>
    </row>
    <row r="4" spans="1:9" s="94" customFormat="1" ht="12.75" customHeight="1">
      <c r="A4" s="132" t="s">
        <v>44</v>
      </c>
      <c r="B4" s="133"/>
      <c r="C4" s="133" t="s">
        <v>66</v>
      </c>
      <c r="D4" s="214"/>
      <c r="E4" s="214"/>
      <c r="F4" s="214"/>
      <c r="G4" s="215"/>
      <c r="H4" s="92"/>
      <c r="I4" s="92"/>
    </row>
    <row r="5" spans="1:7" s="92" customFormat="1" ht="18.75" customHeight="1">
      <c r="A5" s="115" t="s">
        <v>27</v>
      </c>
      <c r="B5" s="97" t="s">
        <v>28</v>
      </c>
      <c r="C5" s="97" t="s">
        <v>29</v>
      </c>
      <c r="D5" s="97" t="s">
        <v>30</v>
      </c>
      <c r="E5" s="97" t="s">
        <v>31</v>
      </c>
      <c r="F5" s="97" t="s">
        <v>32</v>
      </c>
      <c r="G5" s="97" t="s">
        <v>60</v>
      </c>
    </row>
    <row r="6" spans="1:11" s="104" customFormat="1" ht="12.75">
      <c r="A6" s="98">
        <v>1</v>
      </c>
      <c r="B6" s="99"/>
      <c r="C6" s="114" t="s">
        <v>63</v>
      </c>
      <c r="D6" s="100" t="s">
        <v>64</v>
      </c>
      <c r="E6" s="106">
        <v>25</v>
      </c>
      <c r="F6" s="102">
        <v>0</v>
      </c>
      <c r="G6" s="103">
        <f>E6*F6</f>
        <v>0</v>
      </c>
      <c r="K6" s="105"/>
    </row>
    <row r="7" spans="1:11" s="104" customFormat="1" ht="12.75">
      <c r="A7" s="98">
        <v>2</v>
      </c>
      <c r="B7" s="99"/>
      <c r="C7" s="114" t="s">
        <v>65</v>
      </c>
      <c r="D7" s="100" t="s">
        <v>64</v>
      </c>
      <c r="E7" s="106">
        <v>25</v>
      </c>
      <c r="F7" s="102">
        <v>0</v>
      </c>
      <c r="G7" s="103">
        <f>E7*F7</f>
        <v>0</v>
      </c>
      <c r="K7" s="105"/>
    </row>
    <row r="8" spans="1:11" s="104" customFormat="1" ht="12.75">
      <c r="A8" s="98">
        <v>3</v>
      </c>
      <c r="B8" s="99"/>
      <c r="C8" s="114" t="s">
        <v>90</v>
      </c>
      <c r="D8" s="100" t="s">
        <v>62</v>
      </c>
      <c r="E8" s="106">
        <v>36</v>
      </c>
      <c r="F8" s="102">
        <v>0</v>
      </c>
      <c r="G8" s="103">
        <f>E8*F8</f>
        <v>0</v>
      </c>
      <c r="H8" s="168">
        <f>+E8</f>
        <v>36</v>
      </c>
      <c r="K8" s="105"/>
    </row>
    <row r="9" spans="1:11" s="104" customFormat="1" ht="12.75">
      <c r="A9" s="98">
        <v>4</v>
      </c>
      <c r="B9" s="99"/>
      <c r="C9" s="114" t="s">
        <v>72</v>
      </c>
      <c r="D9" s="100" t="s">
        <v>64</v>
      </c>
      <c r="E9" s="106">
        <v>1</v>
      </c>
      <c r="F9" s="102">
        <v>0</v>
      </c>
      <c r="G9" s="103">
        <f>E9*F9</f>
        <v>0</v>
      </c>
      <c r="K9" s="105"/>
    </row>
    <row r="10" spans="1:13" s="1" customFormat="1" ht="11.25">
      <c r="A10" s="120" t="s">
        <v>39</v>
      </c>
      <c r="B10" s="121"/>
      <c r="C10" s="122"/>
      <c r="D10" s="123"/>
      <c r="E10" s="123"/>
      <c r="F10" s="123"/>
      <c r="G10" s="124">
        <f>SUM(G6:G9)</f>
        <v>0</v>
      </c>
      <c r="M10" s="107"/>
    </row>
    <row r="11" spans="1:13" s="1" customFormat="1" ht="11.25">
      <c r="A11" s="118" t="s">
        <v>58</v>
      </c>
      <c r="B11" s="117"/>
      <c r="C11" s="116"/>
      <c r="D11" s="117"/>
      <c r="E11" s="117"/>
      <c r="F11" s="117"/>
      <c r="G11" s="119">
        <f>G10/100*21</f>
        <v>0</v>
      </c>
      <c r="M11" s="107"/>
    </row>
    <row r="12" spans="1:13" s="1" customFormat="1" ht="11.25">
      <c r="A12" s="142" t="s">
        <v>61</v>
      </c>
      <c r="B12" s="126"/>
      <c r="C12" s="127"/>
      <c r="D12" s="126"/>
      <c r="E12" s="126"/>
      <c r="F12" s="126"/>
      <c r="G12" s="143">
        <f>G10+G11</f>
        <v>0</v>
      </c>
      <c r="M12" s="107"/>
    </row>
    <row r="13" spans="1:13" s="1" customFormat="1" ht="12.75" hidden="1">
      <c r="A13" s="139"/>
      <c r="B13" s="140"/>
      <c r="C13" s="140"/>
      <c r="D13" s="140"/>
      <c r="E13" s="140"/>
      <c r="F13" s="140"/>
      <c r="G13" s="141"/>
      <c r="M13" s="107"/>
    </row>
    <row r="14" spans="1:7" ht="12.75" hidden="1">
      <c r="A14" s="132"/>
      <c r="B14" s="133"/>
      <c r="C14" s="133"/>
      <c r="D14" s="134"/>
      <c r="E14" s="134"/>
      <c r="F14" s="134"/>
      <c r="G14" s="135"/>
    </row>
    <row r="15" spans="1:7" ht="12.75" customHeight="1" hidden="1">
      <c r="A15" s="136"/>
      <c r="B15" s="133"/>
      <c r="C15" s="133"/>
      <c r="D15" s="137"/>
      <c r="E15" s="134"/>
      <c r="F15" s="134"/>
      <c r="G15" s="138"/>
    </row>
    <row r="16" spans="1:7" ht="14.25" customHeight="1">
      <c r="A16" s="132"/>
      <c r="B16" s="133"/>
      <c r="C16" s="133" t="s">
        <v>73</v>
      </c>
      <c r="D16" s="214"/>
      <c r="E16" s="214"/>
      <c r="F16" s="214"/>
      <c r="G16" s="215"/>
    </row>
    <row r="17" spans="1:7" ht="18.75" customHeight="1">
      <c r="A17" s="115" t="s">
        <v>27</v>
      </c>
      <c r="B17" s="97" t="s">
        <v>28</v>
      </c>
      <c r="C17" s="97" t="s">
        <v>29</v>
      </c>
      <c r="D17" s="97" t="s">
        <v>30</v>
      </c>
      <c r="E17" s="97" t="s">
        <v>31</v>
      </c>
      <c r="F17" s="97" t="s">
        <v>32</v>
      </c>
      <c r="G17" s="97" t="s">
        <v>60</v>
      </c>
    </row>
    <row r="18" spans="1:7" ht="12.75">
      <c r="A18" s="98">
        <v>1</v>
      </c>
      <c r="B18" s="99"/>
      <c r="C18" s="114" t="s">
        <v>63</v>
      </c>
      <c r="D18" s="100" t="s">
        <v>64</v>
      </c>
      <c r="E18" s="106">
        <v>33.4</v>
      </c>
      <c r="F18" s="102">
        <v>0</v>
      </c>
      <c r="G18" s="103">
        <f>E18*F18</f>
        <v>0</v>
      </c>
    </row>
    <row r="19" spans="1:7" ht="12.75">
      <c r="A19" s="98">
        <v>2</v>
      </c>
      <c r="B19" s="99"/>
      <c r="C19" s="114" t="s">
        <v>65</v>
      </c>
      <c r="D19" s="100" t="s">
        <v>64</v>
      </c>
      <c r="E19" s="106">
        <v>33.4</v>
      </c>
      <c r="F19" s="102">
        <v>0</v>
      </c>
      <c r="G19" s="103">
        <f>E19*F19</f>
        <v>0</v>
      </c>
    </row>
    <row r="20" spans="1:8" ht="12.75">
      <c r="A20" s="98">
        <v>3</v>
      </c>
      <c r="B20" s="99"/>
      <c r="C20" s="114" t="s">
        <v>90</v>
      </c>
      <c r="D20" s="100" t="s">
        <v>62</v>
      </c>
      <c r="E20" s="106">
        <v>64</v>
      </c>
      <c r="F20" s="102">
        <v>0</v>
      </c>
      <c r="G20" s="103">
        <f>E20*F20</f>
        <v>0</v>
      </c>
      <c r="H20" s="168">
        <f>+E20</f>
        <v>64</v>
      </c>
    </row>
    <row r="21" spans="1:7" ht="12.75">
      <c r="A21" s="98">
        <v>4</v>
      </c>
      <c r="B21" s="99"/>
      <c r="C21" s="114" t="s">
        <v>72</v>
      </c>
      <c r="D21" s="100" t="s">
        <v>64</v>
      </c>
      <c r="E21" s="106">
        <v>1</v>
      </c>
      <c r="F21" s="102">
        <v>0</v>
      </c>
      <c r="G21" s="103">
        <f>E21*F21</f>
        <v>0</v>
      </c>
    </row>
    <row r="22" spans="1:7" ht="12.75">
      <c r="A22" s="120" t="s">
        <v>39</v>
      </c>
      <c r="B22" s="121"/>
      <c r="C22" s="122"/>
      <c r="D22" s="123"/>
      <c r="E22" s="123"/>
      <c r="F22" s="123"/>
      <c r="G22" s="124">
        <f>SUM(G18:G21)</f>
        <v>0</v>
      </c>
    </row>
    <row r="23" spans="1:7" ht="12.75">
      <c r="A23" s="118" t="s">
        <v>58</v>
      </c>
      <c r="B23" s="117"/>
      <c r="C23" s="116"/>
      <c r="D23" s="117"/>
      <c r="E23" s="117"/>
      <c r="F23" s="117"/>
      <c r="G23" s="119">
        <f>G22/100*21</f>
        <v>0</v>
      </c>
    </row>
    <row r="24" spans="1:7" ht="12.75">
      <c r="A24" s="142" t="s">
        <v>61</v>
      </c>
      <c r="B24" s="126"/>
      <c r="C24" s="127"/>
      <c r="D24" s="126"/>
      <c r="E24" s="126"/>
      <c r="F24" s="126"/>
      <c r="G24" s="143">
        <f>G22+G23</f>
        <v>0</v>
      </c>
    </row>
    <row r="25" spans="1:7" ht="0.75" customHeight="1">
      <c r="A25" s="139"/>
      <c r="B25" s="140"/>
      <c r="C25" s="140"/>
      <c r="D25" s="140"/>
      <c r="E25" s="140"/>
      <c r="F25" s="140"/>
      <c r="G25" s="141"/>
    </row>
    <row r="26" spans="1:7" ht="12.75" hidden="1">
      <c r="A26" s="132"/>
      <c r="B26" s="133"/>
      <c r="C26" s="133"/>
      <c r="D26" s="134"/>
      <c r="E26" s="134"/>
      <c r="F26" s="134"/>
      <c r="G26" s="135"/>
    </row>
    <row r="27" spans="1:7" ht="12.75">
      <c r="A27" s="136"/>
      <c r="B27" s="133"/>
      <c r="C27" s="133" t="s">
        <v>67</v>
      </c>
      <c r="D27" s="137"/>
      <c r="E27" s="134"/>
      <c r="F27" s="134"/>
      <c r="G27" s="138"/>
    </row>
    <row r="28" spans="1:7" ht="12.75" hidden="1">
      <c r="A28" s="132"/>
      <c r="B28" s="133"/>
      <c r="C28" s="133"/>
      <c r="D28" s="214"/>
      <c r="E28" s="214"/>
      <c r="F28" s="214"/>
      <c r="G28" s="215"/>
    </row>
    <row r="29" spans="1:7" ht="19.5">
      <c r="A29" s="115" t="s">
        <v>27</v>
      </c>
      <c r="B29" s="97" t="s">
        <v>28</v>
      </c>
      <c r="C29" s="97" t="s">
        <v>29</v>
      </c>
      <c r="D29" s="97" t="s">
        <v>30</v>
      </c>
      <c r="E29" s="97" t="s">
        <v>31</v>
      </c>
      <c r="F29" s="97" t="s">
        <v>32</v>
      </c>
      <c r="G29" s="97" t="s">
        <v>60</v>
      </c>
    </row>
    <row r="30" spans="1:7" ht="12.75">
      <c r="A30" s="98">
        <v>1</v>
      </c>
      <c r="B30" s="99"/>
      <c r="C30" s="90" t="s">
        <v>63</v>
      </c>
      <c r="D30" s="100" t="s">
        <v>64</v>
      </c>
      <c r="E30" s="101">
        <v>30</v>
      </c>
      <c r="F30" s="102">
        <v>0</v>
      </c>
      <c r="G30" s="103">
        <f>E30*F30</f>
        <v>0</v>
      </c>
    </row>
    <row r="31" spans="1:7" ht="12.75">
      <c r="A31" s="98">
        <v>2</v>
      </c>
      <c r="B31" s="99"/>
      <c r="C31" s="90" t="s">
        <v>65</v>
      </c>
      <c r="D31" s="100" t="s">
        <v>64</v>
      </c>
      <c r="E31" s="101">
        <v>30</v>
      </c>
      <c r="F31" s="102">
        <v>0</v>
      </c>
      <c r="G31" s="103">
        <f>E31*F31</f>
        <v>0</v>
      </c>
    </row>
    <row r="32" spans="1:8" ht="12.75">
      <c r="A32" s="98">
        <v>3</v>
      </c>
      <c r="B32" s="99"/>
      <c r="C32" s="90" t="s">
        <v>90</v>
      </c>
      <c r="D32" s="100" t="s">
        <v>62</v>
      </c>
      <c r="E32" s="101">
        <v>54</v>
      </c>
      <c r="F32" s="102">
        <v>0</v>
      </c>
      <c r="G32" s="103">
        <f>E32*F32</f>
        <v>0</v>
      </c>
      <c r="H32" s="168">
        <f>+E32</f>
        <v>54</v>
      </c>
    </row>
    <row r="33" spans="1:7" ht="12.75">
      <c r="A33" s="98">
        <v>4</v>
      </c>
      <c r="B33" s="99"/>
      <c r="C33" s="114" t="s">
        <v>72</v>
      </c>
      <c r="D33" s="100" t="s">
        <v>64</v>
      </c>
      <c r="E33" s="101">
        <v>1</v>
      </c>
      <c r="F33" s="102">
        <v>0</v>
      </c>
      <c r="G33" s="103">
        <f>E33*F33</f>
        <v>0</v>
      </c>
    </row>
    <row r="34" spans="1:7" ht="12.75">
      <c r="A34" s="120" t="s">
        <v>39</v>
      </c>
      <c r="B34" s="121"/>
      <c r="C34" s="122"/>
      <c r="D34" s="123"/>
      <c r="E34" s="123"/>
      <c r="F34" s="123"/>
      <c r="G34" s="124">
        <f>SUM(G29:G33)</f>
        <v>0</v>
      </c>
    </row>
    <row r="35" spans="1:7" ht="12.75">
      <c r="A35" s="118" t="s">
        <v>58</v>
      </c>
      <c r="B35" s="117"/>
      <c r="C35" s="116"/>
      <c r="D35" s="117"/>
      <c r="E35" s="117"/>
      <c r="F35" s="117"/>
      <c r="G35" s="119">
        <f>G34/100*21</f>
        <v>0</v>
      </c>
    </row>
    <row r="36" spans="1:7" ht="12.75">
      <c r="A36" s="125" t="s">
        <v>59</v>
      </c>
      <c r="B36" s="126"/>
      <c r="C36" s="127"/>
      <c r="D36" s="126"/>
      <c r="E36" s="126"/>
      <c r="F36" s="126"/>
      <c r="G36" s="128">
        <f>G34+G35</f>
        <v>0</v>
      </c>
    </row>
    <row r="37" spans="1:7" ht="0.75" customHeight="1">
      <c r="A37" s="139"/>
      <c r="B37" s="140"/>
      <c r="C37" s="140"/>
      <c r="D37" s="140"/>
      <c r="E37" s="140"/>
      <c r="F37" s="140"/>
      <c r="G37" s="141"/>
    </row>
    <row r="38" spans="1:7" ht="12.75" hidden="1">
      <c r="A38" s="132"/>
      <c r="B38" s="133"/>
      <c r="C38" s="133"/>
      <c r="D38" s="134"/>
      <c r="E38" s="134"/>
      <c r="F38" s="134"/>
      <c r="G38" s="135"/>
    </row>
    <row r="39" spans="1:7" ht="12.75">
      <c r="A39" s="136"/>
      <c r="B39" s="133"/>
      <c r="C39" s="133" t="s">
        <v>68</v>
      </c>
      <c r="D39" s="137"/>
      <c r="E39" s="134"/>
      <c r="F39" s="134"/>
      <c r="G39" s="138"/>
    </row>
    <row r="40" spans="1:7" ht="12.75" customHeight="1" hidden="1">
      <c r="A40" s="132"/>
      <c r="B40" s="133"/>
      <c r="C40" s="133"/>
      <c r="D40" s="214"/>
      <c r="E40" s="214"/>
      <c r="F40" s="214"/>
      <c r="G40" s="215"/>
    </row>
    <row r="41" spans="1:7" ht="19.5">
      <c r="A41" s="115" t="s">
        <v>27</v>
      </c>
      <c r="B41" s="97" t="s">
        <v>28</v>
      </c>
      <c r="C41" s="97" t="s">
        <v>29</v>
      </c>
      <c r="D41" s="97" t="s">
        <v>30</v>
      </c>
      <c r="E41" s="97" t="s">
        <v>31</v>
      </c>
      <c r="F41" s="97" t="s">
        <v>32</v>
      </c>
      <c r="G41" s="97" t="s">
        <v>60</v>
      </c>
    </row>
    <row r="42" spans="1:7" ht="12.75">
      <c r="A42" s="98">
        <v>1</v>
      </c>
      <c r="B42" s="99"/>
      <c r="C42" s="90" t="s">
        <v>63</v>
      </c>
      <c r="D42" s="100" t="s">
        <v>64</v>
      </c>
      <c r="E42" s="101">
        <v>30.2</v>
      </c>
      <c r="F42" s="102">
        <v>0</v>
      </c>
      <c r="G42" s="103">
        <f>E42*F42</f>
        <v>0</v>
      </c>
    </row>
    <row r="43" spans="1:7" ht="12.75">
      <c r="A43" s="98">
        <v>2</v>
      </c>
      <c r="B43" s="99"/>
      <c r="C43" s="90" t="s">
        <v>65</v>
      </c>
      <c r="D43" s="100" t="s">
        <v>64</v>
      </c>
      <c r="E43" s="101">
        <v>30.2</v>
      </c>
      <c r="F43" s="102">
        <v>0</v>
      </c>
      <c r="G43" s="103">
        <f>E43*F43</f>
        <v>0</v>
      </c>
    </row>
    <row r="44" spans="1:8" ht="12.75">
      <c r="A44" s="98">
        <v>3</v>
      </c>
      <c r="B44" s="99"/>
      <c r="C44" s="90" t="s">
        <v>90</v>
      </c>
      <c r="D44" s="100" t="s">
        <v>62</v>
      </c>
      <c r="E44" s="101">
        <v>53.5</v>
      </c>
      <c r="F44" s="102">
        <v>0</v>
      </c>
      <c r="G44" s="103">
        <f>E44*F44</f>
        <v>0</v>
      </c>
      <c r="H44" s="168">
        <f>+E44</f>
        <v>53.5</v>
      </c>
    </row>
    <row r="45" spans="1:7" ht="12.75">
      <c r="A45" s="98">
        <v>4</v>
      </c>
      <c r="B45" s="99"/>
      <c r="C45" s="114" t="s">
        <v>72</v>
      </c>
      <c r="D45" s="100" t="s">
        <v>64</v>
      </c>
      <c r="E45" s="101">
        <v>1</v>
      </c>
      <c r="F45" s="102">
        <v>0</v>
      </c>
      <c r="G45" s="103">
        <f>E45*F45</f>
        <v>0</v>
      </c>
    </row>
    <row r="46" spans="1:7" ht="12.75">
      <c r="A46" s="120" t="s">
        <v>39</v>
      </c>
      <c r="B46" s="121"/>
      <c r="C46" s="122"/>
      <c r="D46" s="123"/>
      <c r="E46" s="123"/>
      <c r="F46" s="123"/>
      <c r="G46" s="124">
        <f>SUM(G42:G45)</f>
        <v>0</v>
      </c>
    </row>
    <row r="47" spans="1:7" ht="12.75">
      <c r="A47" s="118" t="s">
        <v>58</v>
      </c>
      <c r="B47" s="117"/>
      <c r="C47" s="116"/>
      <c r="D47" s="117"/>
      <c r="E47" s="117"/>
      <c r="F47" s="117"/>
      <c r="G47" s="119">
        <f>G46/100*21</f>
        <v>0</v>
      </c>
    </row>
    <row r="48" spans="1:7" ht="12.75">
      <c r="A48" s="125" t="s">
        <v>59</v>
      </c>
      <c r="B48" s="126"/>
      <c r="C48" s="127"/>
      <c r="D48" s="126"/>
      <c r="E48" s="126"/>
      <c r="F48" s="126"/>
      <c r="G48" s="128">
        <f>G46+G47</f>
        <v>0</v>
      </c>
    </row>
    <row r="49" spans="1:7" ht="12" customHeight="1" hidden="1">
      <c r="A49" s="139"/>
      <c r="B49" s="140"/>
      <c r="C49" s="140"/>
      <c r="D49" s="140"/>
      <c r="E49" s="140"/>
      <c r="F49" s="140"/>
      <c r="G49" s="167">
        <f>SUM(G42:G45)</f>
        <v>0</v>
      </c>
    </row>
    <row r="50" spans="1:7" ht="12.75" hidden="1">
      <c r="A50" s="132"/>
      <c r="B50" s="133"/>
      <c r="C50" s="133"/>
      <c r="D50" s="134"/>
      <c r="E50" s="134"/>
      <c r="F50" s="134"/>
      <c r="G50" s="135"/>
    </row>
    <row r="51" spans="1:7" ht="12.75">
      <c r="A51" s="136"/>
      <c r="B51" s="133"/>
      <c r="C51" s="133" t="s">
        <v>69</v>
      </c>
      <c r="D51" s="137"/>
      <c r="E51" s="134"/>
      <c r="F51" s="134"/>
      <c r="G51" s="138"/>
    </row>
    <row r="52" spans="1:7" ht="0.75" customHeight="1">
      <c r="A52" s="132"/>
      <c r="B52" s="133"/>
      <c r="C52" s="133"/>
      <c r="D52" s="214"/>
      <c r="E52" s="214"/>
      <c r="F52" s="214"/>
      <c r="G52" s="215"/>
    </row>
    <row r="53" spans="1:7" ht="19.5">
      <c r="A53" s="115" t="s">
        <v>27</v>
      </c>
      <c r="B53" s="97" t="s">
        <v>28</v>
      </c>
      <c r="C53" s="97" t="s">
        <v>29</v>
      </c>
      <c r="D53" s="97" t="s">
        <v>30</v>
      </c>
      <c r="E53" s="97" t="s">
        <v>31</v>
      </c>
      <c r="F53" s="97" t="s">
        <v>32</v>
      </c>
      <c r="G53" s="97" t="s">
        <v>60</v>
      </c>
    </row>
    <row r="54" spans="1:7" ht="12.75">
      <c r="A54" s="98">
        <v>1</v>
      </c>
      <c r="B54" s="99"/>
      <c r="C54" s="90" t="s">
        <v>63</v>
      </c>
      <c r="D54" s="100" t="s">
        <v>64</v>
      </c>
      <c r="E54" s="101">
        <v>29.8</v>
      </c>
      <c r="F54" s="102">
        <v>0</v>
      </c>
      <c r="G54" s="103">
        <f>E54*F54</f>
        <v>0</v>
      </c>
    </row>
    <row r="55" spans="1:7" ht="12.75">
      <c r="A55" s="98">
        <v>2</v>
      </c>
      <c r="B55" s="99"/>
      <c r="C55" s="90" t="s">
        <v>65</v>
      </c>
      <c r="D55" s="100" t="s">
        <v>64</v>
      </c>
      <c r="E55" s="101">
        <v>29.8</v>
      </c>
      <c r="F55" s="102">
        <v>0</v>
      </c>
      <c r="G55" s="103">
        <f>E55*F55</f>
        <v>0</v>
      </c>
    </row>
    <row r="56" spans="1:8" ht="12.75">
      <c r="A56" s="98">
        <v>3</v>
      </c>
      <c r="B56" s="99"/>
      <c r="C56" s="90" t="s">
        <v>90</v>
      </c>
      <c r="D56" s="100" t="s">
        <v>62</v>
      </c>
      <c r="E56" s="101">
        <v>54</v>
      </c>
      <c r="F56" s="102">
        <v>0</v>
      </c>
      <c r="G56" s="103">
        <f>E56*F56</f>
        <v>0</v>
      </c>
      <c r="H56" s="168">
        <f>+E56</f>
        <v>54</v>
      </c>
    </row>
    <row r="57" spans="1:7" ht="12.75">
      <c r="A57" s="98">
        <v>4</v>
      </c>
      <c r="B57" s="99"/>
      <c r="C57" s="114" t="s">
        <v>72</v>
      </c>
      <c r="D57" s="100" t="s">
        <v>64</v>
      </c>
      <c r="E57" s="101">
        <v>1</v>
      </c>
      <c r="F57" s="102">
        <v>0</v>
      </c>
      <c r="G57" s="103">
        <f>E57*F57</f>
        <v>0</v>
      </c>
    </row>
    <row r="58" spans="1:7" ht="12.75">
      <c r="A58" s="120" t="s">
        <v>39</v>
      </c>
      <c r="B58" s="121"/>
      <c r="C58" s="122"/>
      <c r="D58" s="123"/>
      <c r="E58" s="123"/>
      <c r="F58" s="123"/>
      <c r="G58" s="124">
        <f>SUM(G53:G57)</f>
        <v>0</v>
      </c>
    </row>
    <row r="59" spans="1:7" ht="12.75">
      <c r="A59" s="118" t="s">
        <v>58</v>
      </c>
      <c r="B59" s="117"/>
      <c r="C59" s="116"/>
      <c r="D59" s="117"/>
      <c r="E59" s="117"/>
      <c r="F59" s="117"/>
      <c r="G59" s="119">
        <f>G58/100*21</f>
        <v>0</v>
      </c>
    </row>
    <row r="60" spans="1:7" ht="12" customHeight="1">
      <c r="A60" s="125" t="s">
        <v>59</v>
      </c>
      <c r="B60" s="126"/>
      <c r="C60" s="127"/>
      <c r="D60" s="126"/>
      <c r="E60" s="126"/>
      <c r="F60" s="126"/>
      <c r="G60" s="128">
        <f>G58+G59</f>
        <v>0</v>
      </c>
    </row>
    <row r="61" spans="1:7" ht="12.75" hidden="1">
      <c r="A61" s="139"/>
      <c r="B61" s="140"/>
      <c r="C61" s="140"/>
      <c r="D61" s="140"/>
      <c r="E61" s="140"/>
      <c r="F61" s="140"/>
      <c r="G61" s="141"/>
    </row>
    <row r="62" spans="1:7" ht="12.75" hidden="1">
      <c r="A62" s="132"/>
      <c r="B62" s="133"/>
      <c r="C62" s="133"/>
      <c r="D62" s="134"/>
      <c r="E62" s="134"/>
      <c r="F62" s="134"/>
      <c r="G62" s="135"/>
    </row>
    <row r="63" spans="1:7" ht="12.75">
      <c r="A63" s="136"/>
      <c r="B63" s="133"/>
      <c r="C63" s="133" t="s">
        <v>70</v>
      </c>
      <c r="D63" s="137"/>
      <c r="E63" s="134"/>
      <c r="F63" s="134"/>
      <c r="G63" s="138"/>
    </row>
    <row r="64" spans="1:7" ht="12.75" hidden="1">
      <c r="A64" s="132"/>
      <c r="B64" s="133"/>
      <c r="C64" s="133"/>
      <c r="D64" s="214"/>
      <c r="E64" s="214"/>
      <c r="F64" s="214"/>
      <c r="G64" s="215"/>
    </row>
    <row r="65" spans="1:7" ht="19.5">
      <c r="A65" s="115" t="s">
        <v>27</v>
      </c>
      <c r="B65" s="97" t="s">
        <v>28</v>
      </c>
      <c r="C65" s="97" t="s">
        <v>29</v>
      </c>
      <c r="D65" s="97" t="s">
        <v>30</v>
      </c>
      <c r="E65" s="97" t="s">
        <v>31</v>
      </c>
      <c r="F65" s="97" t="s">
        <v>32</v>
      </c>
      <c r="G65" s="97" t="s">
        <v>60</v>
      </c>
    </row>
    <row r="66" spans="1:7" ht="12.75">
      <c r="A66" s="98">
        <v>1</v>
      </c>
      <c r="B66" s="99"/>
      <c r="C66" s="90" t="s">
        <v>63</v>
      </c>
      <c r="D66" s="100" t="s">
        <v>64</v>
      </c>
      <c r="E66" s="101">
        <v>29.5</v>
      </c>
      <c r="F66" s="102">
        <v>0</v>
      </c>
      <c r="G66" s="103">
        <f>E66*F66</f>
        <v>0</v>
      </c>
    </row>
    <row r="67" spans="1:7" ht="12.75">
      <c r="A67" s="98">
        <v>2</v>
      </c>
      <c r="B67" s="99"/>
      <c r="C67" s="90" t="s">
        <v>65</v>
      </c>
      <c r="D67" s="100" t="s">
        <v>64</v>
      </c>
      <c r="E67" s="101">
        <v>29.5</v>
      </c>
      <c r="F67" s="102">
        <v>0</v>
      </c>
      <c r="G67" s="103">
        <f>E67*F67</f>
        <v>0</v>
      </c>
    </row>
    <row r="68" spans="1:8" ht="12.75">
      <c r="A68" s="98">
        <v>3</v>
      </c>
      <c r="B68" s="99"/>
      <c r="C68" s="90" t="s">
        <v>90</v>
      </c>
      <c r="D68" s="100" t="s">
        <v>62</v>
      </c>
      <c r="E68" s="101">
        <v>53</v>
      </c>
      <c r="F68" s="102">
        <v>0</v>
      </c>
      <c r="G68" s="103">
        <f>E68*F68</f>
        <v>0</v>
      </c>
      <c r="H68" s="168">
        <f>+E68</f>
        <v>53</v>
      </c>
    </row>
    <row r="69" spans="1:7" ht="12.75">
      <c r="A69" s="98">
        <v>4</v>
      </c>
      <c r="B69" s="99"/>
      <c r="C69" s="114" t="s">
        <v>72</v>
      </c>
      <c r="D69" s="100" t="s">
        <v>64</v>
      </c>
      <c r="E69" s="101">
        <v>1</v>
      </c>
      <c r="F69" s="102">
        <v>0</v>
      </c>
      <c r="G69" s="103">
        <f>E69*F69</f>
        <v>0</v>
      </c>
    </row>
    <row r="70" spans="1:7" ht="12.75">
      <c r="A70" s="120" t="s">
        <v>39</v>
      </c>
      <c r="B70" s="121"/>
      <c r="C70" s="122"/>
      <c r="D70" s="123"/>
      <c r="E70" s="123"/>
      <c r="F70" s="123"/>
      <c r="G70" s="124">
        <f>SUM(G65:G69)</f>
        <v>0</v>
      </c>
    </row>
    <row r="71" spans="1:7" ht="12.75">
      <c r="A71" s="118" t="s">
        <v>58</v>
      </c>
      <c r="B71" s="117"/>
      <c r="C71" s="116"/>
      <c r="D71" s="117"/>
      <c r="E71" s="117"/>
      <c r="F71" s="117"/>
      <c r="G71" s="119">
        <f>G70/100*21</f>
        <v>0</v>
      </c>
    </row>
    <row r="72" spans="1:7" ht="12.75">
      <c r="A72" s="125" t="s">
        <v>59</v>
      </c>
      <c r="B72" s="126"/>
      <c r="C72" s="127"/>
      <c r="D72" s="126"/>
      <c r="E72" s="126"/>
      <c r="F72" s="126"/>
      <c r="G72" s="128">
        <f>G70+G71</f>
        <v>0</v>
      </c>
    </row>
    <row r="73" spans="1:7" ht="12.75" hidden="1">
      <c r="A73" s="139"/>
      <c r="B73" s="140"/>
      <c r="C73" s="140"/>
      <c r="D73" s="140"/>
      <c r="E73" s="140"/>
      <c r="F73" s="140"/>
      <c r="G73" s="141"/>
    </row>
    <row r="74" spans="1:7" ht="0.75" customHeight="1">
      <c r="A74" s="132"/>
      <c r="B74" s="133"/>
      <c r="C74" s="133"/>
      <c r="D74" s="134"/>
      <c r="E74" s="134"/>
      <c r="F74" s="134"/>
      <c r="G74" s="135"/>
    </row>
    <row r="75" spans="1:7" ht="12.75">
      <c r="A75" s="136"/>
      <c r="B75" s="133"/>
      <c r="C75" s="133" t="s">
        <v>83</v>
      </c>
      <c r="D75" s="137"/>
      <c r="E75" s="134"/>
      <c r="F75" s="134"/>
      <c r="G75" s="138"/>
    </row>
    <row r="76" spans="1:7" ht="12.75" hidden="1">
      <c r="A76" s="132"/>
      <c r="B76" s="133"/>
      <c r="C76" s="133"/>
      <c r="D76" s="214"/>
      <c r="E76" s="214"/>
      <c r="F76" s="214"/>
      <c r="G76" s="215"/>
    </row>
    <row r="77" spans="1:7" ht="19.5">
      <c r="A77" s="115" t="s">
        <v>27</v>
      </c>
      <c r="B77" s="97" t="s">
        <v>28</v>
      </c>
      <c r="C77" s="97" t="s">
        <v>29</v>
      </c>
      <c r="D77" s="97" t="s">
        <v>30</v>
      </c>
      <c r="E77" s="97" t="s">
        <v>31</v>
      </c>
      <c r="F77" s="97" t="s">
        <v>32</v>
      </c>
      <c r="G77" s="97" t="s">
        <v>60</v>
      </c>
    </row>
    <row r="78" spans="1:7" ht="12.75">
      <c r="A78" s="98">
        <v>1</v>
      </c>
      <c r="B78" s="99"/>
      <c r="C78" s="90" t="s">
        <v>63</v>
      </c>
      <c r="D78" s="100" t="s">
        <v>64</v>
      </c>
      <c r="E78" s="101">
        <v>31.5</v>
      </c>
      <c r="F78" s="102">
        <v>0</v>
      </c>
      <c r="G78" s="103">
        <f>E78*F78</f>
        <v>0</v>
      </c>
    </row>
    <row r="79" spans="1:7" ht="12.75">
      <c r="A79" s="98">
        <v>2</v>
      </c>
      <c r="B79" s="99"/>
      <c r="C79" s="90" t="s">
        <v>65</v>
      </c>
      <c r="D79" s="100" t="s">
        <v>64</v>
      </c>
      <c r="E79" s="101">
        <v>31.5</v>
      </c>
      <c r="F79" s="102">
        <v>0</v>
      </c>
      <c r="G79" s="103">
        <f>E79*F79</f>
        <v>0</v>
      </c>
    </row>
    <row r="80" spans="1:8" ht="12.75">
      <c r="A80" s="98">
        <v>3</v>
      </c>
      <c r="B80" s="99"/>
      <c r="C80" s="90" t="s">
        <v>90</v>
      </c>
      <c r="D80" s="100" t="s">
        <v>62</v>
      </c>
      <c r="E80" s="101">
        <v>58.5</v>
      </c>
      <c r="F80" s="102">
        <v>0</v>
      </c>
      <c r="G80" s="103">
        <f>E80*F80</f>
        <v>0</v>
      </c>
      <c r="H80" s="168">
        <f>+E80</f>
        <v>58.5</v>
      </c>
    </row>
    <row r="81" spans="1:7" ht="12.75">
      <c r="A81" s="98">
        <v>4</v>
      </c>
      <c r="B81" s="99"/>
      <c r="C81" s="114" t="s">
        <v>72</v>
      </c>
      <c r="D81" s="100" t="s">
        <v>64</v>
      </c>
      <c r="E81" s="101">
        <v>1</v>
      </c>
      <c r="F81" s="102">
        <v>0</v>
      </c>
      <c r="G81" s="103">
        <f>E81*F81</f>
        <v>0</v>
      </c>
    </row>
    <row r="82" spans="1:7" ht="12.75">
      <c r="A82" s="98">
        <v>5</v>
      </c>
      <c r="B82" s="99"/>
      <c r="C82" s="114" t="s">
        <v>84</v>
      </c>
      <c r="D82" s="100" t="s">
        <v>62</v>
      </c>
      <c r="E82" s="101">
        <v>2</v>
      </c>
      <c r="F82" s="102">
        <v>0</v>
      </c>
      <c r="G82" s="103">
        <f>E82*F82</f>
        <v>0</v>
      </c>
    </row>
    <row r="83" spans="1:7" ht="12.75">
      <c r="A83" s="120" t="s">
        <v>39</v>
      </c>
      <c r="B83" s="121"/>
      <c r="C83" s="122"/>
      <c r="D83" s="123"/>
      <c r="E83" s="123"/>
      <c r="F83" s="123"/>
      <c r="G83" s="124">
        <f>SUM(G77:G82)</f>
        <v>0</v>
      </c>
    </row>
    <row r="84" spans="1:7" ht="12.75">
      <c r="A84" s="118" t="s">
        <v>58</v>
      </c>
      <c r="B84" s="117"/>
      <c r="C84" s="116"/>
      <c r="D84" s="117"/>
      <c r="E84" s="117"/>
      <c r="F84" s="117"/>
      <c r="G84" s="119">
        <f>G83/100*21</f>
        <v>0</v>
      </c>
    </row>
    <row r="85" spans="1:7" ht="12.75">
      <c r="A85" s="125" t="s">
        <v>59</v>
      </c>
      <c r="B85" s="126"/>
      <c r="C85" s="127"/>
      <c r="D85" s="126"/>
      <c r="E85" s="126"/>
      <c r="F85" s="126"/>
      <c r="G85" s="128">
        <f>G83+G84</f>
        <v>0</v>
      </c>
    </row>
    <row r="86" spans="1:7" ht="12.75" hidden="1">
      <c r="A86" s="136"/>
      <c r="B86" s="133"/>
      <c r="C86" s="133"/>
      <c r="D86" s="137"/>
      <c r="E86" s="134"/>
      <c r="F86" s="134"/>
      <c r="G86" s="138"/>
    </row>
    <row r="87" spans="1:7" ht="12.75">
      <c r="A87" s="132"/>
      <c r="B87" s="133"/>
      <c r="C87" s="133" t="s">
        <v>75</v>
      </c>
      <c r="D87" s="214"/>
      <c r="E87" s="214"/>
      <c r="F87" s="214"/>
      <c r="G87" s="215"/>
    </row>
    <row r="88" spans="1:7" ht="19.5">
      <c r="A88" s="115" t="s">
        <v>27</v>
      </c>
      <c r="B88" s="97" t="s">
        <v>28</v>
      </c>
      <c r="C88" s="97" t="s">
        <v>29</v>
      </c>
      <c r="D88" s="97" t="s">
        <v>30</v>
      </c>
      <c r="E88" s="97" t="s">
        <v>31</v>
      </c>
      <c r="F88" s="97" t="s">
        <v>32</v>
      </c>
      <c r="G88" s="97" t="s">
        <v>60</v>
      </c>
    </row>
    <row r="89" spans="1:7" ht="12.75">
      <c r="A89" s="98">
        <v>1</v>
      </c>
      <c r="B89" s="99"/>
      <c r="C89" s="114" t="s">
        <v>63</v>
      </c>
      <c r="D89" s="100" t="s">
        <v>64</v>
      </c>
      <c r="E89" s="106">
        <v>30</v>
      </c>
      <c r="F89" s="102">
        <v>0</v>
      </c>
      <c r="G89" s="103">
        <f>E89*F89</f>
        <v>0</v>
      </c>
    </row>
    <row r="90" spans="1:7" ht="12.75">
      <c r="A90" s="98">
        <v>2</v>
      </c>
      <c r="B90" s="99"/>
      <c r="C90" s="114" t="s">
        <v>65</v>
      </c>
      <c r="D90" s="100" t="s">
        <v>64</v>
      </c>
      <c r="E90" s="106">
        <v>30</v>
      </c>
      <c r="F90" s="102">
        <v>0</v>
      </c>
      <c r="G90" s="103">
        <f>E90*F90</f>
        <v>0</v>
      </c>
    </row>
    <row r="91" spans="1:8" ht="12.75">
      <c r="A91" s="98">
        <v>3</v>
      </c>
      <c r="B91" s="99"/>
      <c r="C91" s="114" t="s">
        <v>90</v>
      </c>
      <c r="D91" s="100" t="s">
        <v>62</v>
      </c>
      <c r="E91" s="106">
        <v>54.6</v>
      </c>
      <c r="F91" s="102">
        <v>0</v>
      </c>
      <c r="G91" s="103">
        <f>E91*F91</f>
        <v>0</v>
      </c>
      <c r="H91" s="168">
        <f>+E91</f>
        <v>54.6</v>
      </c>
    </row>
    <row r="92" spans="1:7" ht="12.75">
      <c r="A92" s="98">
        <v>4</v>
      </c>
      <c r="B92" s="99"/>
      <c r="C92" s="114" t="s">
        <v>72</v>
      </c>
      <c r="D92" s="100" t="s">
        <v>64</v>
      </c>
      <c r="E92" s="106">
        <v>1</v>
      </c>
      <c r="F92" s="102">
        <v>0</v>
      </c>
      <c r="G92" s="103">
        <f>E92*F92</f>
        <v>0</v>
      </c>
    </row>
    <row r="93" spans="1:7" ht="12.75">
      <c r="A93" s="120" t="s">
        <v>39</v>
      </c>
      <c r="B93" s="121"/>
      <c r="C93" s="122"/>
      <c r="D93" s="123"/>
      <c r="E93" s="123"/>
      <c r="F93" s="123"/>
      <c r="G93" s="124">
        <f>SUM(G89:G92)</f>
        <v>0</v>
      </c>
    </row>
    <row r="94" spans="1:7" ht="12.75">
      <c r="A94" s="118" t="s">
        <v>58</v>
      </c>
      <c r="B94" s="117"/>
      <c r="C94" s="116"/>
      <c r="D94" s="117"/>
      <c r="E94" s="117"/>
      <c r="F94" s="117"/>
      <c r="G94" s="119">
        <f>G93/100*21</f>
        <v>0</v>
      </c>
    </row>
    <row r="95" spans="1:7" ht="12.75">
      <c r="A95" s="142" t="s">
        <v>61</v>
      </c>
      <c r="B95" s="126"/>
      <c r="C95" s="127"/>
      <c r="D95" s="126"/>
      <c r="E95" s="126"/>
      <c r="F95" s="126"/>
      <c r="G95" s="143">
        <f>G93+G94</f>
        <v>0</v>
      </c>
    </row>
    <row r="96" spans="1:7" ht="12.75" hidden="1">
      <c r="A96" s="129"/>
      <c r="B96" s="130"/>
      <c r="C96" s="130"/>
      <c r="D96" s="130"/>
      <c r="E96" s="130"/>
      <c r="F96" s="130"/>
      <c r="G96" s="131"/>
    </row>
    <row r="97" spans="1:7" ht="12.75" hidden="1">
      <c r="A97" s="132"/>
      <c r="B97" s="133"/>
      <c r="C97" s="133"/>
      <c r="D97" s="134"/>
      <c r="E97" s="134"/>
      <c r="F97"/>
      <c r="G97" s="134"/>
    </row>
    <row r="98" spans="1:7" ht="12.75" hidden="1">
      <c r="A98" s="136"/>
      <c r="B98" s="133"/>
      <c r="C98" s="133"/>
      <c r="D98" s="137"/>
      <c r="E98" s="134"/>
      <c r="F98" s="134"/>
      <c r="G98" s="138"/>
    </row>
    <row r="99" spans="1:7" ht="12.75">
      <c r="A99" s="132"/>
      <c r="B99" s="133"/>
      <c r="C99" s="133" t="s">
        <v>74</v>
      </c>
      <c r="D99" s="214"/>
      <c r="E99" s="214"/>
      <c r="F99" s="214"/>
      <c r="G99" s="215"/>
    </row>
    <row r="100" spans="1:7" ht="19.5">
      <c r="A100" s="115" t="s">
        <v>27</v>
      </c>
      <c r="B100" s="97" t="s">
        <v>28</v>
      </c>
      <c r="C100" s="97" t="s">
        <v>29</v>
      </c>
      <c r="D100" s="97" t="s">
        <v>30</v>
      </c>
      <c r="E100" s="97" t="s">
        <v>31</v>
      </c>
      <c r="F100" s="97" t="s">
        <v>32</v>
      </c>
      <c r="G100" s="97" t="s">
        <v>60</v>
      </c>
    </row>
    <row r="101" spans="1:7" ht="12.75">
      <c r="A101" s="98">
        <v>1</v>
      </c>
      <c r="B101" s="99"/>
      <c r="C101" s="114" t="s">
        <v>63</v>
      </c>
      <c r="D101" s="100" t="s">
        <v>64</v>
      </c>
      <c r="E101" s="106">
        <v>30</v>
      </c>
      <c r="F101" s="102">
        <v>0</v>
      </c>
      <c r="G101" s="103">
        <f>E101*F101</f>
        <v>0</v>
      </c>
    </row>
    <row r="102" spans="1:7" ht="12.75">
      <c r="A102" s="98">
        <v>2</v>
      </c>
      <c r="B102" s="99"/>
      <c r="C102" s="114" t="s">
        <v>65</v>
      </c>
      <c r="D102" s="100" t="s">
        <v>64</v>
      </c>
      <c r="E102" s="106">
        <v>30</v>
      </c>
      <c r="F102" s="102">
        <v>0</v>
      </c>
      <c r="G102" s="103">
        <f>E102*F102</f>
        <v>0</v>
      </c>
    </row>
    <row r="103" spans="1:8" ht="12.75">
      <c r="A103" s="98">
        <v>3</v>
      </c>
      <c r="B103" s="99"/>
      <c r="C103" s="114" t="s">
        <v>90</v>
      </c>
      <c r="D103" s="100" t="s">
        <v>62</v>
      </c>
      <c r="E103" s="106">
        <v>54.5</v>
      </c>
      <c r="F103" s="102">
        <v>0</v>
      </c>
      <c r="G103" s="103">
        <f>E103*F103</f>
        <v>0</v>
      </c>
      <c r="H103" s="168">
        <f>+E103</f>
        <v>54.5</v>
      </c>
    </row>
    <row r="104" spans="1:7" ht="12.75">
      <c r="A104" s="98">
        <v>4</v>
      </c>
      <c r="B104" s="99"/>
      <c r="C104" s="114" t="s">
        <v>72</v>
      </c>
      <c r="D104" s="100" t="s">
        <v>64</v>
      </c>
      <c r="E104" s="106">
        <v>1</v>
      </c>
      <c r="F104" s="102">
        <v>0</v>
      </c>
      <c r="G104" s="103">
        <f>E104*F104</f>
        <v>0</v>
      </c>
    </row>
    <row r="105" spans="1:7" ht="12.75">
      <c r="A105" s="120" t="s">
        <v>39</v>
      </c>
      <c r="B105" s="121"/>
      <c r="C105" s="122"/>
      <c r="D105" s="123"/>
      <c r="E105" s="123"/>
      <c r="F105" s="123"/>
      <c r="G105" s="124">
        <f>SUM(G101:G104)</f>
        <v>0</v>
      </c>
    </row>
    <row r="106" spans="1:7" ht="12.75">
      <c r="A106" s="118" t="s">
        <v>58</v>
      </c>
      <c r="B106" s="117"/>
      <c r="C106" s="116"/>
      <c r="D106" s="117"/>
      <c r="E106" s="117"/>
      <c r="F106" s="117"/>
      <c r="G106" s="119">
        <f>G105/100*21</f>
        <v>0</v>
      </c>
    </row>
    <row r="107" spans="1:7" ht="12.75">
      <c r="A107" s="142" t="s">
        <v>61</v>
      </c>
      <c r="B107" s="126"/>
      <c r="C107" s="127"/>
      <c r="D107" s="126"/>
      <c r="E107" s="126"/>
      <c r="F107" s="126"/>
      <c r="G107" s="143">
        <f>G105+G106</f>
        <v>0</v>
      </c>
    </row>
    <row r="108" spans="1:7" ht="1.5" customHeight="1">
      <c r="A108" s="129"/>
      <c r="B108" s="130"/>
      <c r="C108" s="130"/>
      <c r="D108" s="130"/>
      <c r="E108" s="130"/>
      <c r="F108" s="130"/>
      <c r="G108" s="131"/>
    </row>
    <row r="109" spans="1:7" ht="12.75" hidden="1">
      <c r="A109" s="132"/>
      <c r="B109" s="133"/>
      <c r="C109" s="133"/>
      <c r="D109" s="134"/>
      <c r="E109" s="134"/>
      <c r="F109" s="134"/>
      <c r="G109" s="135"/>
    </row>
    <row r="110" spans="1:7" ht="12.75" hidden="1">
      <c r="A110" s="136"/>
      <c r="B110" s="133"/>
      <c r="C110" s="133"/>
      <c r="D110" s="137"/>
      <c r="E110" s="134"/>
      <c r="F110" s="134"/>
      <c r="G110" s="138"/>
    </row>
    <row r="111" spans="1:7" ht="0.75" customHeight="1">
      <c r="A111" s="129"/>
      <c r="B111" s="130"/>
      <c r="C111" s="130"/>
      <c r="D111" s="130"/>
      <c r="E111" s="130"/>
      <c r="F111" s="130"/>
      <c r="G111" s="131"/>
    </row>
    <row r="112" spans="1:7" ht="12.75" hidden="1">
      <c r="A112" s="132"/>
      <c r="B112" s="133"/>
      <c r="C112" s="133"/>
      <c r="D112" s="134"/>
      <c r="E112" s="134"/>
      <c r="F112" s="134"/>
      <c r="G112" s="135"/>
    </row>
    <row r="113" spans="1:7" ht="12.75" hidden="1">
      <c r="A113" s="136"/>
      <c r="B113" s="133"/>
      <c r="C113" s="133"/>
      <c r="D113" s="137"/>
      <c r="E113" s="134"/>
      <c r="F113" s="134"/>
      <c r="G113" s="138"/>
    </row>
    <row r="114" spans="1:7" ht="12.75">
      <c r="A114" s="132"/>
      <c r="B114" s="133"/>
      <c r="C114" s="133" t="s">
        <v>76</v>
      </c>
      <c r="D114" s="214"/>
      <c r="E114" s="214"/>
      <c r="F114" s="214"/>
      <c r="G114" s="215"/>
    </row>
    <row r="115" spans="1:7" ht="19.5">
      <c r="A115" s="115" t="s">
        <v>27</v>
      </c>
      <c r="B115" s="97" t="s">
        <v>28</v>
      </c>
      <c r="C115" s="97" t="s">
        <v>29</v>
      </c>
      <c r="D115" s="97" t="s">
        <v>30</v>
      </c>
      <c r="E115" s="97" t="s">
        <v>31</v>
      </c>
      <c r="F115" s="97" t="s">
        <v>32</v>
      </c>
      <c r="G115" s="97" t="s">
        <v>60</v>
      </c>
    </row>
    <row r="116" spans="1:7" ht="12.75">
      <c r="A116" s="98">
        <v>1</v>
      </c>
      <c r="B116" s="99"/>
      <c r="C116" s="114" t="s">
        <v>63</v>
      </c>
      <c r="D116" s="100" t="s">
        <v>64</v>
      </c>
      <c r="E116" s="106">
        <v>29.6</v>
      </c>
      <c r="F116" s="102">
        <v>0</v>
      </c>
      <c r="G116" s="103">
        <f>E116*F116</f>
        <v>0</v>
      </c>
    </row>
    <row r="117" spans="1:7" ht="12.75">
      <c r="A117" s="98">
        <v>2</v>
      </c>
      <c r="B117" s="99"/>
      <c r="C117" s="114" t="s">
        <v>65</v>
      </c>
      <c r="D117" s="100" t="s">
        <v>64</v>
      </c>
      <c r="E117" s="106">
        <v>29.6</v>
      </c>
      <c r="F117" s="102">
        <v>0</v>
      </c>
      <c r="G117" s="103">
        <f>E117*F117</f>
        <v>0</v>
      </c>
    </row>
    <row r="118" spans="1:8" ht="12.75">
      <c r="A118" s="98">
        <v>3</v>
      </c>
      <c r="B118" s="99"/>
      <c r="C118" s="114" t="s">
        <v>90</v>
      </c>
      <c r="D118" s="100" t="s">
        <v>62</v>
      </c>
      <c r="E118" s="106">
        <v>53.32</v>
      </c>
      <c r="F118" s="102">
        <v>0</v>
      </c>
      <c r="G118" s="103">
        <f>E118*F118</f>
        <v>0</v>
      </c>
      <c r="H118" s="168">
        <f>+E118</f>
        <v>53.32</v>
      </c>
    </row>
    <row r="119" spans="1:7" ht="12.75">
      <c r="A119" s="98">
        <v>4</v>
      </c>
      <c r="B119" s="99"/>
      <c r="C119" s="114" t="s">
        <v>72</v>
      </c>
      <c r="D119" s="100" t="s">
        <v>64</v>
      </c>
      <c r="E119" s="106">
        <v>1</v>
      </c>
      <c r="F119" s="102">
        <v>0</v>
      </c>
      <c r="G119" s="103">
        <f>E119*F119</f>
        <v>0</v>
      </c>
    </row>
    <row r="120" spans="1:7" ht="12.75">
      <c r="A120" s="98">
        <v>5</v>
      </c>
      <c r="B120" s="99"/>
      <c r="C120" s="114" t="s">
        <v>86</v>
      </c>
      <c r="D120" s="100" t="s">
        <v>62</v>
      </c>
      <c r="E120" s="106">
        <v>1</v>
      </c>
      <c r="F120" s="102">
        <v>0</v>
      </c>
      <c r="G120" s="103">
        <f>E120*F120</f>
        <v>0</v>
      </c>
    </row>
    <row r="121" spans="1:7" ht="12.75">
      <c r="A121" s="120" t="s">
        <v>39</v>
      </c>
      <c r="B121" s="121"/>
      <c r="C121" s="122"/>
      <c r="D121" s="123"/>
      <c r="E121" s="123"/>
      <c r="F121" s="123"/>
      <c r="G121" s="124">
        <f>SUM(G116:G120)</f>
        <v>0</v>
      </c>
    </row>
    <row r="122" spans="1:7" ht="12.75">
      <c r="A122" s="118" t="s">
        <v>58</v>
      </c>
      <c r="B122" s="117"/>
      <c r="C122" s="116"/>
      <c r="D122" s="117"/>
      <c r="E122" s="117"/>
      <c r="F122" s="117"/>
      <c r="G122" s="119">
        <f>G121/100*21</f>
        <v>0</v>
      </c>
    </row>
    <row r="123" spans="1:7" ht="12.75">
      <c r="A123" s="142" t="s">
        <v>61</v>
      </c>
      <c r="B123" s="126"/>
      <c r="C123" s="127"/>
      <c r="D123" s="126"/>
      <c r="E123" s="126"/>
      <c r="F123" s="126"/>
      <c r="G123" s="143">
        <f>G121+G122</f>
        <v>0</v>
      </c>
    </row>
    <row r="124" spans="1:7" ht="0.75" customHeight="1">
      <c r="A124" s="129"/>
      <c r="B124" s="130"/>
      <c r="C124" s="130"/>
      <c r="D124" s="130"/>
      <c r="E124" s="130"/>
      <c r="F124" s="130"/>
      <c r="G124" s="131"/>
    </row>
    <row r="125" spans="1:7" ht="12.75" hidden="1">
      <c r="A125" s="132"/>
      <c r="B125" s="133"/>
      <c r="C125" s="133"/>
      <c r="D125" s="134"/>
      <c r="E125" s="134"/>
      <c r="F125" s="134"/>
      <c r="G125" s="135"/>
    </row>
    <row r="126" spans="1:7" ht="12.75" hidden="1">
      <c r="A126" s="136"/>
      <c r="B126" s="133"/>
      <c r="C126" s="133"/>
      <c r="D126" s="137"/>
      <c r="E126" s="134"/>
      <c r="F126" s="134"/>
      <c r="G126" s="138"/>
    </row>
    <row r="127" spans="1:7" ht="1.5" customHeight="1">
      <c r="A127" s="136"/>
      <c r="B127" s="133"/>
      <c r="C127" s="133"/>
      <c r="D127" s="137"/>
      <c r="E127" s="134"/>
      <c r="F127" s="134"/>
      <c r="G127" s="138"/>
    </row>
    <row r="128" spans="1:7" ht="12.75">
      <c r="A128" s="132"/>
      <c r="B128" s="133"/>
      <c r="C128" s="133" t="s">
        <v>77</v>
      </c>
      <c r="D128" s="214"/>
      <c r="E128" s="214"/>
      <c r="F128" s="214"/>
      <c r="G128" s="215"/>
    </row>
    <row r="129" spans="1:7" ht="19.5">
      <c r="A129" s="115" t="s">
        <v>27</v>
      </c>
      <c r="B129" s="97" t="s">
        <v>28</v>
      </c>
      <c r="C129" s="97" t="s">
        <v>29</v>
      </c>
      <c r="D129" s="97" t="s">
        <v>30</v>
      </c>
      <c r="E129" s="97" t="s">
        <v>31</v>
      </c>
      <c r="F129" s="97" t="s">
        <v>32</v>
      </c>
      <c r="G129" s="97" t="s">
        <v>60</v>
      </c>
    </row>
    <row r="130" spans="1:7" ht="12.75">
      <c r="A130" s="98">
        <v>1</v>
      </c>
      <c r="B130" s="99"/>
      <c r="C130" s="114" t="s">
        <v>63</v>
      </c>
      <c r="D130" s="100" t="s">
        <v>64</v>
      </c>
      <c r="E130" s="106">
        <v>34.1</v>
      </c>
      <c r="F130" s="102">
        <v>0</v>
      </c>
      <c r="G130" s="103">
        <f>+F130*E130</f>
        <v>0</v>
      </c>
    </row>
    <row r="131" spans="1:7" ht="12.75">
      <c r="A131" s="98">
        <v>2</v>
      </c>
      <c r="B131" s="99"/>
      <c r="C131" s="114" t="s">
        <v>65</v>
      </c>
      <c r="D131" s="100" t="s">
        <v>64</v>
      </c>
      <c r="E131" s="106">
        <v>34.1</v>
      </c>
      <c r="F131" s="102">
        <v>0</v>
      </c>
      <c r="G131" s="103">
        <f>+F131*E131</f>
        <v>0</v>
      </c>
    </row>
    <row r="132" spans="1:8" ht="12.75">
      <c r="A132" s="98">
        <v>3</v>
      </c>
      <c r="B132" s="99"/>
      <c r="C132" s="114" t="s">
        <v>90</v>
      </c>
      <c r="D132" s="100" t="s">
        <v>62</v>
      </c>
      <c r="E132" s="106">
        <v>65.17</v>
      </c>
      <c r="F132" s="102">
        <v>0</v>
      </c>
      <c r="G132" s="103">
        <f>+F132*E132</f>
        <v>0</v>
      </c>
      <c r="H132" s="168">
        <f>+E132</f>
        <v>65.17</v>
      </c>
    </row>
    <row r="133" spans="1:7" ht="12.75">
      <c r="A133" s="98">
        <v>4</v>
      </c>
      <c r="B133" s="99"/>
      <c r="C133" s="114" t="s">
        <v>72</v>
      </c>
      <c r="D133" s="100" t="s">
        <v>64</v>
      </c>
      <c r="E133" s="106">
        <v>1</v>
      </c>
      <c r="F133" s="102">
        <v>0</v>
      </c>
      <c r="G133" s="103">
        <f>+F133*E133</f>
        <v>0</v>
      </c>
    </row>
    <row r="134" spans="1:7" ht="12.75">
      <c r="A134" s="98">
        <v>5</v>
      </c>
      <c r="B134" s="99"/>
      <c r="C134" s="114" t="s">
        <v>84</v>
      </c>
      <c r="D134" s="100" t="s">
        <v>62</v>
      </c>
      <c r="E134" s="106">
        <v>33</v>
      </c>
      <c r="F134" s="102">
        <v>0</v>
      </c>
      <c r="G134" s="103">
        <f>+F134*E134</f>
        <v>0</v>
      </c>
    </row>
    <row r="135" spans="1:7" ht="12.75">
      <c r="A135" s="120" t="s">
        <v>39</v>
      </c>
      <c r="B135" s="121"/>
      <c r="C135" s="122"/>
      <c r="D135" s="123"/>
      <c r="E135" s="123"/>
      <c r="F135" s="123"/>
      <c r="G135" s="124">
        <f>SUM(G130:G134)</f>
        <v>0</v>
      </c>
    </row>
    <row r="136" spans="1:7" ht="12.75">
      <c r="A136" s="118" t="s">
        <v>58</v>
      </c>
      <c r="B136" s="117"/>
      <c r="C136" s="116"/>
      <c r="D136" s="117"/>
      <c r="E136" s="117"/>
      <c r="F136" s="117"/>
      <c r="G136" s="119">
        <f>G135/100*21</f>
        <v>0</v>
      </c>
    </row>
    <row r="137" spans="1:7" ht="12.75">
      <c r="A137" s="142" t="s">
        <v>61</v>
      </c>
      <c r="B137" s="126"/>
      <c r="C137" s="127"/>
      <c r="D137" s="126"/>
      <c r="E137" s="126"/>
      <c r="F137" s="126"/>
      <c r="G137" s="143">
        <f>G135+G136</f>
        <v>0</v>
      </c>
    </row>
    <row r="138" spans="1:7" ht="12.75">
      <c r="A138" s="132"/>
      <c r="B138" s="133"/>
      <c r="C138" s="133" t="s">
        <v>79</v>
      </c>
      <c r="D138" s="214"/>
      <c r="E138" s="214"/>
      <c r="F138" s="214"/>
      <c r="G138" s="215"/>
    </row>
    <row r="139" spans="1:7" ht="19.5">
      <c r="A139" s="115" t="s">
        <v>27</v>
      </c>
      <c r="B139" s="97" t="s">
        <v>28</v>
      </c>
      <c r="C139" s="97" t="s">
        <v>29</v>
      </c>
      <c r="D139" s="97" t="s">
        <v>30</v>
      </c>
      <c r="E139" s="97" t="s">
        <v>31</v>
      </c>
      <c r="F139" s="97" t="s">
        <v>32</v>
      </c>
      <c r="G139" s="97" t="s">
        <v>60</v>
      </c>
    </row>
    <row r="140" spans="1:7" ht="12.75">
      <c r="A140" s="98">
        <v>1</v>
      </c>
      <c r="B140" s="99"/>
      <c r="C140" s="114" t="s">
        <v>63</v>
      </c>
      <c r="D140" s="100" t="s">
        <v>64</v>
      </c>
      <c r="E140" s="106">
        <v>31.7</v>
      </c>
      <c r="F140" s="102">
        <v>0</v>
      </c>
      <c r="G140" s="103">
        <f>+F140*E140</f>
        <v>0</v>
      </c>
    </row>
    <row r="141" spans="1:7" ht="12.75">
      <c r="A141" s="98">
        <v>2</v>
      </c>
      <c r="B141" s="99"/>
      <c r="C141" s="114" t="s">
        <v>65</v>
      </c>
      <c r="D141" s="100" t="s">
        <v>64</v>
      </c>
      <c r="E141" s="106">
        <v>31.7</v>
      </c>
      <c r="F141" s="102">
        <v>0</v>
      </c>
      <c r="G141" s="103">
        <f>+F141*E141</f>
        <v>0</v>
      </c>
    </row>
    <row r="142" spans="1:8" ht="12.75">
      <c r="A142" s="98">
        <v>3</v>
      </c>
      <c r="B142" s="99"/>
      <c r="C142" s="114" t="s">
        <v>90</v>
      </c>
      <c r="D142" s="100" t="s">
        <v>62</v>
      </c>
      <c r="E142" s="106">
        <v>56.11</v>
      </c>
      <c r="F142" s="102">
        <v>0</v>
      </c>
      <c r="G142" s="103">
        <f>+F142*E142</f>
        <v>0</v>
      </c>
      <c r="H142" s="168">
        <f>+E142</f>
        <v>56.11</v>
      </c>
    </row>
    <row r="143" spans="1:7" ht="12.75">
      <c r="A143" s="98">
        <v>4</v>
      </c>
      <c r="B143" s="99"/>
      <c r="C143" s="114" t="s">
        <v>72</v>
      </c>
      <c r="D143" s="100" t="s">
        <v>64</v>
      </c>
      <c r="E143" s="106">
        <v>1</v>
      </c>
      <c r="F143" s="102">
        <v>0</v>
      </c>
      <c r="G143" s="103">
        <f>+F143*E143</f>
        <v>0</v>
      </c>
    </row>
    <row r="144" spans="1:7" ht="12.75">
      <c r="A144" s="120" t="s">
        <v>39</v>
      </c>
      <c r="B144" s="121"/>
      <c r="C144" s="122"/>
      <c r="D144" s="123"/>
      <c r="E144" s="123"/>
      <c r="F144" s="123"/>
      <c r="G144" s="124">
        <f>SUM(G139:G143)</f>
        <v>0</v>
      </c>
    </row>
    <row r="145" spans="1:7" ht="12.75">
      <c r="A145" s="118" t="s">
        <v>58</v>
      </c>
      <c r="B145" s="117"/>
      <c r="C145" s="116"/>
      <c r="D145" s="117"/>
      <c r="E145" s="117"/>
      <c r="F145" s="117"/>
      <c r="G145" s="119">
        <f>G144/100*21</f>
        <v>0</v>
      </c>
    </row>
    <row r="146" spans="1:7" ht="12.75">
      <c r="A146" s="142" t="s">
        <v>61</v>
      </c>
      <c r="B146" s="126"/>
      <c r="C146" s="127"/>
      <c r="D146" s="126"/>
      <c r="E146" s="126"/>
      <c r="F146" s="126"/>
      <c r="G146" s="143">
        <f>G144+G145</f>
        <v>0</v>
      </c>
    </row>
    <row r="147" spans="1:7" ht="12.75">
      <c r="A147" s="132"/>
      <c r="B147" s="133"/>
      <c r="C147" s="133" t="s">
        <v>80</v>
      </c>
      <c r="D147" s="214"/>
      <c r="E147" s="214"/>
      <c r="F147" s="214"/>
      <c r="G147" s="215"/>
    </row>
    <row r="148" spans="1:7" ht="19.5">
      <c r="A148" s="115" t="s">
        <v>27</v>
      </c>
      <c r="B148" s="97" t="s">
        <v>28</v>
      </c>
      <c r="C148" s="97" t="s">
        <v>29</v>
      </c>
      <c r="D148" s="97" t="s">
        <v>30</v>
      </c>
      <c r="E148" s="97" t="s">
        <v>31</v>
      </c>
      <c r="F148" s="97" t="s">
        <v>32</v>
      </c>
      <c r="G148" s="97" t="s">
        <v>60</v>
      </c>
    </row>
    <row r="149" spans="1:7" ht="12.75">
      <c r="A149" s="98">
        <v>1</v>
      </c>
      <c r="B149" s="99"/>
      <c r="C149" s="114" t="s">
        <v>63</v>
      </c>
      <c r="D149" s="100" t="s">
        <v>64</v>
      </c>
      <c r="E149" s="106">
        <v>30.6</v>
      </c>
      <c r="F149" s="102">
        <v>0</v>
      </c>
      <c r="G149" s="103">
        <f>+F149*E149</f>
        <v>0</v>
      </c>
    </row>
    <row r="150" spans="1:7" ht="12.75">
      <c r="A150" s="98">
        <v>2</v>
      </c>
      <c r="B150" s="99"/>
      <c r="C150" s="114" t="s">
        <v>65</v>
      </c>
      <c r="D150" s="100" t="s">
        <v>64</v>
      </c>
      <c r="E150" s="106">
        <v>30.6</v>
      </c>
      <c r="F150" s="102">
        <v>0</v>
      </c>
      <c r="G150" s="103">
        <f>+F150*E150</f>
        <v>0</v>
      </c>
    </row>
    <row r="151" spans="1:8" ht="12.75">
      <c r="A151" s="98">
        <v>3</v>
      </c>
      <c r="B151" s="99"/>
      <c r="C151" s="114" t="s">
        <v>90</v>
      </c>
      <c r="D151" s="100" t="s">
        <v>62</v>
      </c>
      <c r="E151" s="106">
        <v>52.7</v>
      </c>
      <c r="F151" s="102">
        <v>0</v>
      </c>
      <c r="G151" s="103">
        <f>+F151*E151</f>
        <v>0</v>
      </c>
      <c r="H151" s="168">
        <f>+E151</f>
        <v>52.7</v>
      </c>
    </row>
    <row r="152" spans="1:7" ht="12.75">
      <c r="A152" s="98">
        <v>4</v>
      </c>
      <c r="B152" s="99"/>
      <c r="C152" s="114" t="s">
        <v>72</v>
      </c>
      <c r="D152" s="100" t="s">
        <v>64</v>
      </c>
      <c r="E152" s="106">
        <v>1</v>
      </c>
      <c r="F152" s="102">
        <v>0</v>
      </c>
      <c r="G152" s="103">
        <f>+F152*E152</f>
        <v>0</v>
      </c>
    </row>
    <row r="153" spans="1:7" ht="12.75">
      <c r="A153" s="120" t="s">
        <v>39</v>
      </c>
      <c r="B153" s="121"/>
      <c r="C153" s="122"/>
      <c r="D153" s="123"/>
      <c r="E153" s="123"/>
      <c r="F153" s="123"/>
      <c r="G153" s="124">
        <f>SUM(G148:G152)</f>
        <v>0</v>
      </c>
    </row>
    <row r="154" spans="1:7" ht="12.75">
      <c r="A154" s="118" t="s">
        <v>58</v>
      </c>
      <c r="B154" s="117"/>
      <c r="C154" s="116"/>
      <c r="D154" s="117"/>
      <c r="E154" s="117"/>
      <c r="F154" s="117"/>
      <c r="G154" s="119">
        <f>G153/100*21</f>
        <v>0</v>
      </c>
    </row>
    <row r="155" spans="1:7" ht="12.75">
      <c r="A155" s="142" t="s">
        <v>61</v>
      </c>
      <c r="B155" s="126"/>
      <c r="C155" s="127"/>
      <c r="D155" s="126"/>
      <c r="E155" s="126"/>
      <c r="F155" s="126"/>
      <c r="G155" s="143">
        <f>G153+G154</f>
        <v>0</v>
      </c>
    </row>
    <row r="156" spans="1:7" ht="12.75">
      <c r="A156" s="132"/>
      <c r="B156" s="133"/>
      <c r="C156" s="133" t="s">
        <v>81</v>
      </c>
      <c r="D156" s="214"/>
      <c r="E156" s="214"/>
      <c r="F156" s="214"/>
      <c r="G156" s="215"/>
    </row>
    <row r="157" spans="1:7" ht="19.5">
      <c r="A157" s="115" t="s">
        <v>27</v>
      </c>
      <c r="B157" s="97" t="s">
        <v>28</v>
      </c>
      <c r="C157" s="97" t="s">
        <v>29</v>
      </c>
      <c r="D157" s="97" t="s">
        <v>30</v>
      </c>
      <c r="E157" s="97" t="s">
        <v>31</v>
      </c>
      <c r="F157" s="97" t="s">
        <v>32</v>
      </c>
      <c r="G157" s="97" t="s">
        <v>60</v>
      </c>
    </row>
    <row r="158" spans="1:7" ht="12.75">
      <c r="A158" s="98">
        <v>1</v>
      </c>
      <c r="B158" s="99"/>
      <c r="C158" s="114" t="s">
        <v>63</v>
      </c>
      <c r="D158" s="100" t="s">
        <v>64</v>
      </c>
      <c r="E158" s="106">
        <v>31.2</v>
      </c>
      <c r="F158" s="102">
        <v>0</v>
      </c>
      <c r="G158" s="103">
        <f>+E158*F158</f>
        <v>0</v>
      </c>
    </row>
    <row r="159" spans="1:7" ht="12.75">
      <c r="A159" s="98">
        <v>2</v>
      </c>
      <c r="B159" s="99"/>
      <c r="C159" s="114" t="s">
        <v>65</v>
      </c>
      <c r="D159" s="100" t="s">
        <v>64</v>
      </c>
      <c r="E159" s="106">
        <v>31.2</v>
      </c>
      <c r="F159" s="102">
        <v>0</v>
      </c>
      <c r="G159" s="103">
        <f>+E159*F159</f>
        <v>0</v>
      </c>
    </row>
    <row r="160" spans="1:8" ht="12.75">
      <c r="A160" s="98">
        <v>3</v>
      </c>
      <c r="B160" s="99"/>
      <c r="C160" s="114" t="s">
        <v>90</v>
      </c>
      <c r="D160" s="100" t="s">
        <v>62</v>
      </c>
      <c r="E160" s="106">
        <v>54.56</v>
      </c>
      <c r="F160" s="102">
        <v>0</v>
      </c>
      <c r="G160" s="103">
        <f>+E160*F160</f>
        <v>0</v>
      </c>
      <c r="H160" s="168">
        <f>+E160</f>
        <v>54.56</v>
      </c>
    </row>
    <row r="161" spans="1:7" ht="12.75">
      <c r="A161" s="98">
        <v>4</v>
      </c>
      <c r="B161" s="99"/>
      <c r="C161" s="114" t="s">
        <v>72</v>
      </c>
      <c r="D161" s="100" t="s">
        <v>64</v>
      </c>
      <c r="E161" s="106">
        <v>1</v>
      </c>
      <c r="F161" s="102">
        <v>0</v>
      </c>
      <c r="G161" s="103">
        <f>+E161*F161</f>
        <v>0</v>
      </c>
    </row>
    <row r="162" spans="1:7" ht="12.75">
      <c r="A162" s="98">
        <v>5</v>
      </c>
      <c r="B162" s="99"/>
      <c r="C162" s="114" t="s">
        <v>85</v>
      </c>
      <c r="D162" s="100" t="s">
        <v>71</v>
      </c>
      <c r="E162" s="106">
        <v>1</v>
      </c>
      <c r="F162" s="102">
        <v>0</v>
      </c>
      <c r="G162" s="103">
        <f>+E162*F162</f>
        <v>0</v>
      </c>
    </row>
    <row r="163" spans="1:7" ht="12.75">
      <c r="A163" s="120" t="s">
        <v>39</v>
      </c>
      <c r="B163" s="121"/>
      <c r="C163" s="122"/>
      <c r="D163" s="123"/>
      <c r="E163" s="123"/>
      <c r="F163" s="123"/>
      <c r="G163" s="124">
        <f>SUM(G158:G162)</f>
        <v>0</v>
      </c>
    </row>
    <row r="164" spans="1:7" ht="12.75">
      <c r="A164" s="118" t="s">
        <v>58</v>
      </c>
      <c r="B164" s="117"/>
      <c r="C164" s="116"/>
      <c r="D164" s="117"/>
      <c r="E164" s="117"/>
      <c r="F164" s="117"/>
      <c r="G164" s="119">
        <f>G163/100*21</f>
        <v>0</v>
      </c>
    </row>
    <row r="165" spans="1:7" ht="12.75">
      <c r="A165" s="142" t="s">
        <v>61</v>
      </c>
      <c r="B165" s="126"/>
      <c r="C165" s="127"/>
      <c r="D165" s="126"/>
      <c r="E165" s="126"/>
      <c r="F165" s="126"/>
      <c r="G165" s="143">
        <f>G163+G164</f>
        <v>0</v>
      </c>
    </row>
    <row r="166" spans="1:7" ht="12.75">
      <c r="A166" s="132"/>
      <c r="B166" s="133"/>
      <c r="C166" s="133" t="s">
        <v>82</v>
      </c>
      <c r="D166" s="214"/>
      <c r="E166" s="214"/>
      <c r="F166" s="214"/>
      <c r="G166" s="215"/>
    </row>
    <row r="167" spans="1:7" ht="19.5">
      <c r="A167" s="115" t="s">
        <v>27</v>
      </c>
      <c r="B167" s="97" t="s">
        <v>28</v>
      </c>
      <c r="C167" s="97" t="s">
        <v>29</v>
      </c>
      <c r="D167" s="97" t="s">
        <v>30</v>
      </c>
      <c r="E167" s="97" t="s">
        <v>31</v>
      </c>
      <c r="F167" s="97" t="s">
        <v>32</v>
      </c>
      <c r="G167" s="97" t="s">
        <v>60</v>
      </c>
    </row>
    <row r="168" spans="1:7" ht="12.75">
      <c r="A168" s="98">
        <v>1</v>
      </c>
      <c r="B168" s="99"/>
      <c r="C168" s="114" t="s">
        <v>63</v>
      </c>
      <c r="D168" s="100" t="s">
        <v>64</v>
      </c>
      <c r="E168" s="106">
        <v>29.5</v>
      </c>
      <c r="F168" s="102">
        <v>0</v>
      </c>
      <c r="G168" s="103">
        <f>+F168*E168</f>
        <v>0</v>
      </c>
    </row>
    <row r="169" spans="1:7" ht="12.75">
      <c r="A169" s="98">
        <v>2</v>
      </c>
      <c r="B169" s="99"/>
      <c r="C169" s="114" t="s">
        <v>65</v>
      </c>
      <c r="D169" s="100" t="s">
        <v>64</v>
      </c>
      <c r="E169" s="106">
        <v>29.5</v>
      </c>
      <c r="F169" s="102">
        <v>0</v>
      </c>
      <c r="G169" s="103">
        <f>+F169*E169</f>
        <v>0</v>
      </c>
    </row>
    <row r="170" spans="1:8" ht="12.75">
      <c r="A170" s="98">
        <v>3</v>
      </c>
      <c r="B170" s="99"/>
      <c r="C170" s="114" t="s">
        <v>90</v>
      </c>
      <c r="D170" s="100" t="s">
        <v>62</v>
      </c>
      <c r="E170" s="106">
        <v>52.89</v>
      </c>
      <c r="F170" s="102">
        <v>0</v>
      </c>
      <c r="G170" s="103">
        <f>+F170*E170</f>
        <v>0</v>
      </c>
      <c r="H170" s="168">
        <f>+E170</f>
        <v>52.89</v>
      </c>
    </row>
    <row r="171" spans="1:7" ht="12.75">
      <c r="A171" s="98">
        <v>4</v>
      </c>
      <c r="B171" s="99"/>
      <c r="C171" s="114" t="s">
        <v>72</v>
      </c>
      <c r="D171" s="100" t="s">
        <v>64</v>
      </c>
      <c r="E171" s="106">
        <v>1</v>
      </c>
      <c r="F171" s="102">
        <v>0</v>
      </c>
      <c r="G171" s="103">
        <f>+F171*E171</f>
        <v>0</v>
      </c>
    </row>
    <row r="172" spans="1:7" ht="12.75">
      <c r="A172" s="120" t="s">
        <v>39</v>
      </c>
      <c r="B172" s="121"/>
      <c r="C172" s="122"/>
      <c r="D172" s="123"/>
      <c r="E172" s="123"/>
      <c r="F172" s="123"/>
      <c r="G172" s="124">
        <f>G168+G169+G170+G171</f>
        <v>0</v>
      </c>
    </row>
    <row r="173" spans="1:7" ht="12.75">
      <c r="A173" s="118" t="s">
        <v>58</v>
      </c>
      <c r="B173" s="117"/>
      <c r="C173" s="116"/>
      <c r="D173" s="117"/>
      <c r="E173" s="117"/>
      <c r="F173" s="117"/>
      <c r="G173" s="119">
        <f>G172/100*21</f>
        <v>0</v>
      </c>
    </row>
    <row r="174" spans="1:7" ht="12.75">
      <c r="A174" s="142" t="s">
        <v>61</v>
      </c>
      <c r="B174" s="126"/>
      <c r="C174" s="127"/>
      <c r="D174" s="126"/>
      <c r="E174" s="126"/>
      <c r="F174" s="126"/>
      <c r="G174" s="143">
        <f>G172+G173</f>
        <v>0</v>
      </c>
    </row>
    <row r="175" spans="1:7" ht="13.5" thickBot="1">
      <c r="A175" s="160"/>
      <c r="B175" s="161"/>
      <c r="C175" s="161"/>
      <c r="D175" s="161"/>
      <c r="E175" s="162"/>
      <c r="F175" s="161"/>
      <c r="G175" s="163"/>
    </row>
    <row r="176" spans="1:7" ht="13.5" thickBot="1">
      <c r="A176" s="144" t="s">
        <v>89</v>
      </c>
      <c r="B176" s="145"/>
      <c r="C176" s="146"/>
      <c r="D176" s="147"/>
      <c r="E176" s="147"/>
      <c r="F176" s="147"/>
      <c r="G176" s="148">
        <v>0</v>
      </c>
    </row>
    <row r="177" spans="1:7" ht="13.5" thickBot="1">
      <c r="A177" s="164"/>
      <c r="G177" s="165"/>
    </row>
    <row r="178" spans="1:7" ht="12.75">
      <c r="A178" s="149" t="s">
        <v>87</v>
      </c>
      <c r="B178" s="150"/>
      <c r="C178" s="151"/>
      <c r="D178" s="152"/>
      <c r="E178" s="152"/>
      <c r="F178" s="152"/>
      <c r="G178" s="153">
        <f>G10+G22+G34+G46+G58+G70+G83+G93+G105+G121+G135+G144+G153+G163+G172+G176</f>
        <v>0</v>
      </c>
    </row>
    <row r="179" spans="1:7" ht="12.75">
      <c r="A179" s="154" t="s">
        <v>58</v>
      </c>
      <c r="B179" s="117"/>
      <c r="C179" s="116"/>
      <c r="D179" s="117"/>
      <c r="E179" s="117"/>
      <c r="F179" s="117"/>
      <c r="G179" s="155">
        <f>G178/100*21</f>
        <v>0</v>
      </c>
    </row>
    <row r="180" spans="1:7" ht="13.5" thickBot="1">
      <c r="A180" s="156" t="s">
        <v>88</v>
      </c>
      <c r="B180" s="157"/>
      <c r="C180" s="158"/>
      <c r="D180" s="157"/>
      <c r="E180" s="157"/>
      <c r="F180" s="157"/>
      <c r="G180" s="159">
        <f>G178+G179</f>
        <v>0</v>
      </c>
    </row>
    <row r="182" ht="12.75">
      <c r="E182" s="166"/>
    </row>
    <row r="447" spans="1:7" ht="12.75">
      <c r="A447" s="109"/>
      <c r="B447" s="91"/>
      <c r="C447" s="91"/>
      <c r="D447" s="91"/>
      <c r="E447" s="91"/>
      <c r="F447" s="91"/>
      <c r="G447" s="95">
        <f>SUM(G408:G446)</f>
        <v>0</v>
      </c>
    </row>
    <row r="812" spans="3:7" ht="12.75">
      <c r="C812" s="95" t="s">
        <v>33</v>
      </c>
      <c r="G812" s="95">
        <v>100000</v>
      </c>
    </row>
    <row r="813" spans="1:7" ht="12.75">
      <c r="A813" s="110"/>
      <c r="B813" s="111"/>
      <c r="C813" s="95" t="s">
        <v>34</v>
      </c>
      <c r="D813" s="108"/>
      <c r="E813" s="112"/>
      <c r="F813" s="112"/>
      <c r="G813" s="113">
        <v>100000</v>
      </c>
    </row>
    <row r="814" spans="1:7" ht="12.75">
      <c r="A814" s="110"/>
      <c r="B814" s="111"/>
      <c r="C814" s="95" t="s">
        <v>35</v>
      </c>
      <c r="D814" s="108"/>
      <c r="E814" s="112"/>
      <c r="F814" s="112"/>
      <c r="G814" s="113">
        <v>100000</v>
      </c>
    </row>
    <row r="815" spans="1:7" ht="12.75">
      <c r="A815" s="110"/>
      <c r="B815" s="111"/>
      <c r="C815" s="95" t="s">
        <v>40</v>
      </c>
      <c r="D815" s="108"/>
      <c r="E815" s="112"/>
      <c r="F815" s="112"/>
      <c r="G815" s="113">
        <v>100000</v>
      </c>
    </row>
    <row r="816" spans="1:7" ht="12.75">
      <c r="A816" s="110"/>
      <c r="B816" s="111"/>
      <c r="C816" s="95" t="s">
        <v>36</v>
      </c>
      <c r="D816" s="108"/>
      <c r="E816" s="112"/>
      <c r="F816" s="112"/>
      <c r="G816" s="113">
        <v>100000</v>
      </c>
    </row>
    <row r="817" spans="1:7" ht="12.75">
      <c r="A817" s="110"/>
      <c r="B817" s="111"/>
      <c r="C817" s="95" t="s">
        <v>37</v>
      </c>
      <c r="D817" s="108"/>
      <c r="E817" s="112"/>
      <c r="F817" s="112"/>
      <c r="G817" s="113">
        <v>100000</v>
      </c>
    </row>
    <row r="818" spans="1:7" ht="12.75">
      <c r="A818" s="110"/>
      <c r="B818" s="111"/>
      <c r="C818" s="95" t="s">
        <v>38</v>
      </c>
      <c r="D818" s="108"/>
      <c r="E818" s="112"/>
      <c r="F818" s="112"/>
      <c r="G818" s="113">
        <v>100000</v>
      </c>
    </row>
    <row r="819" spans="1:7" ht="12.75">
      <c r="A819" s="110"/>
      <c r="B819" s="111"/>
      <c r="D819" s="108"/>
      <c r="E819" s="112"/>
      <c r="F819" s="112"/>
      <c r="G819" s="113"/>
    </row>
  </sheetData>
  <sheetProtection/>
  <mergeCells count="15">
    <mergeCell ref="D76:G76"/>
    <mergeCell ref="D4:G4"/>
    <mergeCell ref="D28:G28"/>
    <mergeCell ref="D16:G16"/>
    <mergeCell ref="D40:G40"/>
    <mergeCell ref="D52:G52"/>
    <mergeCell ref="D64:G64"/>
    <mergeCell ref="D147:G147"/>
    <mergeCell ref="D156:G156"/>
    <mergeCell ref="D166:G166"/>
    <mergeCell ref="D87:G87"/>
    <mergeCell ref="D99:G99"/>
    <mergeCell ref="D114:G114"/>
    <mergeCell ref="D128:G128"/>
    <mergeCell ref="D138:G13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Podlipný Pavel</dc:creator>
  <cp:keywords/>
  <dc:description/>
  <cp:lastModifiedBy>Veselská Štěpánka</cp:lastModifiedBy>
  <cp:lastPrinted>2016-06-01T09:18:57Z</cp:lastPrinted>
  <dcterms:created xsi:type="dcterms:W3CDTF">2009-11-03T19:38:17Z</dcterms:created>
  <dcterms:modified xsi:type="dcterms:W3CDTF">2016-06-01T09:51:33Z</dcterms:modified>
  <cp:category/>
  <cp:version/>
  <cp:contentType/>
  <cp:contentStatus/>
</cp:coreProperties>
</file>