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<sst xmlns="http://schemas.openxmlformats.org/spreadsheetml/2006/main" count="2381" uniqueCount="814">
  <si>
    <t>KRYCÍ LIST ROZPOČTU- VÝKAZU VÝMĚR</t>
  </si>
  <si>
    <t>Název stavby</t>
  </si>
  <si>
    <t>Rekonstrukce sociálek MD FXŠ</t>
  </si>
  <si>
    <t>JKSO</t>
  </si>
  <si>
    <t xml:space="preserve"> </t>
  </si>
  <si>
    <t>Kód stavby</t>
  </si>
  <si>
    <t>098</t>
  </si>
  <si>
    <t>Název objektu</t>
  </si>
  <si>
    <t>sociálky</t>
  </si>
  <si>
    <t>EČO</t>
  </si>
  <si>
    <t>Kód objektu</t>
  </si>
  <si>
    <t>098f</t>
  </si>
  <si>
    <t>Název části</t>
  </si>
  <si>
    <t>Místo</t>
  </si>
  <si>
    <t>Liberec</t>
  </si>
  <si>
    <t>Kód části</t>
  </si>
  <si>
    <t>Název podčásti</t>
  </si>
  <si>
    <t>Kód podčásti</t>
  </si>
  <si>
    <t>IČ</t>
  </si>
  <si>
    <t>DIČ</t>
  </si>
  <si>
    <t>Objednatel</t>
  </si>
  <si>
    <t>MML</t>
  </si>
  <si>
    <t>Projektant</t>
  </si>
  <si>
    <t>xxx</t>
  </si>
  <si>
    <t>Zhotovitel</t>
  </si>
  <si>
    <t>Rozpočet číslo</t>
  </si>
  <si>
    <t>Zpracoval</t>
  </si>
  <si>
    <t>Dne</t>
  </si>
  <si>
    <t>Boris Weinfurter</t>
  </si>
  <si>
    <t>06.10.2015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</si>
  <si>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</si>
  <si>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</si>
  <si>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</si>
  <si>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</si>
  <si>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</si>
  <si>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</si>
  <si>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</si>
  <si>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</si>
  <si>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</si>
  <si>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</si>
  <si>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</si>
  <si>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</si>
  <si>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</si>
  <si>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</si>
  <si>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</si>
  <si>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</si>
  <si>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</si>
  <si>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</si>
  <si>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</si>
  <si>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</si>
  <si>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</si>
  <si>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</si>
  <si>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</si>
  <si>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</si>
  <si>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</si>
  <si>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</si>
  <si>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</si>
  <si>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</si>
  <si>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</si>
  <si>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</si>
  <si>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</si>
  <si>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</si>
  <si>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</si>
  <si>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</si>
  <si>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</si>
  <si>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</si>
  <si>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</si>
  <si>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</si>
  <si>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</si>
  <si>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</si>
  <si>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</si>
  <si>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</si>
  <si>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</si>
  <si>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</si>
  <si>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</si>
  <si>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</si>
  <si>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</si>
  <si>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</si>
  <si>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</si>
  <si>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</si>
  <si>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</si>
  <si>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</si>
  <si>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</si>
  <si>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</si>
  <si>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</si>
  <si>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</si>
  <si>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</si>
  <si>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</si>
  <si>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</si>
  <si>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</si>
  <si>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</si>
  <si>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</si>
  <si>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</si>
  <si>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</si>
  <si>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</si>
  <si>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</si>
  <si>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</si>
  <si>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</si>
  <si>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</si>
  <si>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</si>
  <si>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</si>
  <si>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</si>
  <si>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</si>
  <si>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</si>
  <si>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</si>
  <si>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</si>
  <si>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</si>
  <si>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</si>
  <si>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</si>
  <si>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</si>
  <si>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</si>
  <si>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</si>
  <si>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</si>
  <si>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</si>
  <si>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</si>
  <si>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342272248R</t>
  </si>
  <si>
    <t>Příčky tl 75 mm z pórobetonových přesných hladkých příčkovek objemové hmotnosti 500 kg/m3 včt kotvení a povrch úpravy pod obklady</t>
  </si>
  <si>
    <t>m2</t>
  </si>
  <si>
    <t>2</t>
  </si>
  <si>
    <t>342272423</t>
  </si>
  <si>
    <t>Příčky tl 125 mm z pórobetonových přesných hladkých příčkovek objemové hmotnosti 500 kg/m3- dozdění stáv příček</t>
  </si>
  <si>
    <t>4</t>
  </si>
  <si>
    <t>5</t>
  </si>
  <si>
    <t>342272523R</t>
  </si>
  <si>
    <t>Příčky tl 180 mm z pórobetonových přesných hladkých příčkovek objemové hmotnosti 500 kg/m3- dozdění stáv příček</t>
  </si>
  <si>
    <t>6</t>
  </si>
  <si>
    <t>346244354</t>
  </si>
  <si>
    <t>Obezdívka  ploch rovných tl 100 mm z pórobetonových příčkovek hladkých Ytong- podomítkové WC moduly včt povrch úpravy pod obklady</t>
  </si>
  <si>
    <t>7</t>
  </si>
  <si>
    <t>8</t>
  </si>
  <si>
    <t>Úpravy povrchů, podlahy a osazování výplní</t>
  </si>
  <si>
    <t>9</t>
  </si>
  <si>
    <t>014</t>
  </si>
  <si>
    <t>611325421</t>
  </si>
  <si>
    <t>Oprava vnitřní vápenocementové štukové omítky stěn a  stropů v rozsahu plochy do 10%- mezi obklady a podhledem</t>
  </si>
  <si>
    <t>10</t>
  </si>
  <si>
    <t>11</t>
  </si>
  <si>
    <t>12</t>
  </si>
  <si>
    <t>612321111</t>
  </si>
  <si>
    <t>Vápenocementová omítka hrubá jednovrstvá zatřená vnitřních stěn nanášená ručně- vyrovnání po osek obkladech cca 1/2 výměry</t>
  </si>
  <si>
    <t>13</t>
  </si>
  <si>
    <t>14</t>
  </si>
  <si>
    <t>15</t>
  </si>
  <si>
    <t>612321111R</t>
  </si>
  <si>
    <t>dtto tenkovrstvá stěrka pro vyrovnání původních stěn pod obklady</t>
  </si>
  <si>
    <t>16</t>
  </si>
  <si>
    <t>17</t>
  </si>
  <si>
    <t>18</t>
  </si>
  <si>
    <t>612321141</t>
  </si>
  <si>
    <t>Vápenocementová omítka štuková dvouvrstvá vnitřních stěn nanášená ručně- dozdívky příček</t>
  </si>
  <si>
    <t>19</t>
  </si>
  <si>
    <t>20</t>
  </si>
  <si>
    <t>619991001</t>
  </si>
  <si>
    <t>Zakrytí podlah fólií přilepenou lepící páskou- geotextilie chodba, přístup hala</t>
  </si>
  <si>
    <t>21</t>
  </si>
  <si>
    <t>22</t>
  </si>
  <si>
    <t>23</t>
  </si>
  <si>
    <t>619995001</t>
  </si>
  <si>
    <t>Začištění omítek kolem oken, dveří, podlah nebo obkladů - ve fasádě po vybourání oken ( břízolit ) nebo tmelení</t>
  </si>
  <si>
    <t>m</t>
  </si>
  <si>
    <t>24</t>
  </si>
  <si>
    <t>25</t>
  </si>
  <si>
    <t>631312141</t>
  </si>
  <si>
    <t>Doplnění rýh v dosavadních mazaninách betonem prostým- rozvod vody v podlaze</t>
  </si>
  <si>
    <t>m3</t>
  </si>
  <si>
    <t>26</t>
  </si>
  <si>
    <t>632451425</t>
  </si>
  <si>
    <t>Potěr pískocementový tl do 20 mm tř. C 20 běžný- vyrovnání rozdílu předsíň x sprchy</t>
  </si>
  <si>
    <t>27</t>
  </si>
  <si>
    <t>632451445</t>
  </si>
  <si>
    <t>Potěr pískocementový tl do 40 mm tř. C 20 běžný- vyrovnání po vybourané dlažbě</t>
  </si>
  <si>
    <t>28</t>
  </si>
  <si>
    <t>29</t>
  </si>
  <si>
    <t>Ostatní konstrukce a práce-bourání</t>
  </si>
  <si>
    <t>30</t>
  </si>
  <si>
    <t>003</t>
  </si>
  <si>
    <t>949101111</t>
  </si>
  <si>
    <t>Lešení pomocné pro objekty pozemních staveb s lešeňovou podlahou v do 1,9 m zatížení do 150 kg/m2</t>
  </si>
  <si>
    <t>31</t>
  </si>
  <si>
    <t>32</t>
  </si>
  <si>
    <t>33</t>
  </si>
  <si>
    <t>952901111</t>
  </si>
  <si>
    <t>Vyčištění budov bytové a občanské výstavby při výšce podlaží do 4 m- dotčené prostory + chodba</t>
  </si>
  <si>
    <t>34</t>
  </si>
  <si>
    <t>35</t>
  </si>
  <si>
    <t>36</t>
  </si>
  <si>
    <t>013</t>
  </si>
  <si>
    <t>962031133</t>
  </si>
  <si>
    <t>Bourání příček z cihel pálených na MVC tl do 150 mm včt obkladů- sprch kout včt podezdívky</t>
  </si>
  <si>
    <t>37</t>
  </si>
  <si>
    <t>38</t>
  </si>
  <si>
    <t>965042131</t>
  </si>
  <si>
    <t>Bourání podkladů pod dlažby nebo mazanin betonových nebo z litého asfaltu tl do 100 mm pl do 4 m2- dlažby včt nezbytně nutné části podkladního betonu ( 5 cm )- WC</t>
  </si>
  <si>
    <t>39</t>
  </si>
  <si>
    <t>40</t>
  </si>
  <si>
    <t>41</t>
  </si>
  <si>
    <t>965042131a</t>
  </si>
  <si>
    <t>Bourání podkladů pod dlažby nebo mazanin betonových nebo z litého asfaltu tl do 100 mm pl do 4 m2- dlažby včt nezbytně nutné části podkladního betonu ( 5 cm )- chodba</t>
  </si>
  <si>
    <t>42</t>
  </si>
  <si>
    <t>965081611</t>
  </si>
  <si>
    <t>Odsekání soklíků rovných- chodba</t>
  </si>
  <si>
    <t>43</t>
  </si>
  <si>
    <t>968062374</t>
  </si>
  <si>
    <t>Vybourání dřevěných rámů oken zdvojených včetně křídel pl do 1 m2 včt vyvěšení křídel a likvidace</t>
  </si>
  <si>
    <t>44</t>
  </si>
  <si>
    <t>45</t>
  </si>
  <si>
    <t>971033361R</t>
  </si>
  <si>
    <t>Vybourání otvorů ve zdivu cihelném pl do 0,09 m2 na MVC nebo MV tl do 600 mm- pro odvětrání včt začištění omítky</t>
  </si>
  <si>
    <t>kus</t>
  </si>
  <si>
    <t>46</t>
  </si>
  <si>
    <t>47</t>
  </si>
  <si>
    <t>978059541</t>
  </si>
  <si>
    <t>Odsekání a odebrání obkladů stěn z vnitřních obkládaček plochy přes 1 m2 včt nezbytně nutné podklad omítky</t>
  </si>
  <si>
    <t>48</t>
  </si>
  <si>
    <t>49</t>
  </si>
  <si>
    <t>50</t>
  </si>
  <si>
    <t>005</t>
  </si>
  <si>
    <t>985131311R</t>
  </si>
  <si>
    <t>Ruční dočištění podkladu po vybourání podklad bet mazaniny, zametení a penetrace</t>
  </si>
  <si>
    <t>51</t>
  </si>
  <si>
    <t>52</t>
  </si>
  <si>
    <t>53</t>
  </si>
  <si>
    <t>997013213</t>
  </si>
  <si>
    <t>Vnitrostaveništní doprava suti a vybouraných hmot pro budovy v do 12 m ručně- do 50 ti m</t>
  </si>
  <si>
    <t>t</t>
  </si>
  <si>
    <t>54</t>
  </si>
  <si>
    <t>997013219</t>
  </si>
  <si>
    <t>Příplatek k vnitrostaveništní dopravě suti a vybouraných hmot za zvětšenou dopravu suti ZKD 10 m</t>
  </si>
  <si>
    <t>55</t>
  </si>
  <si>
    <t>997013501</t>
  </si>
  <si>
    <t>Odvoz suti na skládku a vybouraných hmot nebo meziskládku do 1 km se složením</t>
  </si>
  <si>
    <t>56</t>
  </si>
  <si>
    <t>997013509</t>
  </si>
  <si>
    <t>Příplatek k odvozu suti a vybouraných hmot na skládku ZKD 1 km přes 1 km- 5 km</t>
  </si>
  <si>
    <t>57</t>
  </si>
  <si>
    <t>997013803</t>
  </si>
  <si>
    <t>Poplatek za uložení stavebního odpadu z keramických a betonových materiálů na skládce (skládkovné)</t>
  </si>
  <si>
    <t>58</t>
  </si>
  <si>
    <t>59</t>
  </si>
  <si>
    <t>997</t>
  </si>
  <si>
    <t>Přesun sutě</t>
  </si>
  <si>
    <t>60</t>
  </si>
  <si>
    <t>997013311</t>
  </si>
  <si>
    <t>Montáž a demontáž shozu suti v do 10 m</t>
  </si>
  <si>
    <t>61</t>
  </si>
  <si>
    <t>62</t>
  </si>
  <si>
    <t>63</t>
  </si>
  <si>
    <t>997013321</t>
  </si>
  <si>
    <t>Příplatek k shozu suti v do 10 m za první a ZKD den použití</t>
  </si>
  <si>
    <t>64</t>
  </si>
  <si>
    <t>65</t>
  </si>
  <si>
    <t>66</t>
  </si>
  <si>
    <t>997013831</t>
  </si>
  <si>
    <t>Poplatek za uložení stavebního směsného odpadu na skládce (skládkovné)</t>
  </si>
  <si>
    <t>67</t>
  </si>
  <si>
    <t>68</t>
  </si>
  <si>
    <t>998</t>
  </si>
  <si>
    <t>Přesun hmot</t>
  </si>
  <si>
    <t>69</t>
  </si>
  <si>
    <t>998011002</t>
  </si>
  <si>
    <t>Přesun hmot pro budovy zděné v do 12 m</t>
  </si>
  <si>
    <t>Práce a dodávky PSV</t>
  </si>
  <si>
    <t>711</t>
  </si>
  <si>
    <t>Izolace proti vodě, vlhkosti a plynům</t>
  </si>
  <si>
    <t>70</t>
  </si>
  <si>
    <t>711113127R</t>
  </si>
  <si>
    <t>izolace stěn a podlahy sprch koutu  včt izolačních pásek rohy např Terranova</t>
  </si>
  <si>
    <t>71</t>
  </si>
  <si>
    <t>721</t>
  </si>
  <si>
    <t>Zdravotechnika - vnitřní kanalizace</t>
  </si>
  <si>
    <t>72</t>
  </si>
  <si>
    <t>PK</t>
  </si>
  <si>
    <t>721001R-1</t>
  </si>
  <si>
    <t>Stavební přípomoce- rýhy, záhozy, prostupy ( obsekání a následné začištění kanal potrubí  u napojení WC  )</t>
  </si>
  <si>
    <t>soub</t>
  </si>
  <si>
    <t>73</t>
  </si>
  <si>
    <t>721001R-2</t>
  </si>
  <si>
    <t>74</t>
  </si>
  <si>
    <t>721001R-k</t>
  </si>
  <si>
    <t>75</t>
  </si>
  <si>
    <t>721173723</t>
  </si>
  <si>
    <t>Potrubí kanalizační z PE připojovací DN 50  umyvadla včt tvarovek, výpustek a napoj na stáv rozvod</t>
  </si>
  <si>
    <t>76</t>
  </si>
  <si>
    <t>77</t>
  </si>
  <si>
    <t>78</t>
  </si>
  <si>
    <t>721173724</t>
  </si>
  <si>
    <t>Potrubí kanalizační z PE připojovací DN 70  pisoáry včt tvarovek, výpustek a napoj na stoupačky</t>
  </si>
  <si>
    <t>79</t>
  </si>
  <si>
    <t>80</t>
  </si>
  <si>
    <t>81</t>
  </si>
  <si>
    <t>721173726</t>
  </si>
  <si>
    <t>Potrubí kanalizační z PE připojovací DN 100/125 - dopojení klozetů</t>
  </si>
  <si>
    <t>82</t>
  </si>
  <si>
    <t>83</t>
  </si>
  <si>
    <t>84</t>
  </si>
  <si>
    <t>721210818</t>
  </si>
  <si>
    <t>Demontáž vpustí vanových DN 100- sprcháč</t>
  </si>
  <si>
    <t>85</t>
  </si>
  <si>
    <t>86</t>
  </si>
  <si>
    <t>721211912</t>
  </si>
  <si>
    <t>Montáž vpustí podlahových DN 50/75</t>
  </si>
  <si>
    <t>87</t>
  </si>
  <si>
    <t>M</t>
  </si>
  <si>
    <t>MAT</t>
  </si>
  <si>
    <t>551617190</t>
  </si>
  <si>
    <t>vpusť podlahová s uzávěrem proti vzduté vodě HL 70 DN 40/50,DN 75/110</t>
  </si>
  <si>
    <t>88</t>
  </si>
  <si>
    <t>89</t>
  </si>
  <si>
    <t>90</t>
  </si>
  <si>
    <t>721290111</t>
  </si>
  <si>
    <t>Zkouška těsnosti potrubí kanalizace vodou do DN 125</t>
  </si>
  <si>
    <t>91</t>
  </si>
  <si>
    <t>92</t>
  </si>
  <si>
    <t>93</t>
  </si>
  <si>
    <t>998721202</t>
  </si>
  <si>
    <t>Přesun hmot procentní pro vnitřní kanalizace v objektech v do 12 m</t>
  </si>
  <si>
    <t>722</t>
  </si>
  <si>
    <t>Zdravotechnika - vnitřní vodovod</t>
  </si>
  <si>
    <t>94</t>
  </si>
  <si>
    <t>722001R-1</t>
  </si>
  <si>
    <t>Vybourání a likvidace stáv vodovodního potrubí ( odhad )</t>
  </si>
  <si>
    <t>95</t>
  </si>
  <si>
    <t>722001R-2</t>
  </si>
  <si>
    <t>96</t>
  </si>
  <si>
    <t>722001R-k</t>
  </si>
  <si>
    <t>97</t>
  </si>
  <si>
    <t>722002R-1</t>
  </si>
  <si>
    <t>stavební přípomoce, sekání a zához rýh v podlaze i ve zdivu, prostupy</t>
  </si>
  <si>
    <t>98</t>
  </si>
  <si>
    <t>722002R-2</t>
  </si>
  <si>
    <t>99</t>
  </si>
  <si>
    <t>722002R-k</t>
  </si>
  <si>
    <t>100</t>
  </si>
  <si>
    <t>722003R-k</t>
  </si>
  <si>
    <t>Ventil uzavírací na plast potrubí PPR D 25x4,2- ve sklepě před přechodem na původní rozvod</t>
  </si>
  <si>
    <t>101</t>
  </si>
  <si>
    <t>722174022R</t>
  </si>
  <si>
    <t>Potrubí vodovodní plastové PPR svar polyfuze PN 20 D 25 x 4,2 mm včt napoj na stáv rozvod, tvarovek, nástěnek a roh ventilů pro baterie, klozety, bidet urinály atd</t>
  </si>
  <si>
    <t>102</t>
  </si>
  <si>
    <t>103</t>
  </si>
  <si>
    <t>104</t>
  </si>
  <si>
    <t>722181241</t>
  </si>
  <si>
    <t>Ochrana vodovodního potrubí přilepenými tepelně izolačními trubicemi z PE tl do 20 mm DN do 22 mm- TUV ( bidet a umyv hyg kabina )</t>
  </si>
  <si>
    <t>105</t>
  </si>
  <si>
    <t>106</t>
  </si>
  <si>
    <t>107</t>
  </si>
  <si>
    <t>722290226</t>
  </si>
  <si>
    <t>Zkouška těsnosti vodovodního potrubí  do DN 50</t>
  </si>
  <si>
    <t>108</t>
  </si>
  <si>
    <t>109</t>
  </si>
  <si>
    <t>110</t>
  </si>
  <si>
    <t>722290234</t>
  </si>
  <si>
    <t>Proplach a dezinfekce vodovodního potrubí do DN 80</t>
  </si>
  <si>
    <t>111</t>
  </si>
  <si>
    <t>112</t>
  </si>
  <si>
    <t>113</t>
  </si>
  <si>
    <t>998722202</t>
  </si>
  <si>
    <t>Přesun hmot procentní pro vnitřní vodovod v objektech v do 12 m</t>
  </si>
  <si>
    <t>725</t>
  </si>
  <si>
    <t>Zdravotechnika - zařizovací předměty</t>
  </si>
  <si>
    <t>114</t>
  </si>
  <si>
    <t>725001R-1</t>
  </si>
  <si>
    <t>Dmtž a likvidace zásobníků toalet papíru</t>
  </si>
  <si>
    <t>115</t>
  </si>
  <si>
    <t>725001R-2</t>
  </si>
  <si>
    <t>Dmtž a likvidace zásobníků toalet papíru a mýdelníků</t>
  </si>
  <si>
    <t>116</t>
  </si>
  <si>
    <t>725001R-k</t>
  </si>
  <si>
    <t>117</t>
  </si>
  <si>
    <t>725002R-1</t>
  </si>
  <si>
    <t>D+M skříňka nad umyvadlo s dvířky ( zrcadlo, poličky )</t>
  </si>
  <si>
    <t>118</t>
  </si>
  <si>
    <t>725002R-k</t>
  </si>
  <si>
    <t>D+M napájecí zdroj pro 2 urinály včt připojení na elektroinstalaci</t>
  </si>
  <si>
    <t>119</t>
  </si>
  <si>
    <t>725003R-1</t>
  </si>
  <si>
    <t>D+M zásobník tekutého mýdla chrom</t>
  </si>
  <si>
    <t>120</t>
  </si>
  <si>
    <t>725003R-2</t>
  </si>
  <si>
    <t>121</t>
  </si>
  <si>
    <t>725003R-k</t>
  </si>
  <si>
    <t>122</t>
  </si>
  <si>
    <t>725004R-1</t>
  </si>
  <si>
    <t>D+M zrcadlo lepené na obklad ( do rastru spár ) cca 80/60 cm</t>
  </si>
  <si>
    <t>123</t>
  </si>
  <si>
    <t>725004R-2</t>
  </si>
  <si>
    <t>D+M zrcadlo lepené na obklad ( do rastru spár ) cca 60/60 cm</t>
  </si>
  <si>
    <t>124</t>
  </si>
  <si>
    <t>725004R-k</t>
  </si>
  <si>
    <t>125</t>
  </si>
  <si>
    <t>725005R-1</t>
  </si>
  <si>
    <t>D+M WC štětka závěsná na zeď chrom</t>
  </si>
  <si>
    <t>126</t>
  </si>
  <si>
    <t>725005R-2</t>
  </si>
  <si>
    <t>D+M WC štětka závěsná na zeď</t>
  </si>
  <si>
    <t>127</t>
  </si>
  <si>
    <t>725005R-k</t>
  </si>
  <si>
    <t>128</t>
  </si>
  <si>
    <t>725006R-1</t>
  </si>
  <si>
    <t>D+M zásobník toalet papíru do kabinek chrom</t>
  </si>
  <si>
    <t>129</t>
  </si>
  <si>
    <t>725006R-2</t>
  </si>
  <si>
    <t>D+M zásobník toalet papíru do kabinek</t>
  </si>
  <si>
    <t>130</t>
  </si>
  <si>
    <t>725006R-k</t>
  </si>
  <si>
    <t>131</t>
  </si>
  <si>
    <t>725007R-1</t>
  </si>
  <si>
    <t>D+M zástěna sprchový kout ( folie na tyči )</t>
  </si>
  <si>
    <t>132</t>
  </si>
  <si>
    <t>725007R-2</t>
  </si>
  <si>
    <t>133</t>
  </si>
  <si>
    <t>725008R-1</t>
  </si>
  <si>
    <t>D+M odpadkový koš</t>
  </si>
  <si>
    <t>134</t>
  </si>
  <si>
    <t>725008R-2</t>
  </si>
  <si>
    <t>135</t>
  </si>
  <si>
    <t>725008R-k</t>
  </si>
  <si>
    <t>136</t>
  </si>
  <si>
    <t>725009R-1</t>
  </si>
  <si>
    <t>D+M podomítkový modul  ( WC systém pro závěsné klozety  ) se samonosným ocel rámem např JIKA včt splach tlačítka single flush</t>
  </si>
  <si>
    <t>137</t>
  </si>
  <si>
    <t>725009R-2</t>
  </si>
  <si>
    <t>138</t>
  </si>
  <si>
    <t>725009R-k</t>
  </si>
  <si>
    <t>139</t>
  </si>
  <si>
    <t>725110814</t>
  </si>
  <si>
    <t>Demontáž klozetu Kombi včt sedátka a likvidace</t>
  </si>
  <si>
    <t>soubor</t>
  </si>
  <si>
    <t>140</t>
  </si>
  <si>
    <t>141</t>
  </si>
  <si>
    <t>142</t>
  </si>
  <si>
    <t>725112021R</t>
  </si>
  <si>
    <t xml:space="preserve">Klozet keramický závěsný na nosné stěny s hlubokým splachováním např JIKA LYRA včt plast sedátka </t>
  </si>
  <si>
    <t>143</t>
  </si>
  <si>
    <t>144</t>
  </si>
  <si>
    <t>145</t>
  </si>
  <si>
    <t>725121512</t>
  </si>
  <si>
    <t>D+M pisoárový záchodek keramický bez splachovací nádrže s odsáváním, radarový senzor síťové napájení  - např  JIKA GOLEM ANTIVANDAL, včt připoj na vodu a kanalizaci</t>
  </si>
  <si>
    <t>146</t>
  </si>
  <si>
    <t>725122817</t>
  </si>
  <si>
    <t>Demontáž pisoárových stání bez nádrže a jedním záchodkem včt likvidace</t>
  </si>
  <si>
    <t>147</t>
  </si>
  <si>
    <t>725210821</t>
  </si>
  <si>
    <t>Demontáž umyvadel bez výtokových armatur</t>
  </si>
  <si>
    <t>148</t>
  </si>
  <si>
    <t>149</t>
  </si>
  <si>
    <t>150</t>
  </si>
  <si>
    <t>725211601R</t>
  </si>
  <si>
    <t xml:space="preserve">D+M umyvadlo keramické připevněné na stěnu šrouby bílé  550 mm + nerez sifon </t>
  </si>
  <si>
    <t>151</t>
  </si>
  <si>
    <t>152</t>
  </si>
  <si>
    <t>153</t>
  </si>
  <si>
    <t>725820801</t>
  </si>
  <si>
    <t>Demontáž baterie nástěnné do G 3 / 4 včt likvidace</t>
  </si>
  <si>
    <t>154</t>
  </si>
  <si>
    <t>155</t>
  </si>
  <si>
    <t>156</t>
  </si>
  <si>
    <t>725829121</t>
  </si>
  <si>
    <t xml:space="preserve">D+M  baterie umyvadlové nástěnné pákové </t>
  </si>
  <si>
    <t>157</t>
  </si>
  <si>
    <t>158</t>
  </si>
  <si>
    <t>159</t>
  </si>
  <si>
    <t>725841311</t>
  </si>
  <si>
    <t>Baterie sprchové nástěnné pákové</t>
  </si>
  <si>
    <t>160</t>
  </si>
  <si>
    <t>161</t>
  </si>
  <si>
    <t>998725202</t>
  </si>
  <si>
    <t>Přesun hmot procentní pro zařizovací předměty v objektech v do 12 m</t>
  </si>
  <si>
    <t>734</t>
  </si>
  <si>
    <t>Ústřední vytápění - armatury</t>
  </si>
  <si>
    <t>162</t>
  </si>
  <si>
    <t>731</t>
  </si>
  <si>
    <t>734221682</t>
  </si>
  <si>
    <t>Termostatická hlavice kapalinová PN 10 do 110°C otopných těles VK</t>
  </si>
  <si>
    <t>163</t>
  </si>
  <si>
    <t>164</t>
  </si>
  <si>
    <t>735</t>
  </si>
  <si>
    <t>Ústřední vytápění - otopná tělesa</t>
  </si>
  <si>
    <t>165</t>
  </si>
  <si>
    <t>735001R-1</t>
  </si>
  <si>
    <t>Dmtž a zpět mtž těles UT včt vypuštění  a napuštění systému</t>
  </si>
  <si>
    <t>ks</t>
  </si>
  <si>
    <t>166</t>
  </si>
  <si>
    <t>735001R-2</t>
  </si>
  <si>
    <t>167</t>
  </si>
  <si>
    <t>735001R-k</t>
  </si>
  <si>
    <t>168</t>
  </si>
  <si>
    <t>735002R-1</t>
  </si>
  <si>
    <t>Vsazení uzavíracích ventilů do potrubí UT k tělesům včt nezbytně nutné úpravy potrubí</t>
  </si>
  <si>
    <t>169</t>
  </si>
  <si>
    <t>735002R-2</t>
  </si>
  <si>
    <t>170</t>
  </si>
  <si>
    <t>735002R-k</t>
  </si>
  <si>
    <t>751</t>
  </si>
  <si>
    <t>Vzduchotechnika</t>
  </si>
  <si>
    <t>171</t>
  </si>
  <si>
    <t>751001R-1</t>
  </si>
  <si>
    <t>D+M ventilátoru pro odvětrání WC D do 150 včt vypínače</t>
  </si>
  <si>
    <t>172</t>
  </si>
  <si>
    <t>751001R-2</t>
  </si>
  <si>
    <t>D+M ventilátoru pro odvětrání WC D do 150 včt vypínačů</t>
  </si>
  <si>
    <t>173</t>
  </si>
  <si>
    <t>751001R-k</t>
  </si>
  <si>
    <t>D+M ventilátoru pro odvětrání WC D do 150</t>
  </si>
  <si>
    <t>174</t>
  </si>
  <si>
    <t>751398012R</t>
  </si>
  <si>
    <t>D+ Mtž větrací mřížky na kruhové potrubí D do 200 mm</t>
  </si>
  <si>
    <t>175</t>
  </si>
  <si>
    <t>176</t>
  </si>
  <si>
    <t>177</t>
  </si>
  <si>
    <t>751398041R</t>
  </si>
  <si>
    <t>D + Mtž protidešťové žaluzie potrubí D do 200 mm</t>
  </si>
  <si>
    <t>178</t>
  </si>
  <si>
    <t>179</t>
  </si>
  <si>
    <t>751510042R</t>
  </si>
  <si>
    <t>Vzduchotechnické potrubí pozink kruhové spirálně vinuté D 150  mm včt tvarovek ( kolen )</t>
  </si>
  <si>
    <t>180</t>
  </si>
  <si>
    <t>181</t>
  </si>
  <si>
    <t>998751201</t>
  </si>
  <si>
    <t>Přesun hmot procentní pro vzduchotechniku v objektech v do 12 m</t>
  </si>
  <si>
    <t>763</t>
  </si>
  <si>
    <t>Konstrukce suché výstavby</t>
  </si>
  <si>
    <t>182</t>
  </si>
  <si>
    <t>763001R-k</t>
  </si>
  <si>
    <t>SDK " kastlík"- zakrytí kanal potrubí WC ženy</t>
  </si>
  <si>
    <t>183</t>
  </si>
  <si>
    <t>763131551</t>
  </si>
  <si>
    <t>SDK podhled deska 1xH2 12,5 bez TI jednovrstvá spodní kce profil CD+UD</t>
  </si>
  <si>
    <t>184</t>
  </si>
  <si>
    <t>185</t>
  </si>
  <si>
    <t>763131751</t>
  </si>
  <si>
    <t>Montáž parotěsné zábrany do SDK podhledu</t>
  </si>
  <si>
    <t>186</t>
  </si>
  <si>
    <t>283292760</t>
  </si>
  <si>
    <t>folie nehořlavá parotěsná JUTAFOL N Speciál 140 g/m2 včt těsnících pásek po obvodu a u prostupů</t>
  </si>
  <si>
    <t>187</t>
  </si>
  <si>
    <t>188</t>
  </si>
  <si>
    <t>189</t>
  </si>
  <si>
    <t>763135101</t>
  </si>
  <si>
    <t>Montáž SDK kazetového podhledu z kazet 600x600 mm na zavěšenou viditelnou nosnou konstrukci</t>
  </si>
  <si>
    <t>190</t>
  </si>
  <si>
    <t>590305960</t>
  </si>
  <si>
    <t>podhled kazetový např  Casobianca, hrana A, tl. 8 mm, 600 x 600 mm</t>
  </si>
  <si>
    <t>191</t>
  </si>
  <si>
    <t>998763402</t>
  </si>
  <si>
    <t>Přesun hmot procentní pro sádrokartonové konstrukce v objektech v do 12 m</t>
  </si>
  <si>
    <t>764</t>
  </si>
  <si>
    <t>Konstrukce klempířské</t>
  </si>
  <si>
    <t>192</t>
  </si>
  <si>
    <t>764001R-k</t>
  </si>
  <si>
    <t>Dmtž a zpět mtž oplech stříšky popelnice pro přístup k parapetům</t>
  </si>
  <si>
    <t>193</t>
  </si>
  <si>
    <t>764002851</t>
  </si>
  <si>
    <t>Demontáž oplechování parapetů do suti</t>
  </si>
  <si>
    <t>194</t>
  </si>
  <si>
    <t>195</t>
  </si>
  <si>
    <t>764246403</t>
  </si>
  <si>
    <t>Oplechování parapetů rovných mechanicky kotvené z TiZn předzvětralého plechu  rš 250 mm</t>
  </si>
  <si>
    <t>196</t>
  </si>
  <si>
    <t>197</t>
  </si>
  <si>
    <t>998764202</t>
  </si>
  <si>
    <t>Přesun hmot procentní pro konstrukce klempířské v objektech v do 12 m</t>
  </si>
  <si>
    <t>766</t>
  </si>
  <si>
    <t>Konstrukce truhlářské</t>
  </si>
  <si>
    <t>198</t>
  </si>
  <si>
    <t>766001R-1</t>
  </si>
  <si>
    <t>Označení dveří -  WC  muži/ženy</t>
  </si>
  <si>
    <t>199</t>
  </si>
  <si>
    <t>611400210R</t>
  </si>
  <si>
    <t>okno plastové jednokřídlé vyklápěcí 60 x 90 cm 5ti komorový profil s vyztužením U = 1,1 bílé včt ovládacího táhla</t>
  </si>
  <si>
    <t>200</t>
  </si>
  <si>
    <t>766001R-2</t>
  </si>
  <si>
    <t>201</t>
  </si>
  <si>
    <t>766001R-k</t>
  </si>
  <si>
    <t>202</t>
  </si>
  <si>
    <t>203</t>
  </si>
  <si>
    <t>766421812R</t>
  </si>
  <si>
    <t>Demontáž truhlářského obložení podhledů z panelů plochy přes 1,5 m2- omítnutý heraklit</t>
  </si>
  <si>
    <t>204</t>
  </si>
  <si>
    <t>766421821</t>
  </si>
  <si>
    <t>Demontáž truhlářského obložení podhledů z palubek</t>
  </si>
  <si>
    <t>205</t>
  </si>
  <si>
    <t>766421822</t>
  </si>
  <si>
    <t>Demontáž truhlářského obložení podhledů podkladových roštů</t>
  </si>
  <si>
    <t>206</t>
  </si>
  <si>
    <t>766622216R</t>
  </si>
  <si>
    <t>Montáž plastových oken plochy do 1 m2 otevíravých s rámem do zdiva včt ovládacího táhla</t>
  </si>
  <si>
    <t>207</t>
  </si>
  <si>
    <t>208</t>
  </si>
  <si>
    <t>766660001R</t>
  </si>
  <si>
    <t>Montáž dveřních křídel otvíravých 1křídlových š do 0,8 m do ocelové zárubně včt kování</t>
  </si>
  <si>
    <t>209</t>
  </si>
  <si>
    <t>611601260R</t>
  </si>
  <si>
    <t>dveře dřevěné vnitřní hladké plné 1křídlové bílé 60x197 cm včt kování</t>
  </si>
  <si>
    <t>210</t>
  </si>
  <si>
    <t>611601860R</t>
  </si>
  <si>
    <t>dveře dřevěné vnitřní hladké plné 1křídlové bílé 80x197cm včt kování</t>
  </si>
  <si>
    <t>211</t>
  </si>
  <si>
    <t>611601580R</t>
  </si>
  <si>
    <t>dveře dřevěné vnitřní hladké plné 1křídlové bílé 70x197cm včt kování</t>
  </si>
  <si>
    <t>212</t>
  </si>
  <si>
    <t>213</t>
  </si>
  <si>
    <t>214</t>
  </si>
  <si>
    <t>215</t>
  </si>
  <si>
    <t>216</t>
  </si>
  <si>
    <t>217</t>
  </si>
  <si>
    <t>766662811</t>
  </si>
  <si>
    <t>Demontáž truhlářských prahů dveří jednokřídlových</t>
  </si>
  <si>
    <t>218</t>
  </si>
  <si>
    <t>219</t>
  </si>
  <si>
    <t>766691914</t>
  </si>
  <si>
    <t>Vyvěšení nebo zavěšení dřevěných křídel dveří pl do 2 m2 + likvidace</t>
  </si>
  <si>
    <t>220</t>
  </si>
  <si>
    <t>221</t>
  </si>
  <si>
    <t>222</t>
  </si>
  <si>
    <t>766695213</t>
  </si>
  <si>
    <t>Montáž truhlářských prahů dveří 1křídlových šířky přes 10 cm</t>
  </si>
  <si>
    <t>223</t>
  </si>
  <si>
    <t>611871210</t>
  </si>
  <si>
    <t>prah dveřní dřevěný dubový tl 2 cm dl.62 cm š 15 cm</t>
  </si>
  <si>
    <t>224</t>
  </si>
  <si>
    <t>225</t>
  </si>
  <si>
    <t>226</t>
  </si>
  <si>
    <t>611871410</t>
  </si>
  <si>
    <t>prah dveřní dřevěný dubový tl 2 cm dl.72 cm š 15 cm</t>
  </si>
  <si>
    <t>227</t>
  </si>
  <si>
    <t>998766202</t>
  </si>
  <si>
    <t>Přesun hmot procentní pro konstrukce truhlářské v objektech v do 12 m</t>
  </si>
  <si>
    <t>771</t>
  </si>
  <si>
    <t>Podlahy z dlaždic</t>
  </si>
  <si>
    <t>228</t>
  </si>
  <si>
    <t>771474113</t>
  </si>
  <si>
    <t>Montáž soklíků z dlaždic keramických rovných flexibilní lepidlo v do 120 mm</t>
  </si>
  <si>
    <t>229</t>
  </si>
  <si>
    <t>771574116</t>
  </si>
  <si>
    <t>Montáž podlah keramických režných hladkých lepených flexibilním lepidlem do 25 ks/m2</t>
  </si>
  <si>
    <t>230</t>
  </si>
  <si>
    <t>597611550</t>
  </si>
  <si>
    <t>dlaždice keramické např  RAKO -   (barevné) 20 x 20 x 0,75 cm I. j. včt soklu</t>
  </si>
  <si>
    <t>231</t>
  </si>
  <si>
    <t>232</t>
  </si>
  <si>
    <t>233</t>
  </si>
  <si>
    <t>234</t>
  </si>
  <si>
    <t>235</t>
  </si>
  <si>
    <t>771591172</t>
  </si>
  <si>
    <t>Montáž profilu pro schodové hrany</t>
  </si>
  <si>
    <t>236</t>
  </si>
  <si>
    <t>590541410</t>
  </si>
  <si>
    <t>profil schodový Schlüter-TREP-E, ušlechtilá ocel V2A, R 10 V 6, TE 30/100 (3 x 1000 mm)</t>
  </si>
  <si>
    <t>237</t>
  </si>
  <si>
    <t>771990111</t>
  </si>
  <si>
    <t>Vyrovnání podkladu samonivelační stěrkou tl 4 mm pevnosti 15 Mpa- odhad pod dlažbu i litou stěrku na WC</t>
  </si>
  <si>
    <t>238</t>
  </si>
  <si>
    <t>239</t>
  </si>
  <si>
    <t>240</t>
  </si>
  <si>
    <t>998771202</t>
  </si>
  <si>
    <t>Přesun hmot procentní pro podlahy z dlaždic v objektech v do 12 m</t>
  </si>
  <si>
    <t>775</t>
  </si>
  <si>
    <t>Podlahy skládané (parkety, vlysy, lamely aj.)</t>
  </si>
  <si>
    <t>241</t>
  </si>
  <si>
    <t>775429121</t>
  </si>
  <si>
    <t>Montáž podlahové lišty přechodové připevněné vruty ( mezi WC a chodbou )</t>
  </si>
  <si>
    <t>242</t>
  </si>
  <si>
    <t>553431190R</t>
  </si>
  <si>
    <t>hliníkový přechodový profil např  Multifloor  - chrom, dub, buk, javor, třešeň š 50-60 mm</t>
  </si>
  <si>
    <t>243</t>
  </si>
  <si>
    <t>244</t>
  </si>
  <si>
    <t>776</t>
  </si>
  <si>
    <t>Podlahy povlakové</t>
  </si>
  <si>
    <t>245</t>
  </si>
  <si>
    <t>776200820</t>
  </si>
  <si>
    <t>Odstranění lepených podlahovin s podložkou ze schodišťových stupňů- za vstup  dveřmi</t>
  </si>
  <si>
    <t>777</t>
  </si>
  <si>
    <t>Podlahy lité</t>
  </si>
  <si>
    <t>246</t>
  </si>
  <si>
    <t>777510004R</t>
  </si>
  <si>
    <t>Podlahy ze stěrky epoxidové např Sikafloor 262 AS antistatická hladká samonivelizační stěrka tl 2 mm s barevnými vsypy</t>
  </si>
  <si>
    <t>247</t>
  </si>
  <si>
    <t>998777202</t>
  </si>
  <si>
    <t>Přesun hmot procentní pro podlahy lité v objektech v do 12 m</t>
  </si>
  <si>
    <t>781</t>
  </si>
  <si>
    <t>Dokončovací práce - obklady keramické</t>
  </si>
  <si>
    <t>248</t>
  </si>
  <si>
    <t>781414112</t>
  </si>
  <si>
    <t>Montáž obkladaček vnitřních pórovinových pravoúhlých do 25 ks/m2 lepených flexibilním lepidlem</t>
  </si>
  <si>
    <t>249</t>
  </si>
  <si>
    <t>597610390</t>
  </si>
  <si>
    <t>obkládačky keramické např RAKO - koupelny NEO (bílé i barevné) 20 x 25 x 0,68 cm I. j. - c.ú. 200,- Kč/m2</t>
  </si>
  <si>
    <t>250</t>
  </si>
  <si>
    <t>251</t>
  </si>
  <si>
    <t>252</t>
  </si>
  <si>
    <t>253</t>
  </si>
  <si>
    <t>254</t>
  </si>
  <si>
    <t>781493611</t>
  </si>
  <si>
    <t>D +M  plastových mřížek větracích nebo dvířek  15/30-30/30 včt dmtž a likvidace původních</t>
  </si>
  <si>
    <t>255</t>
  </si>
  <si>
    <t>256</t>
  </si>
  <si>
    <t>257</t>
  </si>
  <si>
    <t>781494111</t>
  </si>
  <si>
    <t>Plastové profily rohové a ukončovací lepené flexibilním lepidlem-kolem oken a zárubní , rohy , horní hrana</t>
  </si>
  <si>
    <t>258</t>
  </si>
  <si>
    <t>259</t>
  </si>
  <si>
    <t>260</t>
  </si>
  <si>
    <t>998781202</t>
  </si>
  <si>
    <t>Přesun hmot procentní pro obklady keramické v objektech v do 12 m</t>
  </si>
  <si>
    <t>783</t>
  </si>
  <si>
    <t>Dokončovací práce - nátěry</t>
  </si>
  <si>
    <t>261</t>
  </si>
  <si>
    <t>783221111a</t>
  </si>
  <si>
    <t>Nátěry syntetické KDK barva dražší lesklý povrch 1x antikorozní, 1x základní- tělesa UT  včt konzol a včt oškrab  pův nátěru a tmelení</t>
  </si>
  <si>
    <t>262</t>
  </si>
  <si>
    <t>263</t>
  </si>
  <si>
    <t>264</t>
  </si>
  <si>
    <t>783221111b</t>
  </si>
  <si>
    <t>Nátěry syntetické KDK barva dražší lesklý povrch 1x antikorozní, 1x základní- původní zárubně včt oškrab  pův nátěru a tmelení</t>
  </si>
  <si>
    <t>265</t>
  </si>
  <si>
    <t>266</t>
  </si>
  <si>
    <t>267</t>
  </si>
  <si>
    <t>783414340R</t>
  </si>
  <si>
    <t>Nátěry olejové potrubí do DN 50 dvojnásobné, 1x email a základní včt očištění a odstranění původ nátěru a tmelení</t>
  </si>
  <si>
    <t>268</t>
  </si>
  <si>
    <t>269</t>
  </si>
  <si>
    <t>784</t>
  </si>
  <si>
    <t>Dokončovací práce - malby a tapety</t>
  </si>
  <si>
    <t>270</t>
  </si>
  <si>
    <t>784211101</t>
  </si>
  <si>
    <t>Dvojnásobné bílé malby ze směsí za mokra výborně otěruvzdorných v místnostech výšky do 3,80 m - nové štuky WC</t>
  </si>
  <si>
    <t>271</t>
  </si>
  <si>
    <t>272</t>
  </si>
  <si>
    <t>273</t>
  </si>
  <si>
    <t>784211101R</t>
  </si>
  <si>
    <t>Dvojnásobné bílé malby ze směsí za mokra výborně otěruvzdorných v místnostech výšky do 3,80 m- pův omítky WC a chodba včt oškrab původních a drobných oprav štuků</t>
  </si>
  <si>
    <t>274</t>
  </si>
  <si>
    <t>275</t>
  </si>
  <si>
    <t>276</t>
  </si>
  <si>
    <t>784331001R</t>
  </si>
  <si>
    <t>Dvojnásobné bílé protiplísňové malby v místnostech výšky do 3,80 m- včt očištění- strop pod pův podhledem</t>
  </si>
  <si>
    <t>277</t>
  </si>
  <si>
    <t>Práce a dodávky M</t>
  </si>
  <si>
    <t>21-M</t>
  </si>
  <si>
    <t>Elektromontáže</t>
  </si>
  <si>
    <t>278</t>
  </si>
  <si>
    <t>021001R-1</t>
  </si>
  <si>
    <t>D+M elektrický vysoušeč rukou např JET DRYER</t>
  </si>
  <si>
    <t>279</t>
  </si>
  <si>
    <t>021001R-2</t>
  </si>
  <si>
    <t>280</t>
  </si>
  <si>
    <t>021001R-k</t>
  </si>
  <si>
    <t>281</t>
  </si>
  <si>
    <t>021002R-k</t>
  </si>
  <si>
    <t>dmtž a likvidace čidel k svítidlům</t>
  </si>
  <si>
    <t>282</t>
  </si>
  <si>
    <t>021003R-1</t>
  </si>
  <si>
    <t>dmtž a likvidace pův svítidel ( stropní a nástěnné )</t>
  </si>
  <si>
    <t>283</t>
  </si>
  <si>
    <t>021003R-2</t>
  </si>
  <si>
    <t>284</t>
  </si>
  <si>
    <t>021003R-k</t>
  </si>
  <si>
    <t>285</t>
  </si>
  <si>
    <t>021004R-k</t>
  </si>
  <si>
    <t>D+M reproduktoru pro oznámení začátku představení ( napojení na místní rozhlas cca 15 m )</t>
  </si>
  <si>
    <t>286</t>
  </si>
  <si>
    <t>021005R-1</t>
  </si>
  <si>
    <t>nové rozvody elektroinstalace v mědi + revize- pouze v místnosti, od vypínačů na chodbě</t>
  </si>
  <si>
    <t>287</t>
  </si>
  <si>
    <t>021005R-2</t>
  </si>
  <si>
    <t>nové rozvody elektroinstalace v mědi + revize- pouze v místě, od vypínačů na chodbě</t>
  </si>
  <si>
    <t>288</t>
  </si>
  <si>
    <t>021005R-k</t>
  </si>
  <si>
    <t>nové rozvody elektroinstalace v mědi + revize, včt dmtž a likvidace pův rozvodů- připojeno z rozvaděče v místě ( chodba )</t>
  </si>
  <si>
    <t>289</t>
  </si>
  <si>
    <t>021006R-1</t>
  </si>
  <si>
    <t>stavební přípomoce</t>
  </si>
  <si>
    <t>290</t>
  </si>
  <si>
    <t>021006R-2</t>
  </si>
  <si>
    <t>stavební přípomoce ( sekání, rýhy, prostupy, záhozy )</t>
  </si>
  <si>
    <t>291</t>
  </si>
  <si>
    <t>021006R-k</t>
  </si>
  <si>
    <t>stavební přípomoce- sekání, rýhy, záhozy, prostupy</t>
  </si>
  <si>
    <t>292</t>
  </si>
  <si>
    <t>021007R-1</t>
  </si>
  <si>
    <t>D+M nová svítidla nástěnná přisazená  - do vhkého prostředí</t>
  </si>
  <si>
    <t>293</t>
  </si>
  <si>
    <t>021007R-2</t>
  </si>
  <si>
    <t>D+M nová svítidla nástěnná přisazená  -  do vlhka</t>
  </si>
  <si>
    <t>294</t>
  </si>
  <si>
    <t>021007R-k</t>
  </si>
  <si>
    <t>D+M nová svítidla stropní 60x60 cm -  do podhledu- předsíně a pisoáry</t>
  </si>
  <si>
    <t>295</t>
  </si>
  <si>
    <t>021008R-k</t>
  </si>
  <si>
    <t>D+M nová svítidla nástěnná- kabinky WC</t>
  </si>
  <si>
    <t>296</t>
  </si>
  <si>
    <t>021009R-1</t>
  </si>
  <si>
    <t>Dmtž a D+M nových vypínačů osvětlení</t>
  </si>
  <si>
    <t>297</t>
  </si>
  <si>
    <t>021009R-2</t>
  </si>
  <si>
    <t>298</t>
  </si>
  <si>
    <t>021009R-k</t>
  </si>
  <si>
    <t>299</t>
  </si>
  <si>
    <t>021010R-2</t>
  </si>
  <si>
    <t xml:space="preserve">D+M nových zásuvek u umyvadel </t>
  </si>
  <si>
    <t>300</t>
  </si>
  <si>
    <t>021010R-k</t>
  </si>
  <si>
    <t>D+M nových čidel vypínačů osvětlení</t>
  </si>
  <si>
    <t>301</t>
  </si>
  <si>
    <t>021011R-k</t>
  </si>
  <si>
    <t>D+M nových svítidel chodba- nouzová se zeleným značením</t>
  </si>
  <si>
    <t>N00</t>
  </si>
  <si>
    <t>Nepojmenované práce</t>
  </si>
  <si>
    <t>N01</t>
  </si>
  <si>
    <t>Rezerva</t>
  </si>
  <si>
    <t>302</t>
  </si>
  <si>
    <t>N001R</t>
  </si>
  <si>
    <t>Rezerva na práce nepředpokládané projektem- stav zakrytých kcí atd ( 5% z ceny díla bez DPH 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</si>
</sst>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21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3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" xfId="0" applyFont="1" applyBorder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 horizontal="left"/>
      <protection/>
    </xf>
    <xf numFmtId="164" fontId="0" fillId="0" borderId="5" xfId="0" applyFont="1" applyBorder="1" applyAlignment="1" applyProtection="1">
      <alignment horizontal="left"/>
      <protection/>
    </xf>
    <xf numFmtId="164" fontId="0" fillId="0" borderId="6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7" xfId="0" applyFont="1" applyBorder="1" applyAlignment="1" applyProtection="1">
      <alignment horizontal="left" vertical="center"/>
      <protection/>
    </xf>
    <xf numFmtId="164" fontId="2" fillId="0" borderId="0" xfId="0" applyFont="1" applyAlignment="1" applyProtection="1">
      <alignment horizontal="left" vertical="center"/>
      <protection/>
    </xf>
    <xf numFmtId="164" fontId="3" fillId="0" borderId="8" xfId="0" applyFont="1" applyBorder="1" applyAlignment="1" applyProtection="1">
      <alignment horizontal="left" vertical="center" wrapText="1"/>
      <protection/>
    </xf>
    <xf numFmtId="164" fontId="3" fillId="0" borderId="9" xfId="0" applyFont="1" applyBorder="1" applyAlignment="1" applyProtection="1">
      <alignment horizontal="left" vertical="center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left" vertical="center"/>
      <protection/>
    </xf>
    <xf numFmtId="164" fontId="3" fillId="0" borderId="13" xfId="0" applyFont="1" applyBorder="1" applyAlignment="1" applyProtection="1">
      <alignment horizontal="left" vertical="center" wrapText="1"/>
      <protection/>
    </xf>
    <xf numFmtId="164" fontId="2" fillId="0" borderId="14" xfId="0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164" fontId="3" fillId="0" borderId="15" xfId="0" applyFont="1" applyBorder="1" applyAlignment="1" applyProtection="1">
      <alignment horizontal="left" vertical="center" wrapText="1"/>
      <protection/>
    </xf>
    <xf numFmtId="164" fontId="3" fillId="0" borderId="13" xfId="0" applyFont="1" applyBorder="1" applyAlignment="1" applyProtection="1">
      <alignment horizontal="left" vertical="center"/>
      <protection/>
    </xf>
    <xf numFmtId="164" fontId="3" fillId="0" borderId="16" xfId="0" applyFont="1" applyBorder="1" applyAlignment="1" applyProtection="1">
      <alignment horizontal="left" vertical="top" wrapText="1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/>
      <protection/>
    </xf>
    <xf numFmtId="164" fontId="2" fillId="0" borderId="10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/>
      <protection/>
    </xf>
    <xf numFmtId="164" fontId="3" fillId="0" borderId="18" xfId="0" applyFont="1" applyBorder="1" applyAlignment="1" applyProtection="1">
      <alignment horizontal="left" vertical="center"/>
      <protection/>
    </xf>
    <xf numFmtId="165" fontId="3" fillId="0" borderId="19" xfId="0" applyNumberFormat="1" applyFont="1" applyBorder="1" applyAlignment="1" applyProtection="1">
      <alignment horizontal="right" vertical="center"/>
      <protection/>
    </xf>
    <xf numFmtId="164" fontId="2" fillId="0" borderId="20" xfId="0" applyFont="1" applyBorder="1" applyAlignment="1" applyProtection="1">
      <alignment horizontal="left" vertical="center"/>
      <protection/>
    </xf>
    <xf numFmtId="164" fontId="3" fillId="0" borderId="21" xfId="0" applyFont="1" applyBorder="1" applyAlignment="1" applyProtection="1">
      <alignment horizontal="left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2" fillId="0" borderId="23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2" fillId="0" borderId="19" xfId="0" applyFont="1" applyBorder="1" applyAlignment="1" applyProtection="1">
      <alignment horizontal="left" vertical="center"/>
      <protection/>
    </xf>
    <xf numFmtId="165" fontId="3" fillId="0" borderId="20" xfId="0" applyNumberFormat="1" applyFont="1" applyBorder="1" applyAlignment="1" applyProtection="1">
      <alignment horizontal="right" vertical="center"/>
      <protection/>
    </xf>
    <xf numFmtId="166" fontId="3" fillId="0" borderId="17" xfId="0" applyNumberFormat="1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 vertical="center"/>
      <protection/>
    </xf>
    <xf numFmtId="164" fontId="2" fillId="0" borderId="5" xfId="0" applyFont="1" applyBorder="1" applyAlignment="1" applyProtection="1">
      <alignment horizontal="left" vertical="center"/>
      <protection/>
    </xf>
    <xf numFmtId="164" fontId="2" fillId="0" borderId="6" xfId="0" applyFont="1" applyBorder="1" applyAlignment="1" applyProtection="1">
      <alignment horizontal="left" vertical="center"/>
      <protection/>
    </xf>
    <xf numFmtId="164" fontId="2" fillId="0" borderId="24" xfId="0" applyFont="1" applyBorder="1" applyAlignment="1" applyProtection="1">
      <alignment horizontal="left" vertical="center"/>
      <protection/>
    </xf>
    <xf numFmtId="164" fontId="2" fillId="0" borderId="25" xfId="0" applyFont="1" applyBorder="1" applyAlignment="1" applyProtection="1">
      <alignment horizontal="left" vertical="center"/>
      <protection/>
    </xf>
    <xf numFmtId="164" fontId="6" fillId="0" borderId="25" xfId="0" applyFont="1" applyBorder="1" applyAlignment="1" applyProtection="1">
      <alignment horizontal="left" vertical="center"/>
      <protection/>
    </xf>
    <xf numFmtId="164" fontId="2" fillId="0" borderId="26" xfId="0" applyFont="1" applyBorder="1" applyAlignment="1" applyProtection="1">
      <alignment horizontal="left" vertical="center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2" fillId="0" borderId="29" xfId="0" applyFont="1" applyBorder="1" applyAlignment="1" applyProtection="1">
      <alignment horizontal="left" vertical="center"/>
      <protection/>
    </xf>
    <xf numFmtId="164" fontId="2" fillId="0" borderId="30" xfId="0" applyFont="1" applyBorder="1" applyAlignment="1" applyProtection="1">
      <alignment horizontal="left" vertical="center"/>
      <protection/>
    </xf>
    <xf numFmtId="164" fontId="2" fillId="0" borderId="31" xfId="0" applyFont="1" applyBorder="1" applyAlignment="1" applyProtection="1">
      <alignment horizontal="left" vertical="center"/>
      <protection/>
    </xf>
    <xf numFmtId="167" fontId="0" fillId="0" borderId="32" xfId="0" applyNumberFormat="1" applyFont="1" applyBorder="1" applyAlignment="1" applyProtection="1">
      <alignment horizontal="right" vertical="center"/>
      <protection/>
    </xf>
    <xf numFmtId="167" fontId="0" fillId="0" borderId="33" xfId="0" applyNumberFormat="1" applyFont="1" applyBorder="1" applyAlignment="1" applyProtection="1">
      <alignment horizontal="right" vertical="center"/>
      <protection/>
    </xf>
    <xf numFmtId="167" fontId="7" fillId="0" borderId="34" xfId="0" applyNumberFormat="1" applyFont="1" applyBorder="1" applyAlignment="1" applyProtection="1">
      <alignment horizontal="right" vertical="center"/>
      <protection/>
    </xf>
    <xf numFmtId="168" fontId="7" fillId="0" borderId="35" xfId="0" applyNumberFormat="1" applyFont="1" applyBorder="1" applyAlignment="1" applyProtection="1">
      <alignment horizontal="right" vertical="center"/>
      <protection/>
    </xf>
    <xf numFmtId="167" fontId="0" fillId="0" borderId="34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7" fontId="7" fillId="0" borderId="33" xfId="0" applyNumberFormat="1" applyFont="1" applyBorder="1" applyAlignment="1" applyProtection="1">
      <alignment horizontal="right" vertical="center"/>
      <protection/>
    </xf>
    <xf numFmtId="168" fontId="7" fillId="0" borderId="33" xfId="0" applyNumberFormat="1" applyFont="1" applyBorder="1" applyAlignment="1" applyProtection="1">
      <alignment horizontal="right" vertical="center"/>
      <protection/>
    </xf>
    <xf numFmtId="167" fontId="0" fillId="0" borderId="36" xfId="0" applyNumberFormat="1" applyFont="1" applyBorder="1" applyAlignment="1" applyProtection="1">
      <alignment horizontal="right" vertical="center"/>
      <protection/>
    </xf>
    <xf numFmtId="164" fontId="6" fillId="0" borderId="25" xfId="0" applyFont="1" applyBorder="1" applyAlignment="1" applyProtection="1">
      <alignment horizontal="left" vertical="center" wrapText="1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9" xfId="0" applyFont="1" applyBorder="1" applyAlignment="1" applyProtection="1">
      <alignment horizontal="left" vertical="center"/>
      <protection/>
    </xf>
    <xf numFmtId="164" fontId="6" fillId="0" borderId="30" xfId="0" applyFont="1" applyBorder="1" applyAlignment="1" applyProtection="1">
      <alignment horizontal="left" vertical="center"/>
      <protection/>
    </xf>
    <xf numFmtId="164" fontId="6" fillId="0" borderId="28" xfId="0" applyFont="1" applyBorder="1" applyAlignment="1" applyProtection="1">
      <alignment horizontal="left" vertical="center"/>
      <protection/>
    </xf>
    <xf numFmtId="164" fontId="6" fillId="0" borderId="31" xfId="0" applyFont="1" applyBorder="1" applyAlignment="1" applyProtection="1">
      <alignment horizontal="left" vertical="center"/>
      <protection/>
    </xf>
    <xf numFmtId="164" fontId="6" fillId="0" borderId="29" xfId="0" applyFont="1" applyBorder="1" applyAlignment="1" applyProtection="1">
      <alignment horizontal="left" vertical="center"/>
      <protection/>
    </xf>
    <xf numFmtId="165" fontId="2" fillId="0" borderId="37" xfId="0" applyNumberFormat="1" applyFont="1" applyBorder="1" applyAlignment="1" applyProtection="1">
      <alignment horizontal="center" vertical="center"/>
      <protection/>
    </xf>
    <xf numFmtId="164" fontId="9" fillId="0" borderId="9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 applyProtection="1">
      <alignment horizontal="left" vertical="center"/>
      <protection/>
    </xf>
    <xf numFmtId="168" fontId="7" fillId="0" borderId="18" xfId="0" applyNumberFormat="1" applyFont="1" applyBorder="1" applyAlignment="1" applyProtection="1">
      <alignment horizontal="right" vertical="center"/>
      <protection/>
    </xf>
    <xf numFmtId="164" fontId="2" fillId="0" borderId="38" xfId="0" applyFont="1" applyBorder="1" applyAlignment="1" applyProtection="1">
      <alignment horizontal="left" vertical="center"/>
      <protection/>
    </xf>
    <xf numFmtId="164" fontId="2" fillId="0" borderId="18" xfId="0" applyFont="1" applyBorder="1" applyAlignment="1" applyProtection="1">
      <alignment horizontal="left" vertical="center"/>
      <protection/>
    </xf>
    <xf numFmtId="168" fontId="0" fillId="0" borderId="18" xfId="0" applyNumberFormat="1" applyFont="1" applyBorder="1" applyAlignment="1" applyProtection="1">
      <alignment horizontal="right" vertical="center"/>
      <protection/>
    </xf>
    <xf numFmtId="167" fontId="0" fillId="0" borderId="19" xfId="0" applyNumberFormat="1" applyFont="1" applyBorder="1" applyAlignment="1" applyProtection="1">
      <alignment horizontal="right" vertical="center"/>
      <protection/>
    </xf>
    <xf numFmtId="164" fontId="10" fillId="0" borderId="19" xfId="0" applyFont="1" applyBorder="1" applyAlignment="1" applyProtection="1">
      <alignment horizontal="right" vertical="center"/>
      <protection/>
    </xf>
    <xf numFmtId="164" fontId="10" fillId="0" borderId="20" xfId="0" applyFont="1" applyBorder="1" applyAlignment="1" applyProtection="1">
      <alignment horizontal="left" vertical="center"/>
      <protection/>
    </xf>
    <xf numFmtId="164" fontId="2" fillId="0" borderId="21" xfId="0" applyFont="1" applyBorder="1" applyAlignment="1" applyProtection="1">
      <alignment horizontal="left" vertical="center"/>
      <protection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7" fontId="0" fillId="0" borderId="18" xfId="0" applyNumberFormat="1" applyFont="1" applyBorder="1" applyAlignment="1" applyProtection="1">
      <alignment horizontal="right" vertical="center"/>
      <protection/>
    </xf>
    <xf numFmtId="164" fontId="9" fillId="0" borderId="18" xfId="0" applyFont="1" applyBorder="1" applyAlignment="1" applyProtection="1">
      <alignment horizontal="left" vertical="center"/>
      <protection/>
    </xf>
    <xf numFmtId="168" fontId="7" fillId="0" borderId="24" xfId="0" applyNumberFormat="1" applyFont="1" applyBorder="1" applyAlignment="1" applyProtection="1">
      <alignment horizontal="right" vertical="center"/>
      <protection/>
    </xf>
    <xf numFmtId="168" fontId="0" fillId="0" borderId="24" xfId="0" applyNumberFormat="1" applyFont="1" applyBorder="1" applyAlignment="1" applyProtection="1">
      <alignment horizontal="right" vertical="center"/>
      <protection/>
    </xf>
    <xf numFmtId="167" fontId="0" fillId="0" borderId="26" xfId="0" applyNumberFormat="1" applyFont="1" applyBorder="1" applyAlignment="1" applyProtection="1">
      <alignment horizontal="right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65" fontId="2" fillId="0" borderId="41" xfId="0" applyNumberFormat="1" applyFont="1" applyBorder="1" applyAlignment="1" applyProtection="1">
      <alignment horizontal="center" vertical="center"/>
      <protection/>
    </xf>
    <xf numFmtId="164" fontId="2" fillId="0" borderId="35" xfId="0" applyFont="1" applyBorder="1" applyAlignment="1" applyProtection="1">
      <alignment horizontal="left" vertical="center"/>
      <protection/>
    </xf>
    <xf numFmtId="164" fontId="2" fillId="0" borderId="33" xfId="0" applyFont="1" applyBorder="1" applyAlignment="1" applyProtection="1">
      <alignment horizontal="left" vertical="center"/>
      <protection/>
    </xf>
    <xf numFmtId="164" fontId="2" fillId="0" borderId="34" xfId="0" applyFont="1" applyBorder="1" applyAlignment="1" applyProtection="1">
      <alignment horizontal="left" vertical="center"/>
      <protection/>
    </xf>
    <xf numFmtId="168" fontId="7" fillId="0" borderId="42" xfId="0" applyNumberFormat="1" applyFont="1" applyBorder="1" applyAlignment="1" applyProtection="1">
      <alignment horizontal="right" vertical="center"/>
      <protection/>
    </xf>
    <xf numFmtId="168" fontId="7" fillId="0" borderId="25" xfId="0" applyNumberFormat="1" applyFont="1" applyBorder="1" applyAlignment="1" applyProtection="1">
      <alignment horizontal="right" vertical="center"/>
      <protection/>
    </xf>
    <xf numFmtId="167" fontId="11" fillId="0" borderId="5" xfId="0" applyNumberFormat="1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left" vertical="top"/>
      <protection/>
    </xf>
    <xf numFmtId="164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left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69" fontId="12" fillId="0" borderId="26" xfId="0" applyNumberFormat="1" applyFont="1" applyBorder="1" applyAlignment="1" applyProtection="1">
      <alignment horizontal="right" vertical="center"/>
      <protection/>
    </xf>
    <xf numFmtId="164" fontId="2" fillId="0" borderId="45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left"/>
      <protection/>
    </xf>
    <xf numFmtId="167" fontId="3" fillId="0" borderId="21" xfId="0" applyNumberFormat="1" applyFont="1" applyBorder="1" applyAlignment="1" applyProtection="1">
      <alignment horizontal="right" vertical="center"/>
      <protection/>
    </xf>
    <xf numFmtId="168" fontId="3" fillId="0" borderId="18" xfId="0" applyNumberFormat="1" applyFont="1" applyBorder="1" applyAlignment="1" applyProtection="1">
      <alignment horizontal="right" vertical="center"/>
      <protection/>
    </xf>
    <xf numFmtId="168" fontId="7" fillId="0" borderId="21" xfId="0" applyNumberFormat="1" applyFont="1" applyBorder="1" applyAlignment="1" applyProtection="1">
      <alignment horizontal="right" vertical="center"/>
      <protection/>
    </xf>
    <xf numFmtId="169" fontId="12" fillId="0" borderId="46" xfId="0" applyNumberFormat="1" applyFont="1" applyBorder="1" applyAlignment="1" applyProtection="1">
      <alignment horizontal="right" vertical="center"/>
      <protection/>
    </xf>
    <xf numFmtId="164" fontId="6" fillId="0" borderId="47" xfId="0" applyFont="1" applyBorder="1" applyAlignment="1" applyProtection="1">
      <alignment horizontal="left" vertical="top"/>
      <protection/>
    </xf>
    <xf numFmtId="164" fontId="2" fillId="0" borderId="9" xfId="0" applyFont="1" applyBorder="1" applyAlignment="1" applyProtection="1">
      <alignment horizontal="left" vertical="center"/>
      <protection/>
    </xf>
    <xf numFmtId="167" fontId="3" fillId="0" borderId="18" xfId="0" applyNumberFormat="1" applyFont="1" applyBorder="1" applyAlignment="1" applyProtection="1">
      <alignment horizontal="right" vertical="center"/>
      <protection/>
    </xf>
    <xf numFmtId="169" fontId="12" fillId="0" borderId="38" xfId="0" applyNumberFormat="1" applyFont="1" applyBorder="1" applyAlignment="1" applyProtection="1">
      <alignment horizontal="right" vertical="center"/>
      <protection/>
    </xf>
    <xf numFmtId="164" fontId="6" fillId="0" borderId="35" xfId="0" applyFont="1" applyBorder="1" applyAlignment="1" applyProtection="1">
      <alignment horizontal="left" vertical="center"/>
      <protection/>
    </xf>
    <xf numFmtId="164" fontId="2" fillId="0" borderId="48" xfId="0" applyFont="1" applyBorder="1" applyAlignment="1" applyProtection="1">
      <alignment horizontal="left" vertical="center"/>
      <protection/>
    </xf>
    <xf numFmtId="168" fontId="13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2" fillId="0" borderId="4" xfId="0" applyFont="1" applyBorder="1" applyAlignment="1" applyProtection="1">
      <alignment horizontal="left"/>
      <protection/>
    </xf>
    <xf numFmtId="164" fontId="2" fillId="0" borderId="51" xfId="0" applyFont="1" applyBorder="1" applyAlignment="1" applyProtection="1">
      <alignment horizontal="left" vertical="center"/>
      <protection/>
    </xf>
    <xf numFmtId="164" fontId="2" fillId="0" borderId="42" xfId="0" applyFont="1" applyBorder="1" applyAlignment="1" applyProtection="1">
      <alignment horizontal="left"/>
      <protection/>
    </xf>
    <xf numFmtId="164" fontId="2" fillId="0" borderId="36" xfId="0" applyFont="1" applyBorder="1" applyAlignment="1" applyProtection="1">
      <alignment horizontal="left" vertical="center"/>
      <protection/>
    </xf>
    <xf numFmtId="164" fontId="14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 horizontal="left"/>
      <protection/>
    </xf>
    <xf numFmtId="164" fontId="1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left" vertical="center"/>
      <protection/>
    </xf>
    <xf numFmtId="164" fontId="5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0" fillId="2" borderId="0" xfId="0" applyFont="1" applyFill="1" applyAlignment="1" applyProtection="1">
      <alignment horizontal="left" vertical="center"/>
      <protection/>
    </xf>
    <xf numFmtId="164" fontId="3" fillId="3" borderId="52" xfId="0" applyFont="1" applyFill="1" applyBorder="1" applyAlignment="1" applyProtection="1">
      <alignment horizontal="center" vertical="center" wrapText="1"/>
      <protection/>
    </xf>
    <xf numFmtId="164" fontId="3" fillId="3" borderId="53" xfId="0" applyFont="1" applyFill="1" applyBorder="1" applyAlignment="1" applyProtection="1">
      <alignment horizontal="center" vertical="center" wrapText="1"/>
      <protection/>
    </xf>
    <xf numFmtId="164" fontId="3" fillId="3" borderId="54" xfId="0" applyFont="1" applyFill="1" applyBorder="1" applyAlignment="1" applyProtection="1">
      <alignment horizontal="center" vertical="center" wrapText="1"/>
      <protection/>
    </xf>
    <xf numFmtId="164" fontId="3" fillId="3" borderId="29" xfId="0" applyFont="1" applyFill="1" applyBorder="1" applyAlignment="1" applyProtection="1">
      <alignment horizontal="center" vertical="center" wrapText="1"/>
      <protection/>
    </xf>
    <xf numFmtId="165" fontId="3" fillId="3" borderId="41" xfId="0" applyNumberFormat="1" applyFont="1" applyFill="1" applyBorder="1" applyAlignment="1" applyProtection="1">
      <alignment horizontal="center" vertical="center"/>
      <protection/>
    </xf>
    <xf numFmtId="165" fontId="3" fillId="3" borderId="55" xfId="0" applyNumberFormat="1" applyFont="1" applyFill="1" applyBorder="1" applyAlignment="1" applyProtection="1">
      <alignment horizontal="center" vertical="center"/>
      <protection/>
    </xf>
    <xf numFmtId="165" fontId="3" fillId="3" borderId="56" xfId="0" applyNumberFormat="1" applyFont="1" applyFill="1" applyBorder="1" applyAlignment="1" applyProtection="1">
      <alignment horizontal="center" vertical="center"/>
      <protection/>
    </xf>
    <xf numFmtId="165" fontId="3" fillId="3" borderId="34" xfId="0" applyNumberFormat="1" applyFont="1" applyFill="1" applyBorder="1" applyAlignment="1" applyProtection="1">
      <alignment horizontal="center" vertical="center"/>
      <protection/>
    </xf>
    <xf numFmtId="164" fontId="0" fillId="2" borderId="24" xfId="0" applyFont="1" applyFill="1" applyBorder="1" applyAlignment="1" applyProtection="1">
      <alignment horizontal="left"/>
      <protection/>
    </xf>
    <xf numFmtId="164" fontId="0" fillId="2" borderId="25" xfId="0" applyFont="1" applyFill="1" applyBorder="1" applyAlignment="1" applyProtection="1">
      <alignment horizontal="left"/>
      <protection/>
    </xf>
    <xf numFmtId="164" fontId="0" fillId="2" borderId="26" xfId="0" applyFont="1" applyFill="1" applyBorder="1" applyAlignment="1" applyProtection="1">
      <alignment horizontal="left"/>
      <protection/>
    </xf>
    <xf numFmtId="164" fontId="16" fillId="0" borderId="0" xfId="0" applyFont="1" applyAlignment="1" applyProtection="1">
      <alignment horizontal="center" vertical="center"/>
      <protection/>
    </xf>
    <xf numFmtId="164" fontId="16" fillId="0" borderId="0" xfId="0" applyFont="1" applyAlignment="1" applyProtection="1">
      <alignment horizontal="lef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170" fontId="16" fillId="0" borderId="0" xfId="0" applyNumberFormat="1" applyFont="1" applyAlignment="1" applyProtection="1">
      <alignment horizontal="right"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center" vertical="center"/>
      <protection/>
    </xf>
    <xf numFmtId="164" fontId="17" fillId="0" borderId="0" xfId="0" applyFont="1" applyAlignment="1" applyProtection="1">
      <alignment horizontal="lef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170" fontId="17" fillId="0" borderId="0" xfId="0" applyNumberFormat="1" applyFont="1" applyAlignment="1" applyProtection="1">
      <alignment horizontal="right" vertical="center"/>
      <protection/>
    </xf>
    <xf numFmtId="164" fontId="18" fillId="0" borderId="0" xfId="0" applyFont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70" fontId="19" fillId="0" borderId="0" xfId="0" applyNumberFormat="1" applyFont="1" applyAlignment="1" applyProtection="1">
      <alignment horizontal="right" vertical="center"/>
      <protection/>
    </xf>
    <xf numFmtId="164" fontId="3" fillId="2" borderId="0" xfId="0" applyFont="1" applyFill="1" applyAlignment="1" applyProtection="1">
      <alignment horizontal="left"/>
      <protection/>
    </xf>
    <xf numFmtId="164" fontId="2" fillId="2" borderId="0" xfId="0" applyFont="1" applyFill="1" applyAlignment="1" applyProtection="1">
      <alignment horizontal="left"/>
      <protection/>
    </xf>
    <xf numFmtId="164" fontId="2" fillId="3" borderId="29" xfId="0" applyFont="1" applyFill="1" applyBorder="1" applyAlignment="1" applyProtection="1">
      <alignment horizontal="center" vertical="center" wrapText="1"/>
      <protection/>
    </xf>
    <xf numFmtId="164" fontId="2" fillId="3" borderId="30" xfId="0" applyFont="1" applyFill="1" applyBorder="1" applyAlignment="1" applyProtection="1">
      <alignment horizontal="center" vertical="center" wrapText="1"/>
      <protection/>
    </xf>
    <xf numFmtId="164" fontId="3" fillId="3" borderId="30" xfId="0" applyFont="1" applyFill="1" applyBorder="1" applyAlignment="1" applyProtection="1">
      <alignment horizontal="center" vertical="center" wrapText="1"/>
      <protection/>
    </xf>
    <xf numFmtId="164" fontId="2" fillId="0" borderId="7" xfId="0" applyFont="1" applyBorder="1" applyAlignment="1" applyProtection="1">
      <alignment horizontal="left"/>
      <protection/>
    </xf>
    <xf numFmtId="165" fontId="2" fillId="3" borderId="34" xfId="0" applyNumberFormat="1" applyFont="1" applyFill="1" applyBorder="1" applyAlignment="1" applyProtection="1">
      <alignment horizontal="center" vertical="center"/>
      <protection/>
    </xf>
    <xf numFmtId="165" fontId="2" fillId="3" borderId="35" xfId="0" applyNumberFormat="1" applyFont="1" applyFill="1" applyBorder="1" applyAlignment="1" applyProtection="1">
      <alignment horizontal="center" vertical="center"/>
      <protection/>
    </xf>
    <xf numFmtId="165" fontId="3" fillId="3" borderId="35" xfId="0" applyNumberFormat="1" applyFont="1" applyFill="1" applyBorder="1" applyAlignment="1" applyProtection="1">
      <alignment horizontal="center" vertical="center"/>
      <protection/>
    </xf>
    <xf numFmtId="164" fontId="2" fillId="2" borderId="12" xfId="0" applyFont="1" applyFill="1" applyBorder="1" applyAlignment="1" applyProtection="1">
      <alignment horizontal="left"/>
      <protection/>
    </xf>
    <xf numFmtId="164" fontId="16" fillId="0" borderId="2" xfId="0" applyFont="1" applyBorder="1" applyAlignment="1" applyProtection="1">
      <alignment horizontal="left" vertical="center"/>
      <protection/>
    </xf>
    <xf numFmtId="164" fontId="16" fillId="0" borderId="2" xfId="0" applyFont="1" applyBorder="1" applyAlignment="1" applyProtection="1">
      <alignment horizontal="center" vertical="center"/>
      <protection/>
    </xf>
    <xf numFmtId="168" fontId="16" fillId="0" borderId="2" xfId="0" applyNumberFormat="1" applyFont="1" applyBorder="1" applyAlignment="1" applyProtection="1">
      <alignment horizontal="right" vertical="center"/>
      <protection/>
    </xf>
    <xf numFmtId="170" fontId="16" fillId="0" borderId="2" xfId="0" applyNumberFormat="1" applyFont="1" applyBorder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left" vertical="top"/>
      <protection/>
    </xf>
    <xf numFmtId="164" fontId="2" fillId="0" borderId="0" xfId="0" applyFont="1" applyAlignment="1" applyProtection="1">
      <alignment horizontal="left" vertical="center" wrapText="1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71" fontId="2" fillId="0" borderId="0" xfId="0" applyNumberFormat="1" applyFont="1" applyAlignment="1" applyProtection="1">
      <alignment horizontal="right" vertical="center"/>
      <protection/>
    </xf>
    <xf numFmtId="172" fontId="2" fillId="0" borderId="0" xfId="0" applyNumberFormat="1" applyFont="1" applyAlignment="1" applyProtection="1">
      <alignment horizontal="righ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center" vertical="center"/>
      <protection/>
    </xf>
    <xf numFmtId="166" fontId="20" fillId="0" borderId="0" xfId="0" applyNumberFormat="1" applyFont="1" applyAlignment="1" applyProtection="1">
      <alignment horizontal="left" vertical="top"/>
      <protection/>
    </xf>
    <xf numFmtId="164" fontId="20" fillId="0" borderId="0" xfId="0" applyFont="1" applyAlignment="1" applyProtection="1">
      <alignment horizontal="left" vertical="center" wrapText="1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71" fontId="20" fillId="0" borderId="0" xfId="0" applyNumberFormat="1" applyFont="1" applyAlignment="1" applyProtection="1">
      <alignment horizontal="right" vertical="center"/>
      <protection/>
    </xf>
    <xf numFmtId="172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defaultGridColor="0" colorId="8" workbookViewId="0" topLeftCell="A7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7.2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8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9</v>
      </c>
      <c r="P7" s="24"/>
      <c r="Q7" s="22"/>
      <c r="R7" s="20"/>
      <c r="S7" s="18"/>
    </row>
    <row r="8" spans="1:19" ht="17.25" customHeight="1" hidden="1">
      <c r="A8" s="12"/>
      <c r="B8" s="13" t="s">
        <v>10</v>
      </c>
      <c r="C8" s="13"/>
      <c r="D8" s="13"/>
      <c r="E8" s="19" t="s">
        <v>11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12</v>
      </c>
      <c r="C9" s="13"/>
      <c r="D9" s="13"/>
      <c r="E9" s="25" t="s">
        <v>4</v>
      </c>
      <c r="F9" s="25"/>
      <c r="G9" s="25"/>
      <c r="H9" s="25"/>
      <c r="I9" s="25"/>
      <c r="J9" s="25"/>
      <c r="K9" s="13"/>
      <c r="L9" s="13"/>
      <c r="M9" s="13"/>
      <c r="N9" s="13"/>
      <c r="O9" s="13" t="s">
        <v>13</v>
      </c>
      <c r="P9" s="26" t="s">
        <v>14</v>
      </c>
      <c r="Q9" s="26"/>
      <c r="R9" s="26"/>
      <c r="S9" s="18"/>
    </row>
    <row r="10" spans="1:19" ht="17.25" customHeight="1" hidden="1">
      <c r="A10" s="12"/>
      <c r="B10" s="13" t="s">
        <v>15</v>
      </c>
      <c r="C10" s="13"/>
      <c r="D10" s="13"/>
      <c r="E10" s="27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7.25" customHeight="1" hidden="1">
      <c r="A11" s="12"/>
      <c r="B11" s="13" t="s">
        <v>16</v>
      </c>
      <c r="C11" s="13"/>
      <c r="D11" s="13"/>
      <c r="E11" s="27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7.25" customHeight="1" hidden="1">
      <c r="A12" s="12"/>
      <c r="B12" s="13" t="s">
        <v>17</v>
      </c>
      <c r="C12" s="13"/>
      <c r="D12" s="13"/>
      <c r="E12" s="27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7.25" customHeight="1" hidden="1">
      <c r="A13" s="12"/>
      <c r="B13" s="13"/>
      <c r="C13" s="13"/>
      <c r="D13" s="13"/>
      <c r="E13" s="27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7.25" customHeight="1" hidden="1">
      <c r="A14" s="12"/>
      <c r="B14" s="13"/>
      <c r="C14" s="13"/>
      <c r="D14" s="13"/>
      <c r="E14" s="27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7.25" customHeight="1" hidden="1">
      <c r="A15" s="12"/>
      <c r="B15" s="13"/>
      <c r="C15" s="13"/>
      <c r="D15" s="13"/>
      <c r="E15" s="27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7.25" customHeight="1" hidden="1">
      <c r="A16" s="12"/>
      <c r="B16" s="13"/>
      <c r="C16" s="13"/>
      <c r="D16" s="13"/>
      <c r="E16" s="27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7.25" customHeight="1" hidden="1">
      <c r="A17" s="12"/>
      <c r="B17" s="13"/>
      <c r="C17" s="13"/>
      <c r="D17" s="13"/>
      <c r="E17" s="27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7.25" customHeight="1" hidden="1">
      <c r="A18" s="12"/>
      <c r="B18" s="13"/>
      <c r="C18" s="13"/>
      <c r="D18" s="13"/>
      <c r="E18" s="27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7.25" customHeight="1" hidden="1">
      <c r="A19" s="12"/>
      <c r="B19" s="13"/>
      <c r="C19" s="13"/>
      <c r="D19" s="13"/>
      <c r="E19" s="27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7.25" customHeight="1" hidden="1">
      <c r="A20" s="12"/>
      <c r="B20" s="13"/>
      <c r="C20" s="13"/>
      <c r="D20" s="13"/>
      <c r="E20" s="27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7.25" customHeight="1" hidden="1">
      <c r="A21" s="12"/>
      <c r="B21" s="13"/>
      <c r="C21" s="13"/>
      <c r="D21" s="13"/>
      <c r="E21" s="27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7.25" customHeight="1" hidden="1">
      <c r="A22" s="12"/>
      <c r="B22" s="13"/>
      <c r="C22" s="13"/>
      <c r="D22" s="13"/>
      <c r="E22" s="27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7.25" customHeight="1" hidden="1">
      <c r="A23" s="12"/>
      <c r="B23" s="13"/>
      <c r="C23" s="13"/>
      <c r="D23" s="13"/>
      <c r="E23" s="27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7.25" customHeight="1" hidden="1">
      <c r="A24" s="12"/>
      <c r="B24" s="13"/>
      <c r="C24" s="13"/>
      <c r="D24" s="13"/>
      <c r="E24" s="28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8"/>
    </row>
    <row r="26" spans="1:19" ht="17.25" customHeight="1">
      <c r="A26" s="12"/>
      <c r="B26" s="13" t="s">
        <v>20</v>
      </c>
      <c r="C26" s="13"/>
      <c r="D26" s="13"/>
      <c r="E26" s="15" t="s">
        <v>21</v>
      </c>
      <c r="F26" s="29"/>
      <c r="G26" s="29"/>
      <c r="H26" s="29"/>
      <c r="I26" s="29"/>
      <c r="J26" s="17"/>
      <c r="K26" s="13"/>
      <c r="L26" s="13"/>
      <c r="M26" s="13"/>
      <c r="N26" s="13"/>
      <c r="O26" s="30"/>
      <c r="P26" s="31"/>
      <c r="Q26" s="32"/>
      <c r="R26" s="33"/>
      <c r="S26" s="18"/>
    </row>
    <row r="27" spans="1:19" ht="17.25" customHeight="1">
      <c r="A27" s="12"/>
      <c r="B27" s="13" t="s">
        <v>22</v>
      </c>
      <c r="C27" s="13"/>
      <c r="D27" s="13"/>
      <c r="E27" s="24" t="s">
        <v>23</v>
      </c>
      <c r="F27" s="13"/>
      <c r="G27" s="13"/>
      <c r="H27" s="13"/>
      <c r="I27" s="13"/>
      <c r="J27" s="20"/>
      <c r="K27" s="13"/>
      <c r="L27" s="13"/>
      <c r="M27" s="13"/>
      <c r="N27" s="13"/>
      <c r="O27" s="30"/>
      <c r="P27" s="31"/>
      <c r="Q27" s="32"/>
      <c r="R27" s="33"/>
      <c r="S27" s="18"/>
    </row>
    <row r="28" spans="1:19" ht="17.25" customHeight="1">
      <c r="A28" s="12"/>
      <c r="B28" s="13" t="s">
        <v>24</v>
      </c>
      <c r="C28" s="13"/>
      <c r="D28" s="13"/>
      <c r="E28" s="24" t="s">
        <v>23</v>
      </c>
      <c r="F28" s="13"/>
      <c r="G28" s="13"/>
      <c r="H28" s="13"/>
      <c r="I28" s="13"/>
      <c r="J28" s="20"/>
      <c r="K28" s="13"/>
      <c r="L28" s="13"/>
      <c r="M28" s="13"/>
      <c r="N28" s="13"/>
      <c r="O28" s="30"/>
      <c r="P28" s="31"/>
      <c r="Q28" s="32"/>
      <c r="R28" s="33"/>
      <c r="S28" s="18"/>
    </row>
    <row r="29" spans="1:19" ht="17.25" customHeight="1">
      <c r="A29" s="12"/>
      <c r="B29" s="13"/>
      <c r="C29" s="13"/>
      <c r="D29" s="13"/>
      <c r="E29" s="34"/>
      <c r="F29" s="35"/>
      <c r="G29" s="35"/>
      <c r="H29" s="35"/>
      <c r="I29" s="35"/>
      <c r="J29" s="36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7" t="s">
        <v>25</v>
      </c>
      <c r="F30" s="13"/>
      <c r="G30" s="13" t="s">
        <v>26</v>
      </c>
      <c r="H30" s="13"/>
      <c r="I30" s="13"/>
      <c r="J30" s="13"/>
      <c r="K30" s="13"/>
      <c r="L30" s="13"/>
      <c r="M30" s="13"/>
      <c r="N30" s="13"/>
      <c r="O30" s="37" t="s">
        <v>27</v>
      </c>
      <c r="P30" s="22"/>
      <c r="Q30" s="22"/>
      <c r="R30" s="38"/>
      <c r="S30" s="18"/>
    </row>
    <row r="31" spans="1:19" ht="17.25" customHeight="1">
      <c r="A31" s="12"/>
      <c r="B31" s="13"/>
      <c r="C31" s="13"/>
      <c r="D31" s="13"/>
      <c r="E31" s="30"/>
      <c r="F31" s="13"/>
      <c r="G31" s="31" t="s">
        <v>28</v>
      </c>
      <c r="H31" s="39"/>
      <c r="I31" s="40"/>
      <c r="J31" s="13"/>
      <c r="K31" s="13"/>
      <c r="L31" s="13"/>
      <c r="M31" s="13"/>
      <c r="N31" s="13"/>
      <c r="O31" s="41" t="s">
        <v>29</v>
      </c>
      <c r="P31" s="22"/>
      <c r="Q31" s="22"/>
      <c r="R31" s="42"/>
      <c r="S31" s="18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30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31</v>
      </c>
      <c r="B34" s="51"/>
      <c r="C34" s="51"/>
      <c r="D34" s="52"/>
      <c r="E34" s="53" t="s">
        <v>32</v>
      </c>
      <c r="F34" s="52"/>
      <c r="G34" s="53" t="s">
        <v>33</v>
      </c>
      <c r="H34" s="51"/>
      <c r="I34" s="52"/>
      <c r="J34" s="53" t="s">
        <v>34</v>
      </c>
      <c r="K34" s="51"/>
      <c r="L34" s="53" t="s">
        <v>35</v>
      </c>
      <c r="M34" s="51"/>
      <c r="N34" s="51"/>
      <c r="O34" s="52"/>
      <c r="P34" s="53" t="s">
        <v>36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37</v>
      </c>
      <c r="F36" s="47"/>
      <c r="G36" s="47"/>
      <c r="H36" s="47"/>
      <c r="I36" s="47"/>
      <c r="J36" s="64" t="s">
        <v>38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39</v>
      </c>
      <c r="B37" s="66"/>
      <c r="C37" s="67" t="s">
        <v>40</v>
      </c>
      <c r="D37" s="68"/>
      <c r="E37" s="68"/>
      <c r="F37" s="69"/>
      <c r="G37" s="65" t="s">
        <v>41</v>
      </c>
      <c r="H37" s="70"/>
      <c r="I37" s="67" t="s">
        <v>42</v>
      </c>
      <c r="J37" s="68"/>
      <c r="K37" s="68"/>
      <c r="L37" s="65" t="s">
        <v>43</v>
      </c>
      <c r="M37" s="70"/>
      <c r="N37" s="67" t="s">
        <v>44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45</v>
      </c>
      <c r="C38" s="17"/>
      <c r="D38" s="73" t="s">
        <v>46</v>
      </c>
      <c r="E38" s="74"/>
      <c r="F38" s="75"/>
      <c r="G38" s="71">
        <v>8</v>
      </c>
      <c r="H38" s="76" t="s">
        <v>47</v>
      </c>
      <c r="I38" s="33"/>
      <c r="J38" s="77">
        <v>0</v>
      </c>
      <c r="K38" s="78"/>
      <c r="L38" s="71">
        <v>13</v>
      </c>
      <c r="M38" s="31" t="s">
        <v>48</v>
      </c>
      <c r="N38" s="39"/>
      <c r="O38" s="39"/>
      <c r="P38" s="79">
        <f>M49</f>
        <v>21</v>
      </c>
      <c r="Q38" s="80" t="s">
        <v>49</v>
      </c>
      <c r="R38" s="74">
        <v>0</v>
      </c>
      <c r="S38" s="75"/>
    </row>
    <row r="39" spans="1:19" ht="20.25" customHeight="1">
      <c r="A39" s="71">
        <v>2</v>
      </c>
      <c r="B39" s="81"/>
      <c r="C39" s="36"/>
      <c r="D39" s="73" t="s">
        <v>50</v>
      </c>
      <c r="E39" s="74"/>
      <c r="F39" s="75"/>
      <c r="G39" s="71">
        <v>9</v>
      </c>
      <c r="H39" s="13" t="s">
        <v>51</v>
      </c>
      <c r="I39" s="73"/>
      <c r="J39" s="77">
        <v>0</v>
      </c>
      <c r="K39" s="78"/>
      <c r="L39" s="71">
        <v>14</v>
      </c>
      <c r="M39" s="31" t="s">
        <v>52</v>
      </c>
      <c r="N39" s="39"/>
      <c r="O39" s="39"/>
      <c r="P39" s="79">
        <f>M49</f>
        <v>21</v>
      </c>
      <c r="Q39" s="80" t="s">
        <v>49</v>
      </c>
      <c r="R39" s="74">
        <v>0</v>
      </c>
      <c r="S39" s="75"/>
    </row>
    <row r="40" spans="1:19" ht="20.25" customHeight="1">
      <c r="A40" s="71">
        <v>3</v>
      </c>
      <c r="B40" s="72" t="s">
        <v>53</v>
      </c>
      <c r="C40" s="17"/>
      <c r="D40" s="73" t="s">
        <v>46</v>
      </c>
      <c r="E40" s="74"/>
      <c r="F40" s="75"/>
      <c r="G40" s="71">
        <v>10</v>
      </c>
      <c r="H40" s="76" t="s">
        <v>54</v>
      </c>
      <c r="I40" s="33"/>
      <c r="J40" s="77">
        <v>0</v>
      </c>
      <c r="K40" s="78"/>
      <c r="L40" s="71">
        <v>15</v>
      </c>
      <c r="M40" s="31" t="s">
        <v>55</v>
      </c>
      <c r="N40" s="39"/>
      <c r="O40" s="39"/>
      <c r="P40" s="79">
        <f>M49</f>
        <v>21</v>
      </c>
      <c r="Q40" s="80" t="s">
        <v>49</v>
      </c>
      <c r="R40" s="74">
        <v>0</v>
      </c>
      <c r="S40" s="75"/>
    </row>
    <row r="41" spans="1:19" ht="20.25" customHeight="1">
      <c r="A41" s="71">
        <v>4</v>
      </c>
      <c r="B41" s="81"/>
      <c r="C41" s="36"/>
      <c r="D41" s="73" t="s">
        <v>50</v>
      </c>
      <c r="E41" s="74"/>
      <c r="F41" s="75"/>
      <c r="G41" s="71">
        <v>11</v>
      </c>
      <c r="H41" s="76"/>
      <c r="I41" s="33"/>
      <c r="J41" s="77">
        <v>0</v>
      </c>
      <c r="K41" s="78"/>
      <c r="L41" s="71">
        <v>16</v>
      </c>
      <c r="M41" s="31" t="s">
        <v>56</v>
      </c>
      <c r="N41" s="39"/>
      <c r="O41" s="39"/>
      <c r="P41" s="79">
        <f>M49</f>
        <v>21</v>
      </c>
      <c r="Q41" s="80" t="s">
        <v>49</v>
      </c>
      <c r="R41" s="74"/>
      <c r="S41" s="75"/>
    </row>
    <row r="42" spans="1:19" ht="20.25" customHeight="1">
      <c r="A42" s="71">
        <v>5</v>
      </c>
      <c r="B42" s="72" t="s">
        <v>57</v>
      </c>
      <c r="C42" s="17"/>
      <c r="D42" s="73" t="s">
        <v>46</v>
      </c>
      <c r="E42" s="74"/>
      <c r="F42" s="75"/>
      <c r="G42" s="82"/>
      <c r="H42" s="39"/>
      <c r="I42" s="33"/>
      <c r="J42" s="83"/>
      <c r="K42" s="78"/>
      <c r="L42" s="71">
        <v>17</v>
      </c>
      <c r="M42" s="31" t="s">
        <v>58</v>
      </c>
      <c r="N42" s="39"/>
      <c r="O42" s="39"/>
      <c r="P42" s="79">
        <f>M49</f>
        <v>21</v>
      </c>
      <c r="Q42" s="80" t="s">
        <v>49</v>
      </c>
      <c r="R42" s="74"/>
      <c r="S42" s="75"/>
    </row>
    <row r="43" spans="1:19" ht="20.25" customHeight="1">
      <c r="A43" s="71">
        <v>6</v>
      </c>
      <c r="B43" s="81"/>
      <c r="C43" s="36"/>
      <c r="D43" s="73" t="s">
        <v>50</v>
      </c>
      <c r="E43" s="74">
        <v>0</v>
      </c>
      <c r="F43" s="75"/>
      <c r="G43" s="82"/>
      <c r="H43" s="39"/>
      <c r="I43" s="33"/>
      <c r="J43" s="83"/>
      <c r="K43" s="78"/>
      <c r="L43" s="71">
        <v>18</v>
      </c>
      <c r="M43" s="76" t="s">
        <v>59</v>
      </c>
      <c r="N43" s="39"/>
      <c r="O43" s="39"/>
      <c r="P43" s="39"/>
      <c r="Q43" s="33"/>
      <c r="R43" s="74">
        <v>0</v>
      </c>
      <c r="S43" s="75"/>
    </row>
    <row r="44" spans="1:19" ht="20.25" customHeight="1">
      <c r="A44" s="71">
        <v>7</v>
      </c>
      <c r="B44" s="84" t="s">
        <v>60</v>
      </c>
      <c r="C44" s="39"/>
      <c r="D44" s="33"/>
      <c r="E44" s="85">
        <f>SUM(E38:E43)</f>
        <v>0</v>
      </c>
      <c r="F44" s="49"/>
      <c r="G44" s="71">
        <v>12</v>
      </c>
      <c r="H44" s="84" t="s">
        <v>61</v>
      </c>
      <c r="I44" s="33"/>
      <c r="J44" s="86">
        <f>SUM(J38:J41)</f>
        <v>0</v>
      </c>
      <c r="K44" s="87"/>
      <c r="L44" s="71">
        <v>19</v>
      </c>
      <c r="M44" s="72" t="s">
        <v>62</v>
      </c>
      <c r="N44" s="29"/>
      <c r="O44" s="29"/>
      <c r="P44" s="2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63</v>
      </c>
      <c r="C45" s="91"/>
      <c r="D45" s="92"/>
      <c r="E45" s="93"/>
      <c r="F45" s="45"/>
      <c r="G45" s="89">
        <v>21</v>
      </c>
      <c r="H45" s="90" t="s">
        <v>64</v>
      </c>
      <c r="I45" s="92"/>
      <c r="J45" s="94">
        <v>0</v>
      </c>
      <c r="K45" s="95">
        <f>M49</f>
        <v>21</v>
      </c>
      <c r="L45" s="89">
        <v>22</v>
      </c>
      <c r="M45" s="90" t="s">
        <v>65</v>
      </c>
      <c r="N45" s="91"/>
      <c r="O45" s="91"/>
      <c r="P45" s="91"/>
      <c r="Q45" s="92"/>
      <c r="R45" s="93">
        <v>0</v>
      </c>
      <c r="S45" s="45"/>
    </row>
    <row r="46" spans="1:19" ht="20.25" customHeight="1">
      <c r="A46" s="96" t="s">
        <v>22</v>
      </c>
      <c r="B46" s="10"/>
      <c r="C46" s="10"/>
      <c r="D46" s="10"/>
      <c r="E46" s="10"/>
      <c r="F46" s="97"/>
      <c r="G46" s="98"/>
      <c r="H46" s="10"/>
      <c r="I46" s="10"/>
      <c r="J46" s="10"/>
      <c r="K46" s="10"/>
      <c r="L46" s="65" t="s">
        <v>66</v>
      </c>
      <c r="M46" s="52"/>
      <c r="N46" s="67" t="s">
        <v>67</v>
      </c>
      <c r="O46" s="51"/>
      <c r="P46" s="51"/>
      <c r="Q46" s="51"/>
      <c r="R46" s="51"/>
      <c r="S46" s="54"/>
    </row>
    <row r="47" spans="1:19" ht="20.25" customHeight="1">
      <c r="A47" s="12"/>
      <c r="B47" s="13"/>
      <c r="C47" s="13"/>
      <c r="D47" s="13"/>
      <c r="E47" s="13"/>
      <c r="F47" s="20"/>
      <c r="G47" s="99"/>
      <c r="H47" s="13"/>
      <c r="I47" s="13"/>
      <c r="J47" s="13"/>
      <c r="K47" s="13"/>
      <c r="L47" s="71">
        <v>23</v>
      </c>
      <c r="M47" s="76" t="s">
        <v>68</v>
      </c>
      <c r="N47" s="39"/>
      <c r="O47" s="39"/>
      <c r="P47" s="39"/>
      <c r="Q47" s="75"/>
      <c r="R47" s="85">
        <f>ROUND(E44+J44+R44+E45+J45+R45,2)</f>
        <v>0</v>
      </c>
      <c r="S47" s="100">
        <f>E44+J44+R44+E45+J45+R45</f>
        <v>0</v>
      </c>
    </row>
    <row r="48" spans="1:19" ht="20.25" customHeight="1">
      <c r="A48" s="101" t="s">
        <v>69</v>
      </c>
      <c r="B48" s="35"/>
      <c r="C48" s="35"/>
      <c r="D48" s="35"/>
      <c r="E48" s="35"/>
      <c r="F48" s="36"/>
      <c r="G48" s="102" t="s">
        <v>70</v>
      </c>
      <c r="H48" s="35"/>
      <c r="I48" s="35"/>
      <c r="J48" s="35"/>
      <c r="K48" s="35"/>
      <c r="L48" s="71">
        <v>24</v>
      </c>
      <c r="M48" s="103">
        <v>15</v>
      </c>
      <c r="N48" s="36" t="s">
        <v>49</v>
      </c>
      <c r="O48" s="104"/>
      <c r="P48" s="39" t="s">
        <v>71</v>
      </c>
      <c r="Q48" s="33"/>
      <c r="R48" s="105">
        <f>ROUND(O48*M48/100,2)</f>
        <v>0</v>
      </c>
      <c r="S48" s="106">
        <f>O48*M48/100</f>
        <v>0</v>
      </c>
    </row>
    <row r="49" spans="1:19" ht="20.25" customHeight="1">
      <c r="A49" s="107" t="s">
        <v>20</v>
      </c>
      <c r="B49" s="29"/>
      <c r="C49" s="29"/>
      <c r="D49" s="29"/>
      <c r="E49" s="29"/>
      <c r="F49" s="17"/>
      <c r="G49" s="108"/>
      <c r="H49" s="29"/>
      <c r="I49" s="29"/>
      <c r="J49" s="29"/>
      <c r="K49" s="29"/>
      <c r="L49" s="71">
        <v>25</v>
      </c>
      <c r="M49" s="109">
        <v>21</v>
      </c>
      <c r="N49" s="33" t="s">
        <v>49</v>
      </c>
      <c r="O49" s="104"/>
      <c r="P49" s="39" t="s">
        <v>71</v>
      </c>
      <c r="Q49" s="33"/>
      <c r="R49" s="74">
        <f>ROUND(O49*M49/100,2)</f>
        <v>0</v>
      </c>
      <c r="S49" s="110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99"/>
      <c r="H50" s="13"/>
      <c r="I50" s="13"/>
      <c r="J50" s="13"/>
      <c r="K50" s="13"/>
      <c r="L50" s="89">
        <v>26</v>
      </c>
      <c r="M50" s="111" t="s">
        <v>72</v>
      </c>
      <c r="N50" s="91"/>
      <c r="O50" s="91"/>
      <c r="P50" s="91"/>
      <c r="Q50" s="112"/>
      <c r="R50" s="113">
        <f>R47+R48+R49</f>
        <v>0</v>
      </c>
      <c r="S50" s="114"/>
    </row>
    <row r="51" spans="1:19" ht="20.25" customHeight="1">
      <c r="A51" s="101" t="s">
        <v>69</v>
      </c>
      <c r="B51" s="35"/>
      <c r="C51" s="35"/>
      <c r="D51" s="35"/>
      <c r="E51" s="35"/>
      <c r="F51" s="36"/>
      <c r="G51" s="102" t="s">
        <v>70</v>
      </c>
      <c r="H51" s="35"/>
      <c r="I51" s="35"/>
      <c r="J51" s="35"/>
      <c r="K51" s="35"/>
      <c r="L51" s="65" t="s">
        <v>73</v>
      </c>
      <c r="M51" s="52"/>
      <c r="N51" s="67" t="s">
        <v>74</v>
      </c>
      <c r="O51" s="51"/>
      <c r="P51" s="51"/>
      <c r="Q51" s="51"/>
      <c r="R51" s="115"/>
      <c r="S51" s="54"/>
    </row>
    <row r="52" spans="1:19" ht="20.25" customHeight="1">
      <c r="A52" s="107" t="s">
        <v>24</v>
      </c>
      <c r="B52" s="29"/>
      <c r="C52" s="29"/>
      <c r="D52" s="29"/>
      <c r="E52" s="29"/>
      <c r="F52" s="17"/>
      <c r="G52" s="108"/>
      <c r="H52" s="29"/>
      <c r="I52" s="29"/>
      <c r="J52" s="29"/>
      <c r="K52" s="29"/>
      <c r="L52" s="71">
        <v>27</v>
      </c>
      <c r="M52" s="76" t="s">
        <v>75</v>
      </c>
      <c r="N52" s="39"/>
      <c r="O52" s="39"/>
      <c r="P52" s="39"/>
      <c r="Q52" s="33"/>
      <c r="R52" s="74">
        <v>0</v>
      </c>
      <c r="S52" s="75"/>
    </row>
    <row r="53" spans="1:19" ht="20.25" customHeight="1">
      <c r="A53" s="12"/>
      <c r="B53" s="13"/>
      <c r="C53" s="13"/>
      <c r="D53" s="13"/>
      <c r="E53" s="13"/>
      <c r="F53" s="20"/>
      <c r="G53" s="99"/>
      <c r="H53" s="13"/>
      <c r="I53" s="13"/>
      <c r="J53" s="13"/>
      <c r="K53" s="13"/>
      <c r="L53" s="71">
        <v>28</v>
      </c>
      <c r="M53" s="76" t="s">
        <v>76</v>
      </c>
      <c r="N53" s="39"/>
      <c r="O53" s="39"/>
      <c r="P53" s="39"/>
      <c r="Q53" s="33"/>
      <c r="R53" s="74">
        <v>0</v>
      </c>
      <c r="S53" s="75"/>
    </row>
    <row r="54" spans="1:19" ht="20.25" customHeight="1">
      <c r="A54" s="116" t="s">
        <v>69</v>
      </c>
      <c r="B54" s="44"/>
      <c r="C54" s="44"/>
      <c r="D54" s="44"/>
      <c r="E54" s="44"/>
      <c r="F54" s="117"/>
      <c r="G54" s="118" t="s">
        <v>70</v>
      </c>
      <c r="H54" s="44"/>
      <c r="I54" s="44"/>
      <c r="J54" s="44"/>
      <c r="K54" s="44"/>
      <c r="L54" s="89">
        <v>29</v>
      </c>
      <c r="M54" s="90" t="s">
        <v>77</v>
      </c>
      <c r="N54" s="91"/>
      <c r="O54" s="91"/>
      <c r="P54" s="91"/>
      <c r="Q54" s="92"/>
      <c r="R54" s="58">
        <v>0</v>
      </c>
      <c r="S54" s="119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defaultGridColor="0" colorId="8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0" t="s">
        <v>78</v>
      </c>
      <c r="B1" s="121"/>
      <c r="C1" s="121"/>
      <c r="D1" s="121"/>
      <c r="E1" s="121"/>
    </row>
    <row r="2" spans="1:5" ht="12" customHeight="1">
      <c r="A2" s="122" t="s">
        <v>79</v>
      </c>
      <c r="B2" s="123" t="str">
        <f>'Krycí list'!E5</f>
        <v>Rekonstrukce sociálek MD FXŠ</v>
      </c>
      <c r="C2" s="124"/>
      <c r="D2" s="124"/>
      <c r="E2" s="124"/>
    </row>
    <row r="3" spans="1:5" ht="12" customHeight="1">
      <c r="A3" s="122" t="s">
        <v>80</v>
      </c>
      <c r="B3" s="123" t="str">
        <f>'Krycí list'!E7</f>
        <v>sociálky</v>
      </c>
      <c r="C3" s="125"/>
      <c r="D3" s="123"/>
      <c r="E3" s="126"/>
    </row>
    <row r="4" spans="1:5" ht="12" customHeight="1">
      <c r="A4" s="122" t="s">
        <v>81</v>
      </c>
      <c r="B4" s="123" t="str">
        <f>'Krycí list'!E9</f>
        <v> </v>
      </c>
      <c r="C4" s="125"/>
      <c r="D4" s="123"/>
      <c r="E4" s="126"/>
    </row>
    <row r="5" spans="1:5" ht="12" customHeight="1">
      <c r="A5" s="123" t="s">
        <v>82</v>
      </c>
      <c r="B5" s="123" t="str">
        <f>'Krycí list'!P5</f>
        <v> </v>
      </c>
      <c r="C5" s="125"/>
      <c r="D5" s="123"/>
      <c r="E5" s="126"/>
    </row>
    <row r="6" spans="1:5" ht="6" customHeight="1">
      <c r="A6" s="123"/>
      <c r="B6" s="123"/>
      <c r="C6" s="125"/>
      <c r="D6" s="123"/>
      <c r="E6" s="126"/>
    </row>
    <row r="7" spans="1:5" ht="12" customHeight="1">
      <c r="A7" s="123" t="s">
        <v>83</v>
      </c>
      <c r="B7" s="123" t="str">
        <f>'Krycí list'!E26</f>
        <v>MML</v>
      </c>
      <c r="C7" s="125"/>
      <c r="D7" s="123"/>
      <c r="E7" s="126"/>
    </row>
    <row r="8" spans="1:5" ht="12" customHeight="1">
      <c r="A8" s="123" t="s">
        <v>84</v>
      </c>
      <c r="B8" s="123" t="str">
        <f>'Krycí list'!E28</f>
        <v>xxx</v>
      </c>
      <c r="C8" s="125"/>
      <c r="D8" s="123"/>
      <c r="E8" s="126"/>
    </row>
    <row r="9" spans="1:5" ht="12" customHeight="1">
      <c r="A9" s="123" t="s">
        <v>85</v>
      </c>
      <c r="B9" s="123" t="s">
        <v>29</v>
      </c>
      <c r="C9" s="125"/>
      <c r="D9" s="123"/>
      <c r="E9" s="126"/>
    </row>
    <row r="10" spans="1:5" ht="6" customHeight="1">
      <c r="A10" s="121"/>
      <c r="B10" s="121"/>
      <c r="C10" s="121"/>
      <c r="D10" s="121"/>
      <c r="E10" s="121"/>
    </row>
    <row r="11" spans="1:5" ht="12" customHeight="1">
      <c r="A11" s="127" t="s">
        <v>86</v>
      </c>
      <c r="B11" s="128" t="s">
        <v>87</v>
      </c>
      <c r="C11" s="129" t="s">
        <v>88</v>
      </c>
      <c r="D11" s="130" t="s">
        <v>89</v>
      </c>
      <c r="E11" s="129" t="s">
        <v>90</v>
      </c>
    </row>
    <row r="12" spans="1:5" ht="12" customHeight="1">
      <c r="A12" s="131">
        <v>1</v>
      </c>
      <c r="B12" s="132">
        <v>2</v>
      </c>
      <c r="C12" s="133">
        <v>3</v>
      </c>
      <c r="D12" s="134">
        <v>4</v>
      </c>
      <c r="E12" s="133">
        <v>5</v>
      </c>
    </row>
    <row r="13" spans="1:5" ht="3.75" customHeight="1">
      <c r="A13" s="135"/>
      <c r="B13" s="136"/>
      <c r="C13" s="136"/>
      <c r="D13" s="136"/>
      <c r="E13" s="137"/>
    </row>
    <row r="14" spans="1:5" s="142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10.502688</v>
      </c>
      <c r="E14" s="141">
        <f>Rozpocet!M14</f>
        <v>16.091100000000004</v>
      </c>
    </row>
    <row r="15" spans="1:5" s="142" customFormat="1" ht="12.75" customHeight="1">
      <c r="A15" s="143" t="str">
        <f>Rozpocet!D15</f>
        <v>3</v>
      </c>
      <c r="B15" s="144" t="str">
        <f>Rozpocet!E15</f>
        <v>Svislé a kompletní konstrukce</v>
      </c>
      <c r="C15" s="145">
        <f>Rozpocet!I15</f>
        <v>0</v>
      </c>
      <c r="D15" s="146">
        <f>Rozpocet!K15</f>
        <v>2.097709</v>
      </c>
      <c r="E15" s="146">
        <f>Rozpocet!M15</f>
        <v>0</v>
      </c>
    </row>
    <row r="16" spans="1:5" s="142" customFormat="1" ht="12.75" customHeight="1">
      <c r="A16" s="143" t="str">
        <f>Rozpocet!D24</f>
        <v>6</v>
      </c>
      <c r="B16" s="144" t="str">
        <f>Rozpocet!E24</f>
        <v>Úpravy povrchů, podlahy a osazování výplní</v>
      </c>
      <c r="C16" s="145">
        <f>Rozpocet!I24</f>
        <v>0</v>
      </c>
      <c r="D16" s="146">
        <f>Rozpocet!K24</f>
        <v>8.391229</v>
      </c>
      <c r="E16" s="146">
        <f>Rozpocet!M24</f>
        <v>0</v>
      </c>
    </row>
    <row r="17" spans="1:5" s="142" customFormat="1" ht="12.75" customHeight="1">
      <c r="A17" s="143" t="str">
        <f>Rozpocet!D46</f>
        <v>9</v>
      </c>
      <c r="B17" s="144" t="str">
        <f>Rozpocet!E46</f>
        <v>Ostatní konstrukce a práce-bourání</v>
      </c>
      <c r="C17" s="145">
        <f>Rozpocet!I46</f>
        <v>0</v>
      </c>
      <c r="D17" s="146">
        <f>Rozpocet!K46</f>
        <v>0.013750000000000002</v>
      </c>
      <c r="E17" s="146">
        <f>Rozpocet!M46</f>
        <v>16.091100000000004</v>
      </c>
    </row>
    <row r="18" spans="1:5" s="142" customFormat="1" ht="12.75" customHeight="1">
      <c r="A18" s="143" t="str">
        <f>Rozpocet!D77</f>
        <v>997</v>
      </c>
      <c r="B18" s="144" t="str">
        <f>Rozpocet!E77</f>
        <v>Přesun sutě</v>
      </c>
      <c r="C18" s="145">
        <f>Rozpocet!I77</f>
        <v>0</v>
      </c>
      <c r="D18" s="146">
        <f>Rozpocet!K77</f>
        <v>0</v>
      </c>
      <c r="E18" s="146">
        <f>Rozpocet!M77</f>
        <v>0</v>
      </c>
    </row>
    <row r="19" spans="1:5" s="142" customFormat="1" ht="12.75" customHeight="1">
      <c r="A19" s="143" t="str">
        <f>Rozpocet!D87</f>
        <v>998</v>
      </c>
      <c r="B19" s="144" t="str">
        <f>Rozpocet!E87</f>
        <v>Přesun hmot</v>
      </c>
      <c r="C19" s="145">
        <f>Rozpocet!I87</f>
        <v>0</v>
      </c>
      <c r="D19" s="146">
        <f>Rozpocet!K87</f>
        <v>0</v>
      </c>
      <c r="E19" s="146">
        <f>Rozpocet!M87</f>
        <v>0</v>
      </c>
    </row>
    <row r="20" spans="1:5" s="142" customFormat="1" ht="12.75" customHeight="1">
      <c r="A20" s="138" t="str">
        <f>Rozpocet!D89</f>
        <v>PSV</v>
      </c>
      <c r="B20" s="139" t="str">
        <f>Rozpocet!E89</f>
        <v>Práce a dodávky PSV</v>
      </c>
      <c r="C20" s="140">
        <f>Rozpocet!I89</f>
        <v>0</v>
      </c>
      <c r="D20" s="141">
        <f>Rozpocet!K89</f>
        <v>4.934411900000001</v>
      </c>
      <c r="E20" s="141">
        <f>Rozpocet!M89</f>
        <v>1.2321229999999999</v>
      </c>
    </row>
    <row r="21" spans="1:5" s="142" customFormat="1" ht="12.75" customHeight="1">
      <c r="A21" s="143" t="str">
        <f>Rozpocet!D90</f>
        <v>711</v>
      </c>
      <c r="B21" s="144" t="str">
        <f>Rozpocet!E90</f>
        <v>Izolace proti vodě, vlhkosti a plynům</v>
      </c>
      <c r="C21" s="145">
        <f>Rozpocet!I90</f>
        <v>0</v>
      </c>
      <c r="D21" s="146">
        <f>Rozpocet!K90</f>
        <v>0.08399999999999999</v>
      </c>
      <c r="E21" s="146">
        <f>Rozpocet!M90</f>
        <v>0</v>
      </c>
    </row>
    <row r="22" spans="1:5" s="142" customFormat="1" ht="12.75" customHeight="1">
      <c r="A22" s="143" t="str">
        <f>Rozpocet!D93</f>
        <v>721</v>
      </c>
      <c r="B22" s="144" t="str">
        <f>Rozpocet!E93</f>
        <v>Zdravotechnika - vnitřní kanalizace</v>
      </c>
      <c r="C22" s="145">
        <f>Rozpocet!I93</f>
        <v>0</v>
      </c>
      <c r="D22" s="146">
        <f>Rozpocet!K93</f>
        <v>0.029655</v>
      </c>
      <c r="E22" s="146">
        <f>Rozpocet!M93</f>
        <v>0.09121499999999999</v>
      </c>
    </row>
    <row r="23" spans="1:5" s="142" customFormat="1" ht="12.75" customHeight="1">
      <c r="A23" s="143" t="str">
        <f>Rozpocet!D116</f>
        <v>722</v>
      </c>
      <c r="B23" s="144" t="str">
        <f>Rozpocet!E116</f>
        <v>Zdravotechnika - vnitřní vodovod</v>
      </c>
      <c r="C23" s="145">
        <f>Rozpocet!I116</f>
        <v>0</v>
      </c>
      <c r="D23" s="146">
        <f>Rozpocet!K116</f>
        <v>0.09073999999999999</v>
      </c>
      <c r="E23" s="146">
        <f>Rozpocet!M116</f>
        <v>0</v>
      </c>
    </row>
    <row r="24" spans="1:5" s="142" customFormat="1" ht="12.75" customHeight="1">
      <c r="A24" s="143" t="str">
        <f>Rozpocet!D137</f>
        <v>725</v>
      </c>
      <c r="B24" s="144" t="str">
        <f>Rozpocet!E137</f>
        <v>Zdravotechnika - zařizovací předměty</v>
      </c>
      <c r="C24" s="145">
        <f>Rozpocet!I137</f>
        <v>0</v>
      </c>
      <c r="D24" s="146">
        <f>Rozpocet!K137</f>
        <v>0.28676999999999997</v>
      </c>
      <c r="E24" s="146">
        <f>Rozpocet!M137</f>
        <v>0.39234</v>
      </c>
    </row>
    <row r="25" spans="1:5" s="142" customFormat="1" ht="12.75" customHeight="1">
      <c r="A25" s="143" t="str">
        <f>Rozpocet!D186</f>
        <v>734</v>
      </c>
      <c r="B25" s="144" t="str">
        <f>Rozpocet!E186</f>
        <v>Ústřední vytápění - armatury</v>
      </c>
      <c r="C25" s="145">
        <f>Rozpocet!I186</f>
        <v>0</v>
      </c>
      <c r="D25" s="146">
        <f>Rozpocet!K186</f>
        <v>0.0006999999999999999</v>
      </c>
      <c r="E25" s="146">
        <f>Rozpocet!M186</f>
        <v>0</v>
      </c>
    </row>
    <row r="26" spans="1:5" s="142" customFormat="1" ht="12.75" customHeight="1">
      <c r="A26" s="143" t="str">
        <f>Rozpocet!D190</f>
        <v>735</v>
      </c>
      <c r="B26" s="144" t="str">
        <f>Rozpocet!E190</f>
        <v>Ústřední vytápění - otopná tělesa</v>
      </c>
      <c r="C26" s="145">
        <f>Rozpocet!I190</f>
        <v>0</v>
      </c>
      <c r="D26" s="146">
        <f>Rozpocet!K190</f>
        <v>0</v>
      </c>
      <c r="E26" s="146">
        <f>Rozpocet!M190</f>
        <v>0</v>
      </c>
    </row>
    <row r="27" spans="1:5" s="142" customFormat="1" ht="12.75" customHeight="1">
      <c r="A27" s="143" t="str">
        <f>Rozpocet!D197</f>
        <v>751</v>
      </c>
      <c r="B27" s="144" t="str">
        <f>Rozpocet!E197</f>
        <v>Vzduchotechnika</v>
      </c>
      <c r="C27" s="145">
        <f>Rozpocet!I197</f>
        <v>0</v>
      </c>
      <c r="D27" s="146">
        <f>Rozpocet!K197</f>
        <v>0.037439999999999994</v>
      </c>
      <c r="E27" s="146">
        <f>Rozpocet!M197</f>
        <v>0</v>
      </c>
    </row>
    <row r="28" spans="1:5" s="142" customFormat="1" ht="12.75" customHeight="1">
      <c r="A28" s="143" t="str">
        <f>Rozpocet!D209</f>
        <v>763</v>
      </c>
      <c r="B28" s="144" t="str">
        <f>Rozpocet!E209</f>
        <v>Konstrukce suché výstavby</v>
      </c>
      <c r="C28" s="145">
        <f>Rozpocet!I209</f>
        <v>0</v>
      </c>
      <c r="D28" s="146">
        <f>Rozpocet!K209</f>
        <v>0.3989014</v>
      </c>
      <c r="E28" s="146">
        <f>Rozpocet!M209</f>
        <v>0</v>
      </c>
    </row>
    <row r="29" spans="1:5" s="142" customFormat="1" ht="12.75" customHeight="1">
      <c r="A29" s="143" t="str">
        <f>Rozpocet!D220</f>
        <v>764</v>
      </c>
      <c r="B29" s="144" t="str">
        <f>Rozpocet!E220</f>
        <v>Konstrukce klempířské</v>
      </c>
      <c r="C29" s="145">
        <f>Rozpocet!I220</f>
        <v>0</v>
      </c>
      <c r="D29" s="146">
        <f>Rozpocet!K220</f>
        <v>0.025670000000000002</v>
      </c>
      <c r="E29" s="146">
        <f>Rozpocet!M220</f>
        <v>0.0050100000000000006</v>
      </c>
    </row>
    <row r="30" spans="1:5" s="142" customFormat="1" ht="12.75" customHeight="1">
      <c r="A30" s="143" t="str">
        <f>Rozpocet!D227</f>
        <v>766</v>
      </c>
      <c r="B30" s="144" t="str">
        <f>Rozpocet!E227</f>
        <v>Konstrukce truhlářské</v>
      </c>
      <c r="C30" s="145">
        <f>Rozpocet!I227</f>
        <v>0</v>
      </c>
      <c r="D30" s="146">
        <f>Rozpocet!K227</f>
        <v>0.22193</v>
      </c>
      <c r="E30" s="146">
        <f>Rozpocet!M227</f>
        <v>0.740558</v>
      </c>
    </row>
    <row r="31" spans="1:5" s="142" customFormat="1" ht="12.75" customHeight="1">
      <c r="A31" s="143" t="str">
        <f>Rozpocet!D258</f>
        <v>771</v>
      </c>
      <c r="B31" s="144" t="str">
        <f>Rozpocet!E258</f>
        <v>Podlahy z dlaždic</v>
      </c>
      <c r="C31" s="145">
        <f>Rozpocet!I258</f>
        <v>0</v>
      </c>
      <c r="D31" s="146">
        <f>Rozpocet!K258</f>
        <v>0.8189394999999999</v>
      </c>
      <c r="E31" s="146">
        <f>Rozpocet!M258</f>
        <v>0</v>
      </c>
    </row>
    <row r="32" spans="1:5" s="142" customFormat="1" ht="12.75" customHeight="1">
      <c r="A32" s="143" t="str">
        <f>Rozpocet!D272</f>
        <v>775</v>
      </c>
      <c r="B32" s="144" t="str">
        <f>Rozpocet!E272</f>
        <v>Podlahy skládané (parkety, vlysy, lamely aj.)</v>
      </c>
      <c r="C32" s="145">
        <f>Rozpocet!I272</f>
        <v>0</v>
      </c>
      <c r="D32" s="146">
        <f>Rozpocet!K272</f>
        <v>0.00075</v>
      </c>
      <c r="E32" s="146">
        <f>Rozpocet!M272</f>
        <v>0</v>
      </c>
    </row>
    <row r="33" spans="1:5" s="142" customFormat="1" ht="12.75" customHeight="1">
      <c r="A33" s="143" t="str">
        <f>Rozpocet!D277</f>
        <v>776</v>
      </c>
      <c r="B33" s="144" t="str">
        <f>Rozpocet!E277</f>
        <v>Podlahy povlakové</v>
      </c>
      <c r="C33" s="145">
        <f>Rozpocet!I277</f>
        <v>0</v>
      </c>
      <c r="D33" s="146">
        <f>Rozpocet!K277</f>
        <v>0</v>
      </c>
      <c r="E33" s="146">
        <f>Rozpocet!M277</f>
        <v>0.003</v>
      </c>
    </row>
    <row r="34" spans="1:5" s="142" customFormat="1" ht="12.75" customHeight="1">
      <c r="A34" s="143" t="str">
        <f>Rozpocet!D279</f>
        <v>777</v>
      </c>
      <c r="B34" s="144" t="str">
        <f>Rozpocet!E279</f>
        <v>Podlahy lité</v>
      </c>
      <c r="C34" s="145">
        <f>Rozpocet!I279</f>
        <v>0</v>
      </c>
      <c r="D34" s="146">
        <f>Rozpocet!K279</f>
        <v>0.0632</v>
      </c>
      <c r="E34" s="146">
        <f>Rozpocet!M279</f>
        <v>0</v>
      </c>
    </row>
    <row r="35" spans="1:5" s="142" customFormat="1" ht="12.75" customHeight="1">
      <c r="A35" s="143" t="str">
        <f>Rozpocet!D282</f>
        <v>781</v>
      </c>
      <c r="B35" s="144" t="str">
        <f>Rozpocet!E282</f>
        <v>Dokončovací práce - obklady keramické</v>
      </c>
      <c r="C35" s="145">
        <f>Rozpocet!I282</f>
        <v>0</v>
      </c>
      <c r="D35" s="146">
        <f>Rozpocet!K282</f>
        <v>2.79968</v>
      </c>
      <c r="E35" s="146">
        <f>Rozpocet!M282</f>
        <v>0</v>
      </c>
    </row>
    <row r="36" spans="1:5" s="142" customFormat="1" ht="12.75" customHeight="1">
      <c r="A36" s="143" t="str">
        <f>Rozpocet!D296</f>
        <v>783</v>
      </c>
      <c r="B36" s="144" t="str">
        <f>Rozpocet!E296</f>
        <v>Dokončovací práce - nátěry</v>
      </c>
      <c r="C36" s="145">
        <f>Rozpocet!I296</f>
        <v>0</v>
      </c>
      <c r="D36" s="146">
        <f>Rozpocet!K296</f>
        <v>0.01797</v>
      </c>
      <c r="E36" s="146">
        <f>Rozpocet!M296</f>
        <v>0</v>
      </c>
    </row>
    <row r="37" spans="1:5" s="142" customFormat="1" ht="12.75" customHeight="1">
      <c r="A37" s="143" t="str">
        <f>Rozpocet!D306</f>
        <v>784</v>
      </c>
      <c r="B37" s="144" t="str">
        <f>Rozpocet!E306</f>
        <v>Dokončovací práce - malby a tapety</v>
      </c>
      <c r="C37" s="145">
        <f>Rozpocet!I306</f>
        <v>0</v>
      </c>
      <c r="D37" s="146">
        <f>Rozpocet!K306</f>
        <v>0.05806599999999999</v>
      </c>
      <c r="E37" s="146">
        <f>Rozpocet!M306</f>
        <v>0</v>
      </c>
    </row>
    <row r="38" spans="1:5" s="142" customFormat="1" ht="12.75" customHeight="1">
      <c r="A38" s="138" t="str">
        <f>Rozpocet!D315</f>
        <v>M</v>
      </c>
      <c r="B38" s="139" t="str">
        <f>Rozpocet!E315</f>
        <v>Práce a dodávky M</v>
      </c>
      <c r="C38" s="140">
        <f>Rozpocet!I315</f>
        <v>0</v>
      </c>
      <c r="D38" s="141">
        <f>Rozpocet!K315</f>
        <v>0</v>
      </c>
      <c r="E38" s="141">
        <f>Rozpocet!M315</f>
        <v>0</v>
      </c>
    </row>
    <row r="39" spans="1:5" s="142" customFormat="1" ht="12.75" customHeight="1">
      <c r="A39" s="143" t="str">
        <f>Rozpocet!D316</f>
        <v>21-M</v>
      </c>
      <c r="B39" s="144" t="str">
        <f>Rozpocet!E316</f>
        <v>Elektromontáže</v>
      </c>
      <c r="C39" s="145">
        <f>Rozpocet!I316</f>
        <v>0</v>
      </c>
      <c r="D39" s="146">
        <f>Rozpocet!K316</f>
        <v>0</v>
      </c>
      <c r="E39" s="146">
        <f>Rozpocet!M316</f>
        <v>0</v>
      </c>
    </row>
    <row r="40" spans="1:5" s="142" customFormat="1" ht="12.75" customHeight="1">
      <c r="A40" s="138" t="str">
        <f>Rozpocet!D341</f>
        <v>N00</v>
      </c>
      <c r="B40" s="139" t="str">
        <f>Rozpocet!E341</f>
        <v>Nepojmenované práce</v>
      </c>
      <c r="C40" s="140">
        <f>Rozpocet!I341</f>
        <v>0</v>
      </c>
      <c r="D40" s="141">
        <f>Rozpocet!K341</f>
        <v>0</v>
      </c>
      <c r="E40" s="141">
        <f>Rozpocet!M341</f>
        <v>0</v>
      </c>
    </row>
    <row r="41" spans="1:5" s="142" customFormat="1" ht="12.75" customHeight="1">
      <c r="A41" s="143" t="str">
        <f>Rozpocet!D342</f>
        <v>N01</v>
      </c>
      <c r="B41" s="144" t="str">
        <f>Rozpocet!E342</f>
        <v>Rezerva</v>
      </c>
      <c r="C41" s="145">
        <f>Rozpocet!I342</f>
        <v>0</v>
      </c>
      <c r="D41" s="146">
        <f>Rozpocet!K342</f>
        <v>0</v>
      </c>
      <c r="E41" s="146">
        <f>Rozpocet!M342</f>
        <v>0</v>
      </c>
    </row>
    <row r="42" spans="2:5" s="147" customFormat="1" ht="12.75" customHeight="1">
      <c r="B42" s="148" t="s">
        <v>91</v>
      </c>
      <c r="C42" s="149">
        <f>Rozpocet!I344</f>
        <v>0</v>
      </c>
      <c r="D42" s="150">
        <f>Rozpocet!K344</f>
        <v>15.4370999</v>
      </c>
      <c r="E42" s="150">
        <f>Rozpocet!M344</f>
        <v>17.323223000000006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4"/>
  <sheetViews>
    <sheetView showGridLines="0" defaultGridColor="0" colorId="8" workbookViewId="0" topLeftCell="A1">
      <pane ySplit="13" topLeftCell="A324" activePane="bottomLeft" state="frozen"/>
      <selection pane="topLeft" activeCell="A1" sqref="A1"/>
      <selection pane="bottomLeft" activeCell="H343" sqref="H343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5.4218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0" t="s">
        <v>92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22" t="s">
        <v>79</v>
      </c>
      <c r="B2" s="123"/>
      <c r="C2" s="123" t="str">
        <f>'Krycí list'!E5</f>
        <v>Rekonstrukce sociálek MD FXŠ</v>
      </c>
      <c r="D2" s="123"/>
      <c r="E2" s="123"/>
      <c r="F2" s="123"/>
      <c r="G2" s="123"/>
      <c r="H2" s="123"/>
      <c r="I2" s="123"/>
      <c r="J2" s="123"/>
      <c r="K2" s="123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22" t="s">
        <v>80</v>
      </c>
      <c r="B3" s="123"/>
      <c r="C3" s="123" t="str">
        <f>'Krycí list'!E7</f>
        <v>sociálky</v>
      </c>
      <c r="D3" s="123"/>
      <c r="E3" s="123"/>
      <c r="F3" s="123"/>
      <c r="G3" s="123"/>
      <c r="H3" s="123"/>
      <c r="I3" s="123"/>
      <c r="J3" s="123"/>
      <c r="K3" s="123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22" t="s">
        <v>81</v>
      </c>
      <c r="B4" s="123"/>
      <c r="C4" s="123" t="str">
        <f>'Krycí list'!E9</f>
        <v> </v>
      </c>
      <c r="D4" s="123"/>
      <c r="E4" s="123"/>
      <c r="F4" s="123"/>
      <c r="G4" s="123"/>
      <c r="H4" s="123"/>
      <c r="I4" s="123"/>
      <c r="J4" s="123"/>
      <c r="K4" s="123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23" t="s">
        <v>93</v>
      </c>
      <c r="B5" s="123"/>
      <c r="C5" s="123" t="str">
        <f>'Krycí list'!P5</f>
        <v> </v>
      </c>
      <c r="D5" s="123"/>
      <c r="E5" s="123"/>
      <c r="F5" s="123"/>
      <c r="G5" s="123"/>
      <c r="H5" s="123"/>
      <c r="I5" s="123"/>
      <c r="J5" s="123"/>
      <c r="K5" s="123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23" t="s">
        <v>83</v>
      </c>
      <c r="B7" s="123"/>
      <c r="C7" s="123" t="str">
        <f>'Krycí list'!E26</f>
        <v>MML</v>
      </c>
      <c r="D7" s="123"/>
      <c r="E7" s="123"/>
      <c r="F7" s="123"/>
      <c r="G7" s="123"/>
      <c r="H7" s="123"/>
      <c r="I7" s="123"/>
      <c r="J7" s="123"/>
      <c r="K7" s="123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23" t="s">
        <v>84</v>
      </c>
      <c r="B8" s="123"/>
      <c r="C8" s="123" t="str">
        <f>'Krycí list'!E28</f>
        <v>xxx</v>
      </c>
      <c r="D8" s="123"/>
      <c r="E8" s="123"/>
      <c r="F8" s="123"/>
      <c r="G8" s="123"/>
      <c r="H8" s="123"/>
      <c r="I8" s="123"/>
      <c r="J8" s="123"/>
      <c r="K8" s="123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23" t="s">
        <v>85</v>
      </c>
      <c r="B9" s="123"/>
      <c r="C9" s="123" t="s">
        <v>29</v>
      </c>
      <c r="D9" s="123"/>
      <c r="E9" s="123"/>
      <c r="F9" s="123"/>
      <c r="G9" s="123"/>
      <c r="H9" s="123"/>
      <c r="I9" s="123"/>
      <c r="J9" s="123"/>
      <c r="K9" s="123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7" t="s">
        <v>94</v>
      </c>
      <c r="B11" s="128" t="s">
        <v>95</v>
      </c>
      <c r="C11" s="128" t="s">
        <v>96</v>
      </c>
      <c r="D11" s="128" t="s">
        <v>97</v>
      </c>
      <c r="E11" s="128" t="s">
        <v>87</v>
      </c>
      <c r="F11" s="128" t="s">
        <v>98</v>
      </c>
      <c r="G11" s="128" t="s">
        <v>99</v>
      </c>
      <c r="H11" s="128" t="s">
        <v>100</v>
      </c>
      <c r="I11" s="128" t="s">
        <v>88</v>
      </c>
      <c r="J11" s="128" t="s">
        <v>101</v>
      </c>
      <c r="K11" s="128" t="s">
        <v>89</v>
      </c>
      <c r="L11" s="128" t="s">
        <v>102</v>
      </c>
      <c r="M11" s="128" t="s">
        <v>103</v>
      </c>
      <c r="N11" s="128" t="s">
        <v>104</v>
      </c>
      <c r="O11" s="153" t="s">
        <v>105</v>
      </c>
      <c r="P11" s="154" t="s">
        <v>106</v>
      </c>
      <c r="Q11" s="128"/>
      <c r="R11" s="128"/>
      <c r="S11" s="128"/>
      <c r="T11" s="155" t="s">
        <v>107</v>
      </c>
      <c r="U11" s="156"/>
    </row>
    <row r="12" spans="1:21" ht="11.25" customHeight="1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/>
      <c r="K12" s="132"/>
      <c r="L12" s="132"/>
      <c r="M12" s="132"/>
      <c r="N12" s="132">
        <v>10</v>
      </c>
      <c r="O12" s="157">
        <v>11</v>
      </c>
      <c r="P12" s="158">
        <v>12</v>
      </c>
      <c r="Q12" s="132"/>
      <c r="R12" s="132"/>
      <c r="S12" s="132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42" customFormat="1" ht="12.75" customHeight="1">
      <c r="A14" s="161"/>
      <c r="B14" s="162" t="s">
        <v>66</v>
      </c>
      <c r="C14" s="161"/>
      <c r="D14" s="161" t="s">
        <v>45</v>
      </c>
      <c r="E14" s="161" t="s">
        <v>108</v>
      </c>
      <c r="F14" s="161"/>
      <c r="G14" s="161"/>
      <c r="H14" s="161"/>
      <c r="I14" s="163">
        <f>I15+I24+I46+I77+I87</f>
        <v>0</v>
      </c>
      <c r="J14" s="161"/>
      <c r="K14" s="164">
        <f>K15+K24+K46+K77+K87</f>
        <v>10.502688</v>
      </c>
      <c r="L14" s="161"/>
      <c r="M14" s="164">
        <f>M15+M24+M46+M77+M87</f>
        <v>16.091100000000004</v>
      </c>
      <c r="N14" s="161"/>
      <c r="P14" s="139" t="s">
        <v>109</v>
      </c>
    </row>
    <row r="15" spans="2:16" s="142" customFormat="1" ht="12.75" customHeight="1">
      <c r="B15" s="143" t="s">
        <v>66</v>
      </c>
      <c r="D15" s="144" t="s">
        <v>110</v>
      </c>
      <c r="E15" s="144" t="s">
        <v>111</v>
      </c>
      <c r="I15" s="145">
        <f>SUM(I16:I23)</f>
        <v>0</v>
      </c>
      <c r="K15" s="146">
        <f>SUM(K16:K23)</f>
        <v>2.097709</v>
      </c>
      <c r="M15" s="146">
        <f>SUM(M16:M23)</f>
        <v>0</v>
      </c>
      <c r="P15" s="144" t="s">
        <v>112</v>
      </c>
    </row>
    <row r="16" spans="1:16" s="13" customFormat="1" ht="24" customHeight="1">
      <c r="A16" s="165" t="s">
        <v>112</v>
      </c>
      <c r="B16" s="165" t="s">
        <v>113</v>
      </c>
      <c r="C16" s="165" t="s">
        <v>114</v>
      </c>
      <c r="D16" s="166" t="s">
        <v>115</v>
      </c>
      <c r="E16" s="167" t="s">
        <v>116</v>
      </c>
      <c r="F16" s="165" t="s">
        <v>117</v>
      </c>
      <c r="G16" s="168">
        <v>2.5</v>
      </c>
      <c r="H16" s="169"/>
      <c r="I16" s="169">
        <f>ROUND(G16*H16,2)</f>
        <v>0</v>
      </c>
      <c r="J16" s="170">
        <v>0.05217</v>
      </c>
      <c r="K16" s="168">
        <f>G16*J16</f>
        <v>0.130425</v>
      </c>
      <c r="L16" s="170">
        <v>0</v>
      </c>
      <c r="M16" s="168">
        <f>G16*L16</f>
        <v>0</v>
      </c>
      <c r="N16" s="171">
        <v>21</v>
      </c>
      <c r="O16" s="172">
        <v>4</v>
      </c>
      <c r="P16" s="13" t="s">
        <v>118</v>
      </c>
    </row>
    <row r="17" spans="1:16" s="13" customFormat="1" ht="24" customHeight="1">
      <c r="A17" s="165" t="s">
        <v>118</v>
      </c>
      <c r="B17" s="165" t="s">
        <v>113</v>
      </c>
      <c r="C17" s="165" t="s">
        <v>114</v>
      </c>
      <c r="D17" s="166" t="s">
        <v>115</v>
      </c>
      <c r="E17" s="167" t="s">
        <v>116</v>
      </c>
      <c r="F17" s="165" t="s">
        <v>117</v>
      </c>
      <c r="G17" s="168">
        <v>3.5</v>
      </c>
      <c r="H17" s="169"/>
      <c r="I17" s="169">
        <f>ROUND(G17*H17,2)</f>
        <v>0</v>
      </c>
      <c r="J17" s="170">
        <v>0.05217</v>
      </c>
      <c r="K17" s="168">
        <f>G17*J17</f>
        <v>0.182595</v>
      </c>
      <c r="L17" s="170">
        <v>0</v>
      </c>
      <c r="M17" s="168">
        <f>G17*L17</f>
        <v>0</v>
      </c>
      <c r="N17" s="171">
        <v>21</v>
      </c>
      <c r="O17" s="172">
        <v>4</v>
      </c>
      <c r="P17" s="13" t="s">
        <v>118</v>
      </c>
    </row>
    <row r="18" spans="1:16" s="13" customFormat="1" ht="24" customHeight="1">
      <c r="A18" s="165" t="s">
        <v>110</v>
      </c>
      <c r="B18" s="165" t="s">
        <v>113</v>
      </c>
      <c r="C18" s="165" t="s">
        <v>114</v>
      </c>
      <c r="D18" s="166" t="s">
        <v>119</v>
      </c>
      <c r="E18" s="167" t="s">
        <v>120</v>
      </c>
      <c r="F18" s="165" t="s">
        <v>117</v>
      </c>
      <c r="G18" s="168">
        <v>5.5</v>
      </c>
      <c r="H18" s="169"/>
      <c r="I18" s="169">
        <f>ROUND(G18*H18,2)</f>
        <v>0</v>
      </c>
      <c r="J18" s="170">
        <v>0.08707</v>
      </c>
      <c r="K18" s="168">
        <f>G18*J18</f>
        <v>0.47888499999999995</v>
      </c>
      <c r="L18" s="170">
        <v>0</v>
      </c>
      <c r="M18" s="168">
        <f>G18*L18</f>
        <v>0</v>
      </c>
      <c r="N18" s="171">
        <v>21</v>
      </c>
      <c r="O18" s="172">
        <v>4</v>
      </c>
      <c r="P18" s="13" t="s">
        <v>118</v>
      </c>
    </row>
    <row r="19" spans="1:16" s="13" customFormat="1" ht="24" customHeight="1">
      <c r="A19" s="165" t="s">
        <v>121</v>
      </c>
      <c r="B19" s="165" t="s">
        <v>113</v>
      </c>
      <c r="C19" s="165" t="s">
        <v>114</v>
      </c>
      <c r="D19" s="166" t="s">
        <v>119</v>
      </c>
      <c r="E19" s="167" t="s">
        <v>120</v>
      </c>
      <c r="F19" s="165" t="s">
        <v>117</v>
      </c>
      <c r="G19" s="168">
        <v>3</v>
      </c>
      <c r="H19" s="169"/>
      <c r="I19" s="169">
        <f>ROUND(G19*H19,2)</f>
        <v>0</v>
      </c>
      <c r="J19" s="170">
        <v>0.08707</v>
      </c>
      <c r="K19" s="168">
        <f>G19*J19</f>
        <v>0.26121</v>
      </c>
      <c r="L19" s="170">
        <v>0</v>
      </c>
      <c r="M19" s="168">
        <f>G19*L19</f>
        <v>0</v>
      </c>
      <c r="N19" s="171">
        <v>21</v>
      </c>
      <c r="O19" s="172">
        <v>4</v>
      </c>
      <c r="P19" s="13" t="s">
        <v>118</v>
      </c>
    </row>
    <row r="20" spans="1:16" s="13" customFormat="1" ht="24" customHeight="1">
      <c r="A20" s="165" t="s">
        <v>122</v>
      </c>
      <c r="B20" s="165" t="s">
        <v>113</v>
      </c>
      <c r="C20" s="165" t="s">
        <v>114</v>
      </c>
      <c r="D20" s="166" t="s">
        <v>123</v>
      </c>
      <c r="E20" s="167" t="s">
        <v>124</v>
      </c>
      <c r="F20" s="165" t="s">
        <v>117</v>
      </c>
      <c r="G20" s="168">
        <v>2.7</v>
      </c>
      <c r="H20" s="169"/>
      <c r="I20" s="169">
        <f>ROUND(G20*H20,2)</f>
        <v>0</v>
      </c>
      <c r="J20" s="170">
        <v>0.10422</v>
      </c>
      <c r="K20" s="168">
        <f>G20*J20</f>
        <v>0.281394</v>
      </c>
      <c r="L20" s="170">
        <v>0</v>
      </c>
      <c r="M20" s="168">
        <f>G20*L20</f>
        <v>0</v>
      </c>
      <c r="N20" s="171">
        <v>21</v>
      </c>
      <c r="O20" s="172">
        <v>4</v>
      </c>
      <c r="P20" s="13" t="s">
        <v>118</v>
      </c>
    </row>
    <row r="21" spans="1:16" s="13" customFormat="1" ht="24" customHeight="1">
      <c r="A21" s="165" t="s">
        <v>125</v>
      </c>
      <c r="B21" s="165" t="s">
        <v>113</v>
      </c>
      <c r="C21" s="165" t="s">
        <v>114</v>
      </c>
      <c r="D21" s="166" t="s">
        <v>126</v>
      </c>
      <c r="E21" s="167" t="s">
        <v>127</v>
      </c>
      <c r="F21" s="165" t="s">
        <v>117</v>
      </c>
      <c r="G21" s="168">
        <v>4.5</v>
      </c>
      <c r="H21" s="169"/>
      <c r="I21" s="169">
        <f>ROUND(G21*H21,2)</f>
        <v>0</v>
      </c>
      <c r="J21" s="170">
        <v>0.0848</v>
      </c>
      <c r="K21" s="168">
        <f>G21*J21</f>
        <v>0.3816</v>
      </c>
      <c r="L21" s="170">
        <v>0</v>
      </c>
      <c r="M21" s="168">
        <f>G21*L21</f>
        <v>0</v>
      </c>
      <c r="N21" s="171">
        <v>21</v>
      </c>
      <c r="O21" s="172">
        <v>4</v>
      </c>
      <c r="P21" s="13" t="s">
        <v>118</v>
      </c>
    </row>
    <row r="22" spans="1:16" s="13" customFormat="1" ht="24" customHeight="1">
      <c r="A22" s="165" t="s">
        <v>128</v>
      </c>
      <c r="B22" s="165" t="s">
        <v>113</v>
      </c>
      <c r="C22" s="165" t="s">
        <v>114</v>
      </c>
      <c r="D22" s="166" t="s">
        <v>126</v>
      </c>
      <c r="E22" s="167" t="s">
        <v>127</v>
      </c>
      <c r="F22" s="165" t="s">
        <v>117</v>
      </c>
      <c r="G22" s="168">
        <v>2</v>
      </c>
      <c r="H22" s="169"/>
      <c r="I22" s="169">
        <f>ROUND(G22*H22,2)</f>
        <v>0</v>
      </c>
      <c r="J22" s="170">
        <v>0.0848</v>
      </c>
      <c r="K22" s="168">
        <f>G22*J22</f>
        <v>0.1696</v>
      </c>
      <c r="L22" s="170">
        <v>0</v>
      </c>
      <c r="M22" s="168">
        <f>G22*L22</f>
        <v>0</v>
      </c>
      <c r="N22" s="171">
        <v>21</v>
      </c>
      <c r="O22" s="172">
        <v>4</v>
      </c>
      <c r="P22" s="13" t="s">
        <v>118</v>
      </c>
    </row>
    <row r="23" spans="1:16" s="13" customFormat="1" ht="24" customHeight="1">
      <c r="A23" s="165" t="s">
        <v>129</v>
      </c>
      <c r="B23" s="165" t="s">
        <v>113</v>
      </c>
      <c r="C23" s="165" t="s">
        <v>114</v>
      </c>
      <c r="D23" s="166" t="s">
        <v>126</v>
      </c>
      <c r="E23" s="167" t="s">
        <v>127</v>
      </c>
      <c r="F23" s="165" t="s">
        <v>117</v>
      </c>
      <c r="G23" s="168">
        <v>2.5</v>
      </c>
      <c r="H23" s="169"/>
      <c r="I23" s="169">
        <f>ROUND(G23*H23,2)</f>
        <v>0</v>
      </c>
      <c r="J23" s="170">
        <v>0.0848</v>
      </c>
      <c r="K23" s="168">
        <f>G23*J23</f>
        <v>0.212</v>
      </c>
      <c r="L23" s="170">
        <v>0</v>
      </c>
      <c r="M23" s="168">
        <f>G23*L23</f>
        <v>0</v>
      </c>
      <c r="N23" s="171">
        <v>21</v>
      </c>
      <c r="O23" s="172">
        <v>4</v>
      </c>
      <c r="P23" s="13" t="s">
        <v>118</v>
      </c>
    </row>
    <row r="24" spans="2:16" s="142" customFormat="1" ht="12.75" customHeight="1">
      <c r="B24" s="143" t="s">
        <v>66</v>
      </c>
      <c r="D24" s="144" t="s">
        <v>125</v>
      </c>
      <c r="E24" s="144" t="s">
        <v>130</v>
      </c>
      <c r="I24" s="145">
        <f>SUM(I25:I45)</f>
        <v>0</v>
      </c>
      <c r="K24" s="146">
        <f>SUM(K25:K45)</f>
        <v>8.391229</v>
      </c>
      <c r="M24" s="146">
        <f>SUM(M25:M45)</f>
        <v>0</v>
      </c>
      <c r="P24" s="144" t="s">
        <v>112</v>
      </c>
    </row>
    <row r="25" spans="1:16" s="13" customFormat="1" ht="24" customHeight="1">
      <c r="A25" s="165" t="s">
        <v>131</v>
      </c>
      <c r="B25" s="165" t="s">
        <v>113</v>
      </c>
      <c r="C25" s="165" t="s">
        <v>132</v>
      </c>
      <c r="D25" s="166" t="s">
        <v>133</v>
      </c>
      <c r="E25" s="167" t="s">
        <v>134</v>
      </c>
      <c r="F25" s="165" t="s">
        <v>117</v>
      </c>
      <c r="G25" s="168">
        <v>25</v>
      </c>
      <c r="H25" s="169"/>
      <c r="I25" s="169">
        <f>ROUND(G25*H25,2)</f>
        <v>0</v>
      </c>
      <c r="J25" s="170">
        <v>0.0057</v>
      </c>
      <c r="K25" s="168">
        <f>G25*J25</f>
        <v>0.14250000000000002</v>
      </c>
      <c r="L25" s="170">
        <v>0</v>
      </c>
      <c r="M25" s="168">
        <f>G25*L25</f>
        <v>0</v>
      </c>
      <c r="N25" s="171">
        <v>21</v>
      </c>
      <c r="O25" s="172">
        <v>4</v>
      </c>
      <c r="P25" s="13" t="s">
        <v>118</v>
      </c>
    </row>
    <row r="26" spans="1:16" s="13" customFormat="1" ht="24" customHeight="1">
      <c r="A26" s="165" t="s">
        <v>135</v>
      </c>
      <c r="B26" s="165" t="s">
        <v>113</v>
      </c>
      <c r="C26" s="165" t="s">
        <v>132</v>
      </c>
      <c r="D26" s="166" t="s">
        <v>133</v>
      </c>
      <c r="E26" s="167" t="s">
        <v>134</v>
      </c>
      <c r="F26" s="165" t="s">
        <v>117</v>
      </c>
      <c r="G26" s="168">
        <v>6</v>
      </c>
      <c r="H26" s="169"/>
      <c r="I26" s="169">
        <f>ROUND(G26*H26,2)</f>
        <v>0</v>
      </c>
      <c r="J26" s="170">
        <v>0.0057</v>
      </c>
      <c r="K26" s="168">
        <f>G26*J26</f>
        <v>0.0342</v>
      </c>
      <c r="L26" s="170">
        <v>0</v>
      </c>
      <c r="M26" s="168">
        <f>G26*L26</f>
        <v>0</v>
      </c>
      <c r="N26" s="171">
        <v>21</v>
      </c>
      <c r="O26" s="172">
        <v>4</v>
      </c>
      <c r="P26" s="13" t="s">
        <v>118</v>
      </c>
    </row>
    <row r="27" spans="1:16" s="13" customFormat="1" ht="24" customHeight="1">
      <c r="A27" s="165" t="s">
        <v>136</v>
      </c>
      <c r="B27" s="165" t="s">
        <v>113</v>
      </c>
      <c r="C27" s="165" t="s">
        <v>132</v>
      </c>
      <c r="D27" s="166" t="s">
        <v>133</v>
      </c>
      <c r="E27" s="167" t="s">
        <v>134</v>
      </c>
      <c r="F27" s="165" t="s">
        <v>117</v>
      </c>
      <c r="G27" s="168">
        <v>20</v>
      </c>
      <c r="H27" s="169"/>
      <c r="I27" s="169">
        <f>ROUND(G27*H27,2)</f>
        <v>0</v>
      </c>
      <c r="J27" s="170">
        <v>0.0057</v>
      </c>
      <c r="K27" s="168">
        <f>G27*J27</f>
        <v>0.114</v>
      </c>
      <c r="L27" s="170">
        <v>0</v>
      </c>
      <c r="M27" s="168">
        <f>G27*L27</f>
        <v>0</v>
      </c>
      <c r="N27" s="171">
        <v>21</v>
      </c>
      <c r="O27" s="172">
        <v>4</v>
      </c>
      <c r="P27" s="13" t="s">
        <v>118</v>
      </c>
    </row>
    <row r="28" spans="1:16" s="13" customFormat="1" ht="24" customHeight="1">
      <c r="A28" s="165" t="s">
        <v>137</v>
      </c>
      <c r="B28" s="165" t="s">
        <v>113</v>
      </c>
      <c r="C28" s="165" t="s">
        <v>114</v>
      </c>
      <c r="D28" s="166" t="s">
        <v>138</v>
      </c>
      <c r="E28" s="167" t="s">
        <v>139</v>
      </c>
      <c r="F28" s="165" t="s">
        <v>117</v>
      </c>
      <c r="G28" s="168">
        <v>36.5</v>
      </c>
      <c r="H28" s="169"/>
      <c r="I28" s="169">
        <f>ROUND(G28*H28,2)</f>
        <v>0</v>
      </c>
      <c r="J28" s="170">
        <v>0.01575</v>
      </c>
      <c r="K28" s="168">
        <f>G28*J28</f>
        <v>0.574875</v>
      </c>
      <c r="L28" s="170">
        <v>0</v>
      </c>
      <c r="M28" s="168">
        <f>G28*L28</f>
        <v>0</v>
      </c>
      <c r="N28" s="171">
        <v>21</v>
      </c>
      <c r="O28" s="172">
        <v>4</v>
      </c>
      <c r="P28" s="13" t="s">
        <v>118</v>
      </c>
    </row>
    <row r="29" spans="1:16" s="13" customFormat="1" ht="24" customHeight="1">
      <c r="A29" s="165" t="s">
        <v>140</v>
      </c>
      <c r="B29" s="165" t="s">
        <v>113</v>
      </c>
      <c r="C29" s="165" t="s">
        <v>114</v>
      </c>
      <c r="D29" s="166" t="s">
        <v>138</v>
      </c>
      <c r="E29" s="167" t="s">
        <v>139</v>
      </c>
      <c r="F29" s="165" t="s">
        <v>117</v>
      </c>
      <c r="G29" s="168">
        <v>8</v>
      </c>
      <c r="H29" s="169"/>
      <c r="I29" s="169">
        <f>ROUND(G29*H29,2)</f>
        <v>0</v>
      </c>
      <c r="J29" s="170">
        <v>0.01575</v>
      </c>
      <c r="K29" s="168">
        <f>G29*J29</f>
        <v>0.126</v>
      </c>
      <c r="L29" s="170">
        <v>0</v>
      </c>
      <c r="M29" s="168">
        <f>G29*L29</f>
        <v>0</v>
      </c>
      <c r="N29" s="171">
        <v>21</v>
      </c>
      <c r="O29" s="172">
        <v>4</v>
      </c>
      <c r="P29" s="13" t="s">
        <v>118</v>
      </c>
    </row>
    <row r="30" spans="1:16" s="13" customFormat="1" ht="24" customHeight="1">
      <c r="A30" s="165" t="s">
        <v>141</v>
      </c>
      <c r="B30" s="165" t="s">
        <v>113</v>
      </c>
      <c r="C30" s="165" t="s">
        <v>114</v>
      </c>
      <c r="D30" s="166" t="s">
        <v>138</v>
      </c>
      <c r="E30" s="167" t="s">
        <v>139</v>
      </c>
      <c r="F30" s="165" t="s">
        <v>117</v>
      </c>
      <c r="G30" s="168">
        <v>25</v>
      </c>
      <c r="H30" s="169"/>
      <c r="I30" s="169">
        <f>ROUND(G30*H30,2)</f>
        <v>0</v>
      </c>
      <c r="J30" s="170">
        <v>0.01575</v>
      </c>
      <c r="K30" s="168">
        <f>G30*J30</f>
        <v>0.39375</v>
      </c>
      <c r="L30" s="170">
        <v>0</v>
      </c>
      <c r="M30" s="168">
        <f>G30*L30</f>
        <v>0</v>
      </c>
      <c r="N30" s="171">
        <v>21</v>
      </c>
      <c r="O30" s="172">
        <v>4</v>
      </c>
      <c r="P30" s="13" t="s">
        <v>118</v>
      </c>
    </row>
    <row r="31" spans="1:16" s="13" customFormat="1" ht="13.5" customHeight="1">
      <c r="A31" s="165" t="s">
        <v>142</v>
      </c>
      <c r="B31" s="165" t="s">
        <v>113</v>
      </c>
      <c r="C31" s="165" t="s">
        <v>114</v>
      </c>
      <c r="D31" s="166" t="s">
        <v>143</v>
      </c>
      <c r="E31" s="167" t="s">
        <v>144</v>
      </c>
      <c r="F31" s="165" t="s">
        <v>117</v>
      </c>
      <c r="G31" s="168">
        <v>73</v>
      </c>
      <c r="H31" s="169"/>
      <c r="I31" s="169">
        <f>ROUND(G31*H31,2)</f>
        <v>0</v>
      </c>
      <c r="J31" s="170">
        <v>0.01575</v>
      </c>
      <c r="K31" s="168">
        <f>G31*J31</f>
        <v>1.14975</v>
      </c>
      <c r="L31" s="170">
        <v>0</v>
      </c>
      <c r="M31" s="168">
        <f>G31*L31</f>
        <v>0</v>
      </c>
      <c r="N31" s="171">
        <v>21</v>
      </c>
      <c r="O31" s="172">
        <v>4</v>
      </c>
      <c r="P31" s="13" t="s">
        <v>118</v>
      </c>
    </row>
    <row r="32" spans="1:16" s="13" customFormat="1" ht="13.5" customHeight="1">
      <c r="A32" s="165" t="s">
        <v>145</v>
      </c>
      <c r="B32" s="165" t="s">
        <v>113</v>
      </c>
      <c r="C32" s="165" t="s">
        <v>114</v>
      </c>
      <c r="D32" s="166" t="s">
        <v>143</v>
      </c>
      <c r="E32" s="167" t="s">
        <v>144</v>
      </c>
      <c r="F32" s="165" t="s">
        <v>117</v>
      </c>
      <c r="G32" s="168">
        <v>15</v>
      </c>
      <c r="H32" s="169"/>
      <c r="I32" s="169">
        <f>ROUND(G32*H32,2)</f>
        <v>0</v>
      </c>
      <c r="J32" s="170">
        <v>0.01575</v>
      </c>
      <c r="K32" s="168">
        <f>G32*J32</f>
        <v>0.23625000000000002</v>
      </c>
      <c r="L32" s="170">
        <v>0</v>
      </c>
      <c r="M32" s="168">
        <f>G32*L32</f>
        <v>0</v>
      </c>
      <c r="N32" s="171">
        <v>21</v>
      </c>
      <c r="O32" s="172">
        <v>4</v>
      </c>
      <c r="P32" s="13" t="s">
        <v>118</v>
      </c>
    </row>
    <row r="33" spans="1:16" s="13" customFormat="1" ht="13.5" customHeight="1">
      <c r="A33" s="165" t="s">
        <v>146</v>
      </c>
      <c r="B33" s="165" t="s">
        <v>113</v>
      </c>
      <c r="C33" s="165" t="s">
        <v>114</v>
      </c>
      <c r="D33" s="166" t="s">
        <v>143</v>
      </c>
      <c r="E33" s="167" t="s">
        <v>144</v>
      </c>
      <c r="F33" s="165" t="s">
        <v>117</v>
      </c>
      <c r="G33" s="168">
        <v>72</v>
      </c>
      <c r="H33" s="169"/>
      <c r="I33" s="169">
        <f>ROUND(G33*H33,2)</f>
        <v>0</v>
      </c>
      <c r="J33" s="170">
        <v>0.01575</v>
      </c>
      <c r="K33" s="168">
        <f>G33*J33</f>
        <v>1.134</v>
      </c>
      <c r="L33" s="170">
        <v>0</v>
      </c>
      <c r="M33" s="168">
        <f>G33*L33</f>
        <v>0</v>
      </c>
      <c r="N33" s="171">
        <v>21</v>
      </c>
      <c r="O33" s="172">
        <v>4</v>
      </c>
      <c r="P33" s="13" t="s">
        <v>118</v>
      </c>
    </row>
    <row r="34" spans="1:16" s="13" customFormat="1" ht="24" customHeight="1">
      <c r="A34" s="165" t="s">
        <v>147</v>
      </c>
      <c r="B34" s="165" t="s">
        <v>113</v>
      </c>
      <c r="C34" s="165" t="s">
        <v>114</v>
      </c>
      <c r="D34" s="166" t="s">
        <v>148</v>
      </c>
      <c r="E34" s="167" t="s">
        <v>149</v>
      </c>
      <c r="F34" s="165" t="s">
        <v>117</v>
      </c>
      <c r="G34" s="168">
        <v>16</v>
      </c>
      <c r="H34" s="169"/>
      <c r="I34" s="169">
        <f>ROUND(G34*H34,2)</f>
        <v>0</v>
      </c>
      <c r="J34" s="170">
        <v>0.01838</v>
      </c>
      <c r="K34" s="168">
        <f>G34*J34</f>
        <v>0.29408</v>
      </c>
      <c r="L34" s="170">
        <v>0</v>
      </c>
      <c r="M34" s="168">
        <f>G34*L34</f>
        <v>0</v>
      </c>
      <c r="N34" s="171">
        <v>21</v>
      </c>
      <c r="O34" s="172">
        <v>4</v>
      </c>
      <c r="P34" s="13" t="s">
        <v>118</v>
      </c>
    </row>
    <row r="35" spans="1:16" s="13" customFormat="1" ht="24" customHeight="1">
      <c r="A35" s="165" t="s">
        <v>150</v>
      </c>
      <c r="B35" s="165" t="s">
        <v>113</v>
      </c>
      <c r="C35" s="165" t="s">
        <v>114</v>
      </c>
      <c r="D35" s="166" t="s">
        <v>148</v>
      </c>
      <c r="E35" s="167" t="s">
        <v>149</v>
      </c>
      <c r="F35" s="165" t="s">
        <v>117</v>
      </c>
      <c r="G35" s="168">
        <v>6</v>
      </c>
      <c r="H35" s="169"/>
      <c r="I35" s="169">
        <f>ROUND(G35*H35,2)</f>
        <v>0</v>
      </c>
      <c r="J35" s="170">
        <v>0.01838</v>
      </c>
      <c r="K35" s="168">
        <f>G35*J35</f>
        <v>0.11028</v>
      </c>
      <c r="L35" s="170">
        <v>0</v>
      </c>
      <c r="M35" s="168">
        <f>G35*L35</f>
        <v>0</v>
      </c>
      <c r="N35" s="171">
        <v>21</v>
      </c>
      <c r="O35" s="172">
        <v>4</v>
      </c>
      <c r="P35" s="13" t="s">
        <v>118</v>
      </c>
    </row>
    <row r="36" spans="1:16" s="13" customFormat="1" ht="13.5" customHeight="1">
      <c r="A36" s="165" t="s">
        <v>151</v>
      </c>
      <c r="B36" s="165" t="s">
        <v>113</v>
      </c>
      <c r="C36" s="165" t="s">
        <v>114</v>
      </c>
      <c r="D36" s="166" t="s">
        <v>152</v>
      </c>
      <c r="E36" s="167" t="s">
        <v>153</v>
      </c>
      <c r="F36" s="165" t="s">
        <v>117</v>
      </c>
      <c r="G36" s="168">
        <v>60</v>
      </c>
      <c r="H36" s="169"/>
      <c r="I36" s="169">
        <f>ROUND(G36*H36,2)</f>
        <v>0</v>
      </c>
      <c r="J36" s="170">
        <v>0.00012</v>
      </c>
      <c r="K36" s="168">
        <f>G36*J36</f>
        <v>0.0072</v>
      </c>
      <c r="L36" s="170">
        <v>0</v>
      </c>
      <c r="M36" s="168">
        <f>G36*L36</f>
        <v>0</v>
      </c>
      <c r="N36" s="171">
        <v>21</v>
      </c>
      <c r="O36" s="172">
        <v>4</v>
      </c>
      <c r="P36" s="13" t="s">
        <v>118</v>
      </c>
    </row>
    <row r="37" spans="1:16" s="13" customFormat="1" ht="13.5" customHeight="1">
      <c r="A37" s="165" t="s">
        <v>154</v>
      </c>
      <c r="B37" s="165" t="s">
        <v>113</v>
      </c>
      <c r="C37" s="165" t="s">
        <v>114</v>
      </c>
      <c r="D37" s="166" t="s">
        <v>152</v>
      </c>
      <c r="E37" s="167" t="s">
        <v>153</v>
      </c>
      <c r="F37" s="165" t="s">
        <v>117</v>
      </c>
      <c r="G37" s="168">
        <v>30</v>
      </c>
      <c r="H37" s="169"/>
      <c r="I37" s="169">
        <f>ROUND(G37*H37,2)</f>
        <v>0</v>
      </c>
      <c r="J37" s="170">
        <v>0.00012</v>
      </c>
      <c r="K37" s="168">
        <f>G37*J37</f>
        <v>0.0036</v>
      </c>
      <c r="L37" s="170">
        <v>0</v>
      </c>
      <c r="M37" s="168">
        <f>G37*L37</f>
        <v>0</v>
      </c>
      <c r="N37" s="171">
        <v>21</v>
      </c>
      <c r="O37" s="172">
        <v>4</v>
      </c>
      <c r="P37" s="13" t="s">
        <v>118</v>
      </c>
    </row>
    <row r="38" spans="1:16" s="13" customFormat="1" ht="13.5" customHeight="1">
      <c r="A38" s="165" t="s">
        <v>155</v>
      </c>
      <c r="B38" s="165" t="s">
        <v>113</v>
      </c>
      <c r="C38" s="165" t="s">
        <v>114</v>
      </c>
      <c r="D38" s="166" t="s">
        <v>152</v>
      </c>
      <c r="E38" s="167" t="s">
        <v>153</v>
      </c>
      <c r="F38" s="165" t="s">
        <v>117</v>
      </c>
      <c r="G38" s="168">
        <v>40</v>
      </c>
      <c r="H38" s="169"/>
      <c r="I38" s="169">
        <f>ROUND(G38*H38,2)</f>
        <v>0</v>
      </c>
      <c r="J38" s="170">
        <v>0.00012</v>
      </c>
      <c r="K38" s="168">
        <f>G38*J38</f>
        <v>0.0048000000000000004</v>
      </c>
      <c r="L38" s="170">
        <v>0</v>
      </c>
      <c r="M38" s="168">
        <f>G38*L38</f>
        <v>0</v>
      </c>
      <c r="N38" s="171">
        <v>21</v>
      </c>
      <c r="O38" s="172">
        <v>4</v>
      </c>
      <c r="P38" s="13" t="s">
        <v>118</v>
      </c>
    </row>
    <row r="39" spans="1:16" s="13" customFormat="1" ht="24" customHeight="1">
      <c r="A39" s="165" t="s">
        <v>156</v>
      </c>
      <c r="B39" s="165" t="s">
        <v>113</v>
      </c>
      <c r="C39" s="165" t="s">
        <v>132</v>
      </c>
      <c r="D39" s="166" t="s">
        <v>157</v>
      </c>
      <c r="E39" s="167" t="s">
        <v>158</v>
      </c>
      <c r="F39" s="165" t="s">
        <v>159</v>
      </c>
      <c r="G39" s="168">
        <v>4</v>
      </c>
      <c r="H39" s="169"/>
      <c r="I39" s="169">
        <f>ROUND(G39*H39,2)</f>
        <v>0</v>
      </c>
      <c r="J39" s="170">
        <v>0.0015</v>
      </c>
      <c r="K39" s="168">
        <f>G39*J39</f>
        <v>0.006</v>
      </c>
      <c r="L39" s="170">
        <v>0</v>
      </c>
      <c r="M39" s="168">
        <f>G39*L39</f>
        <v>0</v>
      </c>
      <c r="N39" s="171">
        <v>21</v>
      </c>
      <c r="O39" s="172">
        <v>4</v>
      </c>
      <c r="P39" s="13" t="s">
        <v>118</v>
      </c>
    </row>
    <row r="40" spans="1:16" s="13" customFormat="1" ht="24" customHeight="1">
      <c r="A40" s="165" t="s">
        <v>160</v>
      </c>
      <c r="B40" s="165" t="s">
        <v>113</v>
      </c>
      <c r="C40" s="165" t="s">
        <v>132</v>
      </c>
      <c r="D40" s="166" t="s">
        <v>157</v>
      </c>
      <c r="E40" s="167" t="s">
        <v>158</v>
      </c>
      <c r="F40" s="165" t="s">
        <v>159</v>
      </c>
      <c r="G40" s="168">
        <v>2</v>
      </c>
      <c r="H40" s="169"/>
      <c r="I40" s="169">
        <f>ROUND(G40*H40,2)</f>
        <v>0</v>
      </c>
      <c r="J40" s="170">
        <v>0.0015</v>
      </c>
      <c r="K40" s="168">
        <f>G40*J40</f>
        <v>0.003</v>
      </c>
      <c r="L40" s="170">
        <v>0</v>
      </c>
      <c r="M40" s="168">
        <f>G40*L40</f>
        <v>0</v>
      </c>
      <c r="N40" s="171">
        <v>21</v>
      </c>
      <c r="O40" s="172">
        <v>4</v>
      </c>
      <c r="P40" s="13" t="s">
        <v>118</v>
      </c>
    </row>
    <row r="41" spans="1:16" s="13" customFormat="1" ht="24" customHeight="1">
      <c r="A41" s="165" t="s">
        <v>161</v>
      </c>
      <c r="B41" s="165" t="s">
        <v>113</v>
      </c>
      <c r="C41" s="165" t="s">
        <v>132</v>
      </c>
      <c r="D41" s="166" t="s">
        <v>162</v>
      </c>
      <c r="E41" s="167" t="s">
        <v>163</v>
      </c>
      <c r="F41" s="165" t="s">
        <v>164</v>
      </c>
      <c r="G41" s="168">
        <v>0.2</v>
      </c>
      <c r="H41" s="169"/>
      <c r="I41" s="169">
        <f>ROUND(G41*H41,2)</f>
        <v>0</v>
      </c>
      <c r="J41" s="170">
        <v>2.25634</v>
      </c>
      <c r="K41" s="168">
        <f>G41*J41</f>
        <v>0.451268</v>
      </c>
      <c r="L41" s="170">
        <v>0</v>
      </c>
      <c r="M41" s="168">
        <f>G41*L41</f>
        <v>0</v>
      </c>
      <c r="N41" s="171">
        <v>21</v>
      </c>
      <c r="O41" s="172">
        <v>4</v>
      </c>
      <c r="P41" s="13" t="s">
        <v>118</v>
      </c>
    </row>
    <row r="42" spans="1:16" s="13" customFormat="1" ht="24" customHeight="1">
      <c r="A42" s="165" t="s">
        <v>165</v>
      </c>
      <c r="B42" s="165" t="s">
        <v>113</v>
      </c>
      <c r="C42" s="165" t="s">
        <v>114</v>
      </c>
      <c r="D42" s="166" t="s">
        <v>166</v>
      </c>
      <c r="E42" s="167" t="s">
        <v>167</v>
      </c>
      <c r="F42" s="165" t="s">
        <v>117</v>
      </c>
      <c r="G42" s="168">
        <v>6.5</v>
      </c>
      <c r="H42" s="169"/>
      <c r="I42" s="169">
        <f>ROUND(G42*H42,2)</f>
        <v>0</v>
      </c>
      <c r="J42" s="170">
        <v>0.04468</v>
      </c>
      <c r="K42" s="168">
        <f>G42*J42</f>
        <v>0.29042</v>
      </c>
      <c r="L42" s="170">
        <v>0</v>
      </c>
      <c r="M42" s="168">
        <f>G42*L42</f>
        <v>0</v>
      </c>
      <c r="N42" s="171">
        <v>21</v>
      </c>
      <c r="O42" s="172">
        <v>4</v>
      </c>
      <c r="P42" s="13" t="s">
        <v>118</v>
      </c>
    </row>
    <row r="43" spans="1:16" s="13" customFormat="1" ht="24" customHeight="1">
      <c r="A43" s="165" t="s">
        <v>168</v>
      </c>
      <c r="B43" s="165" t="s">
        <v>113</v>
      </c>
      <c r="C43" s="165" t="s">
        <v>114</v>
      </c>
      <c r="D43" s="166" t="s">
        <v>169</v>
      </c>
      <c r="E43" s="167" t="s">
        <v>170</v>
      </c>
      <c r="F43" s="165" t="s">
        <v>117</v>
      </c>
      <c r="G43" s="168">
        <v>16</v>
      </c>
      <c r="H43" s="169"/>
      <c r="I43" s="169">
        <f>ROUND(G43*H43,2)</f>
        <v>0</v>
      </c>
      <c r="J43" s="170">
        <v>0.08936</v>
      </c>
      <c r="K43" s="168">
        <f>G43*J43</f>
        <v>1.42976</v>
      </c>
      <c r="L43" s="170">
        <v>0</v>
      </c>
      <c r="M43" s="168">
        <f>G43*L43</f>
        <v>0</v>
      </c>
      <c r="N43" s="171">
        <v>21</v>
      </c>
      <c r="O43" s="172">
        <v>4</v>
      </c>
      <c r="P43" s="13" t="s">
        <v>118</v>
      </c>
    </row>
    <row r="44" spans="1:16" s="13" customFormat="1" ht="24" customHeight="1">
      <c r="A44" s="165" t="s">
        <v>171</v>
      </c>
      <c r="B44" s="165" t="s">
        <v>113</v>
      </c>
      <c r="C44" s="165" t="s">
        <v>114</v>
      </c>
      <c r="D44" s="166" t="s">
        <v>169</v>
      </c>
      <c r="E44" s="167" t="s">
        <v>170</v>
      </c>
      <c r="F44" s="165" t="s">
        <v>117</v>
      </c>
      <c r="G44" s="168">
        <v>4</v>
      </c>
      <c r="H44" s="169"/>
      <c r="I44" s="169">
        <f>ROUND(G44*H44,2)</f>
        <v>0</v>
      </c>
      <c r="J44" s="170">
        <v>0.08936</v>
      </c>
      <c r="K44" s="168">
        <f>G44*J44</f>
        <v>0.35744</v>
      </c>
      <c r="L44" s="170">
        <v>0</v>
      </c>
      <c r="M44" s="168">
        <f>G44*L44</f>
        <v>0</v>
      </c>
      <c r="N44" s="171">
        <v>21</v>
      </c>
      <c r="O44" s="172">
        <v>4</v>
      </c>
      <c r="P44" s="13" t="s">
        <v>118</v>
      </c>
    </row>
    <row r="45" spans="1:16" s="13" customFormat="1" ht="24" customHeight="1">
      <c r="A45" s="165" t="s">
        <v>172</v>
      </c>
      <c r="B45" s="165" t="s">
        <v>113</v>
      </c>
      <c r="C45" s="165" t="s">
        <v>114</v>
      </c>
      <c r="D45" s="166" t="s">
        <v>169</v>
      </c>
      <c r="E45" s="167" t="s">
        <v>170</v>
      </c>
      <c r="F45" s="165" t="s">
        <v>117</v>
      </c>
      <c r="G45" s="168">
        <v>17.1</v>
      </c>
      <c r="H45" s="169"/>
      <c r="I45" s="169">
        <f>ROUND(G45*H45,2)</f>
        <v>0</v>
      </c>
      <c r="J45" s="170">
        <v>0.08936</v>
      </c>
      <c r="K45" s="168">
        <f>G45*J45</f>
        <v>1.528056</v>
      </c>
      <c r="L45" s="170">
        <v>0</v>
      </c>
      <c r="M45" s="168">
        <f>G45*L45</f>
        <v>0</v>
      </c>
      <c r="N45" s="171">
        <v>21</v>
      </c>
      <c r="O45" s="172">
        <v>4</v>
      </c>
      <c r="P45" s="13" t="s">
        <v>118</v>
      </c>
    </row>
    <row r="46" spans="2:16" s="142" customFormat="1" ht="12.75" customHeight="1">
      <c r="B46" s="143" t="s">
        <v>66</v>
      </c>
      <c r="D46" s="144" t="s">
        <v>131</v>
      </c>
      <c r="E46" s="144" t="s">
        <v>173</v>
      </c>
      <c r="I46" s="145">
        <f>SUM(I47:I76)</f>
        <v>0</v>
      </c>
      <c r="K46" s="146">
        <f>SUM(K47:K76)</f>
        <v>0.013750000000000002</v>
      </c>
      <c r="M46" s="146">
        <f>SUM(M47:M76)</f>
        <v>16.091100000000004</v>
      </c>
      <c r="P46" s="144" t="s">
        <v>112</v>
      </c>
    </row>
    <row r="47" spans="1:16" s="13" customFormat="1" ht="24" customHeight="1">
      <c r="A47" s="165" t="s">
        <v>174</v>
      </c>
      <c r="B47" s="165" t="s">
        <v>113</v>
      </c>
      <c r="C47" s="165" t="s">
        <v>175</v>
      </c>
      <c r="D47" s="166" t="s">
        <v>176</v>
      </c>
      <c r="E47" s="167" t="s">
        <v>177</v>
      </c>
      <c r="F47" s="165" t="s">
        <v>117</v>
      </c>
      <c r="G47" s="168">
        <v>50</v>
      </c>
      <c r="H47" s="169"/>
      <c r="I47" s="169">
        <f>ROUND(G47*H47,2)</f>
        <v>0</v>
      </c>
      <c r="J47" s="170">
        <v>0.00013</v>
      </c>
      <c r="K47" s="168">
        <f>G47*J47</f>
        <v>0.0065</v>
      </c>
      <c r="L47" s="170">
        <v>0</v>
      </c>
      <c r="M47" s="168">
        <f>G47*L47</f>
        <v>0</v>
      </c>
      <c r="N47" s="171">
        <v>21</v>
      </c>
      <c r="O47" s="172">
        <v>4</v>
      </c>
      <c r="P47" s="13" t="s">
        <v>118</v>
      </c>
    </row>
    <row r="48" spans="1:16" s="13" customFormat="1" ht="24" customHeight="1">
      <c r="A48" s="165" t="s">
        <v>178</v>
      </c>
      <c r="B48" s="165" t="s">
        <v>113</v>
      </c>
      <c r="C48" s="165" t="s">
        <v>175</v>
      </c>
      <c r="D48" s="166" t="s">
        <v>176</v>
      </c>
      <c r="E48" s="167" t="s">
        <v>177</v>
      </c>
      <c r="F48" s="165" t="s">
        <v>117</v>
      </c>
      <c r="G48" s="168">
        <v>5</v>
      </c>
      <c r="H48" s="169"/>
      <c r="I48" s="169">
        <f>ROUND(G48*H48,2)</f>
        <v>0</v>
      </c>
      <c r="J48" s="170">
        <v>0.00013</v>
      </c>
      <c r="K48" s="168">
        <f>G48*J48</f>
        <v>0.00065</v>
      </c>
      <c r="L48" s="170">
        <v>0</v>
      </c>
      <c r="M48" s="168">
        <f>G48*L48</f>
        <v>0</v>
      </c>
      <c r="N48" s="171">
        <v>21</v>
      </c>
      <c r="O48" s="172">
        <v>4</v>
      </c>
      <c r="P48" s="13" t="s">
        <v>118</v>
      </c>
    </row>
    <row r="49" spans="1:16" s="13" customFormat="1" ht="24" customHeight="1">
      <c r="A49" s="165" t="s">
        <v>179</v>
      </c>
      <c r="B49" s="165" t="s">
        <v>113</v>
      </c>
      <c r="C49" s="165" t="s">
        <v>175</v>
      </c>
      <c r="D49" s="166" t="s">
        <v>176</v>
      </c>
      <c r="E49" s="167" t="s">
        <v>177</v>
      </c>
      <c r="F49" s="165" t="s">
        <v>117</v>
      </c>
      <c r="G49" s="168">
        <v>20</v>
      </c>
      <c r="H49" s="169"/>
      <c r="I49" s="169">
        <f>ROUND(G49*H49,2)</f>
        <v>0</v>
      </c>
      <c r="J49" s="170">
        <v>0.00013</v>
      </c>
      <c r="K49" s="168">
        <f>G49*J49</f>
        <v>0.0026</v>
      </c>
      <c r="L49" s="170">
        <v>0</v>
      </c>
      <c r="M49" s="168">
        <f>G49*L49</f>
        <v>0</v>
      </c>
      <c r="N49" s="171">
        <v>21</v>
      </c>
      <c r="O49" s="172">
        <v>4</v>
      </c>
      <c r="P49" s="13" t="s">
        <v>118</v>
      </c>
    </row>
    <row r="50" spans="1:16" s="13" customFormat="1" ht="24" customHeight="1">
      <c r="A50" s="165" t="s">
        <v>180</v>
      </c>
      <c r="B50" s="165" t="s">
        <v>113</v>
      </c>
      <c r="C50" s="165" t="s">
        <v>114</v>
      </c>
      <c r="D50" s="166" t="s">
        <v>181</v>
      </c>
      <c r="E50" s="167" t="s">
        <v>182</v>
      </c>
      <c r="F50" s="165" t="s">
        <v>117</v>
      </c>
      <c r="G50" s="168">
        <v>60</v>
      </c>
      <c r="H50" s="169"/>
      <c r="I50" s="169">
        <f>ROUND(G50*H50,2)</f>
        <v>0</v>
      </c>
      <c r="J50" s="170">
        <v>4E-05</v>
      </c>
      <c r="K50" s="168">
        <f>G50*J50</f>
        <v>0.0024000000000000002</v>
      </c>
      <c r="L50" s="170">
        <v>0</v>
      </c>
      <c r="M50" s="168">
        <f>G50*L50</f>
        <v>0</v>
      </c>
      <c r="N50" s="171">
        <v>21</v>
      </c>
      <c r="O50" s="172">
        <v>4</v>
      </c>
      <c r="P50" s="13" t="s">
        <v>118</v>
      </c>
    </row>
    <row r="51" spans="1:16" s="13" customFormat="1" ht="24" customHeight="1">
      <c r="A51" s="165" t="s">
        <v>183</v>
      </c>
      <c r="B51" s="165" t="s">
        <v>113</v>
      </c>
      <c r="C51" s="165" t="s">
        <v>114</v>
      </c>
      <c r="D51" s="166" t="s">
        <v>181</v>
      </c>
      <c r="E51" s="167" t="s">
        <v>182</v>
      </c>
      <c r="F51" s="165" t="s">
        <v>117</v>
      </c>
      <c r="G51" s="168">
        <v>10</v>
      </c>
      <c r="H51" s="169"/>
      <c r="I51" s="169">
        <f>ROUND(G51*H51,2)</f>
        <v>0</v>
      </c>
      <c r="J51" s="170">
        <v>4E-05</v>
      </c>
      <c r="K51" s="168">
        <f>G51*J51</f>
        <v>0.0004</v>
      </c>
      <c r="L51" s="170">
        <v>0</v>
      </c>
      <c r="M51" s="168">
        <f>G51*L51</f>
        <v>0</v>
      </c>
      <c r="N51" s="171">
        <v>21</v>
      </c>
      <c r="O51" s="172">
        <v>4</v>
      </c>
      <c r="P51" s="13" t="s">
        <v>118</v>
      </c>
    </row>
    <row r="52" spans="1:16" s="13" customFormat="1" ht="24" customHeight="1">
      <c r="A52" s="165" t="s">
        <v>184</v>
      </c>
      <c r="B52" s="165" t="s">
        <v>113</v>
      </c>
      <c r="C52" s="165" t="s">
        <v>114</v>
      </c>
      <c r="D52" s="166" t="s">
        <v>181</v>
      </c>
      <c r="E52" s="167" t="s">
        <v>182</v>
      </c>
      <c r="F52" s="165" t="s">
        <v>117</v>
      </c>
      <c r="G52" s="168">
        <v>30</v>
      </c>
      <c r="H52" s="169"/>
      <c r="I52" s="169">
        <f>ROUND(G52*H52,2)</f>
        <v>0</v>
      </c>
      <c r="J52" s="170">
        <v>4E-05</v>
      </c>
      <c r="K52" s="168">
        <f>G52*J52</f>
        <v>0.0012000000000000001</v>
      </c>
      <c r="L52" s="170">
        <v>0</v>
      </c>
      <c r="M52" s="168">
        <f>G52*L52</f>
        <v>0</v>
      </c>
      <c r="N52" s="171">
        <v>21</v>
      </c>
      <c r="O52" s="172">
        <v>4</v>
      </c>
      <c r="P52" s="13" t="s">
        <v>118</v>
      </c>
    </row>
    <row r="53" spans="1:16" s="13" customFormat="1" ht="24" customHeight="1">
      <c r="A53" s="165" t="s">
        <v>185</v>
      </c>
      <c r="B53" s="165" t="s">
        <v>113</v>
      </c>
      <c r="C53" s="165" t="s">
        <v>186</v>
      </c>
      <c r="D53" s="166" t="s">
        <v>187</v>
      </c>
      <c r="E53" s="167" t="s">
        <v>188</v>
      </c>
      <c r="F53" s="165" t="s">
        <v>117</v>
      </c>
      <c r="G53" s="168">
        <v>2.5</v>
      </c>
      <c r="H53" s="169"/>
      <c r="I53" s="169">
        <f>ROUND(G53*H53,2)</f>
        <v>0</v>
      </c>
      <c r="J53" s="170">
        <v>0</v>
      </c>
      <c r="K53" s="168">
        <f>G53*J53</f>
        <v>0</v>
      </c>
      <c r="L53" s="170">
        <v>0.261</v>
      </c>
      <c r="M53" s="168">
        <f>G53*L53</f>
        <v>0.6525000000000001</v>
      </c>
      <c r="N53" s="171">
        <v>21</v>
      </c>
      <c r="O53" s="172">
        <v>4</v>
      </c>
      <c r="P53" s="13" t="s">
        <v>118</v>
      </c>
    </row>
    <row r="54" spans="1:16" s="13" customFormat="1" ht="24" customHeight="1">
      <c r="A54" s="165" t="s">
        <v>189</v>
      </c>
      <c r="B54" s="165" t="s">
        <v>113</v>
      </c>
      <c r="C54" s="165" t="s">
        <v>186</v>
      </c>
      <c r="D54" s="166" t="s">
        <v>187</v>
      </c>
      <c r="E54" s="167" t="s">
        <v>188</v>
      </c>
      <c r="F54" s="165" t="s">
        <v>117</v>
      </c>
      <c r="G54" s="168">
        <v>3</v>
      </c>
      <c r="H54" s="169"/>
      <c r="I54" s="169">
        <f>ROUND(G54*H54,2)</f>
        <v>0</v>
      </c>
      <c r="J54" s="170">
        <v>0</v>
      </c>
      <c r="K54" s="168">
        <f>G54*J54</f>
        <v>0</v>
      </c>
      <c r="L54" s="170">
        <v>0.261</v>
      </c>
      <c r="M54" s="168">
        <f>G54*L54</f>
        <v>0.783</v>
      </c>
      <c r="N54" s="171">
        <v>21</v>
      </c>
      <c r="O54" s="172">
        <v>4</v>
      </c>
      <c r="P54" s="13" t="s">
        <v>118</v>
      </c>
    </row>
    <row r="55" spans="1:16" s="13" customFormat="1" ht="34.5" customHeight="1">
      <c r="A55" s="165" t="s">
        <v>190</v>
      </c>
      <c r="B55" s="165" t="s">
        <v>113</v>
      </c>
      <c r="C55" s="165" t="s">
        <v>186</v>
      </c>
      <c r="D55" s="166" t="s">
        <v>191</v>
      </c>
      <c r="E55" s="167" t="s">
        <v>192</v>
      </c>
      <c r="F55" s="165" t="s">
        <v>164</v>
      </c>
      <c r="G55" s="168">
        <v>0.8</v>
      </c>
      <c r="H55" s="169"/>
      <c r="I55" s="169">
        <f>ROUND(G55*H55,2)</f>
        <v>0</v>
      </c>
      <c r="J55" s="170">
        <v>0</v>
      </c>
      <c r="K55" s="168">
        <f>G55*J55</f>
        <v>0</v>
      </c>
      <c r="L55" s="170">
        <v>2.2</v>
      </c>
      <c r="M55" s="168">
        <f>G55*L55</f>
        <v>1.7600000000000002</v>
      </c>
      <c r="N55" s="171">
        <v>21</v>
      </c>
      <c r="O55" s="172">
        <v>4</v>
      </c>
      <c r="P55" s="13" t="s">
        <v>118</v>
      </c>
    </row>
    <row r="56" spans="1:16" s="13" customFormat="1" ht="34.5" customHeight="1">
      <c r="A56" s="165" t="s">
        <v>193</v>
      </c>
      <c r="B56" s="165" t="s">
        <v>113</v>
      </c>
      <c r="C56" s="165" t="s">
        <v>186</v>
      </c>
      <c r="D56" s="166" t="s">
        <v>191</v>
      </c>
      <c r="E56" s="167" t="s">
        <v>192</v>
      </c>
      <c r="F56" s="165" t="s">
        <v>164</v>
      </c>
      <c r="G56" s="168">
        <v>0.3</v>
      </c>
      <c r="H56" s="169"/>
      <c r="I56" s="169">
        <f>ROUND(G56*H56,2)</f>
        <v>0</v>
      </c>
      <c r="J56" s="170">
        <v>0</v>
      </c>
      <c r="K56" s="168">
        <f>G56*J56</f>
        <v>0</v>
      </c>
      <c r="L56" s="170">
        <v>2.2</v>
      </c>
      <c r="M56" s="168">
        <f>G56*L56</f>
        <v>0.66</v>
      </c>
      <c r="N56" s="171">
        <v>21</v>
      </c>
      <c r="O56" s="172">
        <v>4</v>
      </c>
      <c r="P56" s="13" t="s">
        <v>118</v>
      </c>
    </row>
    <row r="57" spans="1:16" s="13" customFormat="1" ht="34.5" customHeight="1">
      <c r="A57" s="165" t="s">
        <v>194</v>
      </c>
      <c r="B57" s="165" t="s">
        <v>113</v>
      </c>
      <c r="C57" s="165" t="s">
        <v>186</v>
      </c>
      <c r="D57" s="166" t="s">
        <v>191</v>
      </c>
      <c r="E57" s="167" t="s">
        <v>192</v>
      </c>
      <c r="F57" s="165" t="s">
        <v>164</v>
      </c>
      <c r="G57" s="168">
        <v>0.9</v>
      </c>
      <c r="H57" s="169"/>
      <c r="I57" s="169">
        <f>ROUND(G57*H57,2)</f>
        <v>0</v>
      </c>
      <c r="J57" s="170">
        <v>0</v>
      </c>
      <c r="K57" s="168">
        <f>G57*J57</f>
        <v>0</v>
      </c>
      <c r="L57" s="170">
        <v>2.2</v>
      </c>
      <c r="M57" s="168">
        <f>G57*L57</f>
        <v>1.9800000000000002</v>
      </c>
      <c r="N57" s="171">
        <v>21</v>
      </c>
      <c r="O57" s="172">
        <v>4</v>
      </c>
      <c r="P57" s="13" t="s">
        <v>118</v>
      </c>
    </row>
    <row r="58" spans="1:16" s="13" customFormat="1" ht="34.5" customHeight="1">
      <c r="A58" s="165" t="s">
        <v>195</v>
      </c>
      <c r="B58" s="165" t="s">
        <v>113</v>
      </c>
      <c r="C58" s="165" t="s">
        <v>186</v>
      </c>
      <c r="D58" s="166" t="s">
        <v>196</v>
      </c>
      <c r="E58" s="167" t="s">
        <v>197</v>
      </c>
      <c r="F58" s="165" t="s">
        <v>164</v>
      </c>
      <c r="G58" s="168">
        <v>0.15</v>
      </c>
      <c r="H58" s="169"/>
      <c r="I58" s="169">
        <f>ROUND(G58*H58,2)</f>
        <v>0</v>
      </c>
      <c r="J58" s="170">
        <v>0</v>
      </c>
      <c r="K58" s="168">
        <f>G58*J58</f>
        <v>0</v>
      </c>
      <c r="L58" s="170">
        <v>2.2</v>
      </c>
      <c r="M58" s="168">
        <f>G58*L58</f>
        <v>0.33</v>
      </c>
      <c r="N58" s="171">
        <v>21</v>
      </c>
      <c r="O58" s="172">
        <v>4</v>
      </c>
      <c r="P58" s="13" t="s">
        <v>118</v>
      </c>
    </row>
    <row r="59" spans="1:16" s="13" customFormat="1" ht="13.5" customHeight="1">
      <c r="A59" s="165" t="s">
        <v>198</v>
      </c>
      <c r="B59" s="165" t="s">
        <v>113</v>
      </c>
      <c r="C59" s="165" t="s">
        <v>186</v>
      </c>
      <c r="D59" s="166" t="s">
        <v>199</v>
      </c>
      <c r="E59" s="167" t="s">
        <v>200</v>
      </c>
      <c r="F59" s="165" t="s">
        <v>159</v>
      </c>
      <c r="G59" s="168">
        <v>3</v>
      </c>
      <c r="H59" s="169"/>
      <c r="I59" s="169">
        <f>ROUND(G59*H59,2)</f>
        <v>0</v>
      </c>
      <c r="J59" s="170">
        <v>0</v>
      </c>
      <c r="K59" s="168">
        <f>G59*J59</f>
        <v>0</v>
      </c>
      <c r="L59" s="170">
        <v>0.009</v>
      </c>
      <c r="M59" s="168">
        <f>G59*L59</f>
        <v>0.026999999999999996</v>
      </c>
      <c r="N59" s="171">
        <v>21</v>
      </c>
      <c r="O59" s="172">
        <v>4</v>
      </c>
      <c r="P59" s="13" t="s">
        <v>118</v>
      </c>
    </row>
    <row r="60" spans="1:16" s="13" customFormat="1" ht="24" customHeight="1">
      <c r="A60" s="165" t="s">
        <v>201</v>
      </c>
      <c r="B60" s="165" t="s">
        <v>113</v>
      </c>
      <c r="C60" s="165" t="s">
        <v>186</v>
      </c>
      <c r="D60" s="166" t="s">
        <v>202</v>
      </c>
      <c r="E60" s="167" t="s">
        <v>203</v>
      </c>
      <c r="F60" s="165" t="s">
        <v>117</v>
      </c>
      <c r="G60" s="168">
        <v>1.1</v>
      </c>
      <c r="H60" s="169"/>
      <c r="I60" s="169">
        <f>ROUND(G60*H60,2)</f>
        <v>0</v>
      </c>
      <c r="J60" s="170">
        <v>0</v>
      </c>
      <c r="K60" s="168">
        <f>G60*J60</f>
        <v>0</v>
      </c>
      <c r="L60" s="170">
        <v>0.048</v>
      </c>
      <c r="M60" s="168">
        <f>G60*L60</f>
        <v>0.05280000000000001</v>
      </c>
      <c r="N60" s="171">
        <v>21</v>
      </c>
      <c r="O60" s="172">
        <v>4</v>
      </c>
      <c r="P60" s="13" t="s">
        <v>118</v>
      </c>
    </row>
    <row r="61" spans="1:16" s="13" customFormat="1" ht="24" customHeight="1">
      <c r="A61" s="165" t="s">
        <v>204</v>
      </c>
      <c r="B61" s="165" t="s">
        <v>113</v>
      </c>
      <c r="C61" s="165" t="s">
        <v>186</v>
      </c>
      <c r="D61" s="166" t="s">
        <v>202</v>
      </c>
      <c r="E61" s="167" t="s">
        <v>203</v>
      </c>
      <c r="F61" s="165" t="s">
        <v>117</v>
      </c>
      <c r="G61" s="168">
        <v>0.6</v>
      </c>
      <c r="H61" s="169"/>
      <c r="I61" s="169">
        <f>ROUND(G61*H61,2)</f>
        <v>0</v>
      </c>
      <c r="J61" s="170">
        <v>0</v>
      </c>
      <c r="K61" s="168">
        <f>G61*J61</f>
        <v>0</v>
      </c>
      <c r="L61" s="170">
        <v>0.048</v>
      </c>
      <c r="M61" s="168">
        <f>G61*L61</f>
        <v>0.0288</v>
      </c>
      <c r="N61" s="171">
        <v>21</v>
      </c>
      <c r="O61" s="172">
        <v>4</v>
      </c>
      <c r="P61" s="13" t="s">
        <v>118</v>
      </c>
    </row>
    <row r="62" spans="1:16" s="13" customFormat="1" ht="24" customHeight="1">
      <c r="A62" s="165" t="s">
        <v>205</v>
      </c>
      <c r="B62" s="165" t="s">
        <v>113</v>
      </c>
      <c r="C62" s="165" t="s">
        <v>186</v>
      </c>
      <c r="D62" s="166" t="s">
        <v>206</v>
      </c>
      <c r="E62" s="167" t="s">
        <v>207</v>
      </c>
      <c r="F62" s="165" t="s">
        <v>208</v>
      </c>
      <c r="G62" s="168">
        <v>2</v>
      </c>
      <c r="H62" s="169"/>
      <c r="I62" s="169">
        <f>ROUND(G62*H62,2)</f>
        <v>0</v>
      </c>
      <c r="J62" s="170">
        <v>0</v>
      </c>
      <c r="K62" s="168">
        <f>G62*J62</f>
        <v>0</v>
      </c>
      <c r="L62" s="170">
        <v>0.099</v>
      </c>
      <c r="M62" s="168">
        <f>G62*L62</f>
        <v>0.198</v>
      </c>
      <c r="N62" s="171">
        <v>21</v>
      </c>
      <c r="O62" s="172">
        <v>4</v>
      </c>
      <c r="P62" s="13" t="s">
        <v>118</v>
      </c>
    </row>
    <row r="63" spans="1:16" s="13" customFormat="1" ht="24" customHeight="1">
      <c r="A63" s="165" t="s">
        <v>209</v>
      </c>
      <c r="B63" s="165" t="s">
        <v>113</v>
      </c>
      <c r="C63" s="165" t="s">
        <v>186</v>
      </c>
      <c r="D63" s="166" t="s">
        <v>206</v>
      </c>
      <c r="E63" s="167" t="s">
        <v>207</v>
      </c>
      <c r="F63" s="165" t="s">
        <v>208</v>
      </c>
      <c r="G63" s="168">
        <v>1</v>
      </c>
      <c r="H63" s="169"/>
      <c r="I63" s="169">
        <f>ROUND(G63*H63,2)</f>
        <v>0</v>
      </c>
      <c r="J63" s="170">
        <v>0</v>
      </c>
      <c r="K63" s="168">
        <f>G63*J63</f>
        <v>0</v>
      </c>
      <c r="L63" s="170">
        <v>0.099</v>
      </c>
      <c r="M63" s="168">
        <f>G63*L63</f>
        <v>0.099</v>
      </c>
      <c r="N63" s="171">
        <v>21</v>
      </c>
      <c r="O63" s="172">
        <v>4</v>
      </c>
      <c r="P63" s="13" t="s">
        <v>118</v>
      </c>
    </row>
    <row r="64" spans="1:16" s="13" customFormat="1" ht="24" customHeight="1">
      <c r="A64" s="165" t="s">
        <v>210</v>
      </c>
      <c r="B64" s="165" t="s">
        <v>113</v>
      </c>
      <c r="C64" s="165" t="s">
        <v>186</v>
      </c>
      <c r="D64" s="166" t="s">
        <v>211</v>
      </c>
      <c r="E64" s="167" t="s">
        <v>212</v>
      </c>
      <c r="F64" s="165" t="s">
        <v>117</v>
      </c>
      <c r="G64" s="168">
        <v>73</v>
      </c>
      <c r="H64" s="169"/>
      <c r="I64" s="169">
        <f>ROUND(G64*H64,2)</f>
        <v>0</v>
      </c>
      <c r="J64" s="170">
        <v>0</v>
      </c>
      <c r="K64" s="168">
        <f>G64*J64</f>
        <v>0</v>
      </c>
      <c r="L64" s="170">
        <v>0.068</v>
      </c>
      <c r="M64" s="168">
        <f>G64*L64</f>
        <v>4.964</v>
      </c>
      <c r="N64" s="171">
        <v>21</v>
      </c>
      <c r="O64" s="172">
        <v>4</v>
      </c>
      <c r="P64" s="13" t="s">
        <v>118</v>
      </c>
    </row>
    <row r="65" spans="1:16" s="13" customFormat="1" ht="24" customHeight="1">
      <c r="A65" s="165" t="s">
        <v>213</v>
      </c>
      <c r="B65" s="165" t="s">
        <v>113</v>
      </c>
      <c r="C65" s="165" t="s">
        <v>186</v>
      </c>
      <c r="D65" s="166" t="s">
        <v>211</v>
      </c>
      <c r="E65" s="167" t="s">
        <v>212</v>
      </c>
      <c r="F65" s="165" t="s">
        <v>117</v>
      </c>
      <c r="G65" s="168">
        <v>15</v>
      </c>
      <c r="H65" s="169"/>
      <c r="I65" s="169">
        <f>ROUND(G65*H65,2)</f>
        <v>0</v>
      </c>
      <c r="J65" s="170">
        <v>0</v>
      </c>
      <c r="K65" s="168">
        <f>G65*J65</f>
        <v>0</v>
      </c>
      <c r="L65" s="170">
        <v>0.068</v>
      </c>
      <c r="M65" s="168">
        <f>G65*L65</f>
        <v>1.02</v>
      </c>
      <c r="N65" s="171">
        <v>21</v>
      </c>
      <c r="O65" s="172">
        <v>4</v>
      </c>
      <c r="P65" s="13" t="s">
        <v>118</v>
      </c>
    </row>
    <row r="66" spans="1:16" s="13" customFormat="1" ht="24" customHeight="1">
      <c r="A66" s="165" t="s">
        <v>214</v>
      </c>
      <c r="B66" s="165" t="s">
        <v>113</v>
      </c>
      <c r="C66" s="165" t="s">
        <v>186</v>
      </c>
      <c r="D66" s="166" t="s">
        <v>211</v>
      </c>
      <c r="E66" s="167" t="s">
        <v>212</v>
      </c>
      <c r="F66" s="165" t="s">
        <v>117</v>
      </c>
      <c r="G66" s="168">
        <v>52</v>
      </c>
      <c r="H66" s="169"/>
      <c r="I66" s="169">
        <f>ROUND(G66*H66,2)</f>
        <v>0</v>
      </c>
      <c r="J66" s="170">
        <v>0</v>
      </c>
      <c r="K66" s="168">
        <f>G66*J66</f>
        <v>0</v>
      </c>
      <c r="L66" s="170">
        <v>0.068</v>
      </c>
      <c r="M66" s="168">
        <f>G66*L66</f>
        <v>3.5360000000000005</v>
      </c>
      <c r="N66" s="171">
        <v>21</v>
      </c>
      <c r="O66" s="172">
        <v>4</v>
      </c>
      <c r="P66" s="13" t="s">
        <v>118</v>
      </c>
    </row>
    <row r="67" spans="1:16" s="13" customFormat="1" ht="24" customHeight="1">
      <c r="A67" s="165" t="s">
        <v>215</v>
      </c>
      <c r="B67" s="165" t="s">
        <v>113</v>
      </c>
      <c r="C67" s="165" t="s">
        <v>216</v>
      </c>
      <c r="D67" s="166" t="s">
        <v>217</v>
      </c>
      <c r="E67" s="167" t="s">
        <v>218</v>
      </c>
      <c r="F67" s="165" t="s">
        <v>117</v>
      </c>
      <c r="G67" s="168">
        <v>16</v>
      </c>
      <c r="H67" s="169"/>
      <c r="I67" s="169">
        <f>ROUND(G67*H67,2)</f>
        <v>0</v>
      </c>
      <c r="J67" s="170">
        <v>0</v>
      </c>
      <c r="K67" s="168">
        <f>G67*J67</f>
        <v>0</v>
      </c>
      <c r="L67" s="170">
        <v>0</v>
      </c>
      <c r="M67" s="168">
        <f>G67*L67</f>
        <v>0</v>
      </c>
      <c r="N67" s="171">
        <v>21</v>
      </c>
      <c r="O67" s="172">
        <v>4</v>
      </c>
      <c r="P67" s="13" t="s">
        <v>118</v>
      </c>
    </row>
    <row r="68" spans="1:16" s="13" customFormat="1" ht="24" customHeight="1">
      <c r="A68" s="165" t="s">
        <v>219</v>
      </c>
      <c r="B68" s="165" t="s">
        <v>113</v>
      </c>
      <c r="C68" s="165" t="s">
        <v>216</v>
      </c>
      <c r="D68" s="166" t="s">
        <v>217</v>
      </c>
      <c r="E68" s="167" t="s">
        <v>218</v>
      </c>
      <c r="F68" s="165" t="s">
        <v>117</v>
      </c>
      <c r="G68" s="168">
        <v>4</v>
      </c>
      <c r="H68" s="169"/>
      <c r="I68" s="169">
        <f>ROUND(G68*H68,2)</f>
        <v>0</v>
      </c>
      <c r="J68" s="170">
        <v>0</v>
      </c>
      <c r="K68" s="168">
        <f>G68*J68</f>
        <v>0</v>
      </c>
      <c r="L68" s="170">
        <v>0</v>
      </c>
      <c r="M68" s="168">
        <f>G68*L68</f>
        <v>0</v>
      </c>
      <c r="N68" s="171">
        <v>21</v>
      </c>
      <c r="O68" s="172">
        <v>4</v>
      </c>
      <c r="P68" s="13" t="s">
        <v>118</v>
      </c>
    </row>
    <row r="69" spans="1:16" s="13" customFormat="1" ht="24" customHeight="1">
      <c r="A69" s="165" t="s">
        <v>220</v>
      </c>
      <c r="B69" s="165" t="s">
        <v>113</v>
      </c>
      <c r="C69" s="165" t="s">
        <v>216</v>
      </c>
      <c r="D69" s="166" t="s">
        <v>217</v>
      </c>
      <c r="E69" s="167" t="s">
        <v>218</v>
      </c>
      <c r="F69" s="165" t="s">
        <v>117</v>
      </c>
      <c r="G69" s="168">
        <v>17.1</v>
      </c>
      <c r="H69" s="169"/>
      <c r="I69" s="169">
        <f>ROUND(G69*H69,2)</f>
        <v>0</v>
      </c>
      <c r="J69" s="170">
        <v>0</v>
      </c>
      <c r="K69" s="168">
        <f>G69*J69</f>
        <v>0</v>
      </c>
      <c r="L69" s="170">
        <v>0</v>
      </c>
      <c r="M69" s="168">
        <f>G69*L69</f>
        <v>0</v>
      </c>
      <c r="N69" s="171">
        <v>21</v>
      </c>
      <c r="O69" s="172">
        <v>4</v>
      </c>
      <c r="P69" s="13" t="s">
        <v>118</v>
      </c>
    </row>
    <row r="70" spans="1:16" s="13" customFormat="1" ht="24" customHeight="1">
      <c r="A70" s="165" t="s">
        <v>221</v>
      </c>
      <c r="B70" s="165" t="s">
        <v>113</v>
      </c>
      <c r="C70" s="165" t="s">
        <v>186</v>
      </c>
      <c r="D70" s="166" t="s">
        <v>222</v>
      </c>
      <c r="E70" s="167" t="s">
        <v>223</v>
      </c>
      <c r="F70" s="165" t="s">
        <v>224</v>
      </c>
      <c r="G70" s="168">
        <v>17.323</v>
      </c>
      <c r="H70" s="169"/>
      <c r="I70" s="169">
        <f>ROUND(G70*H70,2)</f>
        <v>0</v>
      </c>
      <c r="J70" s="170">
        <v>0</v>
      </c>
      <c r="K70" s="168">
        <f>G70*J70</f>
        <v>0</v>
      </c>
      <c r="L70" s="170">
        <v>0</v>
      </c>
      <c r="M70" s="168">
        <f>G70*L70</f>
        <v>0</v>
      </c>
      <c r="N70" s="171">
        <v>21</v>
      </c>
      <c r="O70" s="172">
        <v>4</v>
      </c>
      <c r="P70" s="13" t="s">
        <v>118</v>
      </c>
    </row>
    <row r="71" spans="1:16" s="13" customFormat="1" ht="24" customHeight="1">
      <c r="A71" s="165" t="s">
        <v>225</v>
      </c>
      <c r="B71" s="165" t="s">
        <v>113</v>
      </c>
      <c r="C71" s="165" t="s">
        <v>186</v>
      </c>
      <c r="D71" s="166" t="s">
        <v>226</v>
      </c>
      <c r="E71" s="167" t="s">
        <v>227</v>
      </c>
      <c r="F71" s="165" t="s">
        <v>224</v>
      </c>
      <c r="G71" s="168">
        <v>17.323</v>
      </c>
      <c r="H71" s="169"/>
      <c r="I71" s="169">
        <f>ROUND(G71*H71,2)</f>
        <v>0</v>
      </c>
      <c r="J71" s="170">
        <v>0</v>
      </c>
      <c r="K71" s="168">
        <f>G71*J71</f>
        <v>0</v>
      </c>
      <c r="L71" s="170">
        <v>0</v>
      </c>
      <c r="M71" s="168">
        <f>G71*L71</f>
        <v>0</v>
      </c>
      <c r="N71" s="171">
        <v>21</v>
      </c>
      <c r="O71" s="172">
        <v>4</v>
      </c>
      <c r="P71" s="13" t="s">
        <v>118</v>
      </c>
    </row>
    <row r="72" spans="1:16" s="13" customFormat="1" ht="24" customHeight="1">
      <c r="A72" s="165" t="s">
        <v>228</v>
      </c>
      <c r="B72" s="165" t="s">
        <v>113</v>
      </c>
      <c r="C72" s="165" t="s">
        <v>186</v>
      </c>
      <c r="D72" s="166" t="s">
        <v>229</v>
      </c>
      <c r="E72" s="167" t="s">
        <v>230</v>
      </c>
      <c r="F72" s="165" t="s">
        <v>224</v>
      </c>
      <c r="G72" s="168">
        <v>17.323</v>
      </c>
      <c r="H72" s="169"/>
      <c r="I72" s="169">
        <f>ROUND(G72*H72,2)</f>
        <v>0</v>
      </c>
      <c r="J72" s="170">
        <v>0</v>
      </c>
      <c r="K72" s="168">
        <f>G72*J72</f>
        <v>0</v>
      </c>
      <c r="L72" s="170">
        <v>0</v>
      </c>
      <c r="M72" s="168">
        <f>G72*L72</f>
        <v>0</v>
      </c>
      <c r="N72" s="171">
        <v>21</v>
      </c>
      <c r="O72" s="172">
        <v>4</v>
      </c>
      <c r="P72" s="13" t="s">
        <v>118</v>
      </c>
    </row>
    <row r="73" spans="1:16" s="13" customFormat="1" ht="24" customHeight="1">
      <c r="A73" s="165" t="s">
        <v>231</v>
      </c>
      <c r="B73" s="165" t="s">
        <v>113</v>
      </c>
      <c r="C73" s="165" t="s">
        <v>186</v>
      </c>
      <c r="D73" s="166" t="s">
        <v>232</v>
      </c>
      <c r="E73" s="167" t="s">
        <v>233</v>
      </c>
      <c r="F73" s="165" t="s">
        <v>224</v>
      </c>
      <c r="G73" s="168">
        <v>17.323</v>
      </c>
      <c r="H73" s="169"/>
      <c r="I73" s="169">
        <f>ROUND(G73*H73,2)</f>
        <v>0</v>
      </c>
      <c r="J73" s="170">
        <v>0</v>
      </c>
      <c r="K73" s="168">
        <f>G73*J73</f>
        <v>0</v>
      </c>
      <c r="L73" s="170">
        <v>0</v>
      </c>
      <c r="M73" s="168">
        <f>G73*L73</f>
        <v>0</v>
      </c>
      <c r="N73" s="171">
        <v>21</v>
      </c>
      <c r="O73" s="172">
        <v>4</v>
      </c>
      <c r="P73" s="13" t="s">
        <v>118</v>
      </c>
    </row>
    <row r="74" spans="1:16" s="13" customFormat="1" ht="24" customHeight="1">
      <c r="A74" s="165" t="s">
        <v>234</v>
      </c>
      <c r="B74" s="165" t="s">
        <v>113</v>
      </c>
      <c r="C74" s="165" t="s">
        <v>186</v>
      </c>
      <c r="D74" s="166" t="s">
        <v>235</v>
      </c>
      <c r="E74" s="167" t="s">
        <v>236</v>
      </c>
      <c r="F74" s="165" t="s">
        <v>224</v>
      </c>
      <c r="G74" s="168">
        <v>7</v>
      </c>
      <c r="H74" s="169"/>
      <c r="I74" s="169">
        <f>ROUND(G74*H74,2)</f>
        <v>0</v>
      </c>
      <c r="J74" s="170">
        <v>0</v>
      </c>
      <c r="K74" s="168">
        <f>G74*J74</f>
        <v>0</v>
      </c>
      <c r="L74" s="170">
        <v>0</v>
      </c>
      <c r="M74" s="168">
        <f>G74*L74</f>
        <v>0</v>
      </c>
      <c r="N74" s="171">
        <v>21</v>
      </c>
      <c r="O74" s="172">
        <v>4</v>
      </c>
      <c r="P74" s="13" t="s">
        <v>118</v>
      </c>
    </row>
    <row r="75" spans="1:16" s="13" customFormat="1" ht="24" customHeight="1">
      <c r="A75" s="165" t="s">
        <v>237</v>
      </c>
      <c r="B75" s="165" t="s">
        <v>113</v>
      </c>
      <c r="C75" s="165" t="s">
        <v>186</v>
      </c>
      <c r="D75" s="166" t="s">
        <v>235</v>
      </c>
      <c r="E75" s="167" t="s">
        <v>236</v>
      </c>
      <c r="F75" s="165" t="s">
        <v>224</v>
      </c>
      <c r="G75" s="168">
        <v>2</v>
      </c>
      <c r="H75" s="169"/>
      <c r="I75" s="169">
        <f>ROUND(G75*H75,2)</f>
        <v>0</v>
      </c>
      <c r="J75" s="170">
        <v>0</v>
      </c>
      <c r="K75" s="168">
        <f>G75*J75</f>
        <v>0</v>
      </c>
      <c r="L75" s="170">
        <v>0</v>
      </c>
      <c r="M75" s="168">
        <f>G75*L75</f>
        <v>0</v>
      </c>
      <c r="N75" s="171">
        <v>21</v>
      </c>
      <c r="O75" s="172">
        <v>4</v>
      </c>
      <c r="P75" s="13" t="s">
        <v>118</v>
      </c>
    </row>
    <row r="76" spans="1:16" s="13" customFormat="1" ht="24" customHeight="1">
      <c r="A76" s="165" t="s">
        <v>238</v>
      </c>
      <c r="B76" s="165" t="s">
        <v>113</v>
      </c>
      <c r="C76" s="165" t="s">
        <v>186</v>
      </c>
      <c r="D76" s="166" t="s">
        <v>235</v>
      </c>
      <c r="E76" s="167" t="s">
        <v>236</v>
      </c>
      <c r="F76" s="165" t="s">
        <v>224</v>
      </c>
      <c r="G76" s="168">
        <v>6</v>
      </c>
      <c r="H76" s="169"/>
      <c r="I76" s="169">
        <f>ROUND(G76*H76,2)</f>
        <v>0</v>
      </c>
      <c r="J76" s="170">
        <v>0</v>
      </c>
      <c r="K76" s="168">
        <f>G76*J76</f>
        <v>0</v>
      </c>
      <c r="L76" s="170">
        <v>0</v>
      </c>
      <c r="M76" s="168">
        <f>G76*L76</f>
        <v>0</v>
      </c>
      <c r="N76" s="171">
        <v>21</v>
      </c>
      <c r="O76" s="172">
        <v>4</v>
      </c>
      <c r="P76" s="13" t="s">
        <v>118</v>
      </c>
    </row>
    <row r="77" spans="2:16" s="142" customFormat="1" ht="12.75" customHeight="1">
      <c r="B77" s="143" t="s">
        <v>66</v>
      </c>
      <c r="D77" s="144" t="s">
        <v>239</v>
      </c>
      <c r="E77" s="144" t="s">
        <v>240</v>
      </c>
      <c r="I77" s="145">
        <f>SUM(I78:I86)</f>
        <v>0</v>
      </c>
      <c r="K77" s="146">
        <f>SUM(K78:K86)</f>
        <v>0</v>
      </c>
      <c r="M77" s="146">
        <f>SUM(M78:M86)</f>
        <v>0</v>
      </c>
      <c r="P77" s="144" t="s">
        <v>112</v>
      </c>
    </row>
    <row r="78" spans="1:16" s="13" customFormat="1" ht="13.5" customHeight="1">
      <c r="A78" s="165" t="s">
        <v>241</v>
      </c>
      <c r="B78" s="165" t="s">
        <v>113</v>
      </c>
      <c r="C78" s="165" t="s">
        <v>186</v>
      </c>
      <c r="D78" s="166" t="s">
        <v>242</v>
      </c>
      <c r="E78" s="167" t="s">
        <v>243</v>
      </c>
      <c r="F78" s="165" t="s">
        <v>159</v>
      </c>
      <c r="G78" s="168">
        <v>3</v>
      </c>
      <c r="H78" s="169"/>
      <c r="I78" s="169">
        <f>ROUND(G78*H78,2)</f>
        <v>0</v>
      </c>
      <c r="J78" s="170">
        <v>0</v>
      </c>
      <c r="K78" s="168">
        <f>G78*J78</f>
        <v>0</v>
      </c>
      <c r="L78" s="170">
        <v>0</v>
      </c>
      <c r="M78" s="168">
        <f>G78*L78</f>
        <v>0</v>
      </c>
      <c r="N78" s="171">
        <v>21</v>
      </c>
      <c r="O78" s="172">
        <v>4</v>
      </c>
      <c r="P78" s="13" t="s">
        <v>118</v>
      </c>
    </row>
    <row r="79" spans="1:16" s="13" customFormat="1" ht="13.5" customHeight="1">
      <c r="A79" s="165" t="s">
        <v>244</v>
      </c>
      <c r="B79" s="165" t="s">
        <v>113</v>
      </c>
      <c r="C79" s="165" t="s">
        <v>186</v>
      </c>
      <c r="D79" s="166" t="s">
        <v>242</v>
      </c>
      <c r="E79" s="167" t="s">
        <v>243</v>
      </c>
      <c r="F79" s="165" t="s">
        <v>159</v>
      </c>
      <c r="G79" s="168">
        <v>6</v>
      </c>
      <c r="H79" s="169"/>
      <c r="I79" s="169">
        <f>ROUND(G79*H79,2)</f>
        <v>0</v>
      </c>
      <c r="J79" s="170">
        <v>0</v>
      </c>
      <c r="K79" s="168">
        <f>G79*J79</f>
        <v>0</v>
      </c>
      <c r="L79" s="170">
        <v>0</v>
      </c>
      <c r="M79" s="168">
        <f>G79*L79</f>
        <v>0</v>
      </c>
      <c r="N79" s="171">
        <v>21</v>
      </c>
      <c r="O79" s="172">
        <v>4</v>
      </c>
      <c r="P79" s="13" t="s">
        <v>118</v>
      </c>
    </row>
    <row r="80" spans="1:16" s="13" customFormat="1" ht="13.5" customHeight="1">
      <c r="A80" s="165" t="s">
        <v>245</v>
      </c>
      <c r="B80" s="165" t="s">
        <v>113</v>
      </c>
      <c r="C80" s="165" t="s">
        <v>186</v>
      </c>
      <c r="D80" s="166" t="s">
        <v>242</v>
      </c>
      <c r="E80" s="167" t="s">
        <v>243</v>
      </c>
      <c r="F80" s="165" t="s">
        <v>159</v>
      </c>
      <c r="G80" s="168">
        <v>9</v>
      </c>
      <c r="H80" s="169"/>
      <c r="I80" s="169">
        <f>ROUND(G80*H80,2)</f>
        <v>0</v>
      </c>
      <c r="J80" s="170">
        <v>0</v>
      </c>
      <c r="K80" s="168">
        <f>G80*J80</f>
        <v>0</v>
      </c>
      <c r="L80" s="170">
        <v>0</v>
      </c>
      <c r="M80" s="168">
        <f>G80*L80</f>
        <v>0</v>
      </c>
      <c r="N80" s="171">
        <v>21</v>
      </c>
      <c r="O80" s="172">
        <v>4</v>
      </c>
      <c r="P80" s="13" t="s">
        <v>118</v>
      </c>
    </row>
    <row r="81" spans="1:16" s="13" customFormat="1" ht="13.5" customHeight="1">
      <c r="A81" s="165" t="s">
        <v>246</v>
      </c>
      <c r="B81" s="165" t="s">
        <v>113</v>
      </c>
      <c r="C81" s="165" t="s">
        <v>186</v>
      </c>
      <c r="D81" s="166" t="s">
        <v>247</v>
      </c>
      <c r="E81" s="167" t="s">
        <v>248</v>
      </c>
      <c r="F81" s="165" t="s">
        <v>159</v>
      </c>
      <c r="G81" s="168">
        <v>10</v>
      </c>
      <c r="H81" s="169"/>
      <c r="I81" s="169">
        <f>ROUND(G81*H81,2)</f>
        <v>0</v>
      </c>
      <c r="J81" s="170">
        <v>0</v>
      </c>
      <c r="K81" s="168">
        <f>G81*J81</f>
        <v>0</v>
      </c>
      <c r="L81" s="170">
        <v>0</v>
      </c>
      <c r="M81" s="168">
        <f>G81*L81</f>
        <v>0</v>
      </c>
      <c r="N81" s="171">
        <v>21</v>
      </c>
      <c r="O81" s="172">
        <v>4</v>
      </c>
      <c r="P81" s="13" t="s">
        <v>118</v>
      </c>
    </row>
    <row r="82" spans="1:16" s="13" customFormat="1" ht="13.5" customHeight="1">
      <c r="A82" s="165" t="s">
        <v>249</v>
      </c>
      <c r="B82" s="165" t="s">
        <v>113</v>
      </c>
      <c r="C82" s="165" t="s">
        <v>186</v>
      </c>
      <c r="D82" s="166" t="s">
        <v>247</v>
      </c>
      <c r="E82" s="167" t="s">
        <v>248</v>
      </c>
      <c r="F82" s="165" t="s">
        <v>159</v>
      </c>
      <c r="G82" s="168">
        <v>10</v>
      </c>
      <c r="H82" s="169"/>
      <c r="I82" s="169">
        <f>ROUND(G82*H82,2)</f>
        <v>0</v>
      </c>
      <c r="J82" s="170">
        <v>0</v>
      </c>
      <c r="K82" s="168">
        <f>G82*J82</f>
        <v>0</v>
      </c>
      <c r="L82" s="170">
        <v>0</v>
      </c>
      <c r="M82" s="168">
        <f>G82*L82</f>
        <v>0</v>
      </c>
      <c r="N82" s="171">
        <v>21</v>
      </c>
      <c r="O82" s="172">
        <v>4</v>
      </c>
      <c r="P82" s="13" t="s">
        <v>118</v>
      </c>
    </row>
    <row r="83" spans="1:16" s="13" customFormat="1" ht="13.5" customHeight="1">
      <c r="A83" s="165" t="s">
        <v>250</v>
      </c>
      <c r="B83" s="165" t="s">
        <v>113</v>
      </c>
      <c r="C83" s="165" t="s">
        <v>186</v>
      </c>
      <c r="D83" s="166" t="s">
        <v>247</v>
      </c>
      <c r="E83" s="167" t="s">
        <v>248</v>
      </c>
      <c r="F83" s="165" t="s">
        <v>159</v>
      </c>
      <c r="G83" s="168">
        <v>15</v>
      </c>
      <c r="H83" s="169"/>
      <c r="I83" s="169">
        <f>ROUND(G83*H83,2)</f>
        <v>0</v>
      </c>
      <c r="J83" s="170">
        <v>0</v>
      </c>
      <c r="K83" s="168">
        <f>G83*J83</f>
        <v>0</v>
      </c>
      <c r="L83" s="170">
        <v>0</v>
      </c>
      <c r="M83" s="168">
        <f>G83*L83</f>
        <v>0</v>
      </c>
      <c r="N83" s="171">
        <v>21</v>
      </c>
      <c r="O83" s="172">
        <v>4</v>
      </c>
      <c r="P83" s="13" t="s">
        <v>118</v>
      </c>
    </row>
    <row r="84" spans="1:16" s="13" customFormat="1" ht="13.5" customHeight="1">
      <c r="A84" s="165" t="s">
        <v>251</v>
      </c>
      <c r="B84" s="165" t="s">
        <v>113</v>
      </c>
      <c r="C84" s="165" t="s">
        <v>186</v>
      </c>
      <c r="D84" s="166" t="s">
        <v>252</v>
      </c>
      <c r="E84" s="167" t="s">
        <v>253</v>
      </c>
      <c r="F84" s="165" t="s">
        <v>224</v>
      </c>
      <c r="G84" s="168">
        <v>0.725</v>
      </c>
      <c r="H84" s="169"/>
      <c r="I84" s="169">
        <f>ROUND(G84*H84,2)</f>
        <v>0</v>
      </c>
      <c r="J84" s="170">
        <v>0</v>
      </c>
      <c r="K84" s="168">
        <f>G84*J84</f>
        <v>0</v>
      </c>
      <c r="L84" s="170">
        <v>0</v>
      </c>
      <c r="M84" s="168">
        <f>G84*L84</f>
        <v>0</v>
      </c>
      <c r="N84" s="171">
        <v>21</v>
      </c>
      <c r="O84" s="172">
        <v>4</v>
      </c>
      <c r="P84" s="13" t="s">
        <v>118</v>
      </c>
    </row>
    <row r="85" spans="1:16" s="13" customFormat="1" ht="13.5" customHeight="1">
      <c r="A85" s="165" t="s">
        <v>254</v>
      </c>
      <c r="B85" s="165" t="s">
        <v>113</v>
      </c>
      <c r="C85" s="165" t="s">
        <v>186</v>
      </c>
      <c r="D85" s="166" t="s">
        <v>252</v>
      </c>
      <c r="E85" s="167" t="s">
        <v>253</v>
      </c>
      <c r="F85" s="165" t="s">
        <v>224</v>
      </c>
      <c r="G85" s="168">
        <v>0.57</v>
      </c>
      <c r="H85" s="169"/>
      <c r="I85" s="169">
        <f>ROUND(G85*H85,2)</f>
        <v>0</v>
      </c>
      <c r="J85" s="170">
        <v>0</v>
      </c>
      <c r="K85" s="168">
        <f>G85*J85</f>
        <v>0</v>
      </c>
      <c r="L85" s="170">
        <v>0</v>
      </c>
      <c r="M85" s="168">
        <f>G85*L85</f>
        <v>0</v>
      </c>
      <c r="N85" s="171">
        <v>21</v>
      </c>
      <c r="O85" s="172">
        <v>4</v>
      </c>
      <c r="P85" s="13" t="s">
        <v>118</v>
      </c>
    </row>
    <row r="86" spans="1:16" s="13" customFormat="1" ht="13.5" customHeight="1">
      <c r="A86" s="165" t="s">
        <v>255</v>
      </c>
      <c r="B86" s="165" t="s">
        <v>113</v>
      </c>
      <c r="C86" s="165" t="s">
        <v>186</v>
      </c>
      <c r="D86" s="166" t="s">
        <v>252</v>
      </c>
      <c r="E86" s="167" t="s">
        <v>253</v>
      </c>
      <c r="F86" s="165" t="s">
        <v>224</v>
      </c>
      <c r="G86" s="168">
        <v>0.904</v>
      </c>
      <c r="H86" s="169"/>
      <c r="I86" s="169">
        <f>ROUND(G86*H86,2)</f>
        <v>0</v>
      </c>
      <c r="J86" s="170">
        <v>0</v>
      </c>
      <c r="K86" s="168">
        <f>G86*J86</f>
        <v>0</v>
      </c>
      <c r="L86" s="170">
        <v>0</v>
      </c>
      <c r="M86" s="168">
        <f>G86*L86</f>
        <v>0</v>
      </c>
      <c r="N86" s="171">
        <v>21</v>
      </c>
      <c r="O86" s="172">
        <v>4</v>
      </c>
      <c r="P86" s="13" t="s">
        <v>118</v>
      </c>
    </row>
    <row r="87" spans="2:16" s="142" customFormat="1" ht="12.75" customHeight="1">
      <c r="B87" s="143" t="s">
        <v>66</v>
      </c>
      <c r="D87" s="144" t="s">
        <v>256</v>
      </c>
      <c r="E87" s="144" t="s">
        <v>257</v>
      </c>
      <c r="I87" s="145">
        <f>I88</f>
        <v>0</v>
      </c>
      <c r="K87" s="146">
        <f>K88</f>
        <v>0</v>
      </c>
      <c r="M87" s="146">
        <f>M88</f>
        <v>0</v>
      </c>
      <c r="P87" s="144" t="s">
        <v>112</v>
      </c>
    </row>
    <row r="88" spans="1:16" s="13" customFormat="1" ht="13.5" customHeight="1">
      <c r="A88" s="165" t="s">
        <v>258</v>
      </c>
      <c r="B88" s="165" t="s">
        <v>113</v>
      </c>
      <c r="C88" s="165" t="s">
        <v>114</v>
      </c>
      <c r="D88" s="166" t="s">
        <v>259</v>
      </c>
      <c r="E88" s="167" t="s">
        <v>260</v>
      </c>
      <c r="F88" s="165" t="s">
        <v>224</v>
      </c>
      <c r="G88" s="168">
        <v>10.539</v>
      </c>
      <c r="H88" s="169"/>
      <c r="I88" s="169">
        <f>ROUND(G88*H88,2)</f>
        <v>0</v>
      </c>
      <c r="J88" s="170">
        <v>0</v>
      </c>
      <c r="K88" s="168">
        <f>G88*J88</f>
        <v>0</v>
      </c>
      <c r="L88" s="170">
        <v>0</v>
      </c>
      <c r="M88" s="168">
        <f>G88*L88</f>
        <v>0</v>
      </c>
      <c r="N88" s="171">
        <v>21</v>
      </c>
      <c r="O88" s="172">
        <v>4</v>
      </c>
      <c r="P88" s="13" t="s">
        <v>118</v>
      </c>
    </row>
    <row r="89" spans="2:16" s="142" customFormat="1" ht="12.75" customHeight="1">
      <c r="B89" s="138" t="s">
        <v>66</v>
      </c>
      <c r="D89" s="139" t="s">
        <v>53</v>
      </c>
      <c r="E89" s="139" t="s">
        <v>261</v>
      </c>
      <c r="I89" s="140">
        <f>I90+I93+I116+I137+I186+I190+I197+I209+I220+I227+I258+I272+I277+I279+I282+I296+I306</f>
        <v>0</v>
      </c>
      <c r="K89" s="141">
        <f>K90+K93+K116+K137+K186+K190+K197+K209+K220+K227+K258+K272+K277+K279+K282+K296+K306</f>
        <v>4.934411900000001</v>
      </c>
      <c r="M89" s="141">
        <f>M90+M93+M116+M137+M186+M190+M197+M209+M220+M227+M258+M272+M277+M279+M282+M296+M306</f>
        <v>1.2321229999999999</v>
      </c>
      <c r="P89" s="139" t="s">
        <v>109</v>
      </c>
    </row>
    <row r="90" spans="2:16" s="142" customFormat="1" ht="12.75" customHeight="1">
      <c r="B90" s="143" t="s">
        <v>66</v>
      </c>
      <c r="D90" s="144" t="s">
        <v>262</v>
      </c>
      <c r="E90" s="144" t="s">
        <v>263</v>
      </c>
      <c r="I90" s="145">
        <f>SUM(I91:I92)</f>
        <v>0</v>
      </c>
      <c r="K90" s="146">
        <f>SUM(K91:K92)</f>
        <v>0.08399999999999999</v>
      </c>
      <c r="M90" s="146">
        <f>SUM(M91:M92)</f>
        <v>0</v>
      </c>
      <c r="P90" s="144" t="s">
        <v>112</v>
      </c>
    </row>
    <row r="91" spans="1:16" s="13" customFormat="1" ht="13.5" customHeight="1">
      <c r="A91" s="165" t="s">
        <v>264</v>
      </c>
      <c r="B91" s="165" t="s">
        <v>113</v>
      </c>
      <c r="C91" s="165" t="s">
        <v>262</v>
      </c>
      <c r="D91" s="166" t="s">
        <v>265</v>
      </c>
      <c r="E91" s="167" t="s">
        <v>266</v>
      </c>
      <c r="F91" s="165" t="s">
        <v>117</v>
      </c>
      <c r="G91" s="168">
        <v>8</v>
      </c>
      <c r="H91" s="169"/>
      <c r="I91" s="169">
        <f>ROUND(G91*H91,2)</f>
        <v>0</v>
      </c>
      <c r="J91" s="170">
        <v>0.003</v>
      </c>
      <c r="K91" s="168">
        <f>G91*J91</f>
        <v>0.024</v>
      </c>
      <c r="L91" s="170">
        <v>0</v>
      </c>
      <c r="M91" s="168">
        <f>G91*L91</f>
        <v>0</v>
      </c>
      <c r="N91" s="171">
        <v>21</v>
      </c>
      <c r="O91" s="172">
        <v>16</v>
      </c>
      <c r="P91" s="13" t="s">
        <v>118</v>
      </c>
    </row>
    <row r="92" spans="1:16" s="13" customFormat="1" ht="13.5" customHeight="1">
      <c r="A92" s="165" t="s">
        <v>267</v>
      </c>
      <c r="B92" s="165" t="s">
        <v>113</v>
      </c>
      <c r="C92" s="165" t="s">
        <v>262</v>
      </c>
      <c r="D92" s="166" t="s">
        <v>265</v>
      </c>
      <c r="E92" s="167" t="s">
        <v>266</v>
      </c>
      <c r="F92" s="165" t="s">
        <v>117</v>
      </c>
      <c r="G92" s="168">
        <v>20</v>
      </c>
      <c r="H92" s="169"/>
      <c r="I92" s="169">
        <f>ROUND(G92*H92,2)</f>
        <v>0</v>
      </c>
      <c r="J92" s="170">
        <v>0.003</v>
      </c>
      <c r="K92" s="168">
        <f>G92*J92</f>
        <v>0.06</v>
      </c>
      <c r="L92" s="170">
        <v>0</v>
      </c>
      <c r="M92" s="168">
        <f>G92*L92</f>
        <v>0</v>
      </c>
      <c r="N92" s="171">
        <v>21</v>
      </c>
      <c r="O92" s="172">
        <v>16</v>
      </c>
      <c r="P92" s="13" t="s">
        <v>118</v>
      </c>
    </row>
    <row r="93" spans="2:16" s="142" customFormat="1" ht="12.75" customHeight="1">
      <c r="B93" s="143" t="s">
        <v>66</v>
      </c>
      <c r="D93" s="144" t="s">
        <v>268</v>
      </c>
      <c r="E93" s="144" t="s">
        <v>269</v>
      </c>
      <c r="I93" s="145">
        <f>SUM(I94:I115)</f>
        <v>0</v>
      </c>
      <c r="K93" s="146">
        <f>SUM(K94:K115)</f>
        <v>0.029655</v>
      </c>
      <c r="M93" s="146">
        <f>SUM(M94:M115)</f>
        <v>0.09121499999999999</v>
      </c>
      <c r="P93" s="144" t="s">
        <v>112</v>
      </c>
    </row>
    <row r="94" spans="1:16" s="13" customFormat="1" ht="24" customHeight="1">
      <c r="A94" s="165" t="s">
        <v>270</v>
      </c>
      <c r="B94" s="165" t="s">
        <v>113</v>
      </c>
      <c r="C94" s="165" t="s">
        <v>271</v>
      </c>
      <c r="D94" s="166" t="s">
        <v>272</v>
      </c>
      <c r="E94" s="167" t="s">
        <v>273</v>
      </c>
      <c r="F94" s="165" t="s">
        <v>274</v>
      </c>
      <c r="G94" s="168">
        <v>1</v>
      </c>
      <c r="H94" s="169"/>
      <c r="I94" s="169">
        <f>ROUND(G94*H94,2)</f>
        <v>0</v>
      </c>
      <c r="J94" s="170">
        <v>0</v>
      </c>
      <c r="K94" s="168">
        <f>G94*J94</f>
        <v>0</v>
      </c>
      <c r="L94" s="170">
        <v>0</v>
      </c>
      <c r="M94" s="168">
        <f>G94*L94</f>
        <v>0</v>
      </c>
      <c r="N94" s="171">
        <v>21</v>
      </c>
      <c r="O94" s="172">
        <v>16</v>
      </c>
      <c r="P94" s="13" t="s">
        <v>118</v>
      </c>
    </row>
    <row r="95" spans="1:16" s="13" customFormat="1" ht="24" customHeight="1">
      <c r="A95" s="165" t="s">
        <v>275</v>
      </c>
      <c r="B95" s="165" t="s">
        <v>113</v>
      </c>
      <c r="C95" s="165" t="s">
        <v>271</v>
      </c>
      <c r="D95" s="166" t="s">
        <v>276</v>
      </c>
      <c r="E95" s="167" t="s">
        <v>273</v>
      </c>
      <c r="F95" s="165" t="s">
        <v>274</v>
      </c>
      <c r="G95" s="168">
        <v>1</v>
      </c>
      <c r="H95" s="169"/>
      <c r="I95" s="169">
        <f>ROUND(G95*H95,2)</f>
        <v>0</v>
      </c>
      <c r="J95" s="170">
        <v>0</v>
      </c>
      <c r="K95" s="168">
        <f>G95*J95</f>
        <v>0</v>
      </c>
      <c r="L95" s="170">
        <v>0</v>
      </c>
      <c r="M95" s="168">
        <f>G95*L95</f>
        <v>0</v>
      </c>
      <c r="N95" s="171">
        <v>21</v>
      </c>
      <c r="O95" s="172">
        <v>16</v>
      </c>
      <c r="P95" s="13" t="s">
        <v>118</v>
      </c>
    </row>
    <row r="96" spans="1:16" s="13" customFormat="1" ht="24" customHeight="1">
      <c r="A96" s="165" t="s">
        <v>277</v>
      </c>
      <c r="B96" s="165" t="s">
        <v>113</v>
      </c>
      <c r="C96" s="165" t="s">
        <v>271</v>
      </c>
      <c r="D96" s="166" t="s">
        <v>278</v>
      </c>
      <c r="E96" s="167" t="s">
        <v>273</v>
      </c>
      <c r="F96" s="165" t="s">
        <v>274</v>
      </c>
      <c r="G96" s="168">
        <v>1</v>
      </c>
      <c r="H96" s="169"/>
      <c r="I96" s="169">
        <f>ROUND(G96*H96,2)</f>
        <v>0</v>
      </c>
      <c r="J96" s="170">
        <v>0</v>
      </c>
      <c r="K96" s="168">
        <f>G96*J96</f>
        <v>0</v>
      </c>
      <c r="L96" s="170">
        <v>0</v>
      </c>
      <c r="M96" s="168">
        <f>G96*L96</f>
        <v>0</v>
      </c>
      <c r="N96" s="171">
        <v>21</v>
      </c>
      <c r="O96" s="172">
        <v>16</v>
      </c>
      <c r="P96" s="13" t="s">
        <v>118</v>
      </c>
    </row>
    <row r="97" spans="1:16" s="13" customFormat="1" ht="24" customHeight="1">
      <c r="A97" s="165" t="s">
        <v>279</v>
      </c>
      <c r="B97" s="165" t="s">
        <v>113</v>
      </c>
      <c r="C97" s="165" t="s">
        <v>268</v>
      </c>
      <c r="D97" s="166" t="s">
        <v>280</v>
      </c>
      <c r="E97" s="167" t="s">
        <v>281</v>
      </c>
      <c r="F97" s="165" t="s">
        <v>159</v>
      </c>
      <c r="G97" s="168">
        <v>5</v>
      </c>
      <c r="H97" s="169"/>
      <c r="I97" s="169">
        <f>ROUND(G97*H97,2)</f>
        <v>0</v>
      </c>
      <c r="J97" s="170">
        <v>0.00052</v>
      </c>
      <c r="K97" s="168">
        <f>G97*J97</f>
        <v>0.0026</v>
      </c>
      <c r="L97" s="170">
        <v>0</v>
      </c>
      <c r="M97" s="168">
        <f>G97*L97</f>
        <v>0</v>
      </c>
      <c r="N97" s="171">
        <v>21</v>
      </c>
      <c r="O97" s="172">
        <v>16</v>
      </c>
      <c r="P97" s="13" t="s">
        <v>118</v>
      </c>
    </row>
    <row r="98" spans="1:16" s="13" customFormat="1" ht="24" customHeight="1">
      <c r="A98" s="165" t="s">
        <v>282</v>
      </c>
      <c r="B98" s="165" t="s">
        <v>113</v>
      </c>
      <c r="C98" s="165" t="s">
        <v>268</v>
      </c>
      <c r="D98" s="166" t="s">
        <v>280</v>
      </c>
      <c r="E98" s="167" t="s">
        <v>281</v>
      </c>
      <c r="F98" s="165" t="s">
        <v>159</v>
      </c>
      <c r="G98" s="168">
        <v>3</v>
      </c>
      <c r="H98" s="169"/>
      <c r="I98" s="169">
        <f>ROUND(G98*H98,2)</f>
        <v>0</v>
      </c>
      <c r="J98" s="170">
        <v>0.00052</v>
      </c>
      <c r="K98" s="168">
        <f>G98*J98</f>
        <v>0.0015599999999999998</v>
      </c>
      <c r="L98" s="170">
        <v>0</v>
      </c>
      <c r="M98" s="168">
        <f>G98*L98</f>
        <v>0</v>
      </c>
      <c r="N98" s="171">
        <v>21</v>
      </c>
      <c r="O98" s="172">
        <v>16</v>
      </c>
      <c r="P98" s="13" t="s">
        <v>118</v>
      </c>
    </row>
    <row r="99" spans="1:16" s="13" customFormat="1" ht="24" customHeight="1">
      <c r="A99" s="165" t="s">
        <v>283</v>
      </c>
      <c r="B99" s="165" t="s">
        <v>113</v>
      </c>
      <c r="C99" s="165" t="s">
        <v>268</v>
      </c>
      <c r="D99" s="166" t="s">
        <v>280</v>
      </c>
      <c r="E99" s="167" t="s">
        <v>281</v>
      </c>
      <c r="F99" s="165" t="s">
        <v>159</v>
      </c>
      <c r="G99" s="168">
        <v>10</v>
      </c>
      <c r="H99" s="169"/>
      <c r="I99" s="169">
        <f>ROUND(G99*H99,2)</f>
        <v>0</v>
      </c>
      <c r="J99" s="170">
        <v>0.00052</v>
      </c>
      <c r="K99" s="168">
        <f>G99*J99</f>
        <v>0.0052</v>
      </c>
      <c r="L99" s="170">
        <v>0</v>
      </c>
      <c r="M99" s="168">
        <f>G99*L99</f>
        <v>0</v>
      </c>
      <c r="N99" s="171">
        <v>21</v>
      </c>
      <c r="O99" s="172">
        <v>16</v>
      </c>
      <c r="P99" s="13" t="s">
        <v>118</v>
      </c>
    </row>
    <row r="100" spans="1:16" s="13" customFormat="1" ht="24" customHeight="1">
      <c r="A100" s="165" t="s">
        <v>284</v>
      </c>
      <c r="B100" s="165" t="s">
        <v>113</v>
      </c>
      <c r="C100" s="165" t="s">
        <v>268</v>
      </c>
      <c r="D100" s="166" t="s">
        <v>285</v>
      </c>
      <c r="E100" s="167" t="s">
        <v>286</v>
      </c>
      <c r="F100" s="165" t="s">
        <v>159</v>
      </c>
      <c r="G100" s="168">
        <v>5</v>
      </c>
      <c r="H100" s="169"/>
      <c r="I100" s="169">
        <f>ROUND(G100*H100,2)</f>
        <v>0</v>
      </c>
      <c r="J100" s="170">
        <v>0.00077</v>
      </c>
      <c r="K100" s="168">
        <f>G100*J100</f>
        <v>0.0038499999999999997</v>
      </c>
      <c r="L100" s="170">
        <v>0</v>
      </c>
      <c r="M100" s="168">
        <f>G100*L100</f>
        <v>0</v>
      </c>
      <c r="N100" s="171">
        <v>21</v>
      </c>
      <c r="O100" s="172">
        <v>16</v>
      </c>
      <c r="P100" s="13" t="s">
        <v>118</v>
      </c>
    </row>
    <row r="101" spans="1:16" s="13" customFormat="1" ht="24" customHeight="1">
      <c r="A101" s="165" t="s">
        <v>287</v>
      </c>
      <c r="B101" s="165" t="s">
        <v>113</v>
      </c>
      <c r="C101" s="165" t="s">
        <v>268</v>
      </c>
      <c r="D101" s="166" t="s">
        <v>285</v>
      </c>
      <c r="E101" s="167" t="s">
        <v>286</v>
      </c>
      <c r="F101" s="165" t="s">
        <v>159</v>
      </c>
      <c r="G101" s="168">
        <v>2</v>
      </c>
      <c r="H101" s="169"/>
      <c r="I101" s="169">
        <f>ROUND(G101*H101,2)</f>
        <v>0</v>
      </c>
      <c r="J101" s="170">
        <v>0.00077</v>
      </c>
      <c r="K101" s="168">
        <f>G101*J101</f>
        <v>0.00154</v>
      </c>
      <c r="L101" s="170">
        <v>0</v>
      </c>
      <c r="M101" s="168">
        <f>G101*L101</f>
        <v>0</v>
      </c>
      <c r="N101" s="171">
        <v>21</v>
      </c>
      <c r="O101" s="172">
        <v>16</v>
      </c>
      <c r="P101" s="13" t="s">
        <v>118</v>
      </c>
    </row>
    <row r="102" spans="1:16" s="13" customFormat="1" ht="24" customHeight="1">
      <c r="A102" s="165" t="s">
        <v>288</v>
      </c>
      <c r="B102" s="165" t="s">
        <v>113</v>
      </c>
      <c r="C102" s="165" t="s">
        <v>268</v>
      </c>
      <c r="D102" s="166" t="s">
        <v>285</v>
      </c>
      <c r="E102" s="167" t="s">
        <v>286</v>
      </c>
      <c r="F102" s="165" t="s">
        <v>159</v>
      </c>
      <c r="G102" s="168">
        <v>5</v>
      </c>
      <c r="H102" s="169"/>
      <c r="I102" s="169">
        <f>ROUND(G102*H102,2)</f>
        <v>0</v>
      </c>
      <c r="J102" s="170">
        <v>0.00077</v>
      </c>
      <c r="K102" s="168">
        <f>G102*J102</f>
        <v>0.0038499999999999997</v>
      </c>
      <c r="L102" s="170">
        <v>0</v>
      </c>
      <c r="M102" s="168">
        <f>G102*L102</f>
        <v>0</v>
      </c>
      <c r="N102" s="171">
        <v>21</v>
      </c>
      <c r="O102" s="172">
        <v>16</v>
      </c>
      <c r="P102" s="13" t="s">
        <v>118</v>
      </c>
    </row>
    <row r="103" spans="1:16" s="13" customFormat="1" ht="13.5" customHeight="1">
      <c r="A103" s="165" t="s">
        <v>289</v>
      </c>
      <c r="B103" s="165" t="s">
        <v>113</v>
      </c>
      <c r="C103" s="165" t="s">
        <v>268</v>
      </c>
      <c r="D103" s="166" t="s">
        <v>290</v>
      </c>
      <c r="E103" s="167" t="s">
        <v>291</v>
      </c>
      <c r="F103" s="165" t="s">
        <v>159</v>
      </c>
      <c r="G103" s="168">
        <v>2</v>
      </c>
      <c r="H103" s="169"/>
      <c r="I103" s="169">
        <f>ROUND(G103*H103,2)</f>
        <v>0</v>
      </c>
      <c r="J103" s="170">
        <v>0.00177</v>
      </c>
      <c r="K103" s="168">
        <f>G103*J103</f>
        <v>0.00354</v>
      </c>
      <c r="L103" s="170">
        <v>0</v>
      </c>
      <c r="M103" s="168">
        <f>G103*L103</f>
        <v>0</v>
      </c>
      <c r="N103" s="171">
        <v>21</v>
      </c>
      <c r="O103" s="172">
        <v>16</v>
      </c>
      <c r="P103" s="13" t="s">
        <v>118</v>
      </c>
    </row>
    <row r="104" spans="1:16" s="13" customFormat="1" ht="13.5" customHeight="1">
      <c r="A104" s="165" t="s">
        <v>292</v>
      </c>
      <c r="B104" s="165" t="s">
        <v>113</v>
      </c>
      <c r="C104" s="165" t="s">
        <v>268</v>
      </c>
      <c r="D104" s="166" t="s">
        <v>290</v>
      </c>
      <c r="E104" s="167" t="s">
        <v>291</v>
      </c>
      <c r="F104" s="165" t="s">
        <v>159</v>
      </c>
      <c r="G104" s="168">
        <v>0.5</v>
      </c>
      <c r="H104" s="169"/>
      <c r="I104" s="169">
        <f>ROUND(G104*H104,2)</f>
        <v>0</v>
      </c>
      <c r="J104" s="170">
        <v>0.00177</v>
      </c>
      <c r="K104" s="168">
        <f>G104*J104</f>
        <v>0.000885</v>
      </c>
      <c r="L104" s="170">
        <v>0</v>
      </c>
      <c r="M104" s="168">
        <f>G104*L104</f>
        <v>0</v>
      </c>
      <c r="N104" s="171">
        <v>21</v>
      </c>
      <c r="O104" s="172">
        <v>16</v>
      </c>
      <c r="P104" s="13" t="s">
        <v>118</v>
      </c>
    </row>
    <row r="105" spans="1:16" s="13" customFormat="1" ht="13.5" customHeight="1">
      <c r="A105" s="165" t="s">
        <v>293</v>
      </c>
      <c r="B105" s="165" t="s">
        <v>113</v>
      </c>
      <c r="C105" s="165" t="s">
        <v>268</v>
      </c>
      <c r="D105" s="166" t="s">
        <v>290</v>
      </c>
      <c r="E105" s="167" t="s">
        <v>291</v>
      </c>
      <c r="F105" s="165" t="s">
        <v>159</v>
      </c>
      <c r="G105" s="168">
        <v>1</v>
      </c>
      <c r="H105" s="169"/>
      <c r="I105" s="169">
        <f>ROUND(G105*H105,2)</f>
        <v>0</v>
      </c>
      <c r="J105" s="170">
        <v>0.00177</v>
      </c>
      <c r="K105" s="168">
        <f>G105*J105</f>
        <v>0.00177</v>
      </c>
      <c r="L105" s="170">
        <v>0</v>
      </c>
      <c r="M105" s="168">
        <f>G105*L105</f>
        <v>0</v>
      </c>
      <c r="N105" s="171">
        <v>21</v>
      </c>
      <c r="O105" s="172">
        <v>16</v>
      </c>
      <c r="P105" s="13" t="s">
        <v>118</v>
      </c>
    </row>
    <row r="106" spans="1:16" s="13" customFormat="1" ht="13.5" customHeight="1">
      <c r="A106" s="165" t="s">
        <v>294</v>
      </c>
      <c r="B106" s="165" t="s">
        <v>113</v>
      </c>
      <c r="C106" s="165" t="s">
        <v>268</v>
      </c>
      <c r="D106" s="166" t="s">
        <v>295</v>
      </c>
      <c r="E106" s="167" t="s">
        <v>296</v>
      </c>
      <c r="F106" s="165" t="s">
        <v>208</v>
      </c>
      <c r="G106" s="168">
        <v>2.5</v>
      </c>
      <c r="H106" s="169"/>
      <c r="I106" s="169">
        <f>ROUND(G106*H106,2)</f>
        <v>0</v>
      </c>
      <c r="J106" s="170">
        <v>0</v>
      </c>
      <c r="K106" s="168">
        <f>G106*J106</f>
        <v>0</v>
      </c>
      <c r="L106" s="170">
        <v>0.02027</v>
      </c>
      <c r="M106" s="168">
        <f>G106*L106</f>
        <v>0.050675</v>
      </c>
      <c r="N106" s="171">
        <v>21</v>
      </c>
      <c r="O106" s="172">
        <v>16</v>
      </c>
      <c r="P106" s="13" t="s">
        <v>118</v>
      </c>
    </row>
    <row r="107" spans="1:16" s="13" customFormat="1" ht="13.5" customHeight="1">
      <c r="A107" s="165" t="s">
        <v>297</v>
      </c>
      <c r="B107" s="165" t="s">
        <v>113</v>
      </c>
      <c r="C107" s="165" t="s">
        <v>268</v>
      </c>
      <c r="D107" s="166" t="s">
        <v>295</v>
      </c>
      <c r="E107" s="167" t="s">
        <v>296</v>
      </c>
      <c r="F107" s="165" t="s">
        <v>208</v>
      </c>
      <c r="G107" s="168">
        <v>2</v>
      </c>
      <c r="H107" s="169"/>
      <c r="I107" s="169">
        <f>ROUND(G107*H107,2)</f>
        <v>0</v>
      </c>
      <c r="J107" s="170">
        <v>0</v>
      </c>
      <c r="K107" s="168">
        <f>G107*J107</f>
        <v>0</v>
      </c>
      <c r="L107" s="170">
        <v>0.02027</v>
      </c>
      <c r="M107" s="168">
        <f>G107*L107</f>
        <v>0.04054</v>
      </c>
      <c r="N107" s="171">
        <v>21</v>
      </c>
      <c r="O107" s="172">
        <v>16</v>
      </c>
      <c r="P107" s="13" t="s">
        <v>118</v>
      </c>
    </row>
    <row r="108" spans="1:16" s="13" customFormat="1" ht="13.5" customHeight="1">
      <c r="A108" s="165" t="s">
        <v>298</v>
      </c>
      <c r="B108" s="165" t="s">
        <v>113</v>
      </c>
      <c r="C108" s="165" t="s">
        <v>268</v>
      </c>
      <c r="D108" s="166" t="s">
        <v>299</v>
      </c>
      <c r="E108" s="167" t="s">
        <v>300</v>
      </c>
      <c r="F108" s="165" t="s">
        <v>208</v>
      </c>
      <c r="G108" s="168">
        <v>1</v>
      </c>
      <c r="H108" s="169"/>
      <c r="I108" s="169">
        <f>ROUND(G108*H108,2)</f>
        <v>0</v>
      </c>
      <c r="J108" s="170">
        <v>0.00028</v>
      </c>
      <c r="K108" s="168">
        <f>G108*J108</f>
        <v>0.00028</v>
      </c>
      <c r="L108" s="170">
        <v>0</v>
      </c>
      <c r="M108" s="168">
        <f>G108*L108</f>
        <v>0</v>
      </c>
      <c r="N108" s="171">
        <v>21</v>
      </c>
      <c r="O108" s="172">
        <v>16</v>
      </c>
      <c r="P108" s="13" t="s">
        <v>118</v>
      </c>
    </row>
    <row r="109" spans="1:16" s="13" customFormat="1" ht="13.5" customHeight="1">
      <c r="A109" s="173" t="s">
        <v>301</v>
      </c>
      <c r="B109" s="173" t="s">
        <v>302</v>
      </c>
      <c r="C109" s="173" t="s">
        <v>303</v>
      </c>
      <c r="D109" s="174" t="s">
        <v>304</v>
      </c>
      <c r="E109" s="175" t="s">
        <v>305</v>
      </c>
      <c r="F109" s="173" t="s">
        <v>208</v>
      </c>
      <c r="G109" s="176">
        <v>1</v>
      </c>
      <c r="H109" s="177"/>
      <c r="I109" s="177">
        <f>ROUND(G109*H109,2)</f>
        <v>0</v>
      </c>
      <c r="J109" s="178">
        <v>0.00134</v>
      </c>
      <c r="K109" s="176">
        <f>G109*J109</f>
        <v>0.00134</v>
      </c>
      <c r="L109" s="178">
        <v>0</v>
      </c>
      <c r="M109" s="176">
        <f>G109*L109</f>
        <v>0</v>
      </c>
      <c r="N109" s="179">
        <v>21</v>
      </c>
      <c r="O109" s="180">
        <v>32</v>
      </c>
      <c r="P109" s="181" t="s">
        <v>118</v>
      </c>
    </row>
    <row r="110" spans="1:16" s="13" customFormat="1" ht="13.5" customHeight="1">
      <c r="A110" s="165" t="s">
        <v>306</v>
      </c>
      <c r="B110" s="165" t="s">
        <v>113</v>
      </c>
      <c r="C110" s="165" t="s">
        <v>268</v>
      </c>
      <c r="D110" s="166" t="s">
        <v>299</v>
      </c>
      <c r="E110" s="167" t="s">
        <v>300</v>
      </c>
      <c r="F110" s="165" t="s">
        <v>208</v>
      </c>
      <c r="G110" s="168">
        <v>2</v>
      </c>
      <c r="H110" s="169"/>
      <c r="I110" s="169">
        <f>ROUND(G110*H110,2)</f>
        <v>0</v>
      </c>
      <c r="J110" s="170">
        <v>0.00028</v>
      </c>
      <c r="K110" s="168">
        <f>G110*J110</f>
        <v>0.00056</v>
      </c>
      <c r="L110" s="170">
        <v>0</v>
      </c>
      <c r="M110" s="168">
        <f>G110*L110</f>
        <v>0</v>
      </c>
      <c r="N110" s="171">
        <v>21</v>
      </c>
      <c r="O110" s="172">
        <v>16</v>
      </c>
      <c r="P110" s="13" t="s">
        <v>118</v>
      </c>
    </row>
    <row r="111" spans="1:16" s="13" customFormat="1" ht="13.5" customHeight="1">
      <c r="A111" s="173" t="s">
        <v>307</v>
      </c>
      <c r="B111" s="173" t="s">
        <v>302</v>
      </c>
      <c r="C111" s="173" t="s">
        <v>303</v>
      </c>
      <c r="D111" s="174" t="s">
        <v>304</v>
      </c>
      <c r="E111" s="175" t="s">
        <v>305</v>
      </c>
      <c r="F111" s="173" t="s">
        <v>208</v>
      </c>
      <c r="G111" s="176">
        <v>2</v>
      </c>
      <c r="H111" s="177"/>
      <c r="I111" s="177">
        <f>ROUND(G111*H111,2)</f>
        <v>0</v>
      </c>
      <c r="J111" s="178">
        <v>0.00134</v>
      </c>
      <c r="K111" s="176">
        <f>G111*J111</f>
        <v>0.00268</v>
      </c>
      <c r="L111" s="178">
        <v>0</v>
      </c>
      <c r="M111" s="176">
        <f>G111*L111</f>
        <v>0</v>
      </c>
      <c r="N111" s="179">
        <v>21</v>
      </c>
      <c r="O111" s="180">
        <v>32</v>
      </c>
      <c r="P111" s="181" t="s">
        <v>118</v>
      </c>
    </row>
    <row r="112" spans="1:16" s="13" customFormat="1" ht="13.5" customHeight="1">
      <c r="A112" s="165" t="s">
        <v>308</v>
      </c>
      <c r="B112" s="165" t="s">
        <v>113</v>
      </c>
      <c r="C112" s="165" t="s">
        <v>268</v>
      </c>
      <c r="D112" s="166" t="s">
        <v>309</v>
      </c>
      <c r="E112" s="167" t="s">
        <v>310</v>
      </c>
      <c r="F112" s="165" t="s">
        <v>159</v>
      </c>
      <c r="G112" s="168">
        <v>12</v>
      </c>
      <c r="H112" s="169"/>
      <c r="I112" s="169">
        <f>ROUND(G112*H112,2)</f>
        <v>0</v>
      </c>
      <c r="J112" s="170">
        <v>0</v>
      </c>
      <c r="K112" s="168">
        <f>G112*J112</f>
        <v>0</v>
      </c>
      <c r="L112" s="170">
        <v>0</v>
      </c>
      <c r="M112" s="168">
        <f>G112*L112</f>
        <v>0</v>
      </c>
      <c r="N112" s="171">
        <v>21</v>
      </c>
      <c r="O112" s="172">
        <v>16</v>
      </c>
      <c r="P112" s="13" t="s">
        <v>118</v>
      </c>
    </row>
    <row r="113" spans="1:16" s="13" customFormat="1" ht="13.5" customHeight="1">
      <c r="A113" s="165" t="s">
        <v>311</v>
      </c>
      <c r="B113" s="165" t="s">
        <v>113</v>
      </c>
      <c r="C113" s="165" t="s">
        <v>268</v>
      </c>
      <c r="D113" s="166" t="s">
        <v>309</v>
      </c>
      <c r="E113" s="167" t="s">
        <v>310</v>
      </c>
      <c r="F113" s="165" t="s">
        <v>159</v>
      </c>
      <c r="G113" s="168">
        <v>5.5</v>
      </c>
      <c r="H113" s="169"/>
      <c r="I113" s="169">
        <f>ROUND(G113*H113,2)</f>
        <v>0</v>
      </c>
      <c r="J113" s="170">
        <v>0</v>
      </c>
      <c r="K113" s="168">
        <f>G113*J113</f>
        <v>0</v>
      </c>
      <c r="L113" s="170">
        <v>0</v>
      </c>
      <c r="M113" s="168">
        <f>G113*L113</f>
        <v>0</v>
      </c>
      <c r="N113" s="171">
        <v>21</v>
      </c>
      <c r="O113" s="172">
        <v>16</v>
      </c>
      <c r="P113" s="13" t="s">
        <v>118</v>
      </c>
    </row>
    <row r="114" spans="1:16" s="13" customFormat="1" ht="13.5" customHeight="1">
      <c r="A114" s="165" t="s">
        <v>312</v>
      </c>
      <c r="B114" s="165" t="s">
        <v>113</v>
      </c>
      <c r="C114" s="165" t="s">
        <v>268</v>
      </c>
      <c r="D114" s="166" t="s">
        <v>309</v>
      </c>
      <c r="E114" s="167" t="s">
        <v>310</v>
      </c>
      <c r="F114" s="165" t="s">
        <v>159</v>
      </c>
      <c r="G114" s="168">
        <v>26</v>
      </c>
      <c r="H114" s="169"/>
      <c r="I114" s="169">
        <f>ROUND(G114*H114,2)</f>
        <v>0</v>
      </c>
      <c r="J114" s="170">
        <v>0</v>
      </c>
      <c r="K114" s="168">
        <f>G114*J114</f>
        <v>0</v>
      </c>
      <c r="L114" s="170">
        <v>0</v>
      </c>
      <c r="M114" s="168">
        <f>G114*L114</f>
        <v>0</v>
      </c>
      <c r="N114" s="171">
        <v>21</v>
      </c>
      <c r="O114" s="172">
        <v>16</v>
      </c>
      <c r="P114" s="13" t="s">
        <v>118</v>
      </c>
    </row>
    <row r="115" spans="1:16" s="13" customFormat="1" ht="13.5" customHeight="1">
      <c r="A115" s="165" t="s">
        <v>313</v>
      </c>
      <c r="B115" s="165" t="s">
        <v>113</v>
      </c>
      <c r="C115" s="165" t="s">
        <v>268</v>
      </c>
      <c r="D115" s="166" t="s">
        <v>314</v>
      </c>
      <c r="E115" s="167" t="s">
        <v>315</v>
      </c>
      <c r="F115" s="165" t="s">
        <v>49</v>
      </c>
      <c r="G115" s="168">
        <v>1.77</v>
      </c>
      <c r="H115" s="169"/>
      <c r="I115" s="169">
        <f>ROUND(G115*H115,2)</f>
        <v>0</v>
      </c>
      <c r="J115" s="170">
        <v>0</v>
      </c>
      <c r="K115" s="168">
        <f>G115*J115</f>
        <v>0</v>
      </c>
      <c r="L115" s="170">
        <v>0</v>
      </c>
      <c r="M115" s="168">
        <f>G115*L115</f>
        <v>0</v>
      </c>
      <c r="N115" s="171">
        <v>21</v>
      </c>
      <c r="O115" s="172">
        <v>16</v>
      </c>
      <c r="P115" s="13" t="s">
        <v>118</v>
      </c>
    </row>
    <row r="116" spans="2:16" s="142" customFormat="1" ht="12.75" customHeight="1">
      <c r="B116" s="143" t="s">
        <v>66</v>
      </c>
      <c r="D116" s="144" t="s">
        <v>316</v>
      </c>
      <c r="E116" s="144" t="s">
        <v>317</v>
      </c>
      <c r="I116" s="145">
        <f>SUM(I117:I136)</f>
        <v>0</v>
      </c>
      <c r="K116" s="146">
        <f>SUM(K117:K136)</f>
        <v>0.09073999999999999</v>
      </c>
      <c r="M116" s="146">
        <f>SUM(M117:M136)</f>
        <v>0</v>
      </c>
      <c r="P116" s="144" t="s">
        <v>112</v>
      </c>
    </row>
    <row r="117" spans="1:16" s="13" customFormat="1" ht="13.5" customHeight="1">
      <c r="A117" s="165" t="s">
        <v>318</v>
      </c>
      <c r="B117" s="165" t="s">
        <v>113</v>
      </c>
      <c r="C117" s="165" t="s">
        <v>271</v>
      </c>
      <c r="D117" s="166" t="s">
        <v>319</v>
      </c>
      <c r="E117" s="167" t="s">
        <v>320</v>
      </c>
      <c r="F117" s="165" t="s">
        <v>159</v>
      </c>
      <c r="G117" s="168">
        <v>10</v>
      </c>
      <c r="H117" s="169"/>
      <c r="I117" s="169">
        <f>ROUND(G117*H117,2)</f>
        <v>0</v>
      </c>
      <c r="J117" s="170">
        <v>0</v>
      </c>
      <c r="K117" s="168">
        <f>G117*J117</f>
        <v>0</v>
      </c>
      <c r="L117" s="170">
        <v>0</v>
      </c>
      <c r="M117" s="168">
        <f>G117*L117</f>
        <v>0</v>
      </c>
      <c r="N117" s="171">
        <v>21</v>
      </c>
      <c r="O117" s="172">
        <v>16</v>
      </c>
      <c r="P117" s="13" t="s">
        <v>118</v>
      </c>
    </row>
    <row r="118" spans="1:16" s="13" customFormat="1" ht="13.5" customHeight="1">
      <c r="A118" s="165" t="s">
        <v>321</v>
      </c>
      <c r="B118" s="165" t="s">
        <v>113</v>
      </c>
      <c r="C118" s="165" t="s">
        <v>271</v>
      </c>
      <c r="D118" s="166" t="s">
        <v>322</v>
      </c>
      <c r="E118" s="167" t="s">
        <v>320</v>
      </c>
      <c r="F118" s="165" t="s">
        <v>159</v>
      </c>
      <c r="G118" s="168">
        <v>20</v>
      </c>
      <c r="H118" s="169"/>
      <c r="I118" s="169">
        <f>ROUND(G118*H118,2)</f>
        <v>0</v>
      </c>
      <c r="J118" s="170">
        <v>0</v>
      </c>
      <c r="K118" s="168">
        <f>G118*J118</f>
        <v>0</v>
      </c>
      <c r="L118" s="170">
        <v>0</v>
      </c>
      <c r="M118" s="168">
        <f>G118*L118</f>
        <v>0</v>
      </c>
      <c r="N118" s="171">
        <v>21</v>
      </c>
      <c r="O118" s="172">
        <v>16</v>
      </c>
      <c r="P118" s="13" t="s">
        <v>118</v>
      </c>
    </row>
    <row r="119" spans="1:16" s="13" customFormat="1" ht="13.5" customHeight="1">
      <c r="A119" s="165" t="s">
        <v>323</v>
      </c>
      <c r="B119" s="165" t="s">
        <v>113</v>
      </c>
      <c r="C119" s="165" t="s">
        <v>271</v>
      </c>
      <c r="D119" s="166" t="s">
        <v>324</v>
      </c>
      <c r="E119" s="167" t="s">
        <v>320</v>
      </c>
      <c r="F119" s="165" t="s">
        <v>159</v>
      </c>
      <c r="G119" s="168">
        <v>45</v>
      </c>
      <c r="H119" s="169"/>
      <c r="I119" s="169">
        <f>ROUND(G119*H119,2)</f>
        <v>0</v>
      </c>
      <c r="J119" s="170">
        <v>0</v>
      </c>
      <c r="K119" s="168">
        <f>G119*J119</f>
        <v>0</v>
      </c>
      <c r="L119" s="170">
        <v>0</v>
      </c>
      <c r="M119" s="168">
        <f>G119*L119</f>
        <v>0</v>
      </c>
      <c r="N119" s="171">
        <v>21</v>
      </c>
      <c r="O119" s="172">
        <v>16</v>
      </c>
      <c r="P119" s="13" t="s">
        <v>118</v>
      </c>
    </row>
    <row r="120" spans="1:16" s="13" customFormat="1" ht="13.5" customHeight="1">
      <c r="A120" s="165" t="s">
        <v>325</v>
      </c>
      <c r="B120" s="165" t="s">
        <v>113</v>
      </c>
      <c r="C120" s="165" t="s">
        <v>271</v>
      </c>
      <c r="D120" s="166" t="s">
        <v>326</v>
      </c>
      <c r="E120" s="167" t="s">
        <v>327</v>
      </c>
      <c r="F120" s="165" t="s">
        <v>274</v>
      </c>
      <c r="G120" s="168">
        <v>1</v>
      </c>
      <c r="H120" s="169"/>
      <c r="I120" s="169">
        <f>ROUND(G120*H120,2)</f>
        <v>0</v>
      </c>
      <c r="J120" s="170">
        <v>0</v>
      </c>
      <c r="K120" s="168">
        <f>G120*J120</f>
        <v>0</v>
      </c>
      <c r="L120" s="170">
        <v>0</v>
      </c>
      <c r="M120" s="168">
        <f>G120*L120</f>
        <v>0</v>
      </c>
      <c r="N120" s="171">
        <v>21</v>
      </c>
      <c r="O120" s="172">
        <v>16</v>
      </c>
      <c r="P120" s="13" t="s">
        <v>118</v>
      </c>
    </row>
    <row r="121" spans="1:16" s="13" customFormat="1" ht="13.5" customHeight="1">
      <c r="A121" s="165" t="s">
        <v>328</v>
      </c>
      <c r="B121" s="165" t="s">
        <v>113</v>
      </c>
      <c r="C121" s="165" t="s">
        <v>271</v>
      </c>
      <c r="D121" s="166" t="s">
        <v>329</v>
      </c>
      <c r="E121" s="167" t="s">
        <v>327</v>
      </c>
      <c r="F121" s="165" t="s">
        <v>274</v>
      </c>
      <c r="G121" s="168">
        <v>1</v>
      </c>
      <c r="H121" s="169"/>
      <c r="I121" s="169">
        <f>ROUND(G121*H121,2)</f>
        <v>0</v>
      </c>
      <c r="J121" s="170">
        <v>0</v>
      </c>
      <c r="K121" s="168">
        <f>G121*J121</f>
        <v>0</v>
      </c>
      <c r="L121" s="170">
        <v>0</v>
      </c>
      <c r="M121" s="168">
        <f>G121*L121</f>
        <v>0</v>
      </c>
      <c r="N121" s="171">
        <v>21</v>
      </c>
      <c r="O121" s="172">
        <v>16</v>
      </c>
      <c r="P121" s="13" t="s">
        <v>118</v>
      </c>
    </row>
    <row r="122" spans="1:16" s="13" customFormat="1" ht="13.5" customHeight="1">
      <c r="A122" s="165" t="s">
        <v>330</v>
      </c>
      <c r="B122" s="165" t="s">
        <v>113</v>
      </c>
      <c r="C122" s="165" t="s">
        <v>271</v>
      </c>
      <c r="D122" s="166" t="s">
        <v>331</v>
      </c>
      <c r="E122" s="167" t="s">
        <v>327</v>
      </c>
      <c r="F122" s="165" t="s">
        <v>274</v>
      </c>
      <c r="G122" s="168">
        <v>1</v>
      </c>
      <c r="H122" s="169"/>
      <c r="I122" s="169">
        <f>ROUND(G122*H122,2)</f>
        <v>0</v>
      </c>
      <c r="J122" s="170">
        <v>0</v>
      </c>
      <c r="K122" s="168">
        <f>G122*J122</f>
        <v>0</v>
      </c>
      <c r="L122" s="170">
        <v>0</v>
      </c>
      <c r="M122" s="168">
        <f>G122*L122</f>
        <v>0</v>
      </c>
      <c r="N122" s="171">
        <v>21</v>
      </c>
      <c r="O122" s="172">
        <v>16</v>
      </c>
      <c r="P122" s="13" t="s">
        <v>118</v>
      </c>
    </row>
    <row r="123" spans="1:16" s="13" customFormat="1" ht="24" customHeight="1">
      <c r="A123" s="165" t="s">
        <v>332</v>
      </c>
      <c r="B123" s="165" t="s">
        <v>113</v>
      </c>
      <c r="C123" s="165" t="s">
        <v>271</v>
      </c>
      <c r="D123" s="166" t="s">
        <v>333</v>
      </c>
      <c r="E123" s="167" t="s">
        <v>334</v>
      </c>
      <c r="F123" s="165" t="s">
        <v>274</v>
      </c>
      <c r="G123" s="168">
        <v>2</v>
      </c>
      <c r="H123" s="169"/>
      <c r="I123" s="169">
        <f>ROUND(G123*H123,2)</f>
        <v>0</v>
      </c>
      <c r="J123" s="170">
        <v>0</v>
      </c>
      <c r="K123" s="168">
        <f>G123*J123</f>
        <v>0</v>
      </c>
      <c r="L123" s="170">
        <v>0</v>
      </c>
      <c r="M123" s="168">
        <f>G123*L123</f>
        <v>0</v>
      </c>
      <c r="N123" s="171">
        <v>21</v>
      </c>
      <c r="O123" s="172">
        <v>16</v>
      </c>
      <c r="P123" s="13" t="s">
        <v>118</v>
      </c>
    </row>
    <row r="124" spans="1:16" s="13" customFormat="1" ht="34.5" customHeight="1">
      <c r="A124" s="165" t="s">
        <v>335</v>
      </c>
      <c r="B124" s="165" t="s">
        <v>113</v>
      </c>
      <c r="C124" s="165" t="s">
        <v>268</v>
      </c>
      <c r="D124" s="166" t="s">
        <v>336</v>
      </c>
      <c r="E124" s="167" t="s">
        <v>337</v>
      </c>
      <c r="F124" s="165" t="s">
        <v>159</v>
      </c>
      <c r="G124" s="168">
        <v>45</v>
      </c>
      <c r="H124" s="169"/>
      <c r="I124" s="169">
        <f>ROUND(G124*H124,2)</f>
        <v>0</v>
      </c>
      <c r="J124" s="170">
        <v>0.00078</v>
      </c>
      <c r="K124" s="168">
        <f>G124*J124</f>
        <v>0.0351</v>
      </c>
      <c r="L124" s="170">
        <v>0</v>
      </c>
      <c r="M124" s="168">
        <f>G124*L124</f>
        <v>0</v>
      </c>
      <c r="N124" s="171">
        <v>21</v>
      </c>
      <c r="O124" s="172">
        <v>16</v>
      </c>
      <c r="P124" s="13" t="s">
        <v>118</v>
      </c>
    </row>
    <row r="125" spans="1:16" s="13" customFormat="1" ht="34.5" customHeight="1">
      <c r="A125" s="165" t="s">
        <v>338</v>
      </c>
      <c r="B125" s="165" t="s">
        <v>113</v>
      </c>
      <c r="C125" s="165" t="s">
        <v>268</v>
      </c>
      <c r="D125" s="166" t="s">
        <v>336</v>
      </c>
      <c r="E125" s="167" t="s">
        <v>337</v>
      </c>
      <c r="F125" s="165" t="s">
        <v>159</v>
      </c>
      <c r="G125" s="168">
        <v>12</v>
      </c>
      <c r="H125" s="169"/>
      <c r="I125" s="169">
        <f>ROUND(G125*H125,2)</f>
        <v>0</v>
      </c>
      <c r="J125" s="170">
        <v>0.00078</v>
      </c>
      <c r="K125" s="168">
        <f>G125*J125</f>
        <v>0.00936</v>
      </c>
      <c r="L125" s="170">
        <v>0</v>
      </c>
      <c r="M125" s="168">
        <f>G125*L125</f>
        <v>0</v>
      </c>
      <c r="N125" s="171">
        <v>21</v>
      </c>
      <c r="O125" s="172">
        <v>16</v>
      </c>
      <c r="P125" s="13" t="s">
        <v>118</v>
      </c>
    </row>
    <row r="126" spans="1:16" s="13" customFormat="1" ht="34.5" customHeight="1">
      <c r="A126" s="165" t="s">
        <v>339</v>
      </c>
      <c r="B126" s="165" t="s">
        <v>113</v>
      </c>
      <c r="C126" s="165" t="s">
        <v>268</v>
      </c>
      <c r="D126" s="166" t="s">
        <v>336</v>
      </c>
      <c r="E126" s="167" t="s">
        <v>337</v>
      </c>
      <c r="F126" s="165" t="s">
        <v>159</v>
      </c>
      <c r="G126" s="168">
        <v>30</v>
      </c>
      <c r="H126" s="169"/>
      <c r="I126" s="169">
        <f>ROUND(G126*H126,2)</f>
        <v>0</v>
      </c>
      <c r="J126" s="170">
        <v>0.00078</v>
      </c>
      <c r="K126" s="168">
        <f>G126*J126</f>
        <v>0.0234</v>
      </c>
      <c r="L126" s="170">
        <v>0</v>
      </c>
      <c r="M126" s="168">
        <f>G126*L126</f>
        <v>0</v>
      </c>
      <c r="N126" s="171">
        <v>21</v>
      </c>
      <c r="O126" s="172">
        <v>16</v>
      </c>
      <c r="P126" s="13" t="s">
        <v>118</v>
      </c>
    </row>
    <row r="127" spans="1:16" s="13" customFormat="1" ht="24" customHeight="1">
      <c r="A127" s="165" t="s">
        <v>340</v>
      </c>
      <c r="B127" s="165" t="s">
        <v>113</v>
      </c>
      <c r="C127" s="165" t="s">
        <v>268</v>
      </c>
      <c r="D127" s="166" t="s">
        <v>341</v>
      </c>
      <c r="E127" s="167" t="s">
        <v>342</v>
      </c>
      <c r="F127" s="165" t="s">
        <v>159</v>
      </c>
      <c r="G127" s="168">
        <v>13</v>
      </c>
      <c r="H127" s="169"/>
      <c r="I127" s="169">
        <f>ROUND(G127*H127,2)</f>
        <v>0</v>
      </c>
      <c r="J127" s="170">
        <v>0.00012</v>
      </c>
      <c r="K127" s="168">
        <f>G127*J127</f>
        <v>0.00156</v>
      </c>
      <c r="L127" s="170">
        <v>0</v>
      </c>
      <c r="M127" s="168">
        <f>G127*L127</f>
        <v>0</v>
      </c>
      <c r="N127" s="171">
        <v>21</v>
      </c>
      <c r="O127" s="172">
        <v>16</v>
      </c>
      <c r="P127" s="13" t="s">
        <v>118</v>
      </c>
    </row>
    <row r="128" spans="1:16" s="13" customFormat="1" ht="24" customHeight="1">
      <c r="A128" s="165" t="s">
        <v>343</v>
      </c>
      <c r="B128" s="165" t="s">
        <v>113</v>
      </c>
      <c r="C128" s="165" t="s">
        <v>268</v>
      </c>
      <c r="D128" s="166" t="s">
        <v>341</v>
      </c>
      <c r="E128" s="167" t="s">
        <v>342</v>
      </c>
      <c r="F128" s="165" t="s">
        <v>159</v>
      </c>
      <c r="G128" s="168">
        <v>6</v>
      </c>
      <c r="H128" s="169"/>
      <c r="I128" s="169">
        <f>ROUND(G128*H128,2)</f>
        <v>0</v>
      </c>
      <c r="J128" s="170">
        <v>0.00012</v>
      </c>
      <c r="K128" s="168">
        <f>G128*J128</f>
        <v>0.00072</v>
      </c>
      <c r="L128" s="170">
        <v>0</v>
      </c>
      <c r="M128" s="168">
        <f>G128*L128</f>
        <v>0</v>
      </c>
      <c r="N128" s="171">
        <v>21</v>
      </c>
      <c r="O128" s="172">
        <v>16</v>
      </c>
      <c r="P128" s="13" t="s">
        <v>118</v>
      </c>
    </row>
    <row r="129" spans="1:16" s="13" customFormat="1" ht="24" customHeight="1">
      <c r="A129" s="165" t="s">
        <v>344</v>
      </c>
      <c r="B129" s="165" t="s">
        <v>113</v>
      </c>
      <c r="C129" s="165" t="s">
        <v>268</v>
      </c>
      <c r="D129" s="166" t="s">
        <v>341</v>
      </c>
      <c r="E129" s="167" t="s">
        <v>342</v>
      </c>
      <c r="F129" s="165" t="s">
        <v>159</v>
      </c>
      <c r="G129" s="168">
        <v>10</v>
      </c>
      <c r="H129" s="169"/>
      <c r="I129" s="169">
        <f>ROUND(G129*H129,2)</f>
        <v>0</v>
      </c>
      <c r="J129" s="170">
        <v>0.00012</v>
      </c>
      <c r="K129" s="168">
        <f>G129*J129</f>
        <v>0.0012000000000000001</v>
      </c>
      <c r="L129" s="170">
        <v>0</v>
      </c>
      <c r="M129" s="168">
        <f>G129*L129</f>
        <v>0</v>
      </c>
      <c r="N129" s="171">
        <v>21</v>
      </c>
      <c r="O129" s="172">
        <v>16</v>
      </c>
      <c r="P129" s="13" t="s">
        <v>118</v>
      </c>
    </row>
    <row r="130" spans="1:16" s="13" customFormat="1" ht="13.5" customHeight="1">
      <c r="A130" s="165" t="s">
        <v>345</v>
      </c>
      <c r="B130" s="165" t="s">
        <v>113</v>
      </c>
      <c r="C130" s="165" t="s">
        <v>268</v>
      </c>
      <c r="D130" s="166" t="s">
        <v>346</v>
      </c>
      <c r="E130" s="167" t="s">
        <v>347</v>
      </c>
      <c r="F130" s="165" t="s">
        <v>159</v>
      </c>
      <c r="G130" s="168">
        <v>45</v>
      </c>
      <c r="H130" s="169"/>
      <c r="I130" s="169">
        <f>ROUND(G130*H130,2)</f>
        <v>0</v>
      </c>
      <c r="J130" s="170">
        <v>0.00019</v>
      </c>
      <c r="K130" s="168">
        <f>G130*J130</f>
        <v>0.00855</v>
      </c>
      <c r="L130" s="170">
        <v>0</v>
      </c>
      <c r="M130" s="168">
        <f>G130*L130</f>
        <v>0</v>
      </c>
      <c r="N130" s="171">
        <v>21</v>
      </c>
      <c r="O130" s="172">
        <v>16</v>
      </c>
      <c r="P130" s="13" t="s">
        <v>118</v>
      </c>
    </row>
    <row r="131" spans="1:16" s="13" customFormat="1" ht="13.5" customHeight="1">
      <c r="A131" s="165" t="s">
        <v>348</v>
      </c>
      <c r="B131" s="165" t="s">
        <v>113</v>
      </c>
      <c r="C131" s="165" t="s">
        <v>268</v>
      </c>
      <c r="D131" s="166" t="s">
        <v>346</v>
      </c>
      <c r="E131" s="167" t="s">
        <v>347</v>
      </c>
      <c r="F131" s="165" t="s">
        <v>159</v>
      </c>
      <c r="G131" s="168">
        <v>12</v>
      </c>
      <c r="H131" s="169"/>
      <c r="I131" s="169">
        <f>ROUND(G131*H131,2)</f>
        <v>0</v>
      </c>
      <c r="J131" s="170">
        <v>0.00019</v>
      </c>
      <c r="K131" s="168">
        <f>G131*J131</f>
        <v>0.00228</v>
      </c>
      <c r="L131" s="170">
        <v>0</v>
      </c>
      <c r="M131" s="168">
        <f>G131*L131</f>
        <v>0</v>
      </c>
      <c r="N131" s="171">
        <v>21</v>
      </c>
      <c r="O131" s="172">
        <v>16</v>
      </c>
      <c r="P131" s="13" t="s">
        <v>118</v>
      </c>
    </row>
    <row r="132" spans="1:16" s="13" customFormat="1" ht="13.5" customHeight="1">
      <c r="A132" s="165" t="s">
        <v>349</v>
      </c>
      <c r="B132" s="165" t="s">
        <v>113</v>
      </c>
      <c r="C132" s="165" t="s">
        <v>268</v>
      </c>
      <c r="D132" s="166" t="s">
        <v>346</v>
      </c>
      <c r="E132" s="167" t="s">
        <v>347</v>
      </c>
      <c r="F132" s="165" t="s">
        <v>159</v>
      </c>
      <c r="G132" s="168">
        <v>40</v>
      </c>
      <c r="H132" s="169"/>
      <c r="I132" s="169">
        <f>ROUND(G132*H132,2)</f>
        <v>0</v>
      </c>
      <c r="J132" s="170">
        <v>0.00019</v>
      </c>
      <c r="K132" s="168">
        <f>G132*J132</f>
        <v>0.007600000000000001</v>
      </c>
      <c r="L132" s="170">
        <v>0</v>
      </c>
      <c r="M132" s="168">
        <f>G132*L132</f>
        <v>0</v>
      </c>
      <c r="N132" s="171">
        <v>21</v>
      </c>
      <c r="O132" s="172">
        <v>16</v>
      </c>
      <c r="P132" s="13" t="s">
        <v>118</v>
      </c>
    </row>
    <row r="133" spans="1:16" s="13" customFormat="1" ht="13.5" customHeight="1">
      <c r="A133" s="165" t="s">
        <v>350</v>
      </c>
      <c r="B133" s="165" t="s">
        <v>113</v>
      </c>
      <c r="C133" s="165" t="s">
        <v>268</v>
      </c>
      <c r="D133" s="166" t="s">
        <v>351</v>
      </c>
      <c r="E133" s="167" t="s">
        <v>352</v>
      </c>
      <c r="F133" s="165" t="s">
        <v>159</v>
      </c>
      <c r="G133" s="168">
        <v>45</v>
      </c>
      <c r="H133" s="169"/>
      <c r="I133" s="169">
        <f>ROUND(G133*H133,2)</f>
        <v>0</v>
      </c>
      <c r="J133" s="170">
        <v>1E-05</v>
      </c>
      <c r="K133" s="168">
        <f>G133*J133</f>
        <v>0.00045000000000000004</v>
      </c>
      <c r="L133" s="170">
        <v>0</v>
      </c>
      <c r="M133" s="168">
        <f>G133*L133</f>
        <v>0</v>
      </c>
      <c r="N133" s="171">
        <v>21</v>
      </c>
      <c r="O133" s="172">
        <v>16</v>
      </c>
      <c r="P133" s="13" t="s">
        <v>118</v>
      </c>
    </row>
    <row r="134" spans="1:16" s="13" customFormat="1" ht="13.5" customHeight="1">
      <c r="A134" s="165" t="s">
        <v>353</v>
      </c>
      <c r="B134" s="165" t="s">
        <v>113</v>
      </c>
      <c r="C134" s="165" t="s">
        <v>268</v>
      </c>
      <c r="D134" s="166" t="s">
        <v>351</v>
      </c>
      <c r="E134" s="167" t="s">
        <v>352</v>
      </c>
      <c r="F134" s="165" t="s">
        <v>159</v>
      </c>
      <c r="G134" s="168">
        <v>12</v>
      </c>
      <c r="H134" s="169"/>
      <c r="I134" s="169">
        <f>ROUND(G134*H134,2)</f>
        <v>0</v>
      </c>
      <c r="J134" s="170">
        <v>1E-05</v>
      </c>
      <c r="K134" s="168">
        <f>G134*J134</f>
        <v>0.00012000000000000002</v>
      </c>
      <c r="L134" s="170">
        <v>0</v>
      </c>
      <c r="M134" s="168">
        <f>G134*L134</f>
        <v>0</v>
      </c>
      <c r="N134" s="171">
        <v>21</v>
      </c>
      <c r="O134" s="172">
        <v>16</v>
      </c>
      <c r="P134" s="13" t="s">
        <v>118</v>
      </c>
    </row>
    <row r="135" spans="1:16" s="13" customFormat="1" ht="13.5" customHeight="1">
      <c r="A135" s="165" t="s">
        <v>354</v>
      </c>
      <c r="B135" s="165" t="s">
        <v>113</v>
      </c>
      <c r="C135" s="165" t="s">
        <v>268</v>
      </c>
      <c r="D135" s="166" t="s">
        <v>351</v>
      </c>
      <c r="E135" s="167" t="s">
        <v>352</v>
      </c>
      <c r="F135" s="165" t="s">
        <v>159</v>
      </c>
      <c r="G135" s="168">
        <v>40</v>
      </c>
      <c r="H135" s="169"/>
      <c r="I135" s="169">
        <f>ROUND(G135*H135,2)</f>
        <v>0</v>
      </c>
      <c r="J135" s="170">
        <v>1E-05</v>
      </c>
      <c r="K135" s="168">
        <f>G135*J135</f>
        <v>0.0004</v>
      </c>
      <c r="L135" s="170">
        <v>0</v>
      </c>
      <c r="M135" s="168">
        <f>G135*L135</f>
        <v>0</v>
      </c>
      <c r="N135" s="171">
        <v>21</v>
      </c>
      <c r="O135" s="172">
        <v>16</v>
      </c>
      <c r="P135" s="13" t="s">
        <v>118</v>
      </c>
    </row>
    <row r="136" spans="1:16" s="13" customFormat="1" ht="13.5" customHeight="1">
      <c r="A136" s="165" t="s">
        <v>355</v>
      </c>
      <c r="B136" s="165" t="s">
        <v>113</v>
      </c>
      <c r="C136" s="165" t="s">
        <v>268</v>
      </c>
      <c r="D136" s="166" t="s">
        <v>356</v>
      </c>
      <c r="E136" s="167" t="s">
        <v>357</v>
      </c>
      <c r="F136" s="165" t="s">
        <v>49</v>
      </c>
      <c r="G136" s="168">
        <v>1.07</v>
      </c>
      <c r="H136" s="169"/>
      <c r="I136" s="169">
        <f>ROUND(G136*H136,2)</f>
        <v>0</v>
      </c>
      <c r="J136" s="170">
        <v>0</v>
      </c>
      <c r="K136" s="168">
        <f>G136*J136</f>
        <v>0</v>
      </c>
      <c r="L136" s="170">
        <v>0</v>
      </c>
      <c r="M136" s="168">
        <f>G136*L136</f>
        <v>0</v>
      </c>
      <c r="N136" s="171">
        <v>21</v>
      </c>
      <c r="O136" s="172">
        <v>16</v>
      </c>
      <c r="P136" s="13" t="s">
        <v>118</v>
      </c>
    </row>
    <row r="137" spans="2:16" s="142" customFormat="1" ht="12.75" customHeight="1">
      <c r="B137" s="143" t="s">
        <v>66</v>
      </c>
      <c r="D137" s="144" t="s">
        <v>358</v>
      </c>
      <c r="E137" s="144" t="s">
        <v>359</v>
      </c>
      <c r="I137" s="145">
        <f>SUM(I138:I185)</f>
        <v>0</v>
      </c>
      <c r="K137" s="146">
        <f>SUM(K138:K185)</f>
        <v>0.28676999999999997</v>
      </c>
      <c r="M137" s="146">
        <f>SUM(M138:M185)</f>
        <v>0.39234</v>
      </c>
      <c r="P137" s="144" t="s">
        <v>112</v>
      </c>
    </row>
    <row r="138" spans="1:16" s="13" customFormat="1" ht="13.5" customHeight="1">
      <c r="A138" s="165" t="s">
        <v>360</v>
      </c>
      <c r="B138" s="165" t="s">
        <v>113</v>
      </c>
      <c r="C138" s="165" t="s">
        <v>271</v>
      </c>
      <c r="D138" s="166" t="s">
        <v>361</v>
      </c>
      <c r="E138" s="167" t="s">
        <v>362</v>
      </c>
      <c r="F138" s="165" t="s">
        <v>274</v>
      </c>
      <c r="G138" s="168">
        <v>1</v>
      </c>
      <c r="H138" s="169"/>
      <c r="I138" s="169">
        <f>ROUND(G138*H138,2)</f>
        <v>0</v>
      </c>
      <c r="J138" s="170">
        <v>0</v>
      </c>
      <c r="K138" s="168">
        <f>G138*J138</f>
        <v>0</v>
      </c>
      <c r="L138" s="170">
        <v>0</v>
      </c>
      <c r="M138" s="168">
        <f>G138*L138</f>
        <v>0</v>
      </c>
      <c r="N138" s="171">
        <v>21</v>
      </c>
      <c r="O138" s="172">
        <v>16</v>
      </c>
      <c r="P138" s="13" t="s">
        <v>118</v>
      </c>
    </row>
    <row r="139" spans="1:16" s="13" customFormat="1" ht="13.5" customHeight="1">
      <c r="A139" s="165" t="s">
        <v>363</v>
      </c>
      <c r="B139" s="165" t="s">
        <v>113</v>
      </c>
      <c r="C139" s="165" t="s">
        <v>271</v>
      </c>
      <c r="D139" s="166" t="s">
        <v>364</v>
      </c>
      <c r="E139" s="167" t="s">
        <v>365</v>
      </c>
      <c r="F139" s="165" t="s">
        <v>274</v>
      </c>
      <c r="G139" s="168">
        <v>5</v>
      </c>
      <c r="H139" s="169"/>
      <c r="I139" s="169">
        <f>ROUND(G139*H139,2)</f>
        <v>0</v>
      </c>
      <c r="J139" s="170">
        <v>0</v>
      </c>
      <c r="K139" s="168">
        <f>G139*J139</f>
        <v>0</v>
      </c>
      <c r="L139" s="170">
        <v>0</v>
      </c>
      <c r="M139" s="168">
        <f>G139*L139</f>
        <v>0</v>
      </c>
      <c r="N139" s="171">
        <v>21</v>
      </c>
      <c r="O139" s="172">
        <v>16</v>
      </c>
      <c r="P139" s="13" t="s">
        <v>118</v>
      </c>
    </row>
    <row r="140" spans="1:16" s="13" customFormat="1" ht="13.5" customHeight="1">
      <c r="A140" s="165" t="s">
        <v>366</v>
      </c>
      <c r="B140" s="165" t="s">
        <v>113</v>
      </c>
      <c r="C140" s="165" t="s">
        <v>271</v>
      </c>
      <c r="D140" s="166" t="s">
        <v>367</v>
      </c>
      <c r="E140" s="167" t="s">
        <v>365</v>
      </c>
      <c r="F140" s="165" t="s">
        <v>274</v>
      </c>
      <c r="G140" s="168">
        <v>7</v>
      </c>
      <c r="H140" s="169"/>
      <c r="I140" s="169">
        <f>ROUND(G140*H140,2)</f>
        <v>0</v>
      </c>
      <c r="J140" s="170">
        <v>0</v>
      </c>
      <c r="K140" s="168">
        <f>G140*J140</f>
        <v>0</v>
      </c>
      <c r="L140" s="170">
        <v>0</v>
      </c>
      <c r="M140" s="168">
        <f>G140*L140</f>
        <v>0</v>
      </c>
      <c r="N140" s="171">
        <v>21</v>
      </c>
      <c r="O140" s="172">
        <v>16</v>
      </c>
      <c r="P140" s="13" t="s">
        <v>118</v>
      </c>
    </row>
    <row r="141" spans="1:16" s="13" customFormat="1" ht="13.5" customHeight="1">
      <c r="A141" s="165" t="s">
        <v>368</v>
      </c>
      <c r="B141" s="165" t="s">
        <v>113</v>
      </c>
      <c r="C141" s="165" t="s">
        <v>271</v>
      </c>
      <c r="D141" s="166" t="s">
        <v>369</v>
      </c>
      <c r="E141" s="167" t="s">
        <v>370</v>
      </c>
      <c r="F141" s="165" t="s">
        <v>274</v>
      </c>
      <c r="G141" s="168">
        <v>1</v>
      </c>
      <c r="H141" s="169"/>
      <c r="I141" s="169">
        <f>ROUND(G141*H141,2)</f>
        <v>0</v>
      </c>
      <c r="J141" s="170">
        <v>0</v>
      </c>
      <c r="K141" s="168">
        <f>G141*J141</f>
        <v>0</v>
      </c>
      <c r="L141" s="170">
        <v>0</v>
      </c>
      <c r="M141" s="168">
        <f>G141*L141</f>
        <v>0</v>
      </c>
      <c r="N141" s="171">
        <v>21</v>
      </c>
      <c r="O141" s="172">
        <v>16</v>
      </c>
      <c r="P141" s="13" t="s">
        <v>118</v>
      </c>
    </row>
    <row r="142" spans="1:16" s="13" customFormat="1" ht="13.5" customHeight="1">
      <c r="A142" s="165" t="s">
        <v>371</v>
      </c>
      <c r="B142" s="165" t="s">
        <v>113</v>
      </c>
      <c r="C142" s="165" t="s">
        <v>271</v>
      </c>
      <c r="D142" s="166" t="s">
        <v>372</v>
      </c>
      <c r="E142" s="167" t="s">
        <v>373</v>
      </c>
      <c r="F142" s="165" t="s">
        <v>274</v>
      </c>
      <c r="G142" s="168">
        <v>1</v>
      </c>
      <c r="H142" s="169"/>
      <c r="I142" s="169">
        <f>ROUND(G142*H142,2)</f>
        <v>0</v>
      </c>
      <c r="J142" s="170">
        <v>0</v>
      </c>
      <c r="K142" s="168">
        <f>G142*J142</f>
        <v>0</v>
      </c>
      <c r="L142" s="170">
        <v>0</v>
      </c>
      <c r="M142" s="168">
        <f>G142*L142</f>
        <v>0</v>
      </c>
      <c r="N142" s="171">
        <v>21</v>
      </c>
      <c r="O142" s="172">
        <v>16</v>
      </c>
      <c r="P142" s="13" t="s">
        <v>118</v>
      </c>
    </row>
    <row r="143" spans="1:16" s="13" customFormat="1" ht="13.5" customHeight="1">
      <c r="A143" s="165" t="s">
        <v>374</v>
      </c>
      <c r="B143" s="165" t="s">
        <v>113</v>
      </c>
      <c r="C143" s="165" t="s">
        <v>271</v>
      </c>
      <c r="D143" s="166" t="s">
        <v>375</v>
      </c>
      <c r="E143" s="167" t="s">
        <v>376</v>
      </c>
      <c r="F143" s="165" t="s">
        <v>274</v>
      </c>
      <c r="G143" s="168">
        <v>1</v>
      </c>
      <c r="H143" s="169"/>
      <c r="I143" s="169">
        <f>ROUND(G143*H143,2)</f>
        <v>0</v>
      </c>
      <c r="J143" s="170">
        <v>0</v>
      </c>
      <c r="K143" s="168">
        <f>G143*J143</f>
        <v>0</v>
      </c>
      <c r="L143" s="170">
        <v>0</v>
      </c>
      <c r="M143" s="168">
        <f>G143*L143</f>
        <v>0</v>
      </c>
      <c r="N143" s="171">
        <v>21</v>
      </c>
      <c r="O143" s="172">
        <v>16</v>
      </c>
      <c r="P143" s="13" t="s">
        <v>118</v>
      </c>
    </row>
    <row r="144" spans="1:16" s="13" customFormat="1" ht="13.5" customHeight="1">
      <c r="A144" s="165" t="s">
        <v>377</v>
      </c>
      <c r="B144" s="165" t="s">
        <v>113</v>
      </c>
      <c r="C144" s="165" t="s">
        <v>271</v>
      </c>
      <c r="D144" s="166" t="s">
        <v>378</v>
      </c>
      <c r="E144" s="167" t="s">
        <v>376</v>
      </c>
      <c r="F144" s="165" t="s">
        <v>274</v>
      </c>
      <c r="G144" s="168">
        <v>2</v>
      </c>
      <c r="H144" s="169"/>
      <c r="I144" s="169">
        <f>ROUND(G144*H144,2)</f>
        <v>0</v>
      </c>
      <c r="J144" s="170">
        <v>0</v>
      </c>
      <c r="K144" s="168">
        <f>G144*J144</f>
        <v>0</v>
      </c>
      <c r="L144" s="170">
        <v>0</v>
      </c>
      <c r="M144" s="168">
        <f>G144*L144</f>
        <v>0</v>
      </c>
      <c r="N144" s="171">
        <v>21</v>
      </c>
      <c r="O144" s="172">
        <v>16</v>
      </c>
      <c r="P144" s="13" t="s">
        <v>118</v>
      </c>
    </row>
    <row r="145" spans="1:16" s="13" customFormat="1" ht="13.5" customHeight="1">
      <c r="A145" s="165" t="s">
        <v>379</v>
      </c>
      <c r="B145" s="165" t="s">
        <v>113</v>
      </c>
      <c r="C145" s="165" t="s">
        <v>271</v>
      </c>
      <c r="D145" s="166" t="s">
        <v>380</v>
      </c>
      <c r="E145" s="167" t="s">
        <v>376</v>
      </c>
      <c r="F145" s="165" t="s">
        <v>274</v>
      </c>
      <c r="G145" s="168">
        <v>3</v>
      </c>
      <c r="H145" s="169"/>
      <c r="I145" s="169">
        <f>ROUND(G145*H145,2)</f>
        <v>0</v>
      </c>
      <c r="J145" s="170">
        <v>0</v>
      </c>
      <c r="K145" s="168">
        <f>G145*J145</f>
        <v>0</v>
      </c>
      <c r="L145" s="170">
        <v>0</v>
      </c>
      <c r="M145" s="168">
        <f>G145*L145</f>
        <v>0</v>
      </c>
      <c r="N145" s="171">
        <v>21</v>
      </c>
      <c r="O145" s="172">
        <v>16</v>
      </c>
      <c r="P145" s="13" t="s">
        <v>118</v>
      </c>
    </row>
    <row r="146" spans="1:16" s="13" customFormat="1" ht="13.5" customHeight="1">
      <c r="A146" s="165" t="s">
        <v>381</v>
      </c>
      <c r="B146" s="165" t="s">
        <v>113</v>
      </c>
      <c r="C146" s="165" t="s">
        <v>271</v>
      </c>
      <c r="D146" s="166" t="s">
        <v>382</v>
      </c>
      <c r="E146" s="167" t="s">
        <v>383</v>
      </c>
      <c r="F146" s="165" t="s">
        <v>274</v>
      </c>
      <c r="G146" s="168">
        <v>1</v>
      </c>
      <c r="H146" s="169"/>
      <c r="I146" s="169">
        <f>ROUND(G146*H146,2)</f>
        <v>0</v>
      </c>
      <c r="J146" s="170">
        <v>0</v>
      </c>
      <c r="K146" s="168">
        <f>G146*J146</f>
        <v>0</v>
      </c>
      <c r="L146" s="170">
        <v>0</v>
      </c>
      <c r="M146" s="168">
        <f>G146*L146</f>
        <v>0</v>
      </c>
      <c r="N146" s="171">
        <v>21</v>
      </c>
      <c r="O146" s="172">
        <v>16</v>
      </c>
      <c r="P146" s="13" t="s">
        <v>118</v>
      </c>
    </row>
    <row r="147" spans="1:16" s="13" customFormat="1" ht="13.5" customHeight="1">
      <c r="A147" s="165" t="s">
        <v>384</v>
      </c>
      <c r="B147" s="165" t="s">
        <v>113</v>
      </c>
      <c r="C147" s="165" t="s">
        <v>271</v>
      </c>
      <c r="D147" s="166" t="s">
        <v>385</v>
      </c>
      <c r="E147" s="167" t="s">
        <v>386</v>
      </c>
      <c r="F147" s="165" t="s">
        <v>274</v>
      </c>
      <c r="G147" s="168">
        <v>2</v>
      </c>
      <c r="H147" s="169"/>
      <c r="I147" s="169">
        <f>ROUND(G147*H147,2)</f>
        <v>0</v>
      </c>
      <c r="J147" s="170">
        <v>0</v>
      </c>
      <c r="K147" s="168">
        <f>G147*J147</f>
        <v>0</v>
      </c>
      <c r="L147" s="170">
        <v>0</v>
      </c>
      <c r="M147" s="168">
        <f>G147*L147</f>
        <v>0</v>
      </c>
      <c r="N147" s="171">
        <v>21</v>
      </c>
      <c r="O147" s="172">
        <v>16</v>
      </c>
      <c r="P147" s="13" t="s">
        <v>118</v>
      </c>
    </row>
    <row r="148" spans="1:16" s="13" customFormat="1" ht="13.5" customHeight="1">
      <c r="A148" s="165" t="s">
        <v>387</v>
      </c>
      <c r="B148" s="165" t="s">
        <v>113</v>
      </c>
      <c r="C148" s="165" t="s">
        <v>271</v>
      </c>
      <c r="D148" s="166" t="s">
        <v>388</v>
      </c>
      <c r="E148" s="167" t="s">
        <v>383</v>
      </c>
      <c r="F148" s="165" t="s">
        <v>274</v>
      </c>
      <c r="G148" s="168">
        <v>2</v>
      </c>
      <c r="H148" s="169"/>
      <c r="I148" s="169">
        <f>ROUND(G148*H148,2)</f>
        <v>0</v>
      </c>
      <c r="J148" s="170">
        <v>0</v>
      </c>
      <c r="K148" s="168">
        <f>G148*J148</f>
        <v>0</v>
      </c>
      <c r="L148" s="170">
        <v>0</v>
      </c>
      <c r="M148" s="168">
        <f>G148*L148</f>
        <v>0</v>
      </c>
      <c r="N148" s="171">
        <v>21</v>
      </c>
      <c r="O148" s="172">
        <v>16</v>
      </c>
      <c r="P148" s="13" t="s">
        <v>118</v>
      </c>
    </row>
    <row r="149" spans="1:16" s="13" customFormat="1" ht="13.5" customHeight="1">
      <c r="A149" s="165" t="s">
        <v>389</v>
      </c>
      <c r="B149" s="165" t="s">
        <v>113</v>
      </c>
      <c r="C149" s="165" t="s">
        <v>271</v>
      </c>
      <c r="D149" s="166" t="s">
        <v>390</v>
      </c>
      <c r="E149" s="167" t="s">
        <v>391</v>
      </c>
      <c r="F149" s="165" t="s">
        <v>274</v>
      </c>
      <c r="G149" s="168">
        <v>1</v>
      </c>
      <c r="H149" s="169"/>
      <c r="I149" s="169">
        <f>ROUND(G149*H149,2)</f>
        <v>0</v>
      </c>
      <c r="J149" s="170">
        <v>0</v>
      </c>
      <c r="K149" s="168">
        <f>G149*J149</f>
        <v>0</v>
      </c>
      <c r="L149" s="170">
        <v>0</v>
      </c>
      <c r="M149" s="168">
        <f>G149*L149</f>
        <v>0</v>
      </c>
      <c r="N149" s="171">
        <v>21</v>
      </c>
      <c r="O149" s="172">
        <v>16</v>
      </c>
      <c r="P149" s="13" t="s">
        <v>118</v>
      </c>
    </row>
    <row r="150" spans="1:16" s="13" customFormat="1" ht="13.5" customHeight="1">
      <c r="A150" s="165" t="s">
        <v>392</v>
      </c>
      <c r="B150" s="165" t="s">
        <v>113</v>
      </c>
      <c r="C150" s="165" t="s">
        <v>271</v>
      </c>
      <c r="D150" s="166" t="s">
        <v>393</v>
      </c>
      <c r="E150" s="167" t="s">
        <v>394</v>
      </c>
      <c r="F150" s="165" t="s">
        <v>274</v>
      </c>
      <c r="G150" s="168">
        <v>2</v>
      </c>
      <c r="H150" s="169"/>
      <c r="I150" s="169">
        <f>ROUND(G150*H150,2)</f>
        <v>0</v>
      </c>
      <c r="J150" s="170">
        <v>0</v>
      </c>
      <c r="K150" s="168">
        <f>G150*J150</f>
        <v>0</v>
      </c>
      <c r="L150" s="170">
        <v>0</v>
      </c>
      <c r="M150" s="168">
        <f>G150*L150</f>
        <v>0</v>
      </c>
      <c r="N150" s="171">
        <v>21</v>
      </c>
      <c r="O150" s="172">
        <v>16</v>
      </c>
      <c r="P150" s="13" t="s">
        <v>118</v>
      </c>
    </row>
    <row r="151" spans="1:16" s="13" customFormat="1" ht="13.5" customHeight="1">
      <c r="A151" s="165" t="s">
        <v>395</v>
      </c>
      <c r="B151" s="165" t="s">
        <v>113</v>
      </c>
      <c r="C151" s="165" t="s">
        <v>271</v>
      </c>
      <c r="D151" s="166" t="s">
        <v>396</v>
      </c>
      <c r="E151" s="167" t="s">
        <v>391</v>
      </c>
      <c r="F151" s="165" t="s">
        <v>274</v>
      </c>
      <c r="G151" s="168">
        <v>4</v>
      </c>
      <c r="H151" s="169"/>
      <c r="I151" s="169">
        <f>ROUND(G151*H151,2)</f>
        <v>0</v>
      </c>
      <c r="J151" s="170">
        <v>0</v>
      </c>
      <c r="K151" s="168">
        <f>G151*J151</f>
        <v>0</v>
      </c>
      <c r="L151" s="170">
        <v>0</v>
      </c>
      <c r="M151" s="168">
        <f>G151*L151</f>
        <v>0</v>
      </c>
      <c r="N151" s="171">
        <v>21</v>
      </c>
      <c r="O151" s="172">
        <v>16</v>
      </c>
      <c r="P151" s="13" t="s">
        <v>118</v>
      </c>
    </row>
    <row r="152" spans="1:16" s="13" customFormat="1" ht="13.5" customHeight="1">
      <c r="A152" s="165" t="s">
        <v>397</v>
      </c>
      <c r="B152" s="165" t="s">
        <v>113</v>
      </c>
      <c r="C152" s="165" t="s">
        <v>271</v>
      </c>
      <c r="D152" s="166" t="s">
        <v>398</v>
      </c>
      <c r="E152" s="167" t="s">
        <v>399</v>
      </c>
      <c r="F152" s="165" t="s">
        <v>274</v>
      </c>
      <c r="G152" s="168">
        <v>1</v>
      </c>
      <c r="H152" s="169"/>
      <c r="I152" s="169">
        <f>ROUND(G152*H152,2)</f>
        <v>0</v>
      </c>
      <c r="J152" s="170">
        <v>0</v>
      </c>
      <c r="K152" s="168">
        <f>G152*J152</f>
        <v>0</v>
      </c>
      <c r="L152" s="170">
        <v>0</v>
      </c>
      <c r="M152" s="168">
        <f>G152*L152</f>
        <v>0</v>
      </c>
      <c r="N152" s="171">
        <v>21</v>
      </c>
      <c r="O152" s="172">
        <v>16</v>
      </c>
      <c r="P152" s="13" t="s">
        <v>118</v>
      </c>
    </row>
    <row r="153" spans="1:16" s="13" customFormat="1" ht="13.5" customHeight="1">
      <c r="A153" s="165" t="s">
        <v>400</v>
      </c>
      <c r="B153" s="165" t="s">
        <v>113</v>
      </c>
      <c r="C153" s="165" t="s">
        <v>271</v>
      </c>
      <c r="D153" s="166" t="s">
        <v>401</v>
      </c>
      <c r="E153" s="167" t="s">
        <v>402</v>
      </c>
      <c r="F153" s="165" t="s">
        <v>274</v>
      </c>
      <c r="G153" s="168">
        <v>2</v>
      </c>
      <c r="H153" s="169"/>
      <c r="I153" s="169">
        <f>ROUND(G153*H153,2)</f>
        <v>0</v>
      </c>
      <c r="J153" s="170">
        <v>0</v>
      </c>
      <c r="K153" s="168">
        <f>G153*J153</f>
        <v>0</v>
      </c>
      <c r="L153" s="170">
        <v>0</v>
      </c>
      <c r="M153" s="168">
        <f>G153*L153</f>
        <v>0</v>
      </c>
      <c r="N153" s="171">
        <v>21</v>
      </c>
      <c r="O153" s="172">
        <v>16</v>
      </c>
      <c r="P153" s="13" t="s">
        <v>118</v>
      </c>
    </row>
    <row r="154" spans="1:16" s="13" customFormat="1" ht="13.5" customHeight="1">
      <c r="A154" s="165" t="s">
        <v>403</v>
      </c>
      <c r="B154" s="165" t="s">
        <v>113</v>
      </c>
      <c r="C154" s="165" t="s">
        <v>271</v>
      </c>
      <c r="D154" s="166" t="s">
        <v>404</v>
      </c>
      <c r="E154" s="167" t="s">
        <v>399</v>
      </c>
      <c r="F154" s="165" t="s">
        <v>274</v>
      </c>
      <c r="G154" s="168">
        <v>4</v>
      </c>
      <c r="H154" s="169"/>
      <c r="I154" s="169">
        <f>ROUND(G154*H154,2)</f>
        <v>0</v>
      </c>
      <c r="J154" s="170">
        <v>0</v>
      </c>
      <c r="K154" s="168">
        <f>G154*J154</f>
        <v>0</v>
      </c>
      <c r="L154" s="170">
        <v>0</v>
      </c>
      <c r="M154" s="168">
        <f>G154*L154</f>
        <v>0</v>
      </c>
      <c r="N154" s="171">
        <v>21</v>
      </c>
      <c r="O154" s="172">
        <v>16</v>
      </c>
      <c r="P154" s="13" t="s">
        <v>118</v>
      </c>
    </row>
    <row r="155" spans="1:16" s="13" customFormat="1" ht="13.5" customHeight="1">
      <c r="A155" s="165" t="s">
        <v>405</v>
      </c>
      <c r="B155" s="165" t="s">
        <v>113</v>
      </c>
      <c r="C155" s="165" t="s">
        <v>271</v>
      </c>
      <c r="D155" s="166" t="s">
        <v>406</v>
      </c>
      <c r="E155" s="167" t="s">
        <v>407</v>
      </c>
      <c r="F155" s="165" t="s">
        <v>274</v>
      </c>
      <c r="G155" s="168">
        <v>1</v>
      </c>
      <c r="H155" s="169"/>
      <c r="I155" s="169">
        <f>ROUND(G155*H155,2)</f>
        <v>0</v>
      </c>
      <c r="J155" s="170">
        <v>0</v>
      </c>
      <c r="K155" s="168">
        <f>G155*J155</f>
        <v>0</v>
      </c>
      <c r="L155" s="170">
        <v>0</v>
      </c>
      <c r="M155" s="168">
        <f>G155*L155</f>
        <v>0</v>
      </c>
      <c r="N155" s="171">
        <v>21</v>
      </c>
      <c r="O155" s="172">
        <v>16</v>
      </c>
      <c r="P155" s="13" t="s">
        <v>118</v>
      </c>
    </row>
    <row r="156" spans="1:16" s="13" customFormat="1" ht="13.5" customHeight="1">
      <c r="A156" s="165" t="s">
        <v>408</v>
      </c>
      <c r="B156" s="165" t="s">
        <v>113</v>
      </c>
      <c r="C156" s="165" t="s">
        <v>271</v>
      </c>
      <c r="D156" s="166" t="s">
        <v>409</v>
      </c>
      <c r="E156" s="167" t="s">
        <v>407</v>
      </c>
      <c r="F156" s="165" t="s">
        <v>274</v>
      </c>
      <c r="G156" s="168">
        <v>2</v>
      </c>
      <c r="H156" s="169"/>
      <c r="I156" s="169">
        <f>ROUND(G156*H156,2)</f>
        <v>0</v>
      </c>
      <c r="J156" s="170">
        <v>0</v>
      </c>
      <c r="K156" s="168">
        <f>G156*J156</f>
        <v>0</v>
      </c>
      <c r="L156" s="170">
        <v>0</v>
      </c>
      <c r="M156" s="168">
        <f>G156*L156</f>
        <v>0</v>
      </c>
      <c r="N156" s="171">
        <v>21</v>
      </c>
      <c r="O156" s="172">
        <v>16</v>
      </c>
      <c r="P156" s="13" t="s">
        <v>118</v>
      </c>
    </row>
    <row r="157" spans="1:16" s="13" customFormat="1" ht="13.5" customHeight="1">
      <c r="A157" s="165" t="s">
        <v>410</v>
      </c>
      <c r="B157" s="165" t="s">
        <v>113</v>
      </c>
      <c r="C157" s="165" t="s">
        <v>271</v>
      </c>
      <c r="D157" s="166" t="s">
        <v>411</v>
      </c>
      <c r="E157" s="167" t="s">
        <v>412</v>
      </c>
      <c r="F157" s="165" t="s">
        <v>274</v>
      </c>
      <c r="G157" s="168">
        <v>1</v>
      </c>
      <c r="H157" s="169"/>
      <c r="I157" s="169">
        <f>ROUND(G157*H157,2)</f>
        <v>0</v>
      </c>
      <c r="J157" s="170">
        <v>0</v>
      </c>
      <c r="K157" s="168">
        <f>G157*J157</f>
        <v>0</v>
      </c>
      <c r="L157" s="170">
        <v>0</v>
      </c>
      <c r="M157" s="168">
        <f>G157*L157</f>
        <v>0</v>
      </c>
      <c r="N157" s="171">
        <v>21</v>
      </c>
      <c r="O157" s="172">
        <v>16</v>
      </c>
      <c r="P157" s="13" t="s">
        <v>118</v>
      </c>
    </row>
    <row r="158" spans="1:16" s="13" customFormat="1" ht="13.5" customHeight="1">
      <c r="A158" s="165" t="s">
        <v>413</v>
      </c>
      <c r="B158" s="165" t="s">
        <v>113</v>
      </c>
      <c r="C158" s="165" t="s">
        <v>271</v>
      </c>
      <c r="D158" s="166" t="s">
        <v>414</v>
      </c>
      <c r="E158" s="167" t="s">
        <v>412</v>
      </c>
      <c r="F158" s="165" t="s">
        <v>274</v>
      </c>
      <c r="G158" s="168">
        <v>2</v>
      </c>
      <c r="H158" s="169"/>
      <c r="I158" s="169">
        <f>ROUND(G158*H158,2)</f>
        <v>0</v>
      </c>
      <c r="J158" s="170">
        <v>0</v>
      </c>
      <c r="K158" s="168">
        <f>G158*J158</f>
        <v>0</v>
      </c>
      <c r="L158" s="170">
        <v>0</v>
      </c>
      <c r="M158" s="168">
        <f>G158*L158</f>
        <v>0</v>
      </c>
      <c r="N158" s="171">
        <v>21</v>
      </c>
      <c r="O158" s="172">
        <v>16</v>
      </c>
      <c r="P158" s="13" t="s">
        <v>118</v>
      </c>
    </row>
    <row r="159" spans="1:16" s="13" customFormat="1" ht="13.5" customHeight="1">
      <c r="A159" s="165" t="s">
        <v>415</v>
      </c>
      <c r="B159" s="165" t="s">
        <v>113</v>
      </c>
      <c r="C159" s="165" t="s">
        <v>271</v>
      </c>
      <c r="D159" s="166" t="s">
        <v>416</v>
      </c>
      <c r="E159" s="167" t="s">
        <v>412</v>
      </c>
      <c r="F159" s="165" t="s">
        <v>274</v>
      </c>
      <c r="G159" s="168">
        <v>2</v>
      </c>
      <c r="H159" s="169"/>
      <c r="I159" s="169">
        <f>ROUND(G159*H159,2)</f>
        <v>0</v>
      </c>
      <c r="J159" s="170">
        <v>0</v>
      </c>
      <c r="K159" s="168">
        <f>G159*J159</f>
        <v>0</v>
      </c>
      <c r="L159" s="170">
        <v>0</v>
      </c>
      <c r="M159" s="168">
        <f>G159*L159</f>
        <v>0</v>
      </c>
      <c r="N159" s="171">
        <v>21</v>
      </c>
      <c r="O159" s="172">
        <v>16</v>
      </c>
      <c r="P159" s="13" t="s">
        <v>118</v>
      </c>
    </row>
    <row r="160" spans="1:16" s="13" customFormat="1" ht="24" customHeight="1">
      <c r="A160" s="165" t="s">
        <v>417</v>
      </c>
      <c r="B160" s="165" t="s">
        <v>113</v>
      </c>
      <c r="C160" s="165" t="s">
        <v>271</v>
      </c>
      <c r="D160" s="166" t="s">
        <v>418</v>
      </c>
      <c r="E160" s="167" t="s">
        <v>419</v>
      </c>
      <c r="F160" s="165" t="s">
        <v>274</v>
      </c>
      <c r="G160" s="168">
        <v>1</v>
      </c>
      <c r="H160" s="169"/>
      <c r="I160" s="169">
        <f>ROUND(G160*H160,2)</f>
        <v>0</v>
      </c>
      <c r="J160" s="170">
        <v>0</v>
      </c>
      <c r="K160" s="168">
        <f>G160*J160</f>
        <v>0</v>
      </c>
      <c r="L160" s="170">
        <v>0</v>
      </c>
      <c r="M160" s="168">
        <f>G160*L160</f>
        <v>0</v>
      </c>
      <c r="N160" s="171">
        <v>21</v>
      </c>
      <c r="O160" s="172">
        <v>16</v>
      </c>
      <c r="P160" s="13" t="s">
        <v>118</v>
      </c>
    </row>
    <row r="161" spans="1:16" s="13" customFormat="1" ht="24" customHeight="1">
      <c r="A161" s="165" t="s">
        <v>420</v>
      </c>
      <c r="B161" s="165" t="s">
        <v>113</v>
      </c>
      <c r="C161" s="165" t="s">
        <v>271</v>
      </c>
      <c r="D161" s="166" t="s">
        <v>421</v>
      </c>
      <c r="E161" s="167" t="s">
        <v>419</v>
      </c>
      <c r="F161" s="165" t="s">
        <v>274</v>
      </c>
      <c r="G161" s="168">
        <v>2</v>
      </c>
      <c r="H161" s="169"/>
      <c r="I161" s="169">
        <f>ROUND(G161*H161,2)</f>
        <v>0</v>
      </c>
      <c r="J161" s="170">
        <v>0</v>
      </c>
      <c r="K161" s="168">
        <f>G161*J161</f>
        <v>0</v>
      </c>
      <c r="L161" s="170">
        <v>0</v>
      </c>
      <c r="M161" s="168">
        <f>G161*L161</f>
        <v>0</v>
      </c>
      <c r="N161" s="171">
        <v>21</v>
      </c>
      <c r="O161" s="172">
        <v>16</v>
      </c>
      <c r="P161" s="13" t="s">
        <v>118</v>
      </c>
    </row>
    <row r="162" spans="1:16" s="13" customFormat="1" ht="24" customHeight="1">
      <c r="A162" s="165" t="s">
        <v>422</v>
      </c>
      <c r="B162" s="165" t="s">
        <v>113</v>
      </c>
      <c r="C162" s="165" t="s">
        <v>271</v>
      </c>
      <c r="D162" s="166" t="s">
        <v>423</v>
      </c>
      <c r="E162" s="167" t="s">
        <v>419</v>
      </c>
      <c r="F162" s="165" t="s">
        <v>274</v>
      </c>
      <c r="G162" s="168">
        <v>4</v>
      </c>
      <c r="H162" s="169"/>
      <c r="I162" s="169">
        <f>ROUND(G162*H162,2)</f>
        <v>0</v>
      </c>
      <c r="J162" s="170">
        <v>0</v>
      </c>
      <c r="K162" s="168">
        <f>G162*J162</f>
        <v>0</v>
      </c>
      <c r="L162" s="170">
        <v>0</v>
      </c>
      <c r="M162" s="168">
        <f>G162*L162</f>
        <v>0</v>
      </c>
      <c r="N162" s="171">
        <v>21</v>
      </c>
      <c r="O162" s="172">
        <v>16</v>
      </c>
      <c r="P162" s="13" t="s">
        <v>118</v>
      </c>
    </row>
    <row r="163" spans="1:16" s="13" customFormat="1" ht="13.5" customHeight="1">
      <c r="A163" s="165" t="s">
        <v>424</v>
      </c>
      <c r="B163" s="165" t="s">
        <v>113</v>
      </c>
      <c r="C163" s="165" t="s">
        <v>268</v>
      </c>
      <c r="D163" s="166" t="s">
        <v>425</v>
      </c>
      <c r="E163" s="167" t="s">
        <v>426</v>
      </c>
      <c r="F163" s="165" t="s">
        <v>427</v>
      </c>
      <c r="G163" s="168">
        <v>4</v>
      </c>
      <c r="H163" s="169"/>
      <c r="I163" s="169">
        <f>ROUND(G163*H163,2)</f>
        <v>0</v>
      </c>
      <c r="J163" s="170">
        <v>0</v>
      </c>
      <c r="K163" s="168">
        <f>G163*J163</f>
        <v>0</v>
      </c>
      <c r="L163" s="170">
        <v>0.0342</v>
      </c>
      <c r="M163" s="168">
        <f>G163*L163</f>
        <v>0.1368</v>
      </c>
      <c r="N163" s="171">
        <v>21</v>
      </c>
      <c r="O163" s="172">
        <v>16</v>
      </c>
      <c r="P163" s="13" t="s">
        <v>118</v>
      </c>
    </row>
    <row r="164" spans="1:16" s="13" customFormat="1" ht="13.5" customHeight="1">
      <c r="A164" s="165" t="s">
        <v>428</v>
      </c>
      <c r="B164" s="165" t="s">
        <v>113</v>
      </c>
      <c r="C164" s="165" t="s">
        <v>268</v>
      </c>
      <c r="D164" s="166" t="s">
        <v>425</v>
      </c>
      <c r="E164" s="167" t="s">
        <v>426</v>
      </c>
      <c r="F164" s="165" t="s">
        <v>427</v>
      </c>
      <c r="G164" s="168">
        <v>1</v>
      </c>
      <c r="H164" s="169"/>
      <c r="I164" s="169">
        <f>ROUND(G164*H164,2)</f>
        <v>0</v>
      </c>
      <c r="J164" s="170">
        <v>0</v>
      </c>
      <c r="K164" s="168">
        <f>G164*J164</f>
        <v>0</v>
      </c>
      <c r="L164" s="170">
        <v>0.0342</v>
      </c>
      <c r="M164" s="168">
        <f>G164*L164</f>
        <v>0.0342</v>
      </c>
      <c r="N164" s="171">
        <v>21</v>
      </c>
      <c r="O164" s="172">
        <v>16</v>
      </c>
      <c r="P164" s="13" t="s">
        <v>118</v>
      </c>
    </row>
    <row r="165" spans="1:16" s="13" customFormat="1" ht="13.5" customHeight="1">
      <c r="A165" s="165" t="s">
        <v>429</v>
      </c>
      <c r="B165" s="165" t="s">
        <v>113</v>
      </c>
      <c r="C165" s="165" t="s">
        <v>268</v>
      </c>
      <c r="D165" s="166" t="s">
        <v>425</v>
      </c>
      <c r="E165" s="167" t="s">
        <v>426</v>
      </c>
      <c r="F165" s="165" t="s">
        <v>427</v>
      </c>
      <c r="G165" s="168">
        <v>2</v>
      </c>
      <c r="H165" s="169"/>
      <c r="I165" s="169">
        <f>ROUND(G165*H165,2)</f>
        <v>0</v>
      </c>
      <c r="J165" s="170">
        <v>0</v>
      </c>
      <c r="K165" s="168">
        <f>G165*J165</f>
        <v>0</v>
      </c>
      <c r="L165" s="170">
        <v>0.0342</v>
      </c>
      <c r="M165" s="168">
        <f>G165*L165</f>
        <v>0.0684</v>
      </c>
      <c r="N165" s="171">
        <v>21</v>
      </c>
      <c r="O165" s="172">
        <v>16</v>
      </c>
      <c r="P165" s="13" t="s">
        <v>118</v>
      </c>
    </row>
    <row r="166" spans="1:16" s="13" customFormat="1" ht="24" customHeight="1">
      <c r="A166" s="165" t="s">
        <v>430</v>
      </c>
      <c r="B166" s="165" t="s">
        <v>113</v>
      </c>
      <c r="C166" s="165" t="s">
        <v>268</v>
      </c>
      <c r="D166" s="166" t="s">
        <v>431</v>
      </c>
      <c r="E166" s="167" t="s">
        <v>432</v>
      </c>
      <c r="F166" s="165" t="s">
        <v>427</v>
      </c>
      <c r="G166" s="168">
        <v>4</v>
      </c>
      <c r="H166" s="169"/>
      <c r="I166" s="169">
        <f>ROUND(G166*H166,2)</f>
        <v>0</v>
      </c>
      <c r="J166" s="170">
        <v>0.02275</v>
      </c>
      <c r="K166" s="168">
        <f>G166*J166</f>
        <v>0.091</v>
      </c>
      <c r="L166" s="170">
        <v>0</v>
      </c>
      <c r="M166" s="168">
        <f>G166*L166</f>
        <v>0</v>
      </c>
      <c r="N166" s="171">
        <v>21</v>
      </c>
      <c r="O166" s="172">
        <v>16</v>
      </c>
      <c r="P166" s="13" t="s">
        <v>118</v>
      </c>
    </row>
    <row r="167" spans="1:16" s="13" customFormat="1" ht="24" customHeight="1">
      <c r="A167" s="165" t="s">
        <v>433</v>
      </c>
      <c r="B167" s="165" t="s">
        <v>113</v>
      </c>
      <c r="C167" s="165" t="s">
        <v>268</v>
      </c>
      <c r="D167" s="166" t="s">
        <v>431</v>
      </c>
      <c r="E167" s="167" t="s">
        <v>432</v>
      </c>
      <c r="F167" s="165" t="s">
        <v>427</v>
      </c>
      <c r="G167" s="168">
        <v>1</v>
      </c>
      <c r="H167" s="169"/>
      <c r="I167" s="169">
        <f>ROUND(G167*H167,2)</f>
        <v>0</v>
      </c>
      <c r="J167" s="170">
        <v>0.02275</v>
      </c>
      <c r="K167" s="168">
        <f>G167*J167</f>
        <v>0.02275</v>
      </c>
      <c r="L167" s="170">
        <v>0</v>
      </c>
      <c r="M167" s="168">
        <f>G167*L167</f>
        <v>0</v>
      </c>
      <c r="N167" s="171">
        <v>21</v>
      </c>
      <c r="O167" s="172">
        <v>16</v>
      </c>
      <c r="P167" s="13" t="s">
        <v>118</v>
      </c>
    </row>
    <row r="168" spans="1:16" s="13" customFormat="1" ht="24" customHeight="1">
      <c r="A168" s="165" t="s">
        <v>434</v>
      </c>
      <c r="B168" s="165" t="s">
        <v>113</v>
      </c>
      <c r="C168" s="165" t="s">
        <v>268</v>
      </c>
      <c r="D168" s="166" t="s">
        <v>431</v>
      </c>
      <c r="E168" s="167" t="s">
        <v>432</v>
      </c>
      <c r="F168" s="165" t="s">
        <v>427</v>
      </c>
      <c r="G168" s="168">
        <v>2</v>
      </c>
      <c r="H168" s="169"/>
      <c r="I168" s="169">
        <f>ROUND(G168*H168,2)</f>
        <v>0</v>
      </c>
      <c r="J168" s="170">
        <v>0.02275</v>
      </c>
      <c r="K168" s="168">
        <f>G168*J168</f>
        <v>0.0455</v>
      </c>
      <c r="L168" s="170">
        <v>0</v>
      </c>
      <c r="M168" s="168">
        <f>G168*L168</f>
        <v>0</v>
      </c>
      <c r="N168" s="171">
        <v>21</v>
      </c>
      <c r="O168" s="172">
        <v>16</v>
      </c>
      <c r="P168" s="13" t="s">
        <v>118</v>
      </c>
    </row>
    <row r="169" spans="1:16" s="13" customFormat="1" ht="34.5" customHeight="1">
      <c r="A169" s="165" t="s">
        <v>435</v>
      </c>
      <c r="B169" s="165" t="s">
        <v>113</v>
      </c>
      <c r="C169" s="165" t="s">
        <v>268</v>
      </c>
      <c r="D169" s="166" t="s">
        <v>436</v>
      </c>
      <c r="E169" s="167" t="s">
        <v>437</v>
      </c>
      <c r="F169" s="165" t="s">
        <v>427</v>
      </c>
      <c r="G169" s="168">
        <v>2</v>
      </c>
      <c r="H169" s="169"/>
      <c r="I169" s="169">
        <f>ROUND(G169*H169,2)</f>
        <v>0</v>
      </c>
      <c r="J169" s="170">
        <v>0.01678</v>
      </c>
      <c r="K169" s="168">
        <f>G169*J169</f>
        <v>0.03356</v>
      </c>
      <c r="L169" s="170">
        <v>0</v>
      </c>
      <c r="M169" s="168">
        <f>G169*L169</f>
        <v>0</v>
      </c>
      <c r="N169" s="171">
        <v>21</v>
      </c>
      <c r="O169" s="172">
        <v>4</v>
      </c>
      <c r="P169" s="13" t="s">
        <v>118</v>
      </c>
    </row>
    <row r="170" spans="1:16" s="13" customFormat="1" ht="13.5" customHeight="1">
      <c r="A170" s="165" t="s">
        <v>438</v>
      </c>
      <c r="B170" s="165" t="s">
        <v>113</v>
      </c>
      <c r="C170" s="165" t="s">
        <v>268</v>
      </c>
      <c r="D170" s="166" t="s">
        <v>439</v>
      </c>
      <c r="E170" s="167" t="s">
        <v>440</v>
      </c>
      <c r="F170" s="165" t="s">
        <v>427</v>
      </c>
      <c r="G170" s="168">
        <v>2</v>
      </c>
      <c r="H170" s="169"/>
      <c r="I170" s="169">
        <f>ROUND(G170*H170,2)</f>
        <v>0</v>
      </c>
      <c r="J170" s="170">
        <v>0</v>
      </c>
      <c r="K170" s="168">
        <f>G170*J170</f>
        <v>0</v>
      </c>
      <c r="L170" s="170">
        <v>0.01107</v>
      </c>
      <c r="M170" s="168">
        <f>G170*L170</f>
        <v>0.02214</v>
      </c>
      <c r="N170" s="171">
        <v>21</v>
      </c>
      <c r="O170" s="172">
        <v>16</v>
      </c>
      <c r="P170" s="13" t="s">
        <v>118</v>
      </c>
    </row>
    <row r="171" spans="1:16" s="13" customFormat="1" ht="13.5" customHeight="1">
      <c r="A171" s="165" t="s">
        <v>441</v>
      </c>
      <c r="B171" s="165" t="s">
        <v>113</v>
      </c>
      <c r="C171" s="165" t="s">
        <v>268</v>
      </c>
      <c r="D171" s="166" t="s">
        <v>442</v>
      </c>
      <c r="E171" s="167" t="s">
        <v>443</v>
      </c>
      <c r="F171" s="165" t="s">
        <v>427</v>
      </c>
      <c r="G171" s="168">
        <v>3</v>
      </c>
      <c r="H171" s="169"/>
      <c r="I171" s="169">
        <f>ROUND(G171*H171,2)</f>
        <v>0</v>
      </c>
      <c r="J171" s="170">
        <v>0</v>
      </c>
      <c r="K171" s="168">
        <f>G171*J171</f>
        <v>0</v>
      </c>
      <c r="L171" s="170">
        <v>0.01946</v>
      </c>
      <c r="M171" s="168">
        <f>G171*L171</f>
        <v>0.05838</v>
      </c>
      <c r="N171" s="171">
        <v>21</v>
      </c>
      <c r="O171" s="172">
        <v>16</v>
      </c>
      <c r="P171" s="13" t="s">
        <v>118</v>
      </c>
    </row>
    <row r="172" spans="1:16" s="13" customFormat="1" ht="13.5" customHeight="1">
      <c r="A172" s="165" t="s">
        <v>444</v>
      </c>
      <c r="B172" s="165" t="s">
        <v>113</v>
      </c>
      <c r="C172" s="165" t="s">
        <v>268</v>
      </c>
      <c r="D172" s="166" t="s">
        <v>442</v>
      </c>
      <c r="E172" s="167" t="s">
        <v>443</v>
      </c>
      <c r="F172" s="165" t="s">
        <v>427</v>
      </c>
      <c r="G172" s="168">
        <v>1</v>
      </c>
      <c r="H172" s="169"/>
      <c r="I172" s="169">
        <f>ROUND(G172*H172,2)</f>
        <v>0</v>
      </c>
      <c r="J172" s="170">
        <v>0</v>
      </c>
      <c r="K172" s="168">
        <f>G172*J172</f>
        <v>0</v>
      </c>
      <c r="L172" s="170">
        <v>0.01946</v>
      </c>
      <c r="M172" s="168">
        <f>G172*L172</f>
        <v>0.01946</v>
      </c>
      <c r="N172" s="171">
        <v>21</v>
      </c>
      <c r="O172" s="172">
        <v>16</v>
      </c>
      <c r="P172" s="13" t="s">
        <v>118</v>
      </c>
    </row>
    <row r="173" spans="1:16" s="13" customFormat="1" ht="13.5" customHeight="1">
      <c r="A173" s="165" t="s">
        <v>445</v>
      </c>
      <c r="B173" s="165" t="s">
        <v>113</v>
      </c>
      <c r="C173" s="165" t="s">
        <v>268</v>
      </c>
      <c r="D173" s="166" t="s">
        <v>442</v>
      </c>
      <c r="E173" s="167" t="s">
        <v>443</v>
      </c>
      <c r="F173" s="165" t="s">
        <v>427</v>
      </c>
      <c r="G173" s="168">
        <v>2</v>
      </c>
      <c r="H173" s="169"/>
      <c r="I173" s="169">
        <f>ROUND(G173*H173,2)</f>
        <v>0</v>
      </c>
      <c r="J173" s="170">
        <v>0</v>
      </c>
      <c r="K173" s="168">
        <f>G173*J173</f>
        <v>0</v>
      </c>
      <c r="L173" s="170">
        <v>0.01946</v>
      </c>
      <c r="M173" s="168">
        <f>G173*L173</f>
        <v>0.03892</v>
      </c>
      <c r="N173" s="171">
        <v>21</v>
      </c>
      <c r="O173" s="172">
        <v>16</v>
      </c>
      <c r="P173" s="13" t="s">
        <v>118</v>
      </c>
    </row>
    <row r="174" spans="1:16" s="13" customFormat="1" ht="24" customHeight="1">
      <c r="A174" s="165" t="s">
        <v>446</v>
      </c>
      <c r="B174" s="165" t="s">
        <v>113</v>
      </c>
      <c r="C174" s="165" t="s">
        <v>268</v>
      </c>
      <c r="D174" s="166" t="s">
        <v>447</v>
      </c>
      <c r="E174" s="167" t="s">
        <v>448</v>
      </c>
      <c r="F174" s="165" t="s">
        <v>427</v>
      </c>
      <c r="G174" s="168">
        <v>3</v>
      </c>
      <c r="H174" s="169"/>
      <c r="I174" s="169">
        <f>ROUND(G174*H174,2)</f>
        <v>0</v>
      </c>
      <c r="J174" s="170">
        <v>0.01458</v>
      </c>
      <c r="K174" s="168">
        <f>G174*J174</f>
        <v>0.04374</v>
      </c>
      <c r="L174" s="170">
        <v>0</v>
      </c>
      <c r="M174" s="168">
        <f>G174*L174</f>
        <v>0</v>
      </c>
      <c r="N174" s="171">
        <v>21</v>
      </c>
      <c r="O174" s="172">
        <v>16</v>
      </c>
      <c r="P174" s="13" t="s">
        <v>118</v>
      </c>
    </row>
    <row r="175" spans="1:16" s="13" customFormat="1" ht="24" customHeight="1">
      <c r="A175" s="165" t="s">
        <v>449</v>
      </c>
      <c r="B175" s="165" t="s">
        <v>113</v>
      </c>
      <c r="C175" s="165" t="s">
        <v>268</v>
      </c>
      <c r="D175" s="166" t="s">
        <v>447</v>
      </c>
      <c r="E175" s="167" t="s">
        <v>448</v>
      </c>
      <c r="F175" s="165" t="s">
        <v>427</v>
      </c>
      <c r="G175" s="168">
        <v>1</v>
      </c>
      <c r="H175" s="169"/>
      <c r="I175" s="169">
        <f>ROUND(G175*H175,2)</f>
        <v>0</v>
      </c>
      <c r="J175" s="170">
        <v>0.01458</v>
      </c>
      <c r="K175" s="168">
        <f>G175*J175</f>
        <v>0.01458</v>
      </c>
      <c r="L175" s="170">
        <v>0</v>
      </c>
      <c r="M175" s="168">
        <f>G175*L175</f>
        <v>0</v>
      </c>
      <c r="N175" s="171">
        <v>21</v>
      </c>
      <c r="O175" s="172">
        <v>16</v>
      </c>
      <c r="P175" s="13" t="s">
        <v>118</v>
      </c>
    </row>
    <row r="176" spans="1:16" s="13" customFormat="1" ht="24" customHeight="1">
      <c r="A176" s="165" t="s">
        <v>450</v>
      </c>
      <c r="B176" s="165" t="s">
        <v>113</v>
      </c>
      <c r="C176" s="165" t="s">
        <v>268</v>
      </c>
      <c r="D176" s="166" t="s">
        <v>447</v>
      </c>
      <c r="E176" s="167" t="s">
        <v>448</v>
      </c>
      <c r="F176" s="165" t="s">
        <v>427</v>
      </c>
      <c r="G176" s="168">
        <v>2</v>
      </c>
      <c r="H176" s="169"/>
      <c r="I176" s="169">
        <f>ROUND(G176*H176,2)</f>
        <v>0</v>
      </c>
      <c r="J176" s="170">
        <v>0.01458</v>
      </c>
      <c r="K176" s="168">
        <f>G176*J176</f>
        <v>0.02916</v>
      </c>
      <c r="L176" s="170">
        <v>0</v>
      </c>
      <c r="M176" s="168">
        <f>G176*L176</f>
        <v>0</v>
      </c>
      <c r="N176" s="171">
        <v>21</v>
      </c>
      <c r="O176" s="172">
        <v>16</v>
      </c>
      <c r="P176" s="13" t="s">
        <v>118</v>
      </c>
    </row>
    <row r="177" spans="1:16" s="13" customFormat="1" ht="13.5" customHeight="1">
      <c r="A177" s="165" t="s">
        <v>451</v>
      </c>
      <c r="B177" s="165" t="s">
        <v>113</v>
      </c>
      <c r="C177" s="165" t="s">
        <v>268</v>
      </c>
      <c r="D177" s="166" t="s">
        <v>452</v>
      </c>
      <c r="E177" s="167" t="s">
        <v>453</v>
      </c>
      <c r="F177" s="165" t="s">
        <v>427</v>
      </c>
      <c r="G177" s="168">
        <v>3</v>
      </c>
      <c r="H177" s="169"/>
      <c r="I177" s="169">
        <f>ROUND(G177*H177,2)</f>
        <v>0</v>
      </c>
      <c r="J177" s="170">
        <v>0</v>
      </c>
      <c r="K177" s="168">
        <f>G177*J177</f>
        <v>0</v>
      </c>
      <c r="L177" s="170">
        <v>0.00156</v>
      </c>
      <c r="M177" s="168">
        <f>G177*L177</f>
        <v>0.00468</v>
      </c>
      <c r="N177" s="171">
        <v>21</v>
      </c>
      <c r="O177" s="172">
        <v>16</v>
      </c>
      <c r="P177" s="13" t="s">
        <v>118</v>
      </c>
    </row>
    <row r="178" spans="1:16" s="13" customFormat="1" ht="13.5" customHeight="1">
      <c r="A178" s="165" t="s">
        <v>454</v>
      </c>
      <c r="B178" s="165" t="s">
        <v>113</v>
      </c>
      <c r="C178" s="165" t="s">
        <v>268</v>
      </c>
      <c r="D178" s="166" t="s">
        <v>452</v>
      </c>
      <c r="E178" s="167" t="s">
        <v>453</v>
      </c>
      <c r="F178" s="165" t="s">
        <v>427</v>
      </c>
      <c r="G178" s="168">
        <v>2</v>
      </c>
      <c r="H178" s="169"/>
      <c r="I178" s="169">
        <f>ROUND(G178*H178,2)</f>
        <v>0</v>
      </c>
      <c r="J178" s="170">
        <v>0</v>
      </c>
      <c r="K178" s="168">
        <f>G178*J178</f>
        <v>0</v>
      </c>
      <c r="L178" s="170">
        <v>0.00156</v>
      </c>
      <c r="M178" s="168">
        <f>G178*L178</f>
        <v>0.00312</v>
      </c>
      <c r="N178" s="171">
        <v>21</v>
      </c>
      <c r="O178" s="172">
        <v>16</v>
      </c>
      <c r="P178" s="13" t="s">
        <v>118</v>
      </c>
    </row>
    <row r="179" spans="1:16" s="13" customFormat="1" ht="13.5" customHeight="1">
      <c r="A179" s="165" t="s">
        <v>455</v>
      </c>
      <c r="B179" s="165" t="s">
        <v>113</v>
      </c>
      <c r="C179" s="165" t="s">
        <v>268</v>
      </c>
      <c r="D179" s="166" t="s">
        <v>452</v>
      </c>
      <c r="E179" s="167" t="s">
        <v>453</v>
      </c>
      <c r="F179" s="165" t="s">
        <v>427</v>
      </c>
      <c r="G179" s="168">
        <v>4</v>
      </c>
      <c r="H179" s="169"/>
      <c r="I179" s="169">
        <f>ROUND(G179*H179,2)</f>
        <v>0</v>
      </c>
      <c r="J179" s="170">
        <v>0</v>
      </c>
      <c r="K179" s="168">
        <f>G179*J179</f>
        <v>0</v>
      </c>
      <c r="L179" s="170">
        <v>0.00156</v>
      </c>
      <c r="M179" s="168">
        <f>G179*L179</f>
        <v>0.00624</v>
      </c>
      <c r="N179" s="171">
        <v>21</v>
      </c>
      <c r="O179" s="172">
        <v>16</v>
      </c>
      <c r="P179" s="13" t="s">
        <v>118</v>
      </c>
    </row>
    <row r="180" spans="1:16" s="13" customFormat="1" ht="13.5" customHeight="1">
      <c r="A180" s="165" t="s">
        <v>456</v>
      </c>
      <c r="B180" s="165" t="s">
        <v>113</v>
      </c>
      <c r="C180" s="165" t="s">
        <v>268</v>
      </c>
      <c r="D180" s="166" t="s">
        <v>457</v>
      </c>
      <c r="E180" s="167" t="s">
        <v>458</v>
      </c>
      <c r="F180" s="165" t="s">
        <v>208</v>
      </c>
      <c r="G180" s="168">
        <v>3</v>
      </c>
      <c r="H180" s="169"/>
      <c r="I180" s="169">
        <f>ROUND(G180*H180,2)</f>
        <v>0</v>
      </c>
      <c r="J180" s="170">
        <v>0.00016</v>
      </c>
      <c r="K180" s="168">
        <f>G180*J180</f>
        <v>0.00048000000000000007</v>
      </c>
      <c r="L180" s="170">
        <v>0</v>
      </c>
      <c r="M180" s="168">
        <f>G180*L180</f>
        <v>0</v>
      </c>
      <c r="N180" s="171">
        <v>21</v>
      </c>
      <c r="O180" s="172">
        <v>16</v>
      </c>
      <c r="P180" s="13" t="s">
        <v>118</v>
      </c>
    </row>
    <row r="181" spans="1:16" s="13" customFormat="1" ht="13.5" customHeight="1">
      <c r="A181" s="165" t="s">
        <v>459</v>
      </c>
      <c r="B181" s="165" t="s">
        <v>113</v>
      </c>
      <c r="C181" s="165" t="s">
        <v>268</v>
      </c>
      <c r="D181" s="166" t="s">
        <v>457</v>
      </c>
      <c r="E181" s="167" t="s">
        <v>458</v>
      </c>
      <c r="F181" s="165" t="s">
        <v>208</v>
      </c>
      <c r="G181" s="168">
        <v>1</v>
      </c>
      <c r="H181" s="169"/>
      <c r="I181" s="169">
        <f>ROUND(G181*H181,2)</f>
        <v>0</v>
      </c>
      <c r="J181" s="170">
        <v>0.00016</v>
      </c>
      <c r="K181" s="168">
        <f>G181*J181</f>
        <v>0.00016</v>
      </c>
      <c r="L181" s="170">
        <v>0</v>
      </c>
      <c r="M181" s="168">
        <f>G181*L181</f>
        <v>0</v>
      </c>
      <c r="N181" s="171">
        <v>21</v>
      </c>
      <c r="O181" s="172">
        <v>16</v>
      </c>
      <c r="P181" s="13" t="s">
        <v>118</v>
      </c>
    </row>
    <row r="182" spans="1:16" s="13" customFormat="1" ht="13.5" customHeight="1">
      <c r="A182" s="165" t="s">
        <v>460</v>
      </c>
      <c r="B182" s="165" t="s">
        <v>113</v>
      </c>
      <c r="C182" s="165" t="s">
        <v>268</v>
      </c>
      <c r="D182" s="166" t="s">
        <v>457</v>
      </c>
      <c r="E182" s="167" t="s">
        <v>458</v>
      </c>
      <c r="F182" s="165" t="s">
        <v>208</v>
      </c>
      <c r="G182" s="168">
        <v>2</v>
      </c>
      <c r="H182" s="169"/>
      <c r="I182" s="169">
        <f>ROUND(G182*H182,2)</f>
        <v>0</v>
      </c>
      <c r="J182" s="170">
        <v>0.00016</v>
      </c>
      <c r="K182" s="168">
        <f>G182*J182</f>
        <v>0.00032</v>
      </c>
      <c r="L182" s="170">
        <v>0</v>
      </c>
      <c r="M182" s="168">
        <f>G182*L182</f>
        <v>0</v>
      </c>
      <c r="N182" s="171">
        <v>21</v>
      </c>
      <c r="O182" s="172">
        <v>16</v>
      </c>
      <c r="P182" s="13" t="s">
        <v>118</v>
      </c>
    </row>
    <row r="183" spans="1:16" s="13" customFormat="1" ht="13.5" customHeight="1">
      <c r="A183" s="165" t="s">
        <v>461</v>
      </c>
      <c r="B183" s="165" t="s">
        <v>113</v>
      </c>
      <c r="C183" s="165" t="s">
        <v>268</v>
      </c>
      <c r="D183" s="166" t="s">
        <v>462</v>
      </c>
      <c r="E183" s="167" t="s">
        <v>463</v>
      </c>
      <c r="F183" s="165" t="s">
        <v>427</v>
      </c>
      <c r="G183" s="168">
        <v>1</v>
      </c>
      <c r="H183" s="169"/>
      <c r="I183" s="169">
        <f>ROUND(G183*H183,2)</f>
        <v>0</v>
      </c>
      <c r="J183" s="170">
        <v>0.00184</v>
      </c>
      <c r="K183" s="168">
        <f>G183*J183</f>
        <v>0.00184</v>
      </c>
      <c r="L183" s="170">
        <v>0</v>
      </c>
      <c r="M183" s="168">
        <f>G183*L183</f>
        <v>0</v>
      </c>
      <c r="N183" s="171">
        <v>21</v>
      </c>
      <c r="O183" s="172">
        <v>16</v>
      </c>
      <c r="P183" s="13" t="s">
        <v>118</v>
      </c>
    </row>
    <row r="184" spans="1:16" s="13" customFormat="1" ht="13.5" customHeight="1">
      <c r="A184" s="165" t="s">
        <v>464</v>
      </c>
      <c r="B184" s="165" t="s">
        <v>113</v>
      </c>
      <c r="C184" s="165" t="s">
        <v>268</v>
      </c>
      <c r="D184" s="166" t="s">
        <v>462</v>
      </c>
      <c r="E184" s="167" t="s">
        <v>463</v>
      </c>
      <c r="F184" s="165" t="s">
        <v>427</v>
      </c>
      <c r="G184" s="168">
        <v>2</v>
      </c>
      <c r="H184" s="169"/>
      <c r="I184" s="169">
        <f>ROUND(G184*H184,2)</f>
        <v>0</v>
      </c>
      <c r="J184" s="170">
        <v>0.00184</v>
      </c>
      <c r="K184" s="168">
        <f>G184*J184</f>
        <v>0.00368</v>
      </c>
      <c r="L184" s="170">
        <v>0</v>
      </c>
      <c r="M184" s="168">
        <f>G184*L184</f>
        <v>0</v>
      </c>
      <c r="N184" s="171">
        <v>21</v>
      </c>
      <c r="O184" s="172">
        <v>16</v>
      </c>
      <c r="P184" s="13" t="s">
        <v>118</v>
      </c>
    </row>
    <row r="185" spans="1:16" s="13" customFormat="1" ht="13.5" customHeight="1">
      <c r="A185" s="165" t="s">
        <v>465</v>
      </c>
      <c r="B185" s="165" t="s">
        <v>113</v>
      </c>
      <c r="C185" s="165" t="s">
        <v>268</v>
      </c>
      <c r="D185" s="166" t="s">
        <v>466</v>
      </c>
      <c r="E185" s="167" t="s">
        <v>467</v>
      </c>
      <c r="F185" s="165" t="s">
        <v>49</v>
      </c>
      <c r="G185" s="168">
        <v>0.22</v>
      </c>
      <c r="H185" s="169"/>
      <c r="I185" s="169">
        <f>ROUND(G185*H185,2)</f>
        <v>0</v>
      </c>
      <c r="J185" s="170">
        <v>0</v>
      </c>
      <c r="K185" s="168">
        <f>G185*J185</f>
        <v>0</v>
      </c>
      <c r="L185" s="170">
        <v>0</v>
      </c>
      <c r="M185" s="168">
        <f>G185*L185</f>
        <v>0</v>
      </c>
      <c r="N185" s="171">
        <v>21</v>
      </c>
      <c r="O185" s="172">
        <v>16</v>
      </c>
      <c r="P185" s="13" t="s">
        <v>118</v>
      </c>
    </row>
    <row r="186" spans="2:16" s="142" customFormat="1" ht="12.75" customHeight="1">
      <c r="B186" s="143" t="s">
        <v>66</v>
      </c>
      <c r="D186" s="144" t="s">
        <v>468</v>
      </c>
      <c r="E186" s="144" t="s">
        <v>469</v>
      </c>
      <c r="I186" s="145">
        <f>SUM(I187:I189)</f>
        <v>0</v>
      </c>
      <c r="K186" s="146">
        <f>SUM(K187:K189)</f>
        <v>0.0006999999999999999</v>
      </c>
      <c r="M186" s="146">
        <f>SUM(M187:M189)</f>
        <v>0</v>
      </c>
      <c r="P186" s="144" t="s">
        <v>112</v>
      </c>
    </row>
    <row r="187" spans="1:16" s="13" customFormat="1" ht="13.5" customHeight="1">
      <c r="A187" s="165" t="s">
        <v>470</v>
      </c>
      <c r="B187" s="165" t="s">
        <v>113</v>
      </c>
      <c r="C187" s="165" t="s">
        <v>471</v>
      </c>
      <c r="D187" s="166" t="s">
        <v>472</v>
      </c>
      <c r="E187" s="167" t="s">
        <v>473</v>
      </c>
      <c r="F187" s="165" t="s">
        <v>208</v>
      </c>
      <c r="G187" s="168">
        <v>3</v>
      </c>
      <c r="H187" s="169"/>
      <c r="I187" s="169">
        <f>ROUND(G187*H187,2)</f>
        <v>0</v>
      </c>
      <c r="J187" s="170">
        <v>0.00014</v>
      </c>
      <c r="K187" s="168">
        <f>G187*J187</f>
        <v>0.00041999999999999996</v>
      </c>
      <c r="L187" s="170">
        <v>0</v>
      </c>
      <c r="M187" s="168">
        <f>G187*L187</f>
        <v>0</v>
      </c>
      <c r="N187" s="171">
        <v>21</v>
      </c>
      <c r="O187" s="172">
        <v>16</v>
      </c>
      <c r="P187" s="13" t="s">
        <v>118</v>
      </c>
    </row>
    <row r="188" spans="1:16" s="13" customFormat="1" ht="13.5" customHeight="1">
      <c r="A188" s="165" t="s">
        <v>474</v>
      </c>
      <c r="B188" s="165" t="s">
        <v>113</v>
      </c>
      <c r="C188" s="165" t="s">
        <v>471</v>
      </c>
      <c r="D188" s="166" t="s">
        <v>472</v>
      </c>
      <c r="E188" s="167" t="s">
        <v>473</v>
      </c>
      <c r="F188" s="165" t="s">
        <v>208</v>
      </c>
      <c r="G188" s="168">
        <v>1</v>
      </c>
      <c r="H188" s="169"/>
      <c r="I188" s="169">
        <f>ROUND(G188*H188,2)</f>
        <v>0</v>
      </c>
      <c r="J188" s="170">
        <v>0.00014</v>
      </c>
      <c r="K188" s="168">
        <f>G188*J188</f>
        <v>0.00014</v>
      </c>
      <c r="L188" s="170">
        <v>0</v>
      </c>
      <c r="M188" s="168">
        <f>G188*L188</f>
        <v>0</v>
      </c>
      <c r="N188" s="171">
        <v>21</v>
      </c>
      <c r="O188" s="172">
        <v>16</v>
      </c>
      <c r="P188" s="13" t="s">
        <v>118</v>
      </c>
    </row>
    <row r="189" spans="1:16" s="13" customFormat="1" ht="13.5" customHeight="1">
      <c r="A189" s="165" t="s">
        <v>475</v>
      </c>
      <c r="B189" s="165" t="s">
        <v>113</v>
      </c>
      <c r="C189" s="165" t="s">
        <v>471</v>
      </c>
      <c r="D189" s="166" t="s">
        <v>472</v>
      </c>
      <c r="E189" s="167" t="s">
        <v>473</v>
      </c>
      <c r="F189" s="165" t="s">
        <v>208</v>
      </c>
      <c r="G189" s="168">
        <v>1</v>
      </c>
      <c r="H189" s="169"/>
      <c r="I189" s="169">
        <f>ROUND(G189*H189,2)</f>
        <v>0</v>
      </c>
      <c r="J189" s="170">
        <v>0.00014</v>
      </c>
      <c r="K189" s="168">
        <f>G189*J189</f>
        <v>0.00014</v>
      </c>
      <c r="L189" s="170">
        <v>0</v>
      </c>
      <c r="M189" s="168">
        <f>G189*L189</f>
        <v>0</v>
      </c>
      <c r="N189" s="171">
        <v>21</v>
      </c>
      <c r="O189" s="172">
        <v>16</v>
      </c>
      <c r="P189" s="13" t="s">
        <v>118</v>
      </c>
    </row>
    <row r="190" spans="2:16" s="142" customFormat="1" ht="12.75" customHeight="1">
      <c r="B190" s="143" t="s">
        <v>66</v>
      </c>
      <c r="D190" s="144" t="s">
        <v>476</v>
      </c>
      <c r="E190" s="144" t="s">
        <v>477</v>
      </c>
      <c r="I190" s="145">
        <f>SUM(I191:I196)</f>
        <v>0</v>
      </c>
      <c r="K190" s="146">
        <f>SUM(K191:K196)</f>
        <v>0</v>
      </c>
      <c r="M190" s="146">
        <f>SUM(M191:M196)</f>
        <v>0</v>
      </c>
      <c r="P190" s="144" t="s">
        <v>112</v>
      </c>
    </row>
    <row r="191" spans="1:16" s="13" customFormat="1" ht="13.5" customHeight="1">
      <c r="A191" s="165" t="s">
        <v>478</v>
      </c>
      <c r="B191" s="165" t="s">
        <v>113</v>
      </c>
      <c r="C191" s="165" t="s">
        <v>271</v>
      </c>
      <c r="D191" s="166" t="s">
        <v>479</v>
      </c>
      <c r="E191" s="167" t="s">
        <v>480</v>
      </c>
      <c r="F191" s="165" t="s">
        <v>481</v>
      </c>
      <c r="G191" s="168">
        <v>1</v>
      </c>
      <c r="H191" s="169"/>
      <c r="I191" s="169">
        <f>ROUND(G191*H191,2)</f>
        <v>0</v>
      </c>
      <c r="J191" s="170">
        <v>0</v>
      </c>
      <c r="K191" s="168">
        <f>G191*J191</f>
        <v>0</v>
      </c>
      <c r="L191" s="170">
        <v>0</v>
      </c>
      <c r="M191" s="168">
        <f>G191*L191</f>
        <v>0</v>
      </c>
      <c r="N191" s="171">
        <v>21</v>
      </c>
      <c r="O191" s="172">
        <v>16</v>
      </c>
      <c r="P191" s="13" t="s">
        <v>118</v>
      </c>
    </row>
    <row r="192" spans="1:16" s="13" customFormat="1" ht="13.5" customHeight="1">
      <c r="A192" s="165" t="s">
        <v>482</v>
      </c>
      <c r="B192" s="165" t="s">
        <v>113</v>
      </c>
      <c r="C192" s="165" t="s">
        <v>271</v>
      </c>
      <c r="D192" s="166" t="s">
        <v>483</v>
      </c>
      <c r="E192" s="167" t="s">
        <v>480</v>
      </c>
      <c r="F192" s="165" t="s">
        <v>481</v>
      </c>
      <c r="G192" s="168">
        <v>1</v>
      </c>
      <c r="H192" s="169"/>
      <c r="I192" s="169">
        <f>ROUND(G192*H192,2)</f>
        <v>0</v>
      </c>
      <c r="J192" s="170">
        <v>0</v>
      </c>
      <c r="K192" s="168">
        <f>G192*J192</f>
        <v>0</v>
      </c>
      <c r="L192" s="170">
        <v>0</v>
      </c>
      <c r="M192" s="168">
        <f>G192*L192</f>
        <v>0</v>
      </c>
      <c r="N192" s="171">
        <v>21</v>
      </c>
      <c r="O192" s="172">
        <v>16</v>
      </c>
      <c r="P192" s="13" t="s">
        <v>118</v>
      </c>
    </row>
    <row r="193" spans="1:16" s="13" customFormat="1" ht="13.5" customHeight="1">
      <c r="A193" s="165" t="s">
        <v>484</v>
      </c>
      <c r="B193" s="165" t="s">
        <v>113</v>
      </c>
      <c r="C193" s="165" t="s">
        <v>271</v>
      </c>
      <c r="D193" s="166" t="s">
        <v>485</v>
      </c>
      <c r="E193" s="167" t="s">
        <v>480</v>
      </c>
      <c r="F193" s="165" t="s">
        <v>481</v>
      </c>
      <c r="G193" s="168">
        <v>3</v>
      </c>
      <c r="H193" s="169"/>
      <c r="I193" s="169">
        <f>ROUND(G193*H193,2)</f>
        <v>0</v>
      </c>
      <c r="J193" s="170">
        <v>0</v>
      </c>
      <c r="K193" s="168">
        <f>G193*J193</f>
        <v>0</v>
      </c>
      <c r="L193" s="170">
        <v>0</v>
      </c>
      <c r="M193" s="168">
        <f>G193*L193</f>
        <v>0</v>
      </c>
      <c r="N193" s="171">
        <v>21</v>
      </c>
      <c r="O193" s="172">
        <v>16</v>
      </c>
      <c r="P193" s="13" t="s">
        <v>118</v>
      </c>
    </row>
    <row r="194" spans="1:16" s="13" customFormat="1" ht="24" customHeight="1">
      <c r="A194" s="165" t="s">
        <v>486</v>
      </c>
      <c r="B194" s="165" t="s">
        <v>113</v>
      </c>
      <c r="C194" s="165" t="s">
        <v>271</v>
      </c>
      <c r="D194" s="166" t="s">
        <v>487</v>
      </c>
      <c r="E194" s="167" t="s">
        <v>488</v>
      </c>
      <c r="F194" s="165" t="s">
        <v>481</v>
      </c>
      <c r="G194" s="168">
        <v>1</v>
      </c>
      <c r="H194" s="169"/>
      <c r="I194" s="169">
        <f>ROUND(G194*H194,2)</f>
        <v>0</v>
      </c>
      <c r="J194" s="170">
        <v>0</v>
      </c>
      <c r="K194" s="168">
        <f>G194*J194</f>
        <v>0</v>
      </c>
      <c r="L194" s="170">
        <v>0</v>
      </c>
      <c r="M194" s="168">
        <f>G194*L194</f>
        <v>0</v>
      </c>
      <c r="N194" s="171">
        <v>21</v>
      </c>
      <c r="O194" s="172">
        <v>16</v>
      </c>
      <c r="P194" s="13" t="s">
        <v>118</v>
      </c>
    </row>
    <row r="195" spans="1:16" s="13" customFormat="1" ht="24" customHeight="1">
      <c r="A195" s="165" t="s">
        <v>489</v>
      </c>
      <c r="B195" s="165" t="s">
        <v>113</v>
      </c>
      <c r="C195" s="165" t="s">
        <v>271</v>
      </c>
      <c r="D195" s="166" t="s">
        <v>490</v>
      </c>
      <c r="E195" s="167" t="s">
        <v>488</v>
      </c>
      <c r="F195" s="165" t="s">
        <v>481</v>
      </c>
      <c r="G195" s="168">
        <v>1</v>
      </c>
      <c r="H195" s="169"/>
      <c r="I195" s="169">
        <f>ROUND(G195*H195,2)</f>
        <v>0</v>
      </c>
      <c r="J195" s="170">
        <v>0</v>
      </c>
      <c r="K195" s="168">
        <f>G195*J195</f>
        <v>0</v>
      </c>
      <c r="L195" s="170">
        <v>0</v>
      </c>
      <c r="M195" s="168">
        <f>G195*L195</f>
        <v>0</v>
      </c>
      <c r="N195" s="171">
        <v>21</v>
      </c>
      <c r="O195" s="172">
        <v>16</v>
      </c>
      <c r="P195" s="13" t="s">
        <v>118</v>
      </c>
    </row>
    <row r="196" spans="1:16" s="13" customFormat="1" ht="24" customHeight="1">
      <c r="A196" s="165" t="s">
        <v>491</v>
      </c>
      <c r="B196" s="165" t="s">
        <v>113</v>
      </c>
      <c r="C196" s="165" t="s">
        <v>271</v>
      </c>
      <c r="D196" s="166" t="s">
        <v>492</v>
      </c>
      <c r="E196" s="167" t="s">
        <v>488</v>
      </c>
      <c r="F196" s="165" t="s">
        <v>481</v>
      </c>
      <c r="G196" s="168">
        <v>3</v>
      </c>
      <c r="H196" s="169"/>
      <c r="I196" s="169">
        <f>ROUND(G196*H196,2)</f>
        <v>0</v>
      </c>
      <c r="J196" s="170">
        <v>0</v>
      </c>
      <c r="K196" s="168">
        <f>G196*J196</f>
        <v>0</v>
      </c>
      <c r="L196" s="170">
        <v>0</v>
      </c>
      <c r="M196" s="168">
        <f>G196*L196</f>
        <v>0</v>
      </c>
      <c r="N196" s="171">
        <v>21</v>
      </c>
      <c r="O196" s="172">
        <v>16</v>
      </c>
      <c r="P196" s="13" t="s">
        <v>118</v>
      </c>
    </row>
    <row r="197" spans="2:16" s="142" customFormat="1" ht="12.75" customHeight="1">
      <c r="B197" s="143" t="s">
        <v>66</v>
      </c>
      <c r="D197" s="144" t="s">
        <v>493</v>
      </c>
      <c r="E197" s="144" t="s">
        <v>494</v>
      </c>
      <c r="I197" s="145">
        <f>SUM(I198:I208)</f>
        <v>0</v>
      </c>
      <c r="K197" s="146">
        <f>SUM(K198:K208)</f>
        <v>0.037439999999999994</v>
      </c>
      <c r="M197" s="146">
        <f>SUM(M198:M208)</f>
        <v>0</v>
      </c>
      <c r="P197" s="144" t="s">
        <v>112</v>
      </c>
    </row>
    <row r="198" spans="1:16" s="13" customFormat="1" ht="13.5" customHeight="1">
      <c r="A198" s="165" t="s">
        <v>495</v>
      </c>
      <c r="B198" s="165" t="s">
        <v>113</v>
      </c>
      <c r="C198" s="165" t="s">
        <v>271</v>
      </c>
      <c r="D198" s="166" t="s">
        <v>496</v>
      </c>
      <c r="E198" s="167" t="s">
        <v>497</v>
      </c>
      <c r="F198" s="165" t="s">
        <v>481</v>
      </c>
      <c r="G198" s="168">
        <v>1</v>
      </c>
      <c r="H198" s="169"/>
      <c r="I198" s="169">
        <f>ROUND(G198*H198,2)</f>
        <v>0</v>
      </c>
      <c r="J198" s="170">
        <v>0</v>
      </c>
      <c r="K198" s="168">
        <f>G198*J198</f>
        <v>0</v>
      </c>
      <c r="L198" s="170">
        <v>0</v>
      </c>
      <c r="M198" s="168">
        <f>G198*L198</f>
        <v>0</v>
      </c>
      <c r="N198" s="171">
        <v>21</v>
      </c>
      <c r="O198" s="172">
        <v>16</v>
      </c>
      <c r="P198" s="13" t="s">
        <v>118</v>
      </c>
    </row>
    <row r="199" spans="1:16" s="13" customFormat="1" ht="13.5" customHeight="1">
      <c r="A199" s="165" t="s">
        <v>498</v>
      </c>
      <c r="B199" s="165" t="s">
        <v>113</v>
      </c>
      <c r="C199" s="165" t="s">
        <v>271</v>
      </c>
      <c r="D199" s="166" t="s">
        <v>499</v>
      </c>
      <c r="E199" s="167" t="s">
        <v>500</v>
      </c>
      <c r="F199" s="165" t="s">
        <v>481</v>
      </c>
      <c r="G199" s="168">
        <v>2</v>
      </c>
      <c r="H199" s="169"/>
      <c r="I199" s="169">
        <f>ROUND(G199*H199,2)</f>
        <v>0</v>
      </c>
      <c r="J199" s="170">
        <v>0</v>
      </c>
      <c r="K199" s="168">
        <f>G199*J199</f>
        <v>0</v>
      </c>
      <c r="L199" s="170">
        <v>0</v>
      </c>
      <c r="M199" s="168">
        <f>G199*L199</f>
        <v>0</v>
      </c>
      <c r="N199" s="171">
        <v>21</v>
      </c>
      <c r="O199" s="172">
        <v>16</v>
      </c>
      <c r="P199" s="13" t="s">
        <v>118</v>
      </c>
    </row>
    <row r="200" spans="1:16" s="13" customFormat="1" ht="13.5" customHeight="1">
      <c r="A200" s="165" t="s">
        <v>501</v>
      </c>
      <c r="B200" s="165" t="s">
        <v>113</v>
      </c>
      <c r="C200" s="165" t="s">
        <v>271</v>
      </c>
      <c r="D200" s="166" t="s">
        <v>502</v>
      </c>
      <c r="E200" s="167" t="s">
        <v>503</v>
      </c>
      <c r="F200" s="165" t="s">
        <v>481</v>
      </c>
      <c r="G200" s="168">
        <v>2</v>
      </c>
      <c r="H200" s="169"/>
      <c r="I200" s="169">
        <f>ROUND(G200*H200,2)</f>
        <v>0</v>
      </c>
      <c r="J200" s="170">
        <v>0</v>
      </c>
      <c r="K200" s="168">
        <f>G200*J200</f>
        <v>0</v>
      </c>
      <c r="L200" s="170">
        <v>0</v>
      </c>
      <c r="M200" s="168">
        <f>G200*L200</f>
        <v>0</v>
      </c>
      <c r="N200" s="171">
        <v>21</v>
      </c>
      <c r="O200" s="172">
        <v>16</v>
      </c>
      <c r="P200" s="13" t="s">
        <v>118</v>
      </c>
    </row>
    <row r="201" spans="1:16" s="13" customFormat="1" ht="13.5" customHeight="1">
      <c r="A201" s="165" t="s">
        <v>504</v>
      </c>
      <c r="B201" s="165" t="s">
        <v>113</v>
      </c>
      <c r="C201" s="165" t="s">
        <v>493</v>
      </c>
      <c r="D201" s="166" t="s">
        <v>505</v>
      </c>
      <c r="E201" s="167" t="s">
        <v>506</v>
      </c>
      <c r="F201" s="165" t="s">
        <v>208</v>
      </c>
      <c r="G201" s="168">
        <v>7</v>
      </c>
      <c r="H201" s="169"/>
      <c r="I201" s="169">
        <f>ROUND(G201*H201,2)</f>
        <v>0</v>
      </c>
      <c r="J201" s="170">
        <v>0</v>
      </c>
      <c r="K201" s="168">
        <f>G201*J201</f>
        <v>0</v>
      </c>
      <c r="L201" s="170">
        <v>0</v>
      </c>
      <c r="M201" s="168">
        <f>G201*L201</f>
        <v>0</v>
      </c>
      <c r="N201" s="171">
        <v>21</v>
      </c>
      <c r="O201" s="172">
        <v>16</v>
      </c>
      <c r="P201" s="13" t="s">
        <v>118</v>
      </c>
    </row>
    <row r="202" spans="1:16" s="13" customFormat="1" ht="13.5" customHeight="1">
      <c r="A202" s="165" t="s">
        <v>507</v>
      </c>
      <c r="B202" s="165" t="s">
        <v>113</v>
      </c>
      <c r="C202" s="165" t="s">
        <v>493</v>
      </c>
      <c r="D202" s="166" t="s">
        <v>505</v>
      </c>
      <c r="E202" s="167" t="s">
        <v>506</v>
      </c>
      <c r="F202" s="165" t="s">
        <v>208</v>
      </c>
      <c r="G202" s="168">
        <v>1</v>
      </c>
      <c r="H202" s="169"/>
      <c r="I202" s="169">
        <f>ROUND(G202*H202,2)</f>
        <v>0</v>
      </c>
      <c r="J202" s="170">
        <v>0</v>
      </c>
      <c r="K202" s="168">
        <f>G202*J202</f>
        <v>0</v>
      </c>
      <c r="L202" s="170">
        <v>0</v>
      </c>
      <c r="M202" s="168">
        <f>G202*L202</f>
        <v>0</v>
      </c>
      <c r="N202" s="171">
        <v>21</v>
      </c>
      <c r="O202" s="172">
        <v>16</v>
      </c>
      <c r="P202" s="13" t="s">
        <v>118</v>
      </c>
    </row>
    <row r="203" spans="1:16" s="13" customFormat="1" ht="13.5" customHeight="1">
      <c r="A203" s="165" t="s">
        <v>508</v>
      </c>
      <c r="B203" s="165" t="s">
        <v>113</v>
      </c>
      <c r="C203" s="165" t="s">
        <v>493</v>
      </c>
      <c r="D203" s="166" t="s">
        <v>505</v>
      </c>
      <c r="E203" s="167" t="s">
        <v>506</v>
      </c>
      <c r="F203" s="165" t="s">
        <v>208</v>
      </c>
      <c r="G203" s="168">
        <v>2</v>
      </c>
      <c r="H203" s="169"/>
      <c r="I203" s="169">
        <f>ROUND(G203*H203,2)</f>
        <v>0</v>
      </c>
      <c r="J203" s="170">
        <v>0</v>
      </c>
      <c r="K203" s="168">
        <f>G203*J203</f>
        <v>0</v>
      </c>
      <c r="L203" s="170">
        <v>0</v>
      </c>
      <c r="M203" s="168">
        <f>G203*L203</f>
        <v>0</v>
      </c>
      <c r="N203" s="171">
        <v>21</v>
      </c>
      <c r="O203" s="172">
        <v>16</v>
      </c>
      <c r="P203" s="13" t="s">
        <v>118</v>
      </c>
    </row>
    <row r="204" spans="1:16" s="13" customFormat="1" ht="13.5" customHeight="1">
      <c r="A204" s="165" t="s">
        <v>509</v>
      </c>
      <c r="B204" s="165" t="s">
        <v>113</v>
      </c>
      <c r="C204" s="165" t="s">
        <v>493</v>
      </c>
      <c r="D204" s="166" t="s">
        <v>510</v>
      </c>
      <c r="E204" s="167" t="s">
        <v>511</v>
      </c>
      <c r="F204" s="165" t="s">
        <v>208</v>
      </c>
      <c r="G204" s="168">
        <v>2</v>
      </c>
      <c r="H204" s="169"/>
      <c r="I204" s="169">
        <f>ROUND(G204*H204,2)</f>
        <v>0</v>
      </c>
      <c r="J204" s="170">
        <v>0</v>
      </c>
      <c r="K204" s="168">
        <f>G204*J204</f>
        <v>0</v>
      </c>
      <c r="L204" s="170">
        <v>0</v>
      </c>
      <c r="M204" s="168">
        <f>G204*L204</f>
        <v>0</v>
      </c>
      <c r="N204" s="171">
        <v>21</v>
      </c>
      <c r="O204" s="172">
        <v>16</v>
      </c>
      <c r="P204" s="13" t="s">
        <v>118</v>
      </c>
    </row>
    <row r="205" spans="1:16" s="13" customFormat="1" ht="13.5" customHeight="1">
      <c r="A205" s="165" t="s">
        <v>512</v>
      </c>
      <c r="B205" s="165" t="s">
        <v>113</v>
      </c>
      <c r="C205" s="165" t="s">
        <v>493</v>
      </c>
      <c r="D205" s="166" t="s">
        <v>510</v>
      </c>
      <c r="E205" s="167" t="s">
        <v>511</v>
      </c>
      <c r="F205" s="165" t="s">
        <v>208</v>
      </c>
      <c r="G205" s="168">
        <v>1</v>
      </c>
      <c r="H205" s="169"/>
      <c r="I205" s="169">
        <f>ROUND(G205*H205,2)</f>
        <v>0</v>
      </c>
      <c r="J205" s="170">
        <v>0</v>
      </c>
      <c r="K205" s="168">
        <f>G205*J205</f>
        <v>0</v>
      </c>
      <c r="L205" s="170">
        <v>0</v>
      </c>
      <c r="M205" s="168">
        <f>G205*L205</f>
        <v>0</v>
      </c>
      <c r="N205" s="171">
        <v>21</v>
      </c>
      <c r="O205" s="172">
        <v>16</v>
      </c>
      <c r="P205" s="13" t="s">
        <v>118</v>
      </c>
    </row>
    <row r="206" spans="1:16" s="13" customFormat="1" ht="24" customHeight="1">
      <c r="A206" s="165" t="s">
        <v>513</v>
      </c>
      <c r="B206" s="165" t="s">
        <v>113</v>
      </c>
      <c r="C206" s="165" t="s">
        <v>493</v>
      </c>
      <c r="D206" s="166" t="s">
        <v>514</v>
      </c>
      <c r="E206" s="167" t="s">
        <v>515</v>
      </c>
      <c r="F206" s="165" t="s">
        <v>159</v>
      </c>
      <c r="G206" s="168">
        <v>11</v>
      </c>
      <c r="H206" s="169"/>
      <c r="I206" s="169">
        <f>ROUND(G206*H206,2)</f>
        <v>0</v>
      </c>
      <c r="J206" s="170">
        <v>0.00312</v>
      </c>
      <c r="K206" s="168">
        <f>G206*J206</f>
        <v>0.034319999999999996</v>
      </c>
      <c r="L206" s="170">
        <v>0</v>
      </c>
      <c r="M206" s="168">
        <f>G206*L206</f>
        <v>0</v>
      </c>
      <c r="N206" s="171">
        <v>21</v>
      </c>
      <c r="O206" s="172">
        <v>16</v>
      </c>
      <c r="P206" s="13" t="s">
        <v>118</v>
      </c>
    </row>
    <row r="207" spans="1:16" s="13" customFormat="1" ht="24" customHeight="1">
      <c r="A207" s="165" t="s">
        <v>516</v>
      </c>
      <c r="B207" s="165" t="s">
        <v>113</v>
      </c>
      <c r="C207" s="165" t="s">
        <v>493</v>
      </c>
      <c r="D207" s="166" t="s">
        <v>514</v>
      </c>
      <c r="E207" s="167" t="s">
        <v>515</v>
      </c>
      <c r="F207" s="165" t="s">
        <v>159</v>
      </c>
      <c r="G207" s="168">
        <v>1</v>
      </c>
      <c r="H207" s="169"/>
      <c r="I207" s="169">
        <f>ROUND(G207*H207,2)</f>
        <v>0</v>
      </c>
      <c r="J207" s="170">
        <v>0.00312</v>
      </c>
      <c r="K207" s="168">
        <f>G207*J207</f>
        <v>0.00312</v>
      </c>
      <c r="L207" s="170">
        <v>0</v>
      </c>
      <c r="M207" s="168">
        <f>G207*L207</f>
        <v>0</v>
      </c>
      <c r="N207" s="171">
        <v>21</v>
      </c>
      <c r="O207" s="172">
        <v>16</v>
      </c>
      <c r="P207" s="13" t="s">
        <v>118</v>
      </c>
    </row>
    <row r="208" spans="1:16" s="13" customFormat="1" ht="13.5" customHeight="1">
      <c r="A208" s="165" t="s">
        <v>517</v>
      </c>
      <c r="B208" s="165" t="s">
        <v>113</v>
      </c>
      <c r="C208" s="165" t="s">
        <v>493</v>
      </c>
      <c r="D208" s="166" t="s">
        <v>518</v>
      </c>
      <c r="E208" s="167" t="s">
        <v>519</v>
      </c>
      <c r="F208" s="165" t="s">
        <v>49</v>
      </c>
      <c r="G208" s="168">
        <v>0.52</v>
      </c>
      <c r="H208" s="169"/>
      <c r="I208" s="169">
        <f>ROUND(G208*H208,2)</f>
        <v>0</v>
      </c>
      <c r="J208" s="170">
        <v>0</v>
      </c>
      <c r="K208" s="168">
        <f>G208*J208</f>
        <v>0</v>
      </c>
      <c r="L208" s="170">
        <v>0</v>
      </c>
      <c r="M208" s="168">
        <f>G208*L208</f>
        <v>0</v>
      </c>
      <c r="N208" s="171">
        <v>21</v>
      </c>
      <c r="O208" s="172">
        <v>16</v>
      </c>
      <c r="P208" s="13" t="s">
        <v>118</v>
      </c>
    </row>
    <row r="209" spans="2:16" s="142" customFormat="1" ht="12.75" customHeight="1">
      <c r="B209" s="143" t="s">
        <v>66</v>
      </c>
      <c r="D209" s="144" t="s">
        <v>520</v>
      </c>
      <c r="E209" s="144" t="s">
        <v>521</v>
      </c>
      <c r="I209" s="145">
        <f>SUM(I210:I219)</f>
        <v>0</v>
      </c>
      <c r="K209" s="146">
        <f>SUM(K210:K219)</f>
        <v>0.3989014</v>
      </c>
      <c r="M209" s="146">
        <f>SUM(M210:M219)</f>
        <v>0</v>
      </c>
      <c r="P209" s="144" t="s">
        <v>112</v>
      </c>
    </row>
    <row r="210" spans="1:16" s="13" customFormat="1" ht="13.5" customHeight="1">
      <c r="A210" s="165" t="s">
        <v>522</v>
      </c>
      <c r="B210" s="165" t="s">
        <v>113</v>
      </c>
      <c r="C210" s="165" t="s">
        <v>271</v>
      </c>
      <c r="D210" s="166" t="s">
        <v>523</v>
      </c>
      <c r="E210" s="167" t="s">
        <v>524</v>
      </c>
      <c r="F210" s="165" t="s">
        <v>117</v>
      </c>
      <c r="G210" s="168">
        <v>2</v>
      </c>
      <c r="H210" s="169"/>
      <c r="I210" s="169">
        <f>ROUND(G210*H210,2)</f>
        <v>0</v>
      </c>
      <c r="J210" s="170">
        <v>0</v>
      </c>
      <c r="K210" s="168">
        <f>G210*J210</f>
        <v>0</v>
      </c>
      <c r="L210" s="170">
        <v>0</v>
      </c>
      <c r="M210" s="168">
        <f>G210*L210</f>
        <v>0</v>
      </c>
      <c r="N210" s="171">
        <v>21</v>
      </c>
      <c r="O210" s="172">
        <v>16</v>
      </c>
      <c r="P210" s="13" t="s">
        <v>118</v>
      </c>
    </row>
    <row r="211" spans="1:16" s="13" customFormat="1" ht="13.5" customHeight="1">
      <c r="A211" s="165" t="s">
        <v>525</v>
      </c>
      <c r="B211" s="165" t="s">
        <v>113</v>
      </c>
      <c r="C211" s="165" t="s">
        <v>520</v>
      </c>
      <c r="D211" s="166" t="s">
        <v>526</v>
      </c>
      <c r="E211" s="167" t="s">
        <v>527</v>
      </c>
      <c r="F211" s="165" t="s">
        <v>117</v>
      </c>
      <c r="G211" s="168">
        <v>4</v>
      </c>
      <c r="H211" s="169"/>
      <c r="I211" s="169">
        <f>ROUND(G211*H211,2)</f>
        <v>0</v>
      </c>
      <c r="J211" s="170">
        <v>0.01292</v>
      </c>
      <c r="K211" s="168">
        <f>G211*J211</f>
        <v>0.05168</v>
      </c>
      <c r="L211" s="170">
        <v>0</v>
      </c>
      <c r="M211" s="168">
        <f>G211*L211</f>
        <v>0</v>
      </c>
      <c r="N211" s="171">
        <v>21</v>
      </c>
      <c r="O211" s="172">
        <v>16</v>
      </c>
      <c r="P211" s="13" t="s">
        <v>118</v>
      </c>
    </row>
    <row r="212" spans="1:16" s="13" customFormat="1" ht="13.5" customHeight="1">
      <c r="A212" s="165" t="s">
        <v>528</v>
      </c>
      <c r="B212" s="165" t="s">
        <v>113</v>
      </c>
      <c r="C212" s="165" t="s">
        <v>520</v>
      </c>
      <c r="D212" s="166" t="s">
        <v>526</v>
      </c>
      <c r="E212" s="167" t="s">
        <v>527</v>
      </c>
      <c r="F212" s="165" t="s">
        <v>117</v>
      </c>
      <c r="G212" s="168">
        <v>17.1</v>
      </c>
      <c r="H212" s="169"/>
      <c r="I212" s="169">
        <f>ROUND(G212*H212,2)</f>
        <v>0</v>
      </c>
      <c r="J212" s="170">
        <v>0.01292</v>
      </c>
      <c r="K212" s="168">
        <f>G212*J212</f>
        <v>0.22093200000000002</v>
      </c>
      <c r="L212" s="170">
        <v>0</v>
      </c>
      <c r="M212" s="168">
        <f>G212*L212</f>
        <v>0</v>
      </c>
      <c r="N212" s="171">
        <v>21</v>
      </c>
      <c r="O212" s="172">
        <v>16</v>
      </c>
      <c r="P212" s="13" t="s">
        <v>118</v>
      </c>
    </row>
    <row r="213" spans="1:16" s="13" customFormat="1" ht="13.5" customHeight="1">
      <c r="A213" s="165" t="s">
        <v>529</v>
      </c>
      <c r="B213" s="165" t="s">
        <v>113</v>
      </c>
      <c r="C213" s="165" t="s">
        <v>520</v>
      </c>
      <c r="D213" s="166" t="s">
        <v>530</v>
      </c>
      <c r="E213" s="167" t="s">
        <v>531</v>
      </c>
      <c r="F213" s="165" t="s">
        <v>117</v>
      </c>
      <c r="G213" s="168">
        <v>4</v>
      </c>
      <c r="H213" s="169"/>
      <c r="I213" s="169">
        <f>ROUND(G213*H213,2)</f>
        <v>0</v>
      </c>
      <c r="J213" s="170">
        <v>0</v>
      </c>
      <c r="K213" s="168">
        <f>G213*J213</f>
        <v>0</v>
      </c>
      <c r="L213" s="170">
        <v>0</v>
      </c>
      <c r="M213" s="168">
        <f>G213*L213</f>
        <v>0</v>
      </c>
      <c r="N213" s="171">
        <v>21</v>
      </c>
      <c r="O213" s="172">
        <v>16</v>
      </c>
      <c r="P213" s="13" t="s">
        <v>118</v>
      </c>
    </row>
    <row r="214" spans="1:16" s="13" customFormat="1" ht="24" customHeight="1">
      <c r="A214" s="173" t="s">
        <v>532</v>
      </c>
      <c r="B214" s="173" t="s">
        <v>302</v>
      </c>
      <c r="C214" s="173" t="s">
        <v>303</v>
      </c>
      <c r="D214" s="174" t="s">
        <v>533</v>
      </c>
      <c r="E214" s="175" t="s">
        <v>534</v>
      </c>
      <c r="F214" s="173" t="s">
        <v>117</v>
      </c>
      <c r="G214" s="176">
        <v>4.4</v>
      </c>
      <c r="H214" s="177"/>
      <c r="I214" s="177">
        <f>ROUND(G214*H214,2)</f>
        <v>0</v>
      </c>
      <c r="J214" s="178">
        <v>0.00014</v>
      </c>
      <c r="K214" s="176">
        <f>G214*J214</f>
        <v>0.000616</v>
      </c>
      <c r="L214" s="178">
        <v>0</v>
      </c>
      <c r="M214" s="176">
        <f>G214*L214</f>
        <v>0</v>
      </c>
      <c r="N214" s="179">
        <v>21</v>
      </c>
      <c r="O214" s="180">
        <v>32</v>
      </c>
      <c r="P214" s="181" t="s">
        <v>118</v>
      </c>
    </row>
    <row r="215" spans="1:16" s="13" customFormat="1" ht="13.5" customHeight="1">
      <c r="A215" s="165" t="s">
        <v>535</v>
      </c>
      <c r="B215" s="165" t="s">
        <v>113</v>
      </c>
      <c r="C215" s="165" t="s">
        <v>520</v>
      </c>
      <c r="D215" s="166" t="s">
        <v>530</v>
      </c>
      <c r="E215" s="167" t="s">
        <v>531</v>
      </c>
      <c r="F215" s="165" t="s">
        <v>117</v>
      </c>
      <c r="G215" s="168">
        <v>17.1</v>
      </c>
      <c r="H215" s="169"/>
      <c r="I215" s="169">
        <f>ROUND(G215*H215,2)</f>
        <v>0</v>
      </c>
      <c r="J215" s="170">
        <v>0</v>
      </c>
      <c r="K215" s="168">
        <f>G215*J215</f>
        <v>0</v>
      </c>
      <c r="L215" s="170">
        <v>0</v>
      </c>
      <c r="M215" s="168">
        <f>G215*L215</f>
        <v>0</v>
      </c>
      <c r="N215" s="171">
        <v>21</v>
      </c>
      <c r="O215" s="172">
        <v>16</v>
      </c>
      <c r="P215" s="13" t="s">
        <v>118</v>
      </c>
    </row>
    <row r="216" spans="1:16" s="13" customFormat="1" ht="24" customHeight="1">
      <c r="A216" s="173" t="s">
        <v>536</v>
      </c>
      <c r="B216" s="173" t="s">
        <v>302</v>
      </c>
      <c r="C216" s="173" t="s">
        <v>303</v>
      </c>
      <c r="D216" s="174" t="s">
        <v>533</v>
      </c>
      <c r="E216" s="175" t="s">
        <v>534</v>
      </c>
      <c r="F216" s="173" t="s">
        <v>117</v>
      </c>
      <c r="G216" s="176">
        <v>18.81</v>
      </c>
      <c r="H216" s="177"/>
      <c r="I216" s="177">
        <f>ROUND(G216*H216,2)</f>
        <v>0</v>
      </c>
      <c r="J216" s="178">
        <v>0.00014</v>
      </c>
      <c r="K216" s="176">
        <f>G216*J216</f>
        <v>0.0026333999999999997</v>
      </c>
      <c r="L216" s="178">
        <v>0</v>
      </c>
      <c r="M216" s="176">
        <f>G216*L216</f>
        <v>0</v>
      </c>
      <c r="N216" s="179">
        <v>21</v>
      </c>
      <c r="O216" s="180">
        <v>32</v>
      </c>
      <c r="P216" s="181" t="s">
        <v>118</v>
      </c>
    </row>
    <row r="217" spans="1:16" s="13" customFormat="1" ht="24" customHeight="1">
      <c r="A217" s="165" t="s">
        <v>537</v>
      </c>
      <c r="B217" s="165" t="s">
        <v>113</v>
      </c>
      <c r="C217" s="165" t="s">
        <v>520</v>
      </c>
      <c r="D217" s="166" t="s">
        <v>538</v>
      </c>
      <c r="E217" s="167" t="s">
        <v>539</v>
      </c>
      <c r="F217" s="165" t="s">
        <v>117</v>
      </c>
      <c r="G217" s="168">
        <v>16</v>
      </c>
      <c r="H217" s="169"/>
      <c r="I217" s="169">
        <f>ROUND(G217*H217,2)</f>
        <v>0</v>
      </c>
      <c r="J217" s="170">
        <v>0.00139</v>
      </c>
      <c r="K217" s="168">
        <f>G217*J217</f>
        <v>0.02224</v>
      </c>
      <c r="L217" s="170">
        <v>0</v>
      </c>
      <c r="M217" s="168">
        <f>G217*L217</f>
        <v>0</v>
      </c>
      <c r="N217" s="171">
        <v>21</v>
      </c>
      <c r="O217" s="172">
        <v>16</v>
      </c>
      <c r="P217" s="13" t="s">
        <v>118</v>
      </c>
    </row>
    <row r="218" spans="1:16" s="13" customFormat="1" ht="13.5" customHeight="1">
      <c r="A218" s="173" t="s">
        <v>540</v>
      </c>
      <c r="B218" s="173" t="s">
        <v>302</v>
      </c>
      <c r="C218" s="173" t="s">
        <v>303</v>
      </c>
      <c r="D218" s="174" t="s">
        <v>541</v>
      </c>
      <c r="E218" s="175" t="s">
        <v>542</v>
      </c>
      <c r="F218" s="173" t="s">
        <v>117</v>
      </c>
      <c r="G218" s="176">
        <v>16.8</v>
      </c>
      <c r="H218" s="177"/>
      <c r="I218" s="177">
        <f>ROUND(G218*H218,2)</f>
        <v>0</v>
      </c>
      <c r="J218" s="178">
        <v>0.006</v>
      </c>
      <c r="K218" s="176">
        <f>G218*J218</f>
        <v>0.1008</v>
      </c>
      <c r="L218" s="178">
        <v>0</v>
      </c>
      <c r="M218" s="176">
        <f>G218*L218</f>
        <v>0</v>
      </c>
      <c r="N218" s="179">
        <v>21</v>
      </c>
      <c r="O218" s="180">
        <v>32</v>
      </c>
      <c r="P218" s="181" t="s">
        <v>118</v>
      </c>
    </row>
    <row r="219" spans="1:16" s="13" customFormat="1" ht="13.5" customHeight="1">
      <c r="A219" s="165" t="s">
        <v>543</v>
      </c>
      <c r="B219" s="165" t="s">
        <v>113</v>
      </c>
      <c r="C219" s="165" t="s">
        <v>520</v>
      </c>
      <c r="D219" s="166" t="s">
        <v>544</v>
      </c>
      <c r="E219" s="167" t="s">
        <v>545</v>
      </c>
      <c r="F219" s="165" t="s">
        <v>49</v>
      </c>
      <c r="G219" s="168">
        <v>1.52</v>
      </c>
      <c r="H219" s="169"/>
      <c r="I219" s="169">
        <f>ROUND(G219*H219,2)</f>
        <v>0</v>
      </c>
      <c r="J219" s="170">
        <v>0</v>
      </c>
      <c r="K219" s="168">
        <f>G219*J219</f>
        <v>0</v>
      </c>
      <c r="L219" s="170">
        <v>0</v>
      </c>
      <c r="M219" s="168">
        <f>G219*L219</f>
        <v>0</v>
      </c>
      <c r="N219" s="171">
        <v>21</v>
      </c>
      <c r="O219" s="172">
        <v>16</v>
      </c>
      <c r="P219" s="13" t="s">
        <v>118</v>
      </c>
    </row>
    <row r="220" spans="2:16" s="142" customFormat="1" ht="12.75" customHeight="1">
      <c r="B220" s="143" t="s">
        <v>66</v>
      </c>
      <c r="D220" s="144" t="s">
        <v>546</v>
      </c>
      <c r="E220" s="144" t="s">
        <v>547</v>
      </c>
      <c r="I220" s="145">
        <f>SUM(I221:I226)</f>
        <v>0</v>
      </c>
      <c r="K220" s="146">
        <f>SUM(K221:K226)</f>
        <v>0.025670000000000002</v>
      </c>
      <c r="M220" s="146">
        <f>SUM(M221:M226)</f>
        <v>0.0050100000000000006</v>
      </c>
      <c r="P220" s="144" t="s">
        <v>112</v>
      </c>
    </row>
    <row r="221" spans="1:16" s="13" customFormat="1" ht="13.5" customHeight="1">
      <c r="A221" s="165" t="s">
        <v>548</v>
      </c>
      <c r="B221" s="165" t="s">
        <v>113</v>
      </c>
      <c r="C221" s="165" t="s">
        <v>271</v>
      </c>
      <c r="D221" s="166" t="s">
        <v>549</v>
      </c>
      <c r="E221" s="167" t="s">
        <v>550</v>
      </c>
      <c r="F221" s="165" t="s">
        <v>117</v>
      </c>
      <c r="G221" s="168">
        <v>4</v>
      </c>
      <c r="H221" s="169"/>
      <c r="I221" s="169">
        <f>ROUND(G221*H221,2)</f>
        <v>0</v>
      </c>
      <c r="J221" s="170">
        <v>0</v>
      </c>
      <c r="K221" s="168">
        <f>G221*J221</f>
        <v>0</v>
      </c>
      <c r="L221" s="170">
        <v>0</v>
      </c>
      <c r="M221" s="168">
        <f>G221*L221</f>
        <v>0</v>
      </c>
      <c r="N221" s="171">
        <v>21</v>
      </c>
      <c r="O221" s="172">
        <v>16</v>
      </c>
      <c r="P221" s="13" t="s">
        <v>118</v>
      </c>
    </row>
    <row r="222" spans="1:16" s="13" customFormat="1" ht="13.5" customHeight="1">
      <c r="A222" s="165" t="s">
        <v>551</v>
      </c>
      <c r="B222" s="165" t="s">
        <v>113</v>
      </c>
      <c r="C222" s="165" t="s">
        <v>546</v>
      </c>
      <c r="D222" s="166" t="s">
        <v>552</v>
      </c>
      <c r="E222" s="167" t="s">
        <v>553</v>
      </c>
      <c r="F222" s="165" t="s">
        <v>159</v>
      </c>
      <c r="G222" s="168">
        <v>2</v>
      </c>
      <c r="H222" s="169"/>
      <c r="I222" s="169">
        <f>ROUND(G222*H222,2)</f>
        <v>0</v>
      </c>
      <c r="J222" s="170">
        <v>0</v>
      </c>
      <c r="K222" s="168">
        <f>G222*J222</f>
        <v>0</v>
      </c>
      <c r="L222" s="170">
        <v>0.00167</v>
      </c>
      <c r="M222" s="168">
        <f>G222*L222</f>
        <v>0.00334</v>
      </c>
      <c r="N222" s="171">
        <v>21</v>
      </c>
      <c r="O222" s="172">
        <v>16</v>
      </c>
      <c r="P222" s="13" t="s">
        <v>118</v>
      </c>
    </row>
    <row r="223" spans="1:16" s="13" customFormat="1" ht="13.5" customHeight="1">
      <c r="A223" s="165" t="s">
        <v>554</v>
      </c>
      <c r="B223" s="165" t="s">
        <v>113</v>
      </c>
      <c r="C223" s="165" t="s">
        <v>546</v>
      </c>
      <c r="D223" s="166" t="s">
        <v>552</v>
      </c>
      <c r="E223" s="167" t="s">
        <v>553</v>
      </c>
      <c r="F223" s="165" t="s">
        <v>159</v>
      </c>
      <c r="G223" s="168">
        <v>1</v>
      </c>
      <c r="H223" s="169"/>
      <c r="I223" s="169">
        <f>ROUND(G223*H223,2)</f>
        <v>0</v>
      </c>
      <c r="J223" s="170">
        <v>0</v>
      </c>
      <c r="K223" s="168">
        <f>G223*J223</f>
        <v>0</v>
      </c>
      <c r="L223" s="170">
        <v>0.00167</v>
      </c>
      <c r="M223" s="168">
        <f>G223*L223</f>
        <v>0.00167</v>
      </c>
      <c r="N223" s="171">
        <v>21</v>
      </c>
      <c r="O223" s="172">
        <v>16</v>
      </c>
      <c r="P223" s="13" t="s">
        <v>118</v>
      </c>
    </row>
    <row r="224" spans="1:16" s="13" customFormat="1" ht="24" customHeight="1">
      <c r="A224" s="165" t="s">
        <v>555</v>
      </c>
      <c r="B224" s="165" t="s">
        <v>113</v>
      </c>
      <c r="C224" s="165" t="s">
        <v>546</v>
      </c>
      <c r="D224" s="166" t="s">
        <v>556</v>
      </c>
      <c r="E224" s="167" t="s">
        <v>557</v>
      </c>
      <c r="F224" s="165" t="s">
        <v>159</v>
      </c>
      <c r="G224" s="168">
        <v>16</v>
      </c>
      <c r="H224" s="169"/>
      <c r="I224" s="169">
        <f>ROUND(G224*H224,2)</f>
        <v>0</v>
      </c>
      <c r="J224" s="170">
        <v>0.00151</v>
      </c>
      <c r="K224" s="168">
        <f>G224*J224</f>
        <v>0.02416</v>
      </c>
      <c r="L224" s="170">
        <v>0</v>
      </c>
      <c r="M224" s="168">
        <f>G224*L224</f>
        <v>0</v>
      </c>
      <c r="N224" s="171">
        <v>21</v>
      </c>
      <c r="O224" s="172">
        <v>16</v>
      </c>
      <c r="P224" s="13" t="s">
        <v>118</v>
      </c>
    </row>
    <row r="225" spans="1:16" s="13" customFormat="1" ht="24" customHeight="1">
      <c r="A225" s="165" t="s">
        <v>558</v>
      </c>
      <c r="B225" s="165" t="s">
        <v>113</v>
      </c>
      <c r="C225" s="165" t="s">
        <v>546</v>
      </c>
      <c r="D225" s="166" t="s">
        <v>556</v>
      </c>
      <c r="E225" s="167" t="s">
        <v>557</v>
      </c>
      <c r="F225" s="165" t="s">
        <v>159</v>
      </c>
      <c r="G225" s="168">
        <v>1</v>
      </c>
      <c r="H225" s="169"/>
      <c r="I225" s="169">
        <f>ROUND(G225*H225,2)</f>
        <v>0</v>
      </c>
      <c r="J225" s="170">
        <v>0.00151</v>
      </c>
      <c r="K225" s="168">
        <f>G225*J225</f>
        <v>0.00151</v>
      </c>
      <c r="L225" s="170">
        <v>0</v>
      </c>
      <c r="M225" s="168">
        <f>G225*L225</f>
        <v>0</v>
      </c>
      <c r="N225" s="171">
        <v>21</v>
      </c>
      <c r="O225" s="172">
        <v>16</v>
      </c>
      <c r="P225" s="13" t="s">
        <v>118</v>
      </c>
    </row>
    <row r="226" spans="1:16" s="13" customFormat="1" ht="13.5" customHeight="1">
      <c r="A226" s="165" t="s">
        <v>559</v>
      </c>
      <c r="B226" s="165" t="s">
        <v>113</v>
      </c>
      <c r="C226" s="165" t="s">
        <v>546</v>
      </c>
      <c r="D226" s="166" t="s">
        <v>560</v>
      </c>
      <c r="E226" s="167" t="s">
        <v>561</v>
      </c>
      <c r="F226" s="165" t="s">
        <v>49</v>
      </c>
      <c r="G226" s="168">
        <v>1.56</v>
      </c>
      <c r="H226" s="169"/>
      <c r="I226" s="169">
        <f>ROUND(G226*H226,2)</f>
        <v>0</v>
      </c>
      <c r="J226" s="170">
        <v>0</v>
      </c>
      <c r="K226" s="168">
        <f>G226*J226</f>
        <v>0</v>
      </c>
      <c r="L226" s="170">
        <v>0</v>
      </c>
      <c r="M226" s="168">
        <f>G226*L226</f>
        <v>0</v>
      </c>
      <c r="N226" s="171">
        <v>21</v>
      </c>
      <c r="O226" s="172">
        <v>16</v>
      </c>
      <c r="P226" s="13" t="s">
        <v>118</v>
      </c>
    </row>
    <row r="227" spans="2:16" s="142" customFormat="1" ht="12.75" customHeight="1">
      <c r="B227" s="143" t="s">
        <v>66</v>
      </c>
      <c r="D227" s="144" t="s">
        <v>562</v>
      </c>
      <c r="E227" s="144" t="s">
        <v>563</v>
      </c>
      <c r="I227" s="145">
        <f>SUM(I228:I257)</f>
        <v>0</v>
      </c>
      <c r="K227" s="146">
        <f>SUM(K228:K257)</f>
        <v>0.22193</v>
      </c>
      <c r="M227" s="146">
        <f>SUM(M228:M257)</f>
        <v>0.740558</v>
      </c>
      <c r="P227" s="144" t="s">
        <v>112</v>
      </c>
    </row>
    <row r="228" spans="1:16" s="13" customFormat="1" ht="13.5" customHeight="1">
      <c r="A228" s="165" t="s">
        <v>564</v>
      </c>
      <c r="B228" s="165" t="s">
        <v>113</v>
      </c>
      <c r="C228" s="165" t="s">
        <v>271</v>
      </c>
      <c r="D228" s="166" t="s">
        <v>565</v>
      </c>
      <c r="E228" s="167" t="s">
        <v>566</v>
      </c>
      <c r="F228" s="165" t="s">
        <v>274</v>
      </c>
      <c r="G228" s="168">
        <v>1</v>
      </c>
      <c r="H228" s="169"/>
      <c r="I228" s="169">
        <f>ROUND(G228*H228,2)</f>
        <v>0</v>
      </c>
      <c r="J228" s="170">
        <v>0</v>
      </c>
      <c r="K228" s="168">
        <f>G228*J228</f>
        <v>0</v>
      </c>
      <c r="L228" s="170">
        <v>0</v>
      </c>
      <c r="M228" s="168">
        <f>G228*L228</f>
        <v>0</v>
      </c>
      <c r="N228" s="171">
        <v>21</v>
      </c>
      <c r="O228" s="172">
        <v>16</v>
      </c>
      <c r="P228" s="13" t="s">
        <v>118</v>
      </c>
    </row>
    <row r="229" spans="1:16" s="13" customFormat="1" ht="24" customHeight="1">
      <c r="A229" s="173" t="s">
        <v>567</v>
      </c>
      <c r="B229" s="173" t="s">
        <v>302</v>
      </c>
      <c r="C229" s="173" t="s">
        <v>303</v>
      </c>
      <c r="D229" s="174" t="s">
        <v>568</v>
      </c>
      <c r="E229" s="175" t="s">
        <v>569</v>
      </c>
      <c r="F229" s="173" t="s">
        <v>208</v>
      </c>
      <c r="G229" s="176">
        <v>1</v>
      </c>
      <c r="H229" s="177"/>
      <c r="I229" s="177">
        <f>ROUND(G229*H229,2)</f>
        <v>0</v>
      </c>
      <c r="J229" s="178">
        <v>0.0093</v>
      </c>
      <c r="K229" s="176">
        <f>G229*J229</f>
        <v>0.0093</v>
      </c>
      <c r="L229" s="178">
        <v>0</v>
      </c>
      <c r="M229" s="176">
        <f>G229*L229</f>
        <v>0</v>
      </c>
      <c r="N229" s="179">
        <v>21</v>
      </c>
      <c r="O229" s="180">
        <v>32</v>
      </c>
      <c r="P229" s="181" t="s">
        <v>118</v>
      </c>
    </row>
    <row r="230" spans="1:16" s="13" customFormat="1" ht="13.5" customHeight="1">
      <c r="A230" s="165" t="s">
        <v>570</v>
      </c>
      <c r="B230" s="165" t="s">
        <v>113</v>
      </c>
      <c r="C230" s="165" t="s">
        <v>271</v>
      </c>
      <c r="D230" s="166" t="s">
        <v>571</v>
      </c>
      <c r="E230" s="167" t="s">
        <v>566</v>
      </c>
      <c r="F230" s="165" t="s">
        <v>274</v>
      </c>
      <c r="G230" s="168">
        <v>1</v>
      </c>
      <c r="H230" s="169"/>
      <c r="I230" s="169">
        <f>ROUND(G230*H230,2)</f>
        <v>0</v>
      </c>
      <c r="J230" s="170">
        <v>0</v>
      </c>
      <c r="K230" s="168">
        <f>G230*J230</f>
        <v>0</v>
      </c>
      <c r="L230" s="170">
        <v>0</v>
      </c>
      <c r="M230" s="168">
        <f>G230*L230</f>
        <v>0</v>
      </c>
      <c r="N230" s="171">
        <v>21</v>
      </c>
      <c r="O230" s="172">
        <v>16</v>
      </c>
      <c r="P230" s="13" t="s">
        <v>118</v>
      </c>
    </row>
    <row r="231" spans="1:16" s="13" customFormat="1" ht="13.5" customHeight="1">
      <c r="A231" s="165" t="s">
        <v>572</v>
      </c>
      <c r="B231" s="165" t="s">
        <v>113</v>
      </c>
      <c r="C231" s="165" t="s">
        <v>271</v>
      </c>
      <c r="D231" s="166" t="s">
        <v>573</v>
      </c>
      <c r="E231" s="167" t="s">
        <v>566</v>
      </c>
      <c r="F231" s="165" t="s">
        <v>274</v>
      </c>
      <c r="G231" s="168">
        <v>2</v>
      </c>
      <c r="H231" s="169"/>
      <c r="I231" s="169">
        <f>ROUND(G231*H231,2)</f>
        <v>0</v>
      </c>
      <c r="J231" s="170">
        <v>0</v>
      </c>
      <c r="K231" s="168">
        <f>G231*J231</f>
        <v>0</v>
      </c>
      <c r="L231" s="170">
        <v>0</v>
      </c>
      <c r="M231" s="168">
        <f>G231*L231</f>
        <v>0</v>
      </c>
      <c r="N231" s="171">
        <v>21</v>
      </c>
      <c r="O231" s="172">
        <v>16</v>
      </c>
      <c r="P231" s="13" t="s">
        <v>118</v>
      </c>
    </row>
    <row r="232" spans="1:16" s="13" customFormat="1" ht="24" customHeight="1">
      <c r="A232" s="173" t="s">
        <v>574</v>
      </c>
      <c r="B232" s="173" t="s">
        <v>302</v>
      </c>
      <c r="C232" s="173" t="s">
        <v>303</v>
      </c>
      <c r="D232" s="174" t="s">
        <v>568</v>
      </c>
      <c r="E232" s="175" t="s">
        <v>569</v>
      </c>
      <c r="F232" s="173" t="s">
        <v>208</v>
      </c>
      <c r="G232" s="176">
        <v>2</v>
      </c>
      <c r="H232" s="177"/>
      <c r="I232" s="177">
        <f>ROUND(G232*H232,2)</f>
        <v>0</v>
      </c>
      <c r="J232" s="178">
        <v>0.0093</v>
      </c>
      <c r="K232" s="176">
        <f>G232*J232</f>
        <v>0.0186</v>
      </c>
      <c r="L232" s="178">
        <v>0</v>
      </c>
      <c r="M232" s="176">
        <f>G232*L232</f>
        <v>0</v>
      </c>
      <c r="N232" s="179">
        <v>21</v>
      </c>
      <c r="O232" s="180">
        <v>32</v>
      </c>
      <c r="P232" s="181" t="s">
        <v>118</v>
      </c>
    </row>
    <row r="233" spans="1:16" s="13" customFormat="1" ht="24" customHeight="1">
      <c r="A233" s="165" t="s">
        <v>575</v>
      </c>
      <c r="B233" s="165" t="s">
        <v>113</v>
      </c>
      <c r="C233" s="165" t="s">
        <v>562</v>
      </c>
      <c r="D233" s="166" t="s">
        <v>576</v>
      </c>
      <c r="E233" s="167" t="s">
        <v>577</v>
      </c>
      <c r="F233" s="165" t="s">
        <v>117</v>
      </c>
      <c r="G233" s="168">
        <v>4</v>
      </c>
      <c r="H233" s="169"/>
      <c r="I233" s="169">
        <f>ROUND(G233*H233,2)</f>
        <v>0</v>
      </c>
      <c r="J233" s="170">
        <v>0</v>
      </c>
      <c r="K233" s="168">
        <f>G233*J233</f>
        <v>0</v>
      </c>
      <c r="L233" s="170">
        <v>0.02465</v>
      </c>
      <c r="M233" s="168">
        <f>G233*L233</f>
        <v>0.0986</v>
      </c>
      <c r="N233" s="171">
        <v>21</v>
      </c>
      <c r="O233" s="172">
        <v>16</v>
      </c>
      <c r="P233" s="13" t="s">
        <v>118</v>
      </c>
    </row>
    <row r="234" spans="1:16" s="13" customFormat="1" ht="13.5" customHeight="1">
      <c r="A234" s="165" t="s">
        <v>578</v>
      </c>
      <c r="B234" s="165" t="s">
        <v>113</v>
      </c>
      <c r="C234" s="165" t="s">
        <v>562</v>
      </c>
      <c r="D234" s="166" t="s">
        <v>579</v>
      </c>
      <c r="E234" s="167" t="s">
        <v>580</v>
      </c>
      <c r="F234" s="165" t="s">
        <v>117</v>
      </c>
      <c r="G234" s="168">
        <v>17.1</v>
      </c>
      <c r="H234" s="169"/>
      <c r="I234" s="169">
        <f>ROUND(G234*H234,2)</f>
        <v>0</v>
      </c>
      <c r="J234" s="170">
        <v>0</v>
      </c>
      <c r="K234" s="168">
        <f>G234*J234</f>
        <v>0</v>
      </c>
      <c r="L234" s="170">
        <v>0.01098</v>
      </c>
      <c r="M234" s="168">
        <f>G234*L234</f>
        <v>0.187758</v>
      </c>
      <c r="N234" s="171">
        <v>21</v>
      </c>
      <c r="O234" s="172">
        <v>16</v>
      </c>
      <c r="P234" s="13" t="s">
        <v>118</v>
      </c>
    </row>
    <row r="235" spans="1:16" s="13" customFormat="1" ht="13.5" customHeight="1">
      <c r="A235" s="165" t="s">
        <v>581</v>
      </c>
      <c r="B235" s="165" t="s">
        <v>113</v>
      </c>
      <c r="C235" s="165" t="s">
        <v>562</v>
      </c>
      <c r="D235" s="166" t="s">
        <v>582</v>
      </c>
      <c r="E235" s="167" t="s">
        <v>583</v>
      </c>
      <c r="F235" s="165" t="s">
        <v>117</v>
      </c>
      <c r="G235" s="168">
        <v>17.1</v>
      </c>
      <c r="H235" s="169"/>
      <c r="I235" s="169">
        <f>ROUND(G235*H235,2)</f>
        <v>0</v>
      </c>
      <c r="J235" s="170">
        <v>0</v>
      </c>
      <c r="K235" s="168">
        <f>G235*J235</f>
        <v>0</v>
      </c>
      <c r="L235" s="170">
        <v>0.008</v>
      </c>
      <c r="M235" s="168">
        <f>G235*L235</f>
        <v>0.1368</v>
      </c>
      <c r="N235" s="171">
        <v>21</v>
      </c>
      <c r="O235" s="172">
        <v>16</v>
      </c>
      <c r="P235" s="13" t="s">
        <v>118</v>
      </c>
    </row>
    <row r="236" spans="1:16" s="13" customFormat="1" ht="24" customHeight="1">
      <c r="A236" s="165" t="s">
        <v>584</v>
      </c>
      <c r="B236" s="165" t="s">
        <v>113</v>
      </c>
      <c r="C236" s="165" t="s">
        <v>562</v>
      </c>
      <c r="D236" s="166" t="s">
        <v>585</v>
      </c>
      <c r="E236" s="167" t="s">
        <v>586</v>
      </c>
      <c r="F236" s="165" t="s">
        <v>208</v>
      </c>
      <c r="G236" s="168">
        <v>2</v>
      </c>
      <c r="H236" s="169"/>
      <c r="I236" s="169">
        <f>ROUND(G236*H236,2)</f>
        <v>0</v>
      </c>
      <c r="J236" s="170">
        <v>0.00025</v>
      </c>
      <c r="K236" s="168">
        <f>G236*J236</f>
        <v>0.0005</v>
      </c>
      <c r="L236" s="170">
        <v>0</v>
      </c>
      <c r="M236" s="168">
        <f>G236*L236</f>
        <v>0</v>
      </c>
      <c r="N236" s="171">
        <v>21</v>
      </c>
      <c r="O236" s="172">
        <v>16</v>
      </c>
      <c r="P236" s="13" t="s">
        <v>118</v>
      </c>
    </row>
    <row r="237" spans="1:16" s="13" customFormat="1" ht="24" customHeight="1">
      <c r="A237" s="165" t="s">
        <v>587</v>
      </c>
      <c r="B237" s="165" t="s">
        <v>113</v>
      </c>
      <c r="C237" s="165" t="s">
        <v>562</v>
      </c>
      <c r="D237" s="166" t="s">
        <v>585</v>
      </c>
      <c r="E237" s="167" t="s">
        <v>586</v>
      </c>
      <c r="F237" s="165" t="s">
        <v>208</v>
      </c>
      <c r="G237" s="168">
        <v>1</v>
      </c>
      <c r="H237" s="169"/>
      <c r="I237" s="169">
        <f>ROUND(G237*H237,2)</f>
        <v>0</v>
      </c>
      <c r="J237" s="170">
        <v>0.00025</v>
      </c>
      <c r="K237" s="168">
        <f>G237*J237</f>
        <v>0.00025</v>
      </c>
      <c r="L237" s="170">
        <v>0</v>
      </c>
      <c r="M237" s="168">
        <f>G237*L237</f>
        <v>0</v>
      </c>
      <c r="N237" s="171">
        <v>21</v>
      </c>
      <c r="O237" s="172">
        <v>16</v>
      </c>
      <c r="P237" s="13" t="s">
        <v>118</v>
      </c>
    </row>
    <row r="238" spans="1:16" s="13" customFormat="1" ht="24" customHeight="1">
      <c r="A238" s="165" t="s">
        <v>588</v>
      </c>
      <c r="B238" s="165" t="s">
        <v>113</v>
      </c>
      <c r="C238" s="165" t="s">
        <v>562</v>
      </c>
      <c r="D238" s="166" t="s">
        <v>589</v>
      </c>
      <c r="E238" s="167" t="s">
        <v>590</v>
      </c>
      <c r="F238" s="165" t="s">
        <v>208</v>
      </c>
      <c r="G238" s="168">
        <v>7</v>
      </c>
      <c r="H238" s="169"/>
      <c r="I238" s="169">
        <f>ROUND(G238*H238,2)</f>
        <v>0</v>
      </c>
      <c r="J238" s="170">
        <v>0</v>
      </c>
      <c r="K238" s="168">
        <f>G238*J238</f>
        <v>0</v>
      </c>
      <c r="L238" s="170">
        <v>0</v>
      </c>
      <c r="M238" s="168">
        <f>G238*L238</f>
        <v>0</v>
      </c>
      <c r="N238" s="171">
        <v>21</v>
      </c>
      <c r="O238" s="172">
        <v>16</v>
      </c>
      <c r="P238" s="13" t="s">
        <v>118</v>
      </c>
    </row>
    <row r="239" spans="1:16" s="13" customFormat="1" ht="13.5" customHeight="1">
      <c r="A239" s="173" t="s">
        <v>591</v>
      </c>
      <c r="B239" s="173" t="s">
        <v>302</v>
      </c>
      <c r="C239" s="173" t="s">
        <v>303</v>
      </c>
      <c r="D239" s="174" t="s">
        <v>592</v>
      </c>
      <c r="E239" s="175" t="s">
        <v>593</v>
      </c>
      <c r="F239" s="173" t="s">
        <v>208</v>
      </c>
      <c r="G239" s="176">
        <v>3</v>
      </c>
      <c r="H239" s="177"/>
      <c r="I239" s="177">
        <f>ROUND(G239*H239,2)</f>
        <v>0</v>
      </c>
      <c r="J239" s="178">
        <v>0.0138</v>
      </c>
      <c r="K239" s="176">
        <f>G239*J239</f>
        <v>0.0414</v>
      </c>
      <c r="L239" s="178">
        <v>0</v>
      </c>
      <c r="M239" s="176">
        <f>G239*L239</f>
        <v>0</v>
      </c>
      <c r="N239" s="179">
        <v>21</v>
      </c>
      <c r="O239" s="180">
        <v>32</v>
      </c>
      <c r="P239" s="181" t="s">
        <v>118</v>
      </c>
    </row>
    <row r="240" spans="1:16" s="13" customFormat="1" ht="13.5" customHeight="1">
      <c r="A240" s="173" t="s">
        <v>594</v>
      </c>
      <c r="B240" s="173" t="s">
        <v>302</v>
      </c>
      <c r="C240" s="173" t="s">
        <v>303</v>
      </c>
      <c r="D240" s="174" t="s">
        <v>595</v>
      </c>
      <c r="E240" s="175" t="s">
        <v>596</v>
      </c>
      <c r="F240" s="173" t="s">
        <v>208</v>
      </c>
      <c r="G240" s="176">
        <v>2</v>
      </c>
      <c r="H240" s="177"/>
      <c r="I240" s="177">
        <f>ROUND(G240*H240,2)</f>
        <v>0</v>
      </c>
      <c r="J240" s="178">
        <v>0.016</v>
      </c>
      <c r="K240" s="176">
        <f>G240*J240</f>
        <v>0.032</v>
      </c>
      <c r="L240" s="178">
        <v>0</v>
      </c>
      <c r="M240" s="176">
        <f>G240*L240</f>
        <v>0</v>
      </c>
      <c r="N240" s="179">
        <v>21</v>
      </c>
      <c r="O240" s="180">
        <v>32</v>
      </c>
      <c r="P240" s="181" t="s">
        <v>118</v>
      </c>
    </row>
    <row r="241" spans="1:16" s="13" customFormat="1" ht="13.5" customHeight="1">
      <c r="A241" s="173" t="s">
        <v>597</v>
      </c>
      <c r="B241" s="173" t="s">
        <v>302</v>
      </c>
      <c r="C241" s="173" t="s">
        <v>303</v>
      </c>
      <c r="D241" s="174" t="s">
        <v>598</v>
      </c>
      <c r="E241" s="175" t="s">
        <v>599</v>
      </c>
      <c r="F241" s="173" t="s">
        <v>208</v>
      </c>
      <c r="G241" s="176">
        <v>2</v>
      </c>
      <c r="H241" s="177"/>
      <c r="I241" s="177">
        <f>ROUND(G241*H241,2)</f>
        <v>0</v>
      </c>
      <c r="J241" s="178">
        <v>0.0155</v>
      </c>
      <c r="K241" s="176">
        <f>G241*J241</f>
        <v>0.031</v>
      </c>
      <c r="L241" s="178">
        <v>0</v>
      </c>
      <c r="M241" s="176">
        <f>G241*L241</f>
        <v>0</v>
      </c>
      <c r="N241" s="179">
        <v>21</v>
      </c>
      <c r="O241" s="180">
        <v>32</v>
      </c>
      <c r="P241" s="181" t="s">
        <v>118</v>
      </c>
    </row>
    <row r="242" spans="1:16" s="13" customFormat="1" ht="24" customHeight="1">
      <c r="A242" s="165" t="s">
        <v>600</v>
      </c>
      <c r="B242" s="165" t="s">
        <v>113</v>
      </c>
      <c r="C242" s="165" t="s">
        <v>562</v>
      </c>
      <c r="D242" s="166" t="s">
        <v>589</v>
      </c>
      <c r="E242" s="167" t="s">
        <v>590</v>
      </c>
      <c r="F242" s="165" t="s">
        <v>208</v>
      </c>
      <c r="G242" s="168">
        <v>1</v>
      </c>
      <c r="H242" s="169"/>
      <c r="I242" s="169">
        <f>ROUND(G242*H242,2)</f>
        <v>0</v>
      </c>
      <c r="J242" s="170">
        <v>0</v>
      </c>
      <c r="K242" s="168">
        <f>G242*J242</f>
        <v>0</v>
      </c>
      <c r="L242" s="170">
        <v>0</v>
      </c>
      <c r="M242" s="168">
        <f>G242*L242</f>
        <v>0</v>
      </c>
      <c r="N242" s="171">
        <v>21</v>
      </c>
      <c r="O242" s="172">
        <v>16</v>
      </c>
      <c r="P242" s="13" t="s">
        <v>118</v>
      </c>
    </row>
    <row r="243" spans="1:16" s="13" customFormat="1" ht="13.5" customHeight="1">
      <c r="A243" s="173" t="s">
        <v>601</v>
      </c>
      <c r="B243" s="173" t="s">
        <v>302</v>
      </c>
      <c r="C243" s="173" t="s">
        <v>303</v>
      </c>
      <c r="D243" s="174" t="s">
        <v>592</v>
      </c>
      <c r="E243" s="175" t="s">
        <v>593</v>
      </c>
      <c r="F243" s="173" t="s">
        <v>208</v>
      </c>
      <c r="G243" s="176">
        <v>1</v>
      </c>
      <c r="H243" s="177"/>
      <c r="I243" s="177">
        <f>ROUND(G243*H243,2)</f>
        <v>0</v>
      </c>
      <c r="J243" s="178">
        <v>0.0138</v>
      </c>
      <c r="K243" s="176">
        <f>G243*J243</f>
        <v>0.0138</v>
      </c>
      <c r="L243" s="178">
        <v>0</v>
      </c>
      <c r="M243" s="176">
        <f>G243*L243</f>
        <v>0</v>
      </c>
      <c r="N243" s="179">
        <v>21</v>
      </c>
      <c r="O243" s="180">
        <v>32</v>
      </c>
      <c r="P243" s="181" t="s">
        <v>118</v>
      </c>
    </row>
    <row r="244" spans="1:16" s="13" customFormat="1" ht="24" customHeight="1">
      <c r="A244" s="165" t="s">
        <v>602</v>
      </c>
      <c r="B244" s="165" t="s">
        <v>113</v>
      </c>
      <c r="C244" s="165" t="s">
        <v>562</v>
      </c>
      <c r="D244" s="166" t="s">
        <v>589</v>
      </c>
      <c r="E244" s="167" t="s">
        <v>590</v>
      </c>
      <c r="F244" s="165" t="s">
        <v>208</v>
      </c>
      <c r="G244" s="168">
        <v>5</v>
      </c>
      <c r="H244" s="169"/>
      <c r="I244" s="169">
        <f>ROUND(G244*H244,2)</f>
        <v>0</v>
      </c>
      <c r="J244" s="170">
        <v>0</v>
      </c>
      <c r="K244" s="168">
        <f>G244*J244</f>
        <v>0</v>
      </c>
      <c r="L244" s="170">
        <v>0</v>
      </c>
      <c r="M244" s="168">
        <f>G244*L244</f>
        <v>0</v>
      </c>
      <c r="N244" s="171">
        <v>21</v>
      </c>
      <c r="O244" s="172">
        <v>16</v>
      </c>
      <c r="P244" s="13" t="s">
        <v>118</v>
      </c>
    </row>
    <row r="245" spans="1:16" s="13" customFormat="1" ht="13.5" customHeight="1">
      <c r="A245" s="173" t="s">
        <v>603</v>
      </c>
      <c r="B245" s="173" t="s">
        <v>302</v>
      </c>
      <c r="C245" s="173" t="s">
        <v>303</v>
      </c>
      <c r="D245" s="174" t="s">
        <v>592</v>
      </c>
      <c r="E245" s="175" t="s">
        <v>593</v>
      </c>
      <c r="F245" s="173" t="s">
        <v>208</v>
      </c>
      <c r="G245" s="176">
        <v>4</v>
      </c>
      <c r="H245" s="177"/>
      <c r="I245" s="177">
        <f>ROUND(G245*H245,2)</f>
        <v>0</v>
      </c>
      <c r="J245" s="178">
        <v>0.0138</v>
      </c>
      <c r="K245" s="176">
        <f>G245*J245</f>
        <v>0.0552</v>
      </c>
      <c r="L245" s="178">
        <v>0</v>
      </c>
      <c r="M245" s="176">
        <f>G245*L245</f>
        <v>0</v>
      </c>
      <c r="N245" s="179">
        <v>21</v>
      </c>
      <c r="O245" s="180">
        <v>32</v>
      </c>
      <c r="P245" s="181" t="s">
        <v>118</v>
      </c>
    </row>
    <row r="246" spans="1:16" s="13" customFormat="1" ht="13.5" customHeight="1">
      <c r="A246" s="173" t="s">
        <v>604</v>
      </c>
      <c r="B246" s="173" t="s">
        <v>302</v>
      </c>
      <c r="C246" s="173" t="s">
        <v>303</v>
      </c>
      <c r="D246" s="174" t="s">
        <v>598</v>
      </c>
      <c r="E246" s="175" t="s">
        <v>599</v>
      </c>
      <c r="F246" s="173" t="s">
        <v>208</v>
      </c>
      <c r="G246" s="176">
        <v>1</v>
      </c>
      <c r="H246" s="177"/>
      <c r="I246" s="177">
        <f>ROUND(G246*H246,2)</f>
        <v>0</v>
      </c>
      <c r="J246" s="178">
        <v>0.0155</v>
      </c>
      <c r="K246" s="176">
        <f>G246*J246</f>
        <v>0.0155</v>
      </c>
      <c r="L246" s="178">
        <v>0</v>
      </c>
      <c r="M246" s="176">
        <f>G246*L246</f>
        <v>0</v>
      </c>
      <c r="N246" s="179">
        <v>21</v>
      </c>
      <c r="O246" s="180">
        <v>32</v>
      </c>
      <c r="P246" s="181" t="s">
        <v>118</v>
      </c>
    </row>
    <row r="247" spans="1:16" s="13" customFormat="1" ht="13.5" customHeight="1">
      <c r="A247" s="165" t="s">
        <v>605</v>
      </c>
      <c r="B247" s="165" t="s">
        <v>113</v>
      </c>
      <c r="C247" s="165" t="s">
        <v>562</v>
      </c>
      <c r="D247" s="166" t="s">
        <v>606</v>
      </c>
      <c r="E247" s="167" t="s">
        <v>607</v>
      </c>
      <c r="F247" s="165" t="s">
        <v>208</v>
      </c>
      <c r="G247" s="168">
        <v>1</v>
      </c>
      <c r="H247" s="169"/>
      <c r="I247" s="169">
        <f>ROUND(G247*H247,2)</f>
        <v>0</v>
      </c>
      <c r="J247" s="170">
        <v>0</v>
      </c>
      <c r="K247" s="168">
        <f>G247*J247</f>
        <v>0</v>
      </c>
      <c r="L247" s="170">
        <v>0.0018</v>
      </c>
      <c r="M247" s="168">
        <f>G247*L247</f>
        <v>0.0018</v>
      </c>
      <c r="N247" s="171">
        <v>21</v>
      </c>
      <c r="O247" s="172">
        <v>4</v>
      </c>
      <c r="P247" s="13" t="s">
        <v>118</v>
      </c>
    </row>
    <row r="248" spans="1:16" s="13" customFormat="1" ht="13.5" customHeight="1">
      <c r="A248" s="165" t="s">
        <v>608</v>
      </c>
      <c r="B248" s="165" t="s">
        <v>113</v>
      </c>
      <c r="C248" s="165" t="s">
        <v>562</v>
      </c>
      <c r="D248" s="166" t="s">
        <v>606</v>
      </c>
      <c r="E248" s="167" t="s">
        <v>607</v>
      </c>
      <c r="F248" s="165" t="s">
        <v>208</v>
      </c>
      <c r="G248" s="168">
        <v>2</v>
      </c>
      <c r="H248" s="169"/>
      <c r="I248" s="169">
        <f>ROUND(G248*H248,2)</f>
        <v>0</v>
      </c>
      <c r="J248" s="170">
        <v>0</v>
      </c>
      <c r="K248" s="168">
        <f>G248*J248</f>
        <v>0</v>
      </c>
      <c r="L248" s="170">
        <v>0.0018</v>
      </c>
      <c r="M248" s="168">
        <f>G248*L248</f>
        <v>0.0036</v>
      </c>
      <c r="N248" s="171">
        <v>21</v>
      </c>
      <c r="O248" s="172">
        <v>16</v>
      </c>
      <c r="P248" s="13" t="s">
        <v>118</v>
      </c>
    </row>
    <row r="249" spans="1:16" s="13" customFormat="1" ht="13.5" customHeight="1">
      <c r="A249" s="165" t="s">
        <v>609</v>
      </c>
      <c r="B249" s="165" t="s">
        <v>113</v>
      </c>
      <c r="C249" s="165" t="s">
        <v>562</v>
      </c>
      <c r="D249" s="166" t="s">
        <v>610</v>
      </c>
      <c r="E249" s="167" t="s">
        <v>611</v>
      </c>
      <c r="F249" s="165" t="s">
        <v>208</v>
      </c>
      <c r="G249" s="168">
        <v>7</v>
      </c>
      <c r="H249" s="169"/>
      <c r="I249" s="169">
        <f>ROUND(G249*H249,2)</f>
        <v>0</v>
      </c>
      <c r="J249" s="170">
        <v>0</v>
      </c>
      <c r="K249" s="168">
        <f>G249*J249</f>
        <v>0</v>
      </c>
      <c r="L249" s="170">
        <v>0.024</v>
      </c>
      <c r="M249" s="168">
        <f>G249*L249</f>
        <v>0.168</v>
      </c>
      <c r="N249" s="171">
        <v>21</v>
      </c>
      <c r="O249" s="172">
        <v>16</v>
      </c>
      <c r="P249" s="13" t="s">
        <v>118</v>
      </c>
    </row>
    <row r="250" spans="1:16" s="13" customFormat="1" ht="13.5" customHeight="1">
      <c r="A250" s="165" t="s">
        <v>612</v>
      </c>
      <c r="B250" s="165" t="s">
        <v>113</v>
      </c>
      <c r="C250" s="165" t="s">
        <v>562</v>
      </c>
      <c r="D250" s="166" t="s">
        <v>610</v>
      </c>
      <c r="E250" s="167" t="s">
        <v>611</v>
      </c>
      <c r="F250" s="165" t="s">
        <v>208</v>
      </c>
      <c r="G250" s="168">
        <v>1</v>
      </c>
      <c r="H250" s="169"/>
      <c r="I250" s="169">
        <f>ROUND(G250*H250,2)</f>
        <v>0</v>
      </c>
      <c r="J250" s="170">
        <v>0</v>
      </c>
      <c r="K250" s="168">
        <f>G250*J250</f>
        <v>0</v>
      </c>
      <c r="L250" s="170">
        <v>0.024</v>
      </c>
      <c r="M250" s="168">
        <f>G250*L250</f>
        <v>0.024</v>
      </c>
      <c r="N250" s="171">
        <v>21</v>
      </c>
      <c r="O250" s="172">
        <v>16</v>
      </c>
      <c r="P250" s="13" t="s">
        <v>118</v>
      </c>
    </row>
    <row r="251" spans="1:16" s="13" customFormat="1" ht="13.5" customHeight="1">
      <c r="A251" s="165" t="s">
        <v>613</v>
      </c>
      <c r="B251" s="165" t="s">
        <v>113</v>
      </c>
      <c r="C251" s="165" t="s">
        <v>562</v>
      </c>
      <c r="D251" s="166" t="s">
        <v>610</v>
      </c>
      <c r="E251" s="167" t="s">
        <v>611</v>
      </c>
      <c r="F251" s="165" t="s">
        <v>208</v>
      </c>
      <c r="G251" s="168">
        <v>5</v>
      </c>
      <c r="H251" s="169"/>
      <c r="I251" s="169">
        <f>ROUND(G251*H251,2)</f>
        <v>0</v>
      </c>
      <c r="J251" s="170">
        <v>0</v>
      </c>
      <c r="K251" s="168">
        <f>G251*J251</f>
        <v>0</v>
      </c>
      <c r="L251" s="170">
        <v>0.024</v>
      </c>
      <c r="M251" s="168">
        <f>G251*L251</f>
        <v>0.12</v>
      </c>
      <c r="N251" s="171">
        <v>21</v>
      </c>
      <c r="O251" s="172">
        <v>16</v>
      </c>
      <c r="P251" s="13" t="s">
        <v>118</v>
      </c>
    </row>
    <row r="252" spans="1:16" s="13" customFormat="1" ht="13.5" customHeight="1">
      <c r="A252" s="165" t="s">
        <v>614</v>
      </c>
      <c r="B252" s="165" t="s">
        <v>113</v>
      </c>
      <c r="C252" s="165" t="s">
        <v>562</v>
      </c>
      <c r="D252" s="166" t="s">
        <v>615</v>
      </c>
      <c r="E252" s="167" t="s">
        <v>616</v>
      </c>
      <c r="F252" s="165" t="s">
        <v>208</v>
      </c>
      <c r="G252" s="168">
        <v>1</v>
      </c>
      <c r="H252" s="169"/>
      <c r="I252" s="169">
        <f>ROUND(G252*H252,2)</f>
        <v>0</v>
      </c>
      <c r="J252" s="170">
        <v>0</v>
      </c>
      <c r="K252" s="168">
        <f>G252*J252</f>
        <v>0</v>
      </c>
      <c r="L252" s="170">
        <v>0</v>
      </c>
      <c r="M252" s="168">
        <f>G252*L252</f>
        <v>0</v>
      </c>
      <c r="N252" s="171">
        <v>21</v>
      </c>
      <c r="O252" s="172">
        <v>16</v>
      </c>
      <c r="P252" s="13" t="s">
        <v>118</v>
      </c>
    </row>
    <row r="253" spans="1:16" s="13" customFormat="1" ht="13.5" customHeight="1">
      <c r="A253" s="173" t="s">
        <v>617</v>
      </c>
      <c r="B253" s="173" t="s">
        <v>302</v>
      </c>
      <c r="C253" s="173" t="s">
        <v>303</v>
      </c>
      <c r="D253" s="174" t="s">
        <v>618</v>
      </c>
      <c r="E253" s="175" t="s">
        <v>619</v>
      </c>
      <c r="F253" s="173" t="s">
        <v>208</v>
      </c>
      <c r="G253" s="176">
        <v>1</v>
      </c>
      <c r="H253" s="177"/>
      <c r="I253" s="177">
        <f>ROUND(G253*H253,2)</f>
        <v>0</v>
      </c>
      <c r="J253" s="178">
        <v>0.00138</v>
      </c>
      <c r="K253" s="176">
        <f>G253*J253</f>
        <v>0.00138</v>
      </c>
      <c r="L253" s="178">
        <v>0</v>
      </c>
      <c r="M253" s="176">
        <f>G253*L253</f>
        <v>0</v>
      </c>
      <c r="N253" s="179">
        <v>21</v>
      </c>
      <c r="O253" s="180">
        <v>32</v>
      </c>
      <c r="P253" s="181" t="s">
        <v>118</v>
      </c>
    </row>
    <row r="254" spans="1:16" s="13" customFormat="1" ht="13.5" customHeight="1">
      <c r="A254" s="165" t="s">
        <v>620</v>
      </c>
      <c r="B254" s="165" t="s">
        <v>113</v>
      </c>
      <c r="C254" s="165" t="s">
        <v>562</v>
      </c>
      <c r="D254" s="166" t="s">
        <v>615</v>
      </c>
      <c r="E254" s="167" t="s">
        <v>616</v>
      </c>
      <c r="F254" s="165" t="s">
        <v>208</v>
      </c>
      <c r="G254" s="168">
        <v>2</v>
      </c>
      <c r="H254" s="169"/>
      <c r="I254" s="169">
        <f>ROUND(G254*H254,2)</f>
        <v>0</v>
      </c>
      <c r="J254" s="170">
        <v>0</v>
      </c>
      <c r="K254" s="168">
        <f>G254*J254</f>
        <v>0</v>
      </c>
      <c r="L254" s="170">
        <v>0</v>
      </c>
      <c r="M254" s="168">
        <f>G254*L254</f>
        <v>0</v>
      </c>
      <c r="N254" s="171">
        <v>21</v>
      </c>
      <c r="O254" s="172">
        <v>4</v>
      </c>
      <c r="P254" s="13" t="s">
        <v>118</v>
      </c>
    </row>
    <row r="255" spans="1:16" s="13" customFormat="1" ht="13.5" customHeight="1">
      <c r="A255" s="173" t="s">
        <v>621</v>
      </c>
      <c r="B255" s="173" t="s">
        <v>302</v>
      </c>
      <c r="C255" s="173" t="s">
        <v>303</v>
      </c>
      <c r="D255" s="174" t="s">
        <v>618</v>
      </c>
      <c r="E255" s="175" t="s">
        <v>619</v>
      </c>
      <c r="F255" s="173" t="s">
        <v>208</v>
      </c>
      <c r="G255" s="176">
        <v>1</v>
      </c>
      <c r="H255" s="177"/>
      <c r="I255" s="177">
        <f>ROUND(G255*H255,2)</f>
        <v>0</v>
      </c>
      <c r="J255" s="178">
        <v>0.00138</v>
      </c>
      <c r="K255" s="176">
        <f>G255*J255</f>
        <v>0.00138</v>
      </c>
      <c r="L255" s="178">
        <v>0</v>
      </c>
      <c r="M255" s="176">
        <f>G255*L255</f>
        <v>0</v>
      </c>
      <c r="N255" s="179">
        <v>21</v>
      </c>
      <c r="O255" s="180">
        <v>8</v>
      </c>
      <c r="P255" s="181" t="s">
        <v>118</v>
      </c>
    </row>
    <row r="256" spans="1:16" s="13" customFormat="1" ht="13.5" customHeight="1">
      <c r="A256" s="173" t="s">
        <v>622</v>
      </c>
      <c r="B256" s="173" t="s">
        <v>302</v>
      </c>
      <c r="C256" s="173" t="s">
        <v>303</v>
      </c>
      <c r="D256" s="174" t="s">
        <v>623</v>
      </c>
      <c r="E256" s="175" t="s">
        <v>624</v>
      </c>
      <c r="F256" s="173" t="s">
        <v>208</v>
      </c>
      <c r="G256" s="176">
        <v>1</v>
      </c>
      <c r="H256" s="177"/>
      <c r="I256" s="177">
        <f>ROUND(G256*H256,2)</f>
        <v>0</v>
      </c>
      <c r="J256" s="178">
        <v>0.00162</v>
      </c>
      <c r="K256" s="176">
        <f>G256*J256</f>
        <v>0.00162</v>
      </c>
      <c r="L256" s="178">
        <v>0</v>
      </c>
      <c r="M256" s="176">
        <f>G256*L256</f>
        <v>0</v>
      </c>
      <c r="N256" s="179">
        <v>21</v>
      </c>
      <c r="O256" s="180">
        <v>8</v>
      </c>
      <c r="P256" s="181" t="s">
        <v>118</v>
      </c>
    </row>
    <row r="257" spans="1:16" s="13" customFormat="1" ht="13.5" customHeight="1">
      <c r="A257" s="165" t="s">
        <v>625</v>
      </c>
      <c r="B257" s="165" t="s">
        <v>113</v>
      </c>
      <c r="C257" s="165" t="s">
        <v>562</v>
      </c>
      <c r="D257" s="166" t="s">
        <v>626</v>
      </c>
      <c r="E257" s="167" t="s">
        <v>627</v>
      </c>
      <c r="F257" s="165" t="s">
        <v>49</v>
      </c>
      <c r="G257" s="168">
        <v>1.08</v>
      </c>
      <c r="H257" s="169"/>
      <c r="I257" s="169">
        <f>ROUND(G257*H257,2)</f>
        <v>0</v>
      </c>
      <c r="J257" s="170">
        <v>0</v>
      </c>
      <c r="K257" s="168">
        <f>G257*J257</f>
        <v>0</v>
      </c>
      <c r="L257" s="170">
        <v>0</v>
      </c>
      <c r="M257" s="168">
        <f>G257*L257</f>
        <v>0</v>
      </c>
      <c r="N257" s="171">
        <v>21</v>
      </c>
      <c r="O257" s="172">
        <v>16</v>
      </c>
      <c r="P257" s="13" t="s">
        <v>118</v>
      </c>
    </row>
    <row r="258" spans="2:16" s="142" customFormat="1" ht="12.75" customHeight="1">
      <c r="B258" s="143" t="s">
        <v>66</v>
      </c>
      <c r="D258" s="144" t="s">
        <v>628</v>
      </c>
      <c r="E258" s="144" t="s">
        <v>629</v>
      </c>
      <c r="I258" s="145">
        <f>SUM(I259:I271)</f>
        <v>0</v>
      </c>
      <c r="K258" s="146">
        <f>SUM(K259:K271)</f>
        <v>0.8189394999999999</v>
      </c>
      <c r="M258" s="146">
        <f>SUM(M259:M271)</f>
        <v>0</v>
      </c>
      <c r="P258" s="144" t="s">
        <v>112</v>
      </c>
    </row>
    <row r="259" spans="1:16" s="13" customFormat="1" ht="13.5" customHeight="1">
      <c r="A259" s="165" t="s">
        <v>630</v>
      </c>
      <c r="B259" s="165" t="s">
        <v>113</v>
      </c>
      <c r="C259" s="165" t="s">
        <v>628</v>
      </c>
      <c r="D259" s="166" t="s">
        <v>631</v>
      </c>
      <c r="E259" s="167" t="s">
        <v>632</v>
      </c>
      <c r="F259" s="165" t="s">
        <v>159</v>
      </c>
      <c r="G259" s="168">
        <v>3</v>
      </c>
      <c r="H259" s="169"/>
      <c r="I259" s="169">
        <f>ROUND(G259*H259,2)</f>
        <v>0</v>
      </c>
      <c r="J259" s="170">
        <v>0.00062</v>
      </c>
      <c r="K259" s="168">
        <f>G259*J259</f>
        <v>0.00186</v>
      </c>
      <c r="L259" s="170">
        <v>0</v>
      </c>
      <c r="M259" s="168">
        <f>G259*L259</f>
        <v>0</v>
      </c>
      <c r="N259" s="171">
        <v>21</v>
      </c>
      <c r="O259" s="172">
        <v>16</v>
      </c>
      <c r="P259" s="13" t="s">
        <v>118</v>
      </c>
    </row>
    <row r="260" spans="1:16" s="13" customFormat="1" ht="24" customHeight="1">
      <c r="A260" s="165" t="s">
        <v>633</v>
      </c>
      <c r="B260" s="165" t="s">
        <v>113</v>
      </c>
      <c r="C260" s="165" t="s">
        <v>628</v>
      </c>
      <c r="D260" s="166" t="s">
        <v>634</v>
      </c>
      <c r="E260" s="167" t="s">
        <v>635</v>
      </c>
      <c r="F260" s="165" t="s">
        <v>117</v>
      </c>
      <c r="G260" s="168">
        <v>3</v>
      </c>
      <c r="H260" s="169"/>
      <c r="I260" s="169">
        <f>ROUND(G260*H260,2)</f>
        <v>0</v>
      </c>
      <c r="J260" s="170">
        <v>0.0035</v>
      </c>
      <c r="K260" s="168">
        <f>G260*J260</f>
        <v>0.0105</v>
      </c>
      <c r="L260" s="170">
        <v>0</v>
      </c>
      <c r="M260" s="168">
        <f>G260*L260</f>
        <v>0</v>
      </c>
      <c r="N260" s="171">
        <v>21</v>
      </c>
      <c r="O260" s="172">
        <v>16</v>
      </c>
      <c r="P260" s="13" t="s">
        <v>118</v>
      </c>
    </row>
    <row r="261" spans="1:16" s="13" customFormat="1" ht="13.5" customHeight="1">
      <c r="A261" s="173" t="s">
        <v>636</v>
      </c>
      <c r="B261" s="173" t="s">
        <v>302</v>
      </c>
      <c r="C261" s="173" t="s">
        <v>303</v>
      </c>
      <c r="D261" s="174" t="s">
        <v>637</v>
      </c>
      <c r="E261" s="175" t="s">
        <v>638</v>
      </c>
      <c r="F261" s="173" t="s">
        <v>117</v>
      </c>
      <c r="G261" s="176">
        <v>3.576</v>
      </c>
      <c r="H261" s="177"/>
      <c r="I261" s="177">
        <f>ROUND(G261*H261,2)</f>
        <v>0</v>
      </c>
      <c r="J261" s="178">
        <v>0.0155</v>
      </c>
      <c r="K261" s="176">
        <f>G261*J261</f>
        <v>0.055428</v>
      </c>
      <c r="L261" s="178">
        <v>0</v>
      </c>
      <c r="M261" s="176">
        <f>G261*L261</f>
        <v>0</v>
      </c>
      <c r="N261" s="179">
        <v>21</v>
      </c>
      <c r="O261" s="180">
        <v>32</v>
      </c>
      <c r="P261" s="181" t="s">
        <v>118</v>
      </c>
    </row>
    <row r="262" spans="1:16" s="13" customFormat="1" ht="24" customHeight="1">
      <c r="A262" s="165" t="s">
        <v>639</v>
      </c>
      <c r="B262" s="165" t="s">
        <v>113</v>
      </c>
      <c r="C262" s="165" t="s">
        <v>628</v>
      </c>
      <c r="D262" s="166" t="s">
        <v>634</v>
      </c>
      <c r="E262" s="167" t="s">
        <v>635</v>
      </c>
      <c r="F262" s="165" t="s">
        <v>117</v>
      </c>
      <c r="G262" s="168">
        <v>4</v>
      </c>
      <c r="H262" s="169"/>
      <c r="I262" s="169">
        <f>ROUND(G262*H262,2)</f>
        <v>0</v>
      </c>
      <c r="J262" s="170">
        <v>0.0035</v>
      </c>
      <c r="K262" s="168">
        <f>G262*J262</f>
        <v>0.014</v>
      </c>
      <c r="L262" s="170">
        <v>0</v>
      </c>
      <c r="M262" s="168">
        <f>G262*L262</f>
        <v>0</v>
      </c>
      <c r="N262" s="171">
        <v>21</v>
      </c>
      <c r="O262" s="172">
        <v>16</v>
      </c>
      <c r="P262" s="13" t="s">
        <v>118</v>
      </c>
    </row>
    <row r="263" spans="1:16" s="13" customFormat="1" ht="13.5" customHeight="1">
      <c r="A263" s="173" t="s">
        <v>640</v>
      </c>
      <c r="B263" s="173" t="s">
        <v>302</v>
      </c>
      <c r="C263" s="173" t="s">
        <v>303</v>
      </c>
      <c r="D263" s="174" t="s">
        <v>637</v>
      </c>
      <c r="E263" s="175" t="s">
        <v>638</v>
      </c>
      <c r="F263" s="173" t="s">
        <v>117</v>
      </c>
      <c r="G263" s="176">
        <v>4.767</v>
      </c>
      <c r="H263" s="177"/>
      <c r="I263" s="177">
        <f>ROUND(G263*H263,2)</f>
        <v>0</v>
      </c>
      <c r="J263" s="178">
        <v>0.0155</v>
      </c>
      <c r="K263" s="176">
        <f>G263*J263</f>
        <v>0.07388850000000001</v>
      </c>
      <c r="L263" s="178">
        <v>0</v>
      </c>
      <c r="M263" s="176">
        <f>G263*L263</f>
        <v>0</v>
      </c>
      <c r="N263" s="179">
        <v>21</v>
      </c>
      <c r="O263" s="180">
        <v>32</v>
      </c>
      <c r="P263" s="181" t="s">
        <v>118</v>
      </c>
    </row>
    <row r="264" spans="1:16" s="13" customFormat="1" ht="24" customHeight="1">
      <c r="A264" s="165" t="s">
        <v>641</v>
      </c>
      <c r="B264" s="165" t="s">
        <v>113</v>
      </c>
      <c r="C264" s="165" t="s">
        <v>628</v>
      </c>
      <c r="D264" s="166" t="s">
        <v>634</v>
      </c>
      <c r="E264" s="167" t="s">
        <v>635</v>
      </c>
      <c r="F264" s="165" t="s">
        <v>117</v>
      </c>
      <c r="G264" s="168">
        <v>17.1</v>
      </c>
      <c r="H264" s="169"/>
      <c r="I264" s="169">
        <f>ROUND(G264*H264,2)</f>
        <v>0</v>
      </c>
      <c r="J264" s="170">
        <v>0.0035</v>
      </c>
      <c r="K264" s="168">
        <f>G264*J264</f>
        <v>0.05985000000000001</v>
      </c>
      <c r="L264" s="170">
        <v>0</v>
      </c>
      <c r="M264" s="168">
        <f>G264*L264</f>
        <v>0</v>
      </c>
      <c r="N264" s="171">
        <v>21</v>
      </c>
      <c r="O264" s="172">
        <v>16</v>
      </c>
      <c r="P264" s="13" t="s">
        <v>118</v>
      </c>
    </row>
    <row r="265" spans="1:16" s="13" customFormat="1" ht="13.5" customHeight="1">
      <c r="A265" s="173" t="s">
        <v>642</v>
      </c>
      <c r="B265" s="173" t="s">
        <v>302</v>
      </c>
      <c r="C265" s="173" t="s">
        <v>303</v>
      </c>
      <c r="D265" s="174" t="s">
        <v>637</v>
      </c>
      <c r="E265" s="175" t="s">
        <v>638</v>
      </c>
      <c r="F265" s="173" t="s">
        <v>117</v>
      </c>
      <c r="G265" s="176">
        <v>20.384</v>
      </c>
      <c r="H265" s="177"/>
      <c r="I265" s="177">
        <f>ROUND(G265*H265,2)</f>
        <v>0</v>
      </c>
      <c r="J265" s="178">
        <v>0.0155</v>
      </c>
      <c r="K265" s="176">
        <f>G265*J265</f>
        <v>0.315952</v>
      </c>
      <c r="L265" s="178">
        <v>0</v>
      </c>
      <c r="M265" s="176">
        <f>G265*L265</f>
        <v>0</v>
      </c>
      <c r="N265" s="179">
        <v>21</v>
      </c>
      <c r="O265" s="180">
        <v>32</v>
      </c>
      <c r="P265" s="181" t="s">
        <v>118</v>
      </c>
    </row>
    <row r="266" spans="1:16" s="13" customFormat="1" ht="13.5" customHeight="1">
      <c r="A266" s="165" t="s">
        <v>643</v>
      </c>
      <c r="B266" s="165" t="s">
        <v>113</v>
      </c>
      <c r="C266" s="165" t="s">
        <v>628</v>
      </c>
      <c r="D266" s="166" t="s">
        <v>644</v>
      </c>
      <c r="E266" s="167" t="s">
        <v>645</v>
      </c>
      <c r="F266" s="165" t="s">
        <v>159</v>
      </c>
      <c r="G266" s="168">
        <v>2</v>
      </c>
      <c r="H266" s="169"/>
      <c r="I266" s="169">
        <f>ROUND(G266*H266,2)</f>
        <v>0</v>
      </c>
      <c r="J266" s="170">
        <v>0.00034</v>
      </c>
      <c r="K266" s="168">
        <f>G266*J266</f>
        <v>0.00068</v>
      </c>
      <c r="L266" s="170">
        <v>0</v>
      </c>
      <c r="M266" s="168">
        <f>G266*L266</f>
        <v>0</v>
      </c>
      <c r="N266" s="171">
        <v>21</v>
      </c>
      <c r="O266" s="172">
        <v>16</v>
      </c>
      <c r="P266" s="13" t="s">
        <v>118</v>
      </c>
    </row>
    <row r="267" spans="1:16" s="13" customFormat="1" ht="24" customHeight="1">
      <c r="A267" s="173" t="s">
        <v>646</v>
      </c>
      <c r="B267" s="173" t="s">
        <v>302</v>
      </c>
      <c r="C267" s="173" t="s">
        <v>303</v>
      </c>
      <c r="D267" s="174" t="s">
        <v>647</v>
      </c>
      <c r="E267" s="175" t="s">
        <v>648</v>
      </c>
      <c r="F267" s="173" t="s">
        <v>159</v>
      </c>
      <c r="G267" s="176">
        <v>2.2</v>
      </c>
      <c r="H267" s="177"/>
      <c r="I267" s="177">
        <f>ROUND(G267*H267,2)</f>
        <v>0</v>
      </c>
      <c r="J267" s="178">
        <v>3E-05</v>
      </c>
      <c r="K267" s="176">
        <f>G267*J267</f>
        <v>6.6E-05</v>
      </c>
      <c r="L267" s="178">
        <v>0</v>
      </c>
      <c r="M267" s="176">
        <f>G267*L267</f>
        <v>0</v>
      </c>
      <c r="N267" s="179">
        <v>21</v>
      </c>
      <c r="O267" s="180">
        <v>32</v>
      </c>
      <c r="P267" s="181" t="s">
        <v>118</v>
      </c>
    </row>
    <row r="268" spans="1:16" s="13" customFormat="1" ht="24" customHeight="1">
      <c r="A268" s="165" t="s">
        <v>649</v>
      </c>
      <c r="B268" s="165" t="s">
        <v>113</v>
      </c>
      <c r="C268" s="165" t="s">
        <v>628</v>
      </c>
      <c r="D268" s="166" t="s">
        <v>650</v>
      </c>
      <c r="E268" s="167" t="s">
        <v>651</v>
      </c>
      <c r="F268" s="165" t="s">
        <v>117</v>
      </c>
      <c r="G268" s="168">
        <v>19</v>
      </c>
      <c r="H268" s="169"/>
      <c r="I268" s="169">
        <f>ROUND(G268*H268,2)</f>
        <v>0</v>
      </c>
      <c r="J268" s="170">
        <v>0.00715</v>
      </c>
      <c r="K268" s="168">
        <f>G268*J268</f>
        <v>0.13585</v>
      </c>
      <c r="L268" s="170">
        <v>0</v>
      </c>
      <c r="M268" s="168">
        <f>G268*L268</f>
        <v>0</v>
      </c>
      <c r="N268" s="171">
        <v>21</v>
      </c>
      <c r="O268" s="172">
        <v>16</v>
      </c>
      <c r="P268" s="13" t="s">
        <v>118</v>
      </c>
    </row>
    <row r="269" spans="1:16" s="13" customFormat="1" ht="24" customHeight="1">
      <c r="A269" s="165" t="s">
        <v>652</v>
      </c>
      <c r="B269" s="165" t="s">
        <v>113</v>
      </c>
      <c r="C269" s="165" t="s">
        <v>628</v>
      </c>
      <c r="D269" s="166" t="s">
        <v>650</v>
      </c>
      <c r="E269" s="167" t="s">
        <v>651</v>
      </c>
      <c r="F269" s="165" t="s">
        <v>117</v>
      </c>
      <c r="G269" s="168">
        <v>4</v>
      </c>
      <c r="H269" s="169"/>
      <c r="I269" s="169">
        <f>ROUND(G269*H269,2)</f>
        <v>0</v>
      </c>
      <c r="J269" s="170">
        <v>0.00715</v>
      </c>
      <c r="K269" s="168">
        <f>G269*J269</f>
        <v>0.0286</v>
      </c>
      <c r="L269" s="170">
        <v>0</v>
      </c>
      <c r="M269" s="168">
        <f>G269*L269</f>
        <v>0</v>
      </c>
      <c r="N269" s="171">
        <v>21</v>
      </c>
      <c r="O269" s="172">
        <v>16</v>
      </c>
      <c r="P269" s="13" t="s">
        <v>118</v>
      </c>
    </row>
    <row r="270" spans="1:16" s="13" customFormat="1" ht="24" customHeight="1">
      <c r="A270" s="165" t="s">
        <v>653</v>
      </c>
      <c r="B270" s="165" t="s">
        <v>113</v>
      </c>
      <c r="C270" s="165" t="s">
        <v>628</v>
      </c>
      <c r="D270" s="166" t="s">
        <v>650</v>
      </c>
      <c r="E270" s="167" t="s">
        <v>651</v>
      </c>
      <c r="F270" s="165" t="s">
        <v>117</v>
      </c>
      <c r="G270" s="168">
        <v>17.1</v>
      </c>
      <c r="H270" s="169"/>
      <c r="I270" s="169">
        <f>ROUND(G270*H270,2)</f>
        <v>0</v>
      </c>
      <c r="J270" s="170">
        <v>0.00715</v>
      </c>
      <c r="K270" s="168">
        <f>G270*J270</f>
        <v>0.12226500000000001</v>
      </c>
      <c r="L270" s="170">
        <v>0</v>
      </c>
      <c r="M270" s="168">
        <f>G270*L270</f>
        <v>0</v>
      </c>
      <c r="N270" s="171">
        <v>21</v>
      </c>
      <c r="O270" s="172">
        <v>16</v>
      </c>
      <c r="P270" s="13" t="s">
        <v>118</v>
      </c>
    </row>
    <row r="271" spans="1:16" s="13" customFormat="1" ht="13.5" customHeight="1">
      <c r="A271" s="165" t="s">
        <v>654</v>
      </c>
      <c r="B271" s="165" t="s">
        <v>113</v>
      </c>
      <c r="C271" s="165" t="s">
        <v>628</v>
      </c>
      <c r="D271" s="166" t="s">
        <v>655</v>
      </c>
      <c r="E271" s="167" t="s">
        <v>656</v>
      </c>
      <c r="F271" s="165" t="s">
        <v>49</v>
      </c>
      <c r="G271" s="168">
        <v>6.58</v>
      </c>
      <c r="H271" s="169"/>
      <c r="I271" s="169">
        <f>ROUND(G271*H271,2)</f>
        <v>0</v>
      </c>
      <c r="J271" s="170">
        <v>0</v>
      </c>
      <c r="K271" s="168">
        <f>G271*J271</f>
        <v>0</v>
      </c>
      <c r="L271" s="170">
        <v>0</v>
      </c>
      <c r="M271" s="168">
        <f>G271*L271</f>
        <v>0</v>
      </c>
      <c r="N271" s="171">
        <v>21</v>
      </c>
      <c r="O271" s="172">
        <v>16</v>
      </c>
      <c r="P271" s="13" t="s">
        <v>118</v>
      </c>
    </row>
    <row r="272" spans="2:16" s="142" customFormat="1" ht="12.75" customHeight="1">
      <c r="B272" s="143" t="s">
        <v>66</v>
      </c>
      <c r="D272" s="144" t="s">
        <v>657</v>
      </c>
      <c r="E272" s="144" t="s">
        <v>658</v>
      </c>
      <c r="I272" s="145">
        <f>SUM(I273:I276)</f>
        <v>0</v>
      </c>
      <c r="K272" s="146">
        <f>SUM(K273:K276)</f>
        <v>0.00075</v>
      </c>
      <c r="M272" s="146">
        <f>SUM(M273:M276)</f>
        <v>0</v>
      </c>
      <c r="P272" s="144" t="s">
        <v>112</v>
      </c>
    </row>
    <row r="273" spans="1:16" s="13" customFormat="1" ht="13.5" customHeight="1">
      <c r="A273" s="165" t="s">
        <v>659</v>
      </c>
      <c r="B273" s="165" t="s">
        <v>113</v>
      </c>
      <c r="C273" s="165" t="s">
        <v>657</v>
      </c>
      <c r="D273" s="166" t="s">
        <v>660</v>
      </c>
      <c r="E273" s="167" t="s">
        <v>661</v>
      </c>
      <c r="F273" s="165" t="s">
        <v>159</v>
      </c>
      <c r="G273" s="168">
        <v>2</v>
      </c>
      <c r="H273" s="169"/>
      <c r="I273" s="169">
        <f>ROUND(G273*H273,2)</f>
        <v>0</v>
      </c>
      <c r="J273" s="170">
        <v>4E-05</v>
      </c>
      <c r="K273" s="168">
        <f>G273*J273</f>
        <v>8E-05</v>
      </c>
      <c r="L273" s="170">
        <v>0</v>
      </c>
      <c r="M273" s="168">
        <f>G273*L273</f>
        <v>0</v>
      </c>
      <c r="N273" s="171">
        <v>21</v>
      </c>
      <c r="O273" s="172">
        <v>16</v>
      </c>
      <c r="P273" s="13" t="s">
        <v>118</v>
      </c>
    </row>
    <row r="274" spans="1:16" s="13" customFormat="1" ht="24" customHeight="1">
      <c r="A274" s="173" t="s">
        <v>662</v>
      </c>
      <c r="B274" s="173" t="s">
        <v>302</v>
      </c>
      <c r="C274" s="173" t="s">
        <v>303</v>
      </c>
      <c r="D274" s="174" t="s">
        <v>663</v>
      </c>
      <c r="E274" s="175" t="s">
        <v>664</v>
      </c>
      <c r="F274" s="173" t="s">
        <v>159</v>
      </c>
      <c r="G274" s="176">
        <v>2</v>
      </c>
      <c r="H274" s="177"/>
      <c r="I274" s="177">
        <f>ROUND(G274*H274,2)</f>
        <v>0</v>
      </c>
      <c r="J274" s="178">
        <v>0.00021</v>
      </c>
      <c r="K274" s="176">
        <f>G274*J274</f>
        <v>0.00042</v>
      </c>
      <c r="L274" s="178">
        <v>0</v>
      </c>
      <c r="M274" s="176">
        <f>G274*L274</f>
        <v>0</v>
      </c>
      <c r="N274" s="179">
        <v>21</v>
      </c>
      <c r="O274" s="180">
        <v>32</v>
      </c>
      <c r="P274" s="181" t="s">
        <v>118</v>
      </c>
    </row>
    <row r="275" spans="1:16" s="13" customFormat="1" ht="13.5" customHeight="1">
      <c r="A275" s="165" t="s">
        <v>665</v>
      </c>
      <c r="B275" s="165" t="s">
        <v>113</v>
      </c>
      <c r="C275" s="165" t="s">
        <v>657</v>
      </c>
      <c r="D275" s="166" t="s">
        <v>660</v>
      </c>
      <c r="E275" s="167" t="s">
        <v>661</v>
      </c>
      <c r="F275" s="165" t="s">
        <v>159</v>
      </c>
      <c r="G275" s="168">
        <v>1</v>
      </c>
      <c r="H275" s="169"/>
      <c r="I275" s="169">
        <f>ROUND(G275*H275,2)</f>
        <v>0</v>
      </c>
      <c r="J275" s="170">
        <v>4E-05</v>
      </c>
      <c r="K275" s="168">
        <f>G275*J275</f>
        <v>4E-05</v>
      </c>
      <c r="L275" s="170">
        <v>0</v>
      </c>
      <c r="M275" s="168">
        <f>G275*L275</f>
        <v>0</v>
      </c>
      <c r="N275" s="171">
        <v>21</v>
      </c>
      <c r="O275" s="172">
        <v>16</v>
      </c>
      <c r="P275" s="13" t="s">
        <v>118</v>
      </c>
    </row>
    <row r="276" spans="1:16" s="13" customFormat="1" ht="24" customHeight="1">
      <c r="A276" s="173" t="s">
        <v>666</v>
      </c>
      <c r="B276" s="173" t="s">
        <v>302</v>
      </c>
      <c r="C276" s="173" t="s">
        <v>303</v>
      </c>
      <c r="D276" s="174" t="s">
        <v>663</v>
      </c>
      <c r="E276" s="175" t="s">
        <v>664</v>
      </c>
      <c r="F276" s="173" t="s">
        <v>159</v>
      </c>
      <c r="G276" s="176">
        <v>1</v>
      </c>
      <c r="H276" s="177"/>
      <c r="I276" s="177">
        <f>ROUND(G276*H276,2)</f>
        <v>0</v>
      </c>
      <c r="J276" s="178">
        <v>0.00021</v>
      </c>
      <c r="K276" s="176">
        <f>G276*J276</f>
        <v>0.00021</v>
      </c>
      <c r="L276" s="178">
        <v>0</v>
      </c>
      <c r="M276" s="176">
        <f>G276*L276</f>
        <v>0</v>
      </c>
      <c r="N276" s="179">
        <v>21</v>
      </c>
      <c r="O276" s="180">
        <v>32</v>
      </c>
      <c r="P276" s="181" t="s">
        <v>118</v>
      </c>
    </row>
    <row r="277" spans="2:16" s="142" customFormat="1" ht="12.75" customHeight="1">
      <c r="B277" s="143" t="s">
        <v>66</v>
      </c>
      <c r="D277" s="144" t="s">
        <v>667</v>
      </c>
      <c r="E277" s="144" t="s">
        <v>668</v>
      </c>
      <c r="I277" s="145">
        <f>I278</f>
        <v>0</v>
      </c>
      <c r="K277" s="146">
        <f>K278</f>
        <v>0</v>
      </c>
      <c r="M277" s="146">
        <f>M278</f>
        <v>0.003</v>
      </c>
      <c r="P277" s="144" t="s">
        <v>112</v>
      </c>
    </row>
    <row r="278" spans="1:16" s="13" customFormat="1" ht="24" customHeight="1">
      <c r="A278" s="165" t="s">
        <v>669</v>
      </c>
      <c r="B278" s="165" t="s">
        <v>113</v>
      </c>
      <c r="C278" s="165" t="s">
        <v>667</v>
      </c>
      <c r="D278" s="166" t="s">
        <v>670</v>
      </c>
      <c r="E278" s="167" t="s">
        <v>671</v>
      </c>
      <c r="F278" s="165" t="s">
        <v>159</v>
      </c>
      <c r="G278" s="168">
        <v>1</v>
      </c>
      <c r="H278" s="169"/>
      <c r="I278" s="169">
        <f>ROUND(G278*H278,2)</f>
        <v>0</v>
      </c>
      <c r="J278" s="170">
        <v>0</v>
      </c>
      <c r="K278" s="168">
        <f>G278*J278</f>
        <v>0</v>
      </c>
      <c r="L278" s="170">
        <v>0.003</v>
      </c>
      <c r="M278" s="168">
        <f>G278*L278</f>
        <v>0.003</v>
      </c>
      <c r="N278" s="171">
        <v>21</v>
      </c>
      <c r="O278" s="172">
        <v>16</v>
      </c>
      <c r="P278" s="13" t="s">
        <v>118</v>
      </c>
    </row>
    <row r="279" spans="2:16" s="142" customFormat="1" ht="12.75" customHeight="1">
      <c r="B279" s="143" t="s">
        <v>66</v>
      </c>
      <c r="D279" s="144" t="s">
        <v>672</v>
      </c>
      <c r="E279" s="144" t="s">
        <v>673</v>
      </c>
      <c r="I279" s="145">
        <f>SUM(I280:I281)</f>
        <v>0</v>
      </c>
      <c r="K279" s="146">
        <f>SUM(K280:K281)</f>
        <v>0.0632</v>
      </c>
      <c r="M279" s="146">
        <f>SUM(M280:M281)</f>
        <v>0</v>
      </c>
      <c r="P279" s="144" t="s">
        <v>112</v>
      </c>
    </row>
    <row r="280" spans="1:16" s="13" customFormat="1" ht="24" customHeight="1">
      <c r="A280" s="165" t="s">
        <v>674</v>
      </c>
      <c r="B280" s="165" t="s">
        <v>113</v>
      </c>
      <c r="C280" s="165" t="s">
        <v>672</v>
      </c>
      <c r="D280" s="166" t="s">
        <v>675</v>
      </c>
      <c r="E280" s="167" t="s">
        <v>676</v>
      </c>
      <c r="F280" s="165" t="s">
        <v>117</v>
      </c>
      <c r="G280" s="168">
        <v>16</v>
      </c>
      <c r="H280" s="169"/>
      <c r="I280" s="169">
        <f>ROUND(G280*H280,2)</f>
        <v>0</v>
      </c>
      <c r="J280" s="170">
        <v>0.00395</v>
      </c>
      <c r="K280" s="168">
        <f>G280*J280</f>
        <v>0.0632</v>
      </c>
      <c r="L280" s="170">
        <v>0</v>
      </c>
      <c r="M280" s="168">
        <f>G280*L280</f>
        <v>0</v>
      </c>
      <c r="N280" s="171">
        <v>21</v>
      </c>
      <c r="O280" s="172">
        <v>16</v>
      </c>
      <c r="P280" s="13" t="s">
        <v>118</v>
      </c>
    </row>
    <row r="281" spans="1:16" s="13" customFormat="1" ht="13.5" customHeight="1">
      <c r="A281" s="165" t="s">
        <v>677</v>
      </c>
      <c r="B281" s="165" t="s">
        <v>113</v>
      </c>
      <c r="C281" s="165" t="s">
        <v>672</v>
      </c>
      <c r="D281" s="166" t="s">
        <v>678</v>
      </c>
      <c r="E281" s="167" t="s">
        <v>679</v>
      </c>
      <c r="F281" s="165" t="s">
        <v>49</v>
      </c>
      <c r="G281" s="168">
        <v>0.8</v>
      </c>
      <c r="H281" s="169"/>
      <c r="I281" s="169">
        <f>ROUND(G281*H281,2)</f>
        <v>0</v>
      </c>
      <c r="J281" s="170">
        <v>0</v>
      </c>
      <c r="K281" s="168">
        <f>G281*J281</f>
        <v>0</v>
      </c>
      <c r="L281" s="170">
        <v>0</v>
      </c>
      <c r="M281" s="168">
        <f>G281*L281</f>
        <v>0</v>
      </c>
      <c r="N281" s="171">
        <v>21</v>
      </c>
      <c r="O281" s="172">
        <v>16</v>
      </c>
      <c r="P281" s="13" t="s">
        <v>118</v>
      </c>
    </row>
    <row r="282" spans="2:16" s="142" customFormat="1" ht="12.75" customHeight="1">
      <c r="B282" s="143" t="s">
        <v>66</v>
      </c>
      <c r="D282" s="144" t="s">
        <v>680</v>
      </c>
      <c r="E282" s="144" t="s">
        <v>681</v>
      </c>
      <c r="I282" s="145">
        <f>SUM(I283:I295)</f>
        <v>0</v>
      </c>
      <c r="K282" s="146">
        <f>SUM(K283:K295)</f>
        <v>2.79968</v>
      </c>
      <c r="M282" s="146">
        <f>SUM(M283:M295)</f>
        <v>0</v>
      </c>
      <c r="P282" s="144" t="s">
        <v>112</v>
      </c>
    </row>
    <row r="283" spans="1:16" s="13" customFormat="1" ht="24" customHeight="1">
      <c r="A283" s="165" t="s">
        <v>682</v>
      </c>
      <c r="B283" s="165" t="s">
        <v>113</v>
      </c>
      <c r="C283" s="165" t="s">
        <v>680</v>
      </c>
      <c r="D283" s="166" t="s">
        <v>683</v>
      </c>
      <c r="E283" s="167" t="s">
        <v>684</v>
      </c>
      <c r="F283" s="165" t="s">
        <v>117</v>
      </c>
      <c r="G283" s="168">
        <v>73</v>
      </c>
      <c r="H283" s="169"/>
      <c r="I283" s="169">
        <f>ROUND(G283*H283,2)</f>
        <v>0</v>
      </c>
      <c r="J283" s="170">
        <v>0.003</v>
      </c>
      <c r="K283" s="168">
        <f>G283*J283</f>
        <v>0.219</v>
      </c>
      <c r="L283" s="170">
        <v>0</v>
      </c>
      <c r="M283" s="168">
        <f>G283*L283</f>
        <v>0</v>
      </c>
      <c r="N283" s="171">
        <v>21</v>
      </c>
      <c r="O283" s="172">
        <v>16</v>
      </c>
      <c r="P283" s="13" t="s">
        <v>118</v>
      </c>
    </row>
    <row r="284" spans="1:16" s="13" customFormat="1" ht="24" customHeight="1">
      <c r="A284" s="173" t="s">
        <v>685</v>
      </c>
      <c r="B284" s="173" t="s">
        <v>302</v>
      </c>
      <c r="C284" s="173" t="s">
        <v>303</v>
      </c>
      <c r="D284" s="174" t="s">
        <v>686</v>
      </c>
      <c r="E284" s="175" t="s">
        <v>687</v>
      </c>
      <c r="F284" s="173" t="s">
        <v>117</v>
      </c>
      <c r="G284" s="176">
        <v>75.92</v>
      </c>
      <c r="H284" s="177"/>
      <c r="I284" s="177">
        <f>ROUND(G284*H284,2)</f>
        <v>0</v>
      </c>
      <c r="J284" s="178">
        <v>0.0126</v>
      </c>
      <c r="K284" s="176">
        <f>G284*J284</f>
        <v>0.956592</v>
      </c>
      <c r="L284" s="178">
        <v>0</v>
      </c>
      <c r="M284" s="176">
        <f>G284*L284</f>
        <v>0</v>
      </c>
      <c r="N284" s="179">
        <v>21</v>
      </c>
      <c r="O284" s="180">
        <v>32</v>
      </c>
      <c r="P284" s="181" t="s">
        <v>118</v>
      </c>
    </row>
    <row r="285" spans="1:16" s="13" customFormat="1" ht="24" customHeight="1">
      <c r="A285" s="165" t="s">
        <v>688</v>
      </c>
      <c r="B285" s="165" t="s">
        <v>113</v>
      </c>
      <c r="C285" s="165" t="s">
        <v>680</v>
      </c>
      <c r="D285" s="166" t="s">
        <v>683</v>
      </c>
      <c r="E285" s="167" t="s">
        <v>684</v>
      </c>
      <c r="F285" s="165" t="s">
        <v>117</v>
      </c>
      <c r="G285" s="168">
        <v>22</v>
      </c>
      <c r="H285" s="169"/>
      <c r="I285" s="169">
        <f>ROUND(G285*H285,2)</f>
        <v>0</v>
      </c>
      <c r="J285" s="170">
        <v>0.003</v>
      </c>
      <c r="K285" s="168">
        <f>G285*J285</f>
        <v>0.066</v>
      </c>
      <c r="L285" s="170">
        <v>0</v>
      </c>
      <c r="M285" s="168">
        <f>G285*L285</f>
        <v>0</v>
      </c>
      <c r="N285" s="171">
        <v>21</v>
      </c>
      <c r="O285" s="172">
        <v>16</v>
      </c>
      <c r="P285" s="13" t="s">
        <v>118</v>
      </c>
    </row>
    <row r="286" spans="1:16" s="13" customFormat="1" ht="24" customHeight="1">
      <c r="A286" s="173" t="s">
        <v>689</v>
      </c>
      <c r="B286" s="173" t="s">
        <v>302</v>
      </c>
      <c r="C286" s="173" t="s">
        <v>303</v>
      </c>
      <c r="D286" s="174" t="s">
        <v>686</v>
      </c>
      <c r="E286" s="175" t="s">
        <v>687</v>
      </c>
      <c r="F286" s="173" t="s">
        <v>117</v>
      </c>
      <c r="G286" s="176">
        <v>22.88</v>
      </c>
      <c r="H286" s="177"/>
      <c r="I286" s="177">
        <f>ROUND(G286*H286,2)</f>
        <v>0</v>
      </c>
      <c r="J286" s="178">
        <v>0.0126</v>
      </c>
      <c r="K286" s="176">
        <f>G286*J286</f>
        <v>0.288288</v>
      </c>
      <c r="L286" s="178">
        <v>0</v>
      </c>
      <c r="M286" s="176">
        <f>G286*L286</f>
        <v>0</v>
      </c>
      <c r="N286" s="179">
        <v>21</v>
      </c>
      <c r="O286" s="180">
        <v>32</v>
      </c>
      <c r="P286" s="181" t="s">
        <v>118</v>
      </c>
    </row>
    <row r="287" spans="1:16" s="13" customFormat="1" ht="24" customHeight="1">
      <c r="A287" s="165" t="s">
        <v>690</v>
      </c>
      <c r="B287" s="165" t="s">
        <v>113</v>
      </c>
      <c r="C287" s="165" t="s">
        <v>680</v>
      </c>
      <c r="D287" s="166" t="s">
        <v>683</v>
      </c>
      <c r="E287" s="167" t="s">
        <v>684</v>
      </c>
      <c r="F287" s="165" t="s">
        <v>117</v>
      </c>
      <c r="G287" s="168">
        <v>75</v>
      </c>
      <c r="H287" s="169"/>
      <c r="I287" s="169">
        <f>ROUND(G287*H287,2)</f>
        <v>0</v>
      </c>
      <c r="J287" s="170">
        <v>0.003</v>
      </c>
      <c r="K287" s="168">
        <f>G287*J287</f>
        <v>0.225</v>
      </c>
      <c r="L287" s="170">
        <v>0</v>
      </c>
      <c r="M287" s="168">
        <f>G287*L287</f>
        <v>0</v>
      </c>
      <c r="N287" s="171">
        <v>21</v>
      </c>
      <c r="O287" s="172">
        <v>16</v>
      </c>
      <c r="P287" s="13" t="s">
        <v>118</v>
      </c>
    </row>
    <row r="288" spans="1:16" s="13" customFormat="1" ht="24" customHeight="1">
      <c r="A288" s="173" t="s">
        <v>691</v>
      </c>
      <c r="B288" s="173" t="s">
        <v>302</v>
      </c>
      <c r="C288" s="173" t="s">
        <v>303</v>
      </c>
      <c r="D288" s="174" t="s">
        <v>686</v>
      </c>
      <c r="E288" s="175" t="s">
        <v>687</v>
      </c>
      <c r="F288" s="173" t="s">
        <v>117</v>
      </c>
      <c r="G288" s="176">
        <v>78</v>
      </c>
      <c r="H288" s="177"/>
      <c r="I288" s="177">
        <f>ROUND(G288*H288,2)</f>
        <v>0</v>
      </c>
      <c r="J288" s="178">
        <v>0.0126</v>
      </c>
      <c r="K288" s="176">
        <f>G288*J288</f>
        <v>0.9828</v>
      </c>
      <c r="L288" s="178">
        <v>0</v>
      </c>
      <c r="M288" s="176">
        <f>G288*L288</f>
        <v>0</v>
      </c>
      <c r="N288" s="179">
        <v>21</v>
      </c>
      <c r="O288" s="180">
        <v>32</v>
      </c>
      <c r="P288" s="181" t="s">
        <v>118</v>
      </c>
    </row>
    <row r="289" spans="1:16" s="13" customFormat="1" ht="24" customHeight="1">
      <c r="A289" s="165" t="s">
        <v>692</v>
      </c>
      <c r="B289" s="165" t="s">
        <v>113</v>
      </c>
      <c r="C289" s="165" t="s">
        <v>680</v>
      </c>
      <c r="D289" s="166" t="s">
        <v>693</v>
      </c>
      <c r="E289" s="167" t="s">
        <v>694</v>
      </c>
      <c r="F289" s="165" t="s">
        <v>208</v>
      </c>
      <c r="G289" s="168">
        <v>3</v>
      </c>
      <c r="H289" s="169"/>
      <c r="I289" s="169">
        <f>ROUND(G289*H289,2)</f>
        <v>0</v>
      </c>
      <c r="J289" s="170">
        <v>0</v>
      </c>
      <c r="K289" s="168">
        <f>G289*J289</f>
        <v>0</v>
      </c>
      <c r="L289" s="170">
        <v>0</v>
      </c>
      <c r="M289" s="168">
        <f>G289*L289</f>
        <v>0</v>
      </c>
      <c r="N289" s="171">
        <v>21</v>
      </c>
      <c r="O289" s="172">
        <v>16</v>
      </c>
      <c r="P289" s="13" t="s">
        <v>118</v>
      </c>
    </row>
    <row r="290" spans="1:16" s="13" customFormat="1" ht="24" customHeight="1">
      <c r="A290" s="165" t="s">
        <v>695</v>
      </c>
      <c r="B290" s="165" t="s">
        <v>113</v>
      </c>
      <c r="C290" s="165" t="s">
        <v>680</v>
      </c>
      <c r="D290" s="166" t="s">
        <v>693</v>
      </c>
      <c r="E290" s="167" t="s">
        <v>694</v>
      </c>
      <c r="F290" s="165" t="s">
        <v>208</v>
      </c>
      <c r="G290" s="168">
        <v>1</v>
      </c>
      <c r="H290" s="169"/>
      <c r="I290" s="169">
        <f>ROUND(G290*H290,2)</f>
        <v>0</v>
      </c>
      <c r="J290" s="170">
        <v>0</v>
      </c>
      <c r="K290" s="168">
        <f>G290*J290</f>
        <v>0</v>
      </c>
      <c r="L290" s="170">
        <v>0</v>
      </c>
      <c r="M290" s="168">
        <f>G290*L290</f>
        <v>0</v>
      </c>
      <c r="N290" s="171">
        <v>21</v>
      </c>
      <c r="O290" s="172">
        <v>16</v>
      </c>
      <c r="P290" s="13" t="s">
        <v>118</v>
      </c>
    </row>
    <row r="291" spans="1:16" s="13" customFormat="1" ht="24" customHeight="1">
      <c r="A291" s="165" t="s">
        <v>696</v>
      </c>
      <c r="B291" s="165" t="s">
        <v>113</v>
      </c>
      <c r="C291" s="165" t="s">
        <v>680</v>
      </c>
      <c r="D291" s="166" t="s">
        <v>693</v>
      </c>
      <c r="E291" s="167" t="s">
        <v>694</v>
      </c>
      <c r="F291" s="165" t="s">
        <v>208</v>
      </c>
      <c r="G291" s="168">
        <v>3</v>
      </c>
      <c r="H291" s="169"/>
      <c r="I291" s="169">
        <f>ROUND(G291*H291,2)</f>
        <v>0</v>
      </c>
      <c r="J291" s="170">
        <v>0</v>
      </c>
      <c r="K291" s="168">
        <f>G291*J291</f>
        <v>0</v>
      </c>
      <c r="L291" s="170">
        <v>0</v>
      </c>
      <c r="M291" s="168">
        <f>G291*L291</f>
        <v>0</v>
      </c>
      <c r="N291" s="171">
        <v>21</v>
      </c>
      <c r="O291" s="172">
        <v>16</v>
      </c>
      <c r="P291" s="13" t="s">
        <v>118</v>
      </c>
    </row>
    <row r="292" spans="1:16" s="13" customFormat="1" ht="24" customHeight="1">
      <c r="A292" s="165" t="s">
        <v>697</v>
      </c>
      <c r="B292" s="165" t="s">
        <v>113</v>
      </c>
      <c r="C292" s="165" t="s">
        <v>680</v>
      </c>
      <c r="D292" s="166" t="s">
        <v>698</v>
      </c>
      <c r="E292" s="167" t="s">
        <v>699</v>
      </c>
      <c r="F292" s="165" t="s">
        <v>159</v>
      </c>
      <c r="G292" s="168">
        <v>90</v>
      </c>
      <c r="H292" s="169"/>
      <c r="I292" s="169">
        <f>ROUND(G292*H292,2)</f>
        <v>0</v>
      </c>
      <c r="J292" s="170">
        <v>0.00031</v>
      </c>
      <c r="K292" s="168">
        <f>G292*J292</f>
        <v>0.0279</v>
      </c>
      <c r="L292" s="170">
        <v>0</v>
      </c>
      <c r="M292" s="168">
        <f>G292*L292</f>
        <v>0</v>
      </c>
      <c r="N292" s="171">
        <v>21</v>
      </c>
      <c r="O292" s="172">
        <v>16</v>
      </c>
      <c r="P292" s="13" t="s">
        <v>118</v>
      </c>
    </row>
    <row r="293" spans="1:16" s="13" customFormat="1" ht="24" customHeight="1">
      <c r="A293" s="165" t="s">
        <v>700</v>
      </c>
      <c r="B293" s="165" t="s">
        <v>113</v>
      </c>
      <c r="C293" s="165" t="s">
        <v>680</v>
      </c>
      <c r="D293" s="166" t="s">
        <v>698</v>
      </c>
      <c r="E293" s="167" t="s">
        <v>699</v>
      </c>
      <c r="F293" s="165" t="s">
        <v>159</v>
      </c>
      <c r="G293" s="168">
        <v>20</v>
      </c>
      <c r="H293" s="169"/>
      <c r="I293" s="169">
        <f>ROUND(G293*H293,2)</f>
        <v>0</v>
      </c>
      <c r="J293" s="170">
        <v>0.00031</v>
      </c>
      <c r="K293" s="168">
        <f>G293*J293</f>
        <v>0.0062</v>
      </c>
      <c r="L293" s="170">
        <v>0</v>
      </c>
      <c r="M293" s="168">
        <f>G293*L293</f>
        <v>0</v>
      </c>
      <c r="N293" s="171">
        <v>21</v>
      </c>
      <c r="O293" s="172">
        <v>16</v>
      </c>
      <c r="P293" s="13" t="s">
        <v>118</v>
      </c>
    </row>
    <row r="294" spans="1:16" s="13" customFormat="1" ht="24" customHeight="1">
      <c r="A294" s="165" t="s">
        <v>701</v>
      </c>
      <c r="B294" s="165" t="s">
        <v>113</v>
      </c>
      <c r="C294" s="165" t="s">
        <v>680</v>
      </c>
      <c r="D294" s="166" t="s">
        <v>698</v>
      </c>
      <c r="E294" s="167" t="s">
        <v>699</v>
      </c>
      <c r="F294" s="165" t="s">
        <v>159</v>
      </c>
      <c r="G294" s="168">
        <v>90</v>
      </c>
      <c r="H294" s="169"/>
      <c r="I294" s="169">
        <f>ROUND(G294*H294,2)</f>
        <v>0</v>
      </c>
      <c r="J294" s="170">
        <v>0.00031</v>
      </c>
      <c r="K294" s="168">
        <f>G294*J294</f>
        <v>0.0279</v>
      </c>
      <c r="L294" s="170">
        <v>0</v>
      </c>
      <c r="M294" s="168">
        <f>G294*L294</f>
        <v>0</v>
      </c>
      <c r="N294" s="171">
        <v>21</v>
      </c>
      <c r="O294" s="172">
        <v>16</v>
      </c>
      <c r="P294" s="13" t="s">
        <v>118</v>
      </c>
    </row>
    <row r="295" spans="1:16" s="13" customFormat="1" ht="13.5" customHeight="1">
      <c r="A295" s="165" t="s">
        <v>702</v>
      </c>
      <c r="B295" s="165" t="s">
        <v>113</v>
      </c>
      <c r="C295" s="165" t="s">
        <v>680</v>
      </c>
      <c r="D295" s="166" t="s">
        <v>703</v>
      </c>
      <c r="E295" s="167" t="s">
        <v>704</v>
      </c>
      <c r="F295" s="165" t="s">
        <v>49</v>
      </c>
      <c r="G295" s="168">
        <v>3.37</v>
      </c>
      <c r="H295" s="169"/>
      <c r="I295" s="169">
        <f>ROUND(G295*H295,2)</f>
        <v>0</v>
      </c>
      <c r="J295" s="170">
        <v>0</v>
      </c>
      <c r="K295" s="168">
        <f>G295*J295</f>
        <v>0</v>
      </c>
      <c r="L295" s="170">
        <v>0</v>
      </c>
      <c r="M295" s="168">
        <f>G295*L295</f>
        <v>0</v>
      </c>
      <c r="N295" s="171">
        <v>21</v>
      </c>
      <c r="O295" s="172">
        <v>16</v>
      </c>
      <c r="P295" s="13" t="s">
        <v>118</v>
      </c>
    </row>
    <row r="296" spans="2:16" s="142" customFormat="1" ht="12.75" customHeight="1">
      <c r="B296" s="143" t="s">
        <v>66</v>
      </c>
      <c r="D296" s="144" t="s">
        <v>705</v>
      </c>
      <c r="E296" s="144" t="s">
        <v>706</v>
      </c>
      <c r="I296" s="145">
        <f>SUM(I297:I305)</f>
        <v>0</v>
      </c>
      <c r="K296" s="146">
        <f>SUM(K297:K305)</f>
        <v>0.01797</v>
      </c>
      <c r="M296" s="146">
        <f>SUM(M297:M305)</f>
        <v>0</v>
      </c>
      <c r="P296" s="144" t="s">
        <v>112</v>
      </c>
    </row>
    <row r="297" spans="1:16" s="13" customFormat="1" ht="24" customHeight="1">
      <c r="A297" s="165" t="s">
        <v>707</v>
      </c>
      <c r="B297" s="165" t="s">
        <v>113</v>
      </c>
      <c r="C297" s="165" t="s">
        <v>705</v>
      </c>
      <c r="D297" s="166" t="s">
        <v>708</v>
      </c>
      <c r="E297" s="167" t="s">
        <v>709</v>
      </c>
      <c r="F297" s="165" t="s">
        <v>117</v>
      </c>
      <c r="G297" s="168">
        <v>10</v>
      </c>
      <c r="H297" s="169"/>
      <c r="I297" s="169">
        <f>ROUND(G297*H297,2)</f>
        <v>0</v>
      </c>
      <c r="J297" s="170">
        <v>0.00051</v>
      </c>
      <c r="K297" s="168">
        <f>G297*J297</f>
        <v>0.0051</v>
      </c>
      <c r="L297" s="170">
        <v>0</v>
      </c>
      <c r="M297" s="168">
        <f>G297*L297</f>
        <v>0</v>
      </c>
      <c r="N297" s="171">
        <v>21</v>
      </c>
      <c r="O297" s="172">
        <v>16</v>
      </c>
      <c r="P297" s="13" t="s">
        <v>118</v>
      </c>
    </row>
    <row r="298" spans="1:16" s="13" customFormat="1" ht="24" customHeight="1">
      <c r="A298" s="165" t="s">
        <v>710</v>
      </c>
      <c r="B298" s="165" t="s">
        <v>113</v>
      </c>
      <c r="C298" s="165" t="s">
        <v>705</v>
      </c>
      <c r="D298" s="166" t="s">
        <v>708</v>
      </c>
      <c r="E298" s="167" t="s">
        <v>709</v>
      </c>
      <c r="F298" s="165" t="s">
        <v>117</v>
      </c>
      <c r="G298" s="168">
        <v>4</v>
      </c>
      <c r="H298" s="169"/>
      <c r="I298" s="169">
        <f>ROUND(G298*H298,2)</f>
        <v>0</v>
      </c>
      <c r="J298" s="170">
        <v>0.00051</v>
      </c>
      <c r="K298" s="168">
        <f>G298*J298</f>
        <v>0.00204</v>
      </c>
      <c r="L298" s="170">
        <v>0</v>
      </c>
      <c r="M298" s="168">
        <f>G298*L298</f>
        <v>0</v>
      </c>
      <c r="N298" s="171">
        <v>21</v>
      </c>
      <c r="O298" s="172">
        <v>16</v>
      </c>
      <c r="P298" s="13" t="s">
        <v>118</v>
      </c>
    </row>
    <row r="299" spans="1:16" s="13" customFormat="1" ht="24" customHeight="1">
      <c r="A299" s="165" t="s">
        <v>711</v>
      </c>
      <c r="B299" s="165" t="s">
        <v>113</v>
      </c>
      <c r="C299" s="165" t="s">
        <v>705</v>
      </c>
      <c r="D299" s="166" t="s">
        <v>708</v>
      </c>
      <c r="E299" s="167" t="s">
        <v>709</v>
      </c>
      <c r="F299" s="165" t="s">
        <v>117</v>
      </c>
      <c r="G299" s="168">
        <v>4</v>
      </c>
      <c r="H299" s="169"/>
      <c r="I299" s="169">
        <f>ROUND(G299*H299,2)</f>
        <v>0</v>
      </c>
      <c r="J299" s="170">
        <v>0.00051</v>
      </c>
      <c r="K299" s="168">
        <f>G299*J299</f>
        <v>0.00204</v>
      </c>
      <c r="L299" s="170">
        <v>0</v>
      </c>
      <c r="M299" s="168">
        <f>G299*L299</f>
        <v>0</v>
      </c>
      <c r="N299" s="171">
        <v>21</v>
      </c>
      <c r="O299" s="172">
        <v>16</v>
      </c>
      <c r="P299" s="13" t="s">
        <v>118</v>
      </c>
    </row>
    <row r="300" spans="1:16" s="13" customFormat="1" ht="24" customHeight="1">
      <c r="A300" s="165" t="s">
        <v>712</v>
      </c>
      <c r="B300" s="165" t="s">
        <v>113</v>
      </c>
      <c r="C300" s="165" t="s">
        <v>705</v>
      </c>
      <c r="D300" s="166" t="s">
        <v>713</v>
      </c>
      <c r="E300" s="167" t="s">
        <v>714</v>
      </c>
      <c r="F300" s="165" t="s">
        <v>117</v>
      </c>
      <c r="G300" s="168">
        <v>7</v>
      </c>
      <c r="H300" s="169"/>
      <c r="I300" s="169">
        <f>ROUND(G300*H300,2)</f>
        <v>0</v>
      </c>
      <c r="J300" s="170">
        <v>0.00051</v>
      </c>
      <c r="K300" s="168">
        <f>G300*J300</f>
        <v>0.0035700000000000003</v>
      </c>
      <c r="L300" s="170">
        <v>0</v>
      </c>
      <c r="M300" s="168">
        <f>G300*L300</f>
        <v>0</v>
      </c>
      <c r="N300" s="171">
        <v>21</v>
      </c>
      <c r="O300" s="172">
        <v>16</v>
      </c>
      <c r="P300" s="13" t="s">
        <v>118</v>
      </c>
    </row>
    <row r="301" spans="1:16" s="13" customFormat="1" ht="24" customHeight="1">
      <c r="A301" s="165" t="s">
        <v>715</v>
      </c>
      <c r="B301" s="165" t="s">
        <v>113</v>
      </c>
      <c r="C301" s="165" t="s">
        <v>705</v>
      </c>
      <c r="D301" s="166" t="s">
        <v>713</v>
      </c>
      <c r="E301" s="167" t="s">
        <v>714</v>
      </c>
      <c r="F301" s="165" t="s">
        <v>117</v>
      </c>
      <c r="G301" s="168">
        <v>1</v>
      </c>
      <c r="H301" s="169"/>
      <c r="I301" s="169">
        <f>ROUND(G301*H301,2)</f>
        <v>0</v>
      </c>
      <c r="J301" s="170">
        <v>0.00051</v>
      </c>
      <c r="K301" s="168">
        <f>G301*J301</f>
        <v>0.00051</v>
      </c>
      <c r="L301" s="170">
        <v>0</v>
      </c>
      <c r="M301" s="168">
        <f>G301*L301</f>
        <v>0</v>
      </c>
      <c r="N301" s="171">
        <v>21</v>
      </c>
      <c r="O301" s="172">
        <v>16</v>
      </c>
      <c r="P301" s="13" t="s">
        <v>118</v>
      </c>
    </row>
    <row r="302" spans="1:16" s="13" customFormat="1" ht="24" customHeight="1">
      <c r="A302" s="165" t="s">
        <v>716</v>
      </c>
      <c r="B302" s="165" t="s">
        <v>113</v>
      </c>
      <c r="C302" s="165" t="s">
        <v>705</v>
      </c>
      <c r="D302" s="166" t="s">
        <v>713</v>
      </c>
      <c r="E302" s="167" t="s">
        <v>714</v>
      </c>
      <c r="F302" s="165" t="s">
        <v>117</v>
      </c>
      <c r="G302" s="168">
        <v>5</v>
      </c>
      <c r="H302" s="169"/>
      <c r="I302" s="169">
        <f>ROUND(G302*H302,2)</f>
        <v>0</v>
      </c>
      <c r="J302" s="170">
        <v>0.00051</v>
      </c>
      <c r="K302" s="168">
        <f>G302*J302</f>
        <v>0.00255</v>
      </c>
      <c r="L302" s="170">
        <v>0</v>
      </c>
      <c r="M302" s="168">
        <f>G302*L302</f>
        <v>0</v>
      </c>
      <c r="N302" s="171">
        <v>21</v>
      </c>
      <c r="O302" s="172">
        <v>16</v>
      </c>
      <c r="P302" s="13" t="s">
        <v>118</v>
      </c>
    </row>
    <row r="303" spans="1:16" s="13" customFormat="1" ht="24" customHeight="1">
      <c r="A303" s="165" t="s">
        <v>717</v>
      </c>
      <c r="B303" s="165" t="s">
        <v>113</v>
      </c>
      <c r="C303" s="165" t="s">
        <v>705</v>
      </c>
      <c r="D303" s="166" t="s">
        <v>718</v>
      </c>
      <c r="E303" s="167" t="s">
        <v>719</v>
      </c>
      <c r="F303" s="165" t="s">
        <v>159</v>
      </c>
      <c r="G303" s="168">
        <v>20</v>
      </c>
      <c r="H303" s="169"/>
      <c r="I303" s="169">
        <f>ROUND(G303*H303,2)</f>
        <v>0</v>
      </c>
      <c r="J303" s="170">
        <v>9E-05</v>
      </c>
      <c r="K303" s="168">
        <f>G303*J303</f>
        <v>0.0018000000000000002</v>
      </c>
      <c r="L303" s="170">
        <v>0</v>
      </c>
      <c r="M303" s="168">
        <f>G303*L303</f>
        <v>0</v>
      </c>
      <c r="N303" s="171">
        <v>21</v>
      </c>
      <c r="O303" s="172">
        <v>16</v>
      </c>
      <c r="P303" s="13" t="s">
        <v>118</v>
      </c>
    </row>
    <row r="304" spans="1:16" s="13" customFormat="1" ht="24" customHeight="1">
      <c r="A304" s="165" t="s">
        <v>720</v>
      </c>
      <c r="B304" s="165" t="s">
        <v>113</v>
      </c>
      <c r="C304" s="165" t="s">
        <v>705</v>
      </c>
      <c r="D304" s="166" t="s">
        <v>718</v>
      </c>
      <c r="E304" s="167" t="s">
        <v>719</v>
      </c>
      <c r="F304" s="165" t="s">
        <v>159</v>
      </c>
      <c r="G304" s="168">
        <v>3</v>
      </c>
      <c r="H304" s="169"/>
      <c r="I304" s="169">
        <f>ROUND(G304*H304,2)</f>
        <v>0</v>
      </c>
      <c r="J304" s="170">
        <v>9E-05</v>
      </c>
      <c r="K304" s="168">
        <f>G304*J304</f>
        <v>0.00027</v>
      </c>
      <c r="L304" s="170">
        <v>0</v>
      </c>
      <c r="M304" s="168">
        <f>G304*L304</f>
        <v>0</v>
      </c>
      <c r="N304" s="171">
        <v>21</v>
      </c>
      <c r="O304" s="172">
        <v>16</v>
      </c>
      <c r="P304" s="13" t="s">
        <v>118</v>
      </c>
    </row>
    <row r="305" spans="1:16" s="13" customFormat="1" ht="24" customHeight="1">
      <c r="A305" s="165" t="s">
        <v>721</v>
      </c>
      <c r="B305" s="165" t="s">
        <v>113</v>
      </c>
      <c r="C305" s="165" t="s">
        <v>705</v>
      </c>
      <c r="D305" s="166" t="s">
        <v>718</v>
      </c>
      <c r="E305" s="167" t="s">
        <v>719</v>
      </c>
      <c r="F305" s="165" t="s">
        <v>159</v>
      </c>
      <c r="G305" s="168">
        <v>1</v>
      </c>
      <c r="H305" s="169"/>
      <c r="I305" s="169">
        <f>ROUND(G305*H305,2)</f>
        <v>0</v>
      </c>
      <c r="J305" s="170">
        <v>9E-05</v>
      </c>
      <c r="K305" s="168">
        <f>G305*J305</f>
        <v>9E-05</v>
      </c>
      <c r="L305" s="170">
        <v>0</v>
      </c>
      <c r="M305" s="168">
        <f>G305*L305</f>
        <v>0</v>
      </c>
      <c r="N305" s="171">
        <v>21</v>
      </c>
      <c r="O305" s="172">
        <v>16</v>
      </c>
      <c r="P305" s="13" t="s">
        <v>118</v>
      </c>
    </row>
    <row r="306" spans="2:16" s="142" customFormat="1" ht="12.75" customHeight="1">
      <c r="B306" s="143" t="s">
        <v>66</v>
      </c>
      <c r="D306" s="144" t="s">
        <v>722</v>
      </c>
      <c r="E306" s="144" t="s">
        <v>723</v>
      </c>
      <c r="I306" s="145">
        <f>SUM(I307:I314)</f>
        <v>0</v>
      </c>
      <c r="K306" s="146">
        <f>SUM(K307:K314)</f>
        <v>0.05806599999999999</v>
      </c>
      <c r="M306" s="146">
        <f>SUM(M307:M314)</f>
        <v>0</v>
      </c>
      <c r="P306" s="144" t="s">
        <v>112</v>
      </c>
    </row>
    <row r="307" spans="1:16" s="13" customFormat="1" ht="24" customHeight="1">
      <c r="A307" s="165" t="s">
        <v>724</v>
      </c>
      <c r="B307" s="165" t="s">
        <v>113</v>
      </c>
      <c r="C307" s="165" t="s">
        <v>722</v>
      </c>
      <c r="D307" s="166" t="s">
        <v>725</v>
      </c>
      <c r="E307" s="167" t="s">
        <v>726</v>
      </c>
      <c r="F307" s="165" t="s">
        <v>117</v>
      </c>
      <c r="G307" s="168">
        <v>16</v>
      </c>
      <c r="H307" s="169"/>
      <c r="I307" s="169">
        <f>ROUND(G307*H307,2)</f>
        <v>0</v>
      </c>
      <c r="J307" s="170">
        <v>0.00026</v>
      </c>
      <c r="K307" s="168">
        <f>G307*J307</f>
        <v>0.00416</v>
      </c>
      <c r="L307" s="170">
        <v>0</v>
      </c>
      <c r="M307" s="168">
        <f>G307*L307</f>
        <v>0</v>
      </c>
      <c r="N307" s="171">
        <v>21</v>
      </c>
      <c r="O307" s="172">
        <v>16</v>
      </c>
      <c r="P307" s="13" t="s">
        <v>118</v>
      </c>
    </row>
    <row r="308" spans="1:16" s="13" customFormat="1" ht="24" customHeight="1">
      <c r="A308" s="165" t="s">
        <v>727</v>
      </c>
      <c r="B308" s="165" t="s">
        <v>113</v>
      </c>
      <c r="C308" s="165" t="s">
        <v>722</v>
      </c>
      <c r="D308" s="166" t="s">
        <v>725</v>
      </c>
      <c r="E308" s="167" t="s">
        <v>726</v>
      </c>
      <c r="F308" s="165" t="s">
        <v>117</v>
      </c>
      <c r="G308" s="168">
        <v>16</v>
      </c>
      <c r="H308" s="169"/>
      <c r="I308" s="169">
        <f>ROUND(G308*H308,2)</f>
        <v>0</v>
      </c>
      <c r="J308" s="170">
        <v>0.00026</v>
      </c>
      <c r="K308" s="168">
        <f>G308*J308</f>
        <v>0.00416</v>
      </c>
      <c r="L308" s="170">
        <v>0</v>
      </c>
      <c r="M308" s="168">
        <f>G308*L308</f>
        <v>0</v>
      </c>
      <c r="N308" s="171">
        <v>21</v>
      </c>
      <c r="O308" s="172">
        <v>16</v>
      </c>
      <c r="P308" s="13" t="s">
        <v>118</v>
      </c>
    </row>
    <row r="309" spans="1:16" s="13" customFormat="1" ht="24" customHeight="1">
      <c r="A309" s="165" t="s">
        <v>728</v>
      </c>
      <c r="B309" s="165" t="s">
        <v>113</v>
      </c>
      <c r="C309" s="165" t="s">
        <v>722</v>
      </c>
      <c r="D309" s="166" t="s">
        <v>725</v>
      </c>
      <c r="E309" s="167" t="s">
        <v>726</v>
      </c>
      <c r="F309" s="165" t="s">
        <v>117</v>
      </c>
      <c r="G309" s="168">
        <v>17.1</v>
      </c>
      <c r="H309" s="169"/>
      <c r="I309" s="169">
        <f>ROUND(G309*H309,2)</f>
        <v>0</v>
      </c>
      <c r="J309" s="170">
        <v>0.00026</v>
      </c>
      <c r="K309" s="168">
        <f>G309*J309</f>
        <v>0.004446</v>
      </c>
      <c r="L309" s="170">
        <v>0</v>
      </c>
      <c r="M309" s="168">
        <f>G309*L309</f>
        <v>0</v>
      </c>
      <c r="N309" s="171">
        <v>21</v>
      </c>
      <c r="O309" s="172">
        <v>16</v>
      </c>
      <c r="P309" s="13" t="s">
        <v>118</v>
      </c>
    </row>
    <row r="310" spans="1:16" s="13" customFormat="1" ht="34.5" customHeight="1">
      <c r="A310" s="165" t="s">
        <v>729</v>
      </c>
      <c r="B310" s="165" t="s">
        <v>113</v>
      </c>
      <c r="C310" s="165" t="s">
        <v>722</v>
      </c>
      <c r="D310" s="166" t="s">
        <v>730</v>
      </c>
      <c r="E310" s="167" t="s">
        <v>731</v>
      </c>
      <c r="F310" s="165" t="s">
        <v>117</v>
      </c>
      <c r="G310" s="168">
        <v>112</v>
      </c>
      <c r="H310" s="169"/>
      <c r="I310" s="169">
        <f>ROUND(G310*H310,2)</f>
        <v>0</v>
      </c>
      <c r="J310" s="170">
        <v>0.00026</v>
      </c>
      <c r="K310" s="168">
        <f>G310*J310</f>
        <v>0.029119999999999997</v>
      </c>
      <c r="L310" s="170">
        <v>0</v>
      </c>
      <c r="M310" s="168">
        <f>G310*L310</f>
        <v>0</v>
      </c>
      <c r="N310" s="171">
        <v>21</v>
      </c>
      <c r="O310" s="172">
        <v>16</v>
      </c>
      <c r="P310" s="13" t="s">
        <v>118</v>
      </c>
    </row>
    <row r="311" spans="1:16" s="13" customFormat="1" ht="34.5" customHeight="1">
      <c r="A311" s="165" t="s">
        <v>732</v>
      </c>
      <c r="B311" s="165" t="s">
        <v>113</v>
      </c>
      <c r="C311" s="165" t="s">
        <v>722</v>
      </c>
      <c r="D311" s="166" t="s">
        <v>730</v>
      </c>
      <c r="E311" s="167" t="s">
        <v>731</v>
      </c>
      <c r="F311" s="165" t="s">
        <v>117</v>
      </c>
      <c r="G311" s="168">
        <v>6</v>
      </c>
      <c r="H311" s="169"/>
      <c r="I311" s="169">
        <f>ROUND(G311*H311,2)</f>
        <v>0</v>
      </c>
      <c r="J311" s="170">
        <v>0.00026</v>
      </c>
      <c r="K311" s="168">
        <f>G311*J311</f>
        <v>0.0015599999999999998</v>
      </c>
      <c r="L311" s="170">
        <v>0</v>
      </c>
      <c r="M311" s="168">
        <f>G311*L311</f>
        <v>0</v>
      </c>
      <c r="N311" s="171">
        <v>21</v>
      </c>
      <c r="O311" s="172">
        <v>16</v>
      </c>
      <c r="P311" s="13" t="s">
        <v>118</v>
      </c>
    </row>
    <row r="312" spans="1:16" s="13" customFormat="1" ht="34.5" customHeight="1">
      <c r="A312" s="165" t="s">
        <v>733</v>
      </c>
      <c r="B312" s="165" t="s">
        <v>113</v>
      </c>
      <c r="C312" s="165" t="s">
        <v>722</v>
      </c>
      <c r="D312" s="166" t="s">
        <v>730</v>
      </c>
      <c r="E312" s="167" t="s">
        <v>731</v>
      </c>
      <c r="F312" s="165" t="s">
        <v>117</v>
      </c>
      <c r="G312" s="168">
        <v>25</v>
      </c>
      <c r="H312" s="169"/>
      <c r="I312" s="169">
        <f>ROUND(G312*H312,2)</f>
        <v>0</v>
      </c>
      <c r="J312" s="170">
        <v>0.00026</v>
      </c>
      <c r="K312" s="168">
        <f>G312*J312</f>
        <v>0.0065</v>
      </c>
      <c r="L312" s="170">
        <v>0</v>
      </c>
      <c r="M312" s="168">
        <f>G312*L312</f>
        <v>0</v>
      </c>
      <c r="N312" s="171">
        <v>21</v>
      </c>
      <c r="O312" s="172">
        <v>16</v>
      </c>
      <c r="P312" s="13" t="s">
        <v>118</v>
      </c>
    </row>
    <row r="313" spans="1:16" s="13" customFormat="1" ht="24" customHeight="1">
      <c r="A313" s="165" t="s">
        <v>734</v>
      </c>
      <c r="B313" s="165" t="s">
        <v>113</v>
      </c>
      <c r="C313" s="165" t="s">
        <v>722</v>
      </c>
      <c r="D313" s="166" t="s">
        <v>735</v>
      </c>
      <c r="E313" s="167" t="s">
        <v>736</v>
      </c>
      <c r="F313" s="165" t="s">
        <v>117</v>
      </c>
      <c r="G313" s="168">
        <v>4</v>
      </c>
      <c r="H313" s="169"/>
      <c r="I313" s="169">
        <f>ROUND(G313*H313,2)</f>
        <v>0</v>
      </c>
      <c r="J313" s="170">
        <v>0.00028</v>
      </c>
      <c r="K313" s="168">
        <f>G313*J313</f>
        <v>0.00112</v>
      </c>
      <c r="L313" s="170">
        <v>0</v>
      </c>
      <c r="M313" s="168">
        <f>G313*L313</f>
        <v>0</v>
      </c>
      <c r="N313" s="171">
        <v>21</v>
      </c>
      <c r="O313" s="172">
        <v>16</v>
      </c>
      <c r="P313" s="13" t="s">
        <v>118</v>
      </c>
    </row>
    <row r="314" spans="1:16" s="13" customFormat="1" ht="24" customHeight="1">
      <c r="A314" s="165" t="s">
        <v>737</v>
      </c>
      <c r="B314" s="165" t="s">
        <v>113</v>
      </c>
      <c r="C314" s="165" t="s">
        <v>722</v>
      </c>
      <c r="D314" s="166" t="s">
        <v>735</v>
      </c>
      <c r="E314" s="167" t="s">
        <v>736</v>
      </c>
      <c r="F314" s="165" t="s">
        <v>117</v>
      </c>
      <c r="G314" s="168">
        <v>25</v>
      </c>
      <c r="H314" s="169"/>
      <c r="I314" s="169">
        <f>ROUND(G314*H314,2)</f>
        <v>0</v>
      </c>
      <c r="J314" s="170">
        <v>0.00028</v>
      </c>
      <c r="K314" s="168">
        <f>G314*J314</f>
        <v>0.006999999999999999</v>
      </c>
      <c r="L314" s="170">
        <v>0</v>
      </c>
      <c r="M314" s="168">
        <f>G314*L314</f>
        <v>0</v>
      </c>
      <c r="N314" s="171">
        <v>21</v>
      </c>
      <c r="O314" s="172">
        <v>16</v>
      </c>
      <c r="P314" s="13" t="s">
        <v>118</v>
      </c>
    </row>
    <row r="315" spans="2:16" s="142" customFormat="1" ht="12.75" customHeight="1">
      <c r="B315" s="138" t="s">
        <v>66</v>
      </c>
      <c r="D315" s="139" t="s">
        <v>302</v>
      </c>
      <c r="E315" s="139" t="s">
        <v>738</v>
      </c>
      <c r="I315" s="140">
        <f>I316</f>
        <v>0</v>
      </c>
      <c r="K315" s="141">
        <f>K316</f>
        <v>0</v>
      </c>
      <c r="M315" s="141">
        <f>M316</f>
        <v>0</v>
      </c>
      <c r="P315" s="139" t="s">
        <v>109</v>
      </c>
    </row>
    <row r="316" spans="2:16" s="142" customFormat="1" ht="12.75" customHeight="1">
      <c r="B316" s="143" t="s">
        <v>66</v>
      </c>
      <c r="D316" s="144" t="s">
        <v>739</v>
      </c>
      <c r="E316" s="144" t="s">
        <v>740</v>
      </c>
      <c r="I316" s="145">
        <f>SUM(I317:I340)</f>
        <v>0</v>
      </c>
      <c r="K316" s="146">
        <f>SUM(K317:K340)</f>
        <v>0</v>
      </c>
      <c r="M316" s="146">
        <f>SUM(M317:M340)</f>
        <v>0</v>
      </c>
      <c r="P316" s="144" t="s">
        <v>112</v>
      </c>
    </row>
    <row r="317" spans="1:16" s="13" customFormat="1" ht="13.5" customHeight="1">
      <c r="A317" s="165" t="s">
        <v>741</v>
      </c>
      <c r="B317" s="165" t="s">
        <v>113</v>
      </c>
      <c r="C317" s="165" t="s">
        <v>271</v>
      </c>
      <c r="D317" s="166" t="s">
        <v>742</v>
      </c>
      <c r="E317" s="167" t="s">
        <v>743</v>
      </c>
      <c r="F317" s="165" t="s">
        <v>481</v>
      </c>
      <c r="G317" s="168">
        <v>1</v>
      </c>
      <c r="H317" s="169"/>
      <c r="I317" s="169">
        <f>ROUND(G317*H317,2)</f>
        <v>0</v>
      </c>
      <c r="J317" s="170">
        <v>0</v>
      </c>
      <c r="K317" s="168">
        <f>G317*J317</f>
        <v>0</v>
      </c>
      <c r="L317" s="170">
        <v>0</v>
      </c>
      <c r="M317" s="168">
        <f>G317*L317</f>
        <v>0</v>
      </c>
      <c r="N317" s="171">
        <v>21</v>
      </c>
      <c r="O317" s="172">
        <v>64</v>
      </c>
      <c r="P317" s="13" t="s">
        <v>118</v>
      </c>
    </row>
    <row r="318" spans="1:16" s="13" customFormat="1" ht="13.5" customHeight="1">
      <c r="A318" s="165" t="s">
        <v>744</v>
      </c>
      <c r="B318" s="165" t="s">
        <v>113</v>
      </c>
      <c r="C318" s="165" t="s">
        <v>271</v>
      </c>
      <c r="D318" s="166" t="s">
        <v>745</v>
      </c>
      <c r="E318" s="167" t="s">
        <v>743</v>
      </c>
      <c r="F318" s="165" t="s">
        <v>481</v>
      </c>
      <c r="G318" s="168">
        <v>2</v>
      </c>
      <c r="H318" s="169"/>
      <c r="I318" s="169">
        <f>ROUND(G318*H318,2)</f>
        <v>0</v>
      </c>
      <c r="J318" s="170">
        <v>0</v>
      </c>
      <c r="K318" s="168">
        <f>G318*J318</f>
        <v>0</v>
      </c>
      <c r="L318" s="170">
        <v>0</v>
      </c>
      <c r="M318" s="168">
        <f>G318*L318</f>
        <v>0</v>
      </c>
      <c r="N318" s="171">
        <v>21</v>
      </c>
      <c r="O318" s="172">
        <v>64</v>
      </c>
      <c r="P318" s="13" t="s">
        <v>118</v>
      </c>
    </row>
    <row r="319" spans="1:16" s="13" customFormat="1" ht="13.5" customHeight="1">
      <c r="A319" s="165" t="s">
        <v>746</v>
      </c>
      <c r="B319" s="165" t="s">
        <v>113</v>
      </c>
      <c r="C319" s="165" t="s">
        <v>271</v>
      </c>
      <c r="D319" s="166" t="s">
        <v>747</v>
      </c>
      <c r="E319" s="167" t="s">
        <v>743</v>
      </c>
      <c r="F319" s="165" t="s">
        <v>481</v>
      </c>
      <c r="G319" s="168">
        <v>2</v>
      </c>
      <c r="H319" s="169"/>
      <c r="I319" s="169">
        <f>ROUND(G319*H319,2)</f>
        <v>0</v>
      </c>
      <c r="J319" s="170">
        <v>0</v>
      </c>
      <c r="K319" s="168">
        <f>G319*J319</f>
        <v>0</v>
      </c>
      <c r="L319" s="170">
        <v>0</v>
      </c>
      <c r="M319" s="168">
        <f>G319*L319</f>
        <v>0</v>
      </c>
      <c r="N319" s="171">
        <v>21</v>
      </c>
      <c r="O319" s="172">
        <v>64</v>
      </c>
      <c r="P319" s="13" t="s">
        <v>118</v>
      </c>
    </row>
    <row r="320" spans="1:16" s="13" customFormat="1" ht="13.5" customHeight="1">
      <c r="A320" s="165" t="s">
        <v>748</v>
      </c>
      <c r="B320" s="165" t="s">
        <v>113</v>
      </c>
      <c r="C320" s="165" t="s">
        <v>271</v>
      </c>
      <c r="D320" s="166" t="s">
        <v>749</v>
      </c>
      <c r="E320" s="167" t="s">
        <v>750</v>
      </c>
      <c r="F320" s="165" t="s">
        <v>481</v>
      </c>
      <c r="G320" s="168">
        <v>5</v>
      </c>
      <c r="H320" s="169"/>
      <c r="I320" s="169">
        <f>ROUND(G320*H320,2)</f>
        <v>0</v>
      </c>
      <c r="J320" s="170">
        <v>0</v>
      </c>
      <c r="K320" s="168">
        <f>G320*J320</f>
        <v>0</v>
      </c>
      <c r="L320" s="170">
        <v>0</v>
      </c>
      <c r="M320" s="168">
        <f>G320*L320</f>
        <v>0</v>
      </c>
      <c r="N320" s="171">
        <v>21</v>
      </c>
      <c r="O320" s="172">
        <v>64</v>
      </c>
      <c r="P320" s="13" t="s">
        <v>118</v>
      </c>
    </row>
    <row r="321" spans="1:16" s="13" customFormat="1" ht="13.5" customHeight="1">
      <c r="A321" s="165" t="s">
        <v>751</v>
      </c>
      <c r="B321" s="165" t="s">
        <v>113</v>
      </c>
      <c r="C321" s="165" t="s">
        <v>271</v>
      </c>
      <c r="D321" s="166" t="s">
        <v>752</v>
      </c>
      <c r="E321" s="167" t="s">
        <v>753</v>
      </c>
      <c r="F321" s="165" t="s">
        <v>481</v>
      </c>
      <c r="G321" s="168">
        <v>2</v>
      </c>
      <c r="H321" s="169"/>
      <c r="I321" s="169">
        <f>ROUND(G321*H321,2)</f>
        <v>0</v>
      </c>
      <c r="J321" s="170">
        <v>0</v>
      </c>
      <c r="K321" s="168">
        <f>G321*J321</f>
        <v>0</v>
      </c>
      <c r="L321" s="170">
        <v>0</v>
      </c>
      <c r="M321" s="168">
        <f>G321*L321</f>
        <v>0</v>
      </c>
      <c r="N321" s="171">
        <v>21</v>
      </c>
      <c r="O321" s="172">
        <v>64</v>
      </c>
      <c r="P321" s="13" t="s">
        <v>118</v>
      </c>
    </row>
    <row r="322" spans="1:16" s="13" customFormat="1" ht="13.5" customHeight="1">
      <c r="A322" s="165" t="s">
        <v>754</v>
      </c>
      <c r="B322" s="165" t="s">
        <v>113</v>
      </c>
      <c r="C322" s="165" t="s">
        <v>271</v>
      </c>
      <c r="D322" s="166" t="s">
        <v>755</v>
      </c>
      <c r="E322" s="167" t="s">
        <v>753</v>
      </c>
      <c r="F322" s="165" t="s">
        <v>481</v>
      </c>
      <c r="G322" s="168">
        <v>6</v>
      </c>
      <c r="H322" s="169"/>
      <c r="I322" s="169">
        <f>ROUND(G322*H322,2)</f>
        <v>0</v>
      </c>
      <c r="J322" s="170">
        <v>0</v>
      </c>
      <c r="K322" s="168">
        <f>G322*J322</f>
        <v>0</v>
      </c>
      <c r="L322" s="170">
        <v>0</v>
      </c>
      <c r="M322" s="168">
        <f>G322*L322</f>
        <v>0</v>
      </c>
      <c r="N322" s="171">
        <v>21</v>
      </c>
      <c r="O322" s="172">
        <v>64</v>
      </c>
      <c r="P322" s="13" t="s">
        <v>118</v>
      </c>
    </row>
    <row r="323" spans="1:16" s="13" customFormat="1" ht="13.5" customHeight="1">
      <c r="A323" s="165" t="s">
        <v>756</v>
      </c>
      <c r="B323" s="165" t="s">
        <v>113</v>
      </c>
      <c r="C323" s="165" t="s">
        <v>271</v>
      </c>
      <c r="D323" s="166" t="s">
        <v>757</v>
      </c>
      <c r="E323" s="167" t="s">
        <v>753</v>
      </c>
      <c r="F323" s="165" t="s">
        <v>481</v>
      </c>
      <c r="G323" s="168">
        <v>14</v>
      </c>
      <c r="H323" s="169"/>
      <c r="I323" s="169">
        <f>ROUND(G323*H323,2)</f>
        <v>0</v>
      </c>
      <c r="J323" s="170">
        <v>0</v>
      </c>
      <c r="K323" s="168">
        <f>G323*J323</f>
        <v>0</v>
      </c>
      <c r="L323" s="170">
        <v>0</v>
      </c>
      <c r="M323" s="168">
        <f>G323*L323</f>
        <v>0</v>
      </c>
      <c r="N323" s="171">
        <v>21</v>
      </c>
      <c r="O323" s="172">
        <v>64</v>
      </c>
      <c r="P323" s="13" t="s">
        <v>118</v>
      </c>
    </row>
    <row r="324" spans="1:16" s="13" customFormat="1" ht="24" customHeight="1">
      <c r="A324" s="165" t="s">
        <v>758</v>
      </c>
      <c r="B324" s="165" t="s">
        <v>113</v>
      </c>
      <c r="C324" s="165" t="s">
        <v>271</v>
      </c>
      <c r="D324" s="166" t="s">
        <v>759</v>
      </c>
      <c r="E324" s="167" t="s">
        <v>760</v>
      </c>
      <c r="F324" s="165" t="s">
        <v>481</v>
      </c>
      <c r="G324" s="168">
        <v>2</v>
      </c>
      <c r="H324" s="169"/>
      <c r="I324" s="169">
        <f>ROUND(G324*H324,2)</f>
        <v>0</v>
      </c>
      <c r="J324" s="170">
        <v>0</v>
      </c>
      <c r="K324" s="168">
        <f>G324*J324</f>
        <v>0</v>
      </c>
      <c r="L324" s="170">
        <v>0</v>
      </c>
      <c r="M324" s="168">
        <f>G324*L324</f>
        <v>0</v>
      </c>
      <c r="N324" s="171">
        <v>21</v>
      </c>
      <c r="O324" s="172">
        <v>64</v>
      </c>
      <c r="P324" s="13" t="s">
        <v>118</v>
      </c>
    </row>
    <row r="325" spans="1:16" s="13" customFormat="1" ht="24" customHeight="1">
      <c r="A325" s="165" t="s">
        <v>761</v>
      </c>
      <c r="B325" s="165" t="s">
        <v>113</v>
      </c>
      <c r="C325" s="165" t="s">
        <v>271</v>
      </c>
      <c r="D325" s="166" t="s">
        <v>762</v>
      </c>
      <c r="E325" s="167" t="s">
        <v>763</v>
      </c>
      <c r="F325" s="165" t="s">
        <v>481</v>
      </c>
      <c r="G325" s="168">
        <v>6</v>
      </c>
      <c r="H325" s="169"/>
      <c r="I325" s="169">
        <f>ROUND(G325*H325,2)</f>
        <v>0</v>
      </c>
      <c r="J325" s="170">
        <v>0</v>
      </c>
      <c r="K325" s="168">
        <f>G325*J325</f>
        <v>0</v>
      </c>
      <c r="L325" s="170">
        <v>0</v>
      </c>
      <c r="M325" s="168">
        <f>G325*L325</f>
        <v>0</v>
      </c>
      <c r="N325" s="171">
        <v>21</v>
      </c>
      <c r="O325" s="172">
        <v>64</v>
      </c>
      <c r="P325" s="13" t="s">
        <v>118</v>
      </c>
    </row>
    <row r="326" spans="1:16" s="13" customFormat="1" ht="24" customHeight="1">
      <c r="A326" s="165" t="s">
        <v>764</v>
      </c>
      <c r="B326" s="165" t="s">
        <v>113</v>
      </c>
      <c r="C326" s="165" t="s">
        <v>271</v>
      </c>
      <c r="D326" s="166" t="s">
        <v>765</v>
      </c>
      <c r="E326" s="167" t="s">
        <v>766</v>
      </c>
      <c r="F326" s="165" t="s">
        <v>159</v>
      </c>
      <c r="G326" s="168">
        <v>50</v>
      </c>
      <c r="H326" s="169"/>
      <c r="I326" s="169">
        <f>ROUND(G326*H326,2)</f>
        <v>0</v>
      </c>
      <c r="J326" s="170">
        <v>0</v>
      </c>
      <c r="K326" s="168">
        <f>G326*J326</f>
        <v>0</v>
      </c>
      <c r="L326" s="170">
        <v>0</v>
      </c>
      <c r="M326" s="168">
        <f>G326*L326</f>
        <v>0</v>
      </c>
      <c r="N326" s="171">
        <v>21</v>
      </c>
      <c r="O326" s="172">
        <v>64</v>
      </c>
      <c r="P326" s="13" t="s">
        <v>118</v>
      </c>
    </row>
    <row r="327" spans="1:16" s="13" customFormat="1" ht="24" customHeight="1">
      <c r="A327" s="165" t="s">
        <v>767</v>
      </c>
      <c r="B327" s="165" t="s">
        <v>113</v>
      </c>
      <c r="C327" s="165" t="s">
        <v>271</v>
      </c>
      <c r="D327" s="166" t="s">
        <v>768</v>
      </c>
      <c r="E327" s="167" t="s">
        <v>769</v>
      </c>
      <c r="F327" s="165" t="s">
        <v>159</v>
      </c>
      <c r="G327" s="168">
        <v>50</v>
      </c>
      <c r="H327" s="169"/>
      <c r="I327" s="169">
        <f>ROUND(G327*H327,2)</f>
        <v>0</v>
      </c>
      <c r="J327" s="170">
        <v>0</v>
      </c>
      <c r="K327" s="168">
        <f>G327*J327</f>
        <v>0</v>
      </c>
      <c r="L327" s="170">
        <v>0</v>
      </c>
      <c r="M327" s="168">
        <f>G327*L327</f>
        <v>0</v>
      </c>
      <c r="N327" s="171">
        <v>21</v>
      </c>
      <c r="O327" s="172">
        <v>64</v>
      </c>
      <c r="P327" s="13" t="s">
        <v>118</v>
      </c>
    </row>
    <row r="328" spans="1:16" s="13" customFormat="1" ht="13.5" customHeight="1">
      <c r="A328" s="165" t="s">
        <v>770</v>
      </c>
      <c r="B328" s="165" t="s">
        <v>113</v>
      </c>
      <c r="C328" s="165" t="s">
        <v>271</v>
      </c>
      <c r="D328" s="166" t="s">
        <v>771</v>
      </c>
      <c r="E328" s="167" t="s">
        <v>772</v>
      </c>
      <c r="F328" s="165" t="s">
        <v>274</v>
      </c>
      <c r="G328" s="168">
        <v>1</v>
      </c>
      <c r="H328" s="169"/>
      <c r="I328" s="169">
        <f>ROUND(G328*H328,2)</f>
        <v>0</v>
      </c>
      <c r="J328" s="170">
        <v>0</v>
      </c>
      <c r="K328" s="168">
        <f>G328*J328</f>
        <v>0</v>
      </c>
      <c r="L328" s="170">
        <v>0</v>
      </c>
      <c r="M328" s="168">
        <f>G328*L328</f>
        <v>0</v>
      </c>
      <c r="N328" s="171">
        <v>21</v>
      </c>
      <c r="O328" s="172">
        <v>64</v>
      </c>
      <c r="P328" s="13" t="s">
        <v>118</v>
      </c>
    </row>
    <row r="329" spans="1:16" s="13" customFormat="1" ht="13.5" customHeight="1">
      <c r="A329" s="165" t="s">
        <v>773</v>
      </c>
      <c r="B329" s="165" t="s">
        <v>113</v>
      </c>
      <c r="C329" s="165" t="s">
        <v>271</v>
      </c>
      <c r="D329" s="166" t="s">
        <v>774</v>
      </c>
      <c r="E329" s="167" t="s">
        <v>775</v>
      </c>
      <c r="F329" s="165" t="s">
        <v>274</v>
      </c>
      <c r="G329" s="168">
        <v>1</v>
      </c>
      <c r="H329" s="169"/>
      <c r="I329" s="169">
        <f>ROUND(G329*H329,2)</f>
        <v>0</v>
      </c>
      <c r="J329" s="170">
        <v>0</v>
      </c>
      <c r="K329" s="168">
        <f>G329*J329</f>
        <v>0</v>
      </c>
      <c r="L329" s="170">
        <v>0</v>
      </c>
      <c r="M329" s="168">
        <f>G329*L329</f>
        <v>0</v>
      </c>
      <c r="N329" s="171">
        <v>21</v>
      </c>
      <c r="O329" s="172">
        <v>64</v>
      </c>
      <c r="P329" s="13" t="s">
        <v>118</v>
      </c>
    </row>
    <row r="330" spans="1:16" s="13" customFormat="1" ht="13.5" customHeight="1">
      <c r="A330" s="165" t="s">
        <v>776</v>
      </c>
      <c r="B330" s="165" t="s">
        <v>113</v>
      </c>
      <c r="C330" s="165" t="s">
        <v>271</v>
      </c>
      <c r="D330" s="166" t="s">
        <v>777</v>
      </c>
      <c r="E330" s="167" t="s">
        <v>778</v>
      </c>
      <c r="F330" s="165" t="s">
        <v>274</v>
      </c>
      <c r="G330" s="168">
        <v>1</v>
      </c>
      <c r="H330" s="169"/>
      <c r="I330" s="169">
        <f>ROUND(G330*H330,2)</f>
        <v>0</v>
      </c>
      <c r="J330" s="170">
        <v>0</v>
      </c>
      <c r="K330" s="168">
        <f>G330*J330</f>
        <v>0</v>
      </c>
      <c r="L330" s="170">
        <v>0</v>
      </c>
      <c r="M330" s="168">
        <f>G330*L330</f>
        <v>0</v>
      </c>
      <c r="N330" s="171">
        <v>21</v>
      </c>
      <c r="O330" s="172">
        <v>64</v>
      </c>
      <c r="P330" s="13" t="s">
        <v>118</v>
      </c>
    </row>
    <row r="331" spans="1:16" s="13" customFormat="1" ht="13.5" customHeight="1">
      <c r="A331" s="165" t="s">
        <v>779</v>
      </c>
      <c r="B331" s="165" t="s">
        <v>113</v>
      </c>
      <c r="C331" s="165" t="s">
        <v>271</v>
      </c>
      <c r="D331" s="166" t="s">
        <v>780</v>
      </c>
      <c r="E331" s="167" t="s">
        <v>781</v>
      </c>
      <c r="F331" s="165" t="s">
        <v>481</v>
      </c>
      <c r="G331" s="168">
        <v>2</v>
      </c>
      <c r="H331" s="169"/>
      <c r="I331" s="169">
        <f>ROUND(G331*H331,2)</f>
        <v>0</v>
      </c>
      <c r="J331" s="170">
        <v>0</v>
      </c>
      <c r="K331" s="168">
        <f>G331*J331</f>
        <v>0</v>
      </c>
      <c r="L331" s="170">
        <v>0</v>
      </c>
      <c r="M331" s="168">
        <f>G331*L331</f>
        <v>0</v>
      </c>
      <c r="N331" s="171">
        <v>21</v>
      </c>
      <c r="O331" s="172">
        <v>64</v>
      </c>
      <c r="P331" s="13" t="s">
        <v>118</v>
      </c>
    </row>
    <row r="332" spans="1:16" s="13" customFormat="1" ht="13.5" customHeight="1">
      <c r="A332" s="165" t="s">
        <v>782</v>
      </c>
      <c r="B332" s="165" t="s">
        <v>113</v>
      </c>
      <c r="C332" s="165" t="s">
        <v>271</v>
      </c>
      <c r="D332" s="166" t="s">
        <v>783</v>
      </c>
      <c r="E332" s="167" t="s">
        <v>784</v>
      </c>
      <c r="F332" s="165" t="s">
        <v>481</v>
      </c>
      <c r="G332" s="168">
        <v>7</v>
      </c>
      <c r="H332" s="169"/>
      <c r="I332" s="169">
        <f>ROUND(G332*H332,2)</f>
        <v>0</v>
      </c>
      <c r="J332" s="170">
        <v>0</v>
      </c>
      <c r="K332" s="168">
        <f>G332*J332</f>
        <v>0</v>
      </c>
      <c r="L332" s="170">
        <v>0</v>
      </c>
      <c r="M332" s="168">
        <f>G332*L332</f>
        <v>0</v>
      </c>
      <c r="N332" s="171">
        <v>21</v>
      </c>
      <c r="O332" s="172">
        <v>64</v>
      </c>
      <c r="P332" s="13" t="s">
        <v>118</v>
      </c>
    </row>
    <row r="333" spans="1:16" s="13" customFormat="1" ht="13.5" customHeight="1">
      <c r="A333" s="165" t="s">
        <v>785</v>
      </c>
      <c r="B333" s="165" t="s">
        <v>113</v>
      </c>
      <c r="C333" s="165" t="s">
        <v>271</v>
      </c>
      <c r="D333" s="166" t="s">
        <v>786</v>
      </c>
      <c r="E333" s="167" t="s">
        <v>787</v>
      </c>
      <c r="F333" s="165" t="s">
        <v>481</v>
      </c>
      <c r="G333" s="168">
        <v>3</v>
      </c>
      <c r="H333" s="169"/>
      <c r="I333" s="169">
        <f>ROUND(G333*H333,2)</f>
        <v>0</v>
      </c>
      <c r="J333" s="170">
        <v>0</v>
      </c>
      <c r="K333" s="168">
        <f>G333*J333</f>
        <v>0</v>
      </c>
      <c r="L333" s="170">
        <v>0</v>
      </c>
      <c r="M333" s="168">
        <f>G333*L333</f>
        <v>0</v>
      </c>
      <c r="N333" s="171">
        <v>21</v>
      </c>
      <c r="O333" s="172">
        <v>64</v>
      </c>
      <c r="P333" s="13" t="s">
        <v>118</v>
      </c>
    </row>
    <row r="334" spans="1:16" s="13" customFormat="1" ht="13.5" customHeight="1">
      <c r="A334" s="165" t="s">
        <v>788</v>
      </c>
      <c r="B334" s="165" t="s">
        <v>113</v>
      </c>
      <c r="C334" s="165" t="s">
        <v>271</v>
      </c>
      <c r="D334" s="166" t="s">
        <v>789</v>
      </c>
      <c r="E334" s="167" t="s">
        <v>790</v>
      </c>
      <c r="F334" s="165" t="s">
        <v>481</v>
      </c>
      <c r="G334" s="168">
        <v>4</v>
      </c>
      <c r="H334" s="169"/>
      <c r="I334" s="169">
        <f>ROUND(G334*H334,2)</f>
        <v>0</v>
      </c>
      <c r="J334" s="170">
        <v>0</v>
      </c>
      <c r="K334" s="168">
        <f>G334*J334</f>
        <v>0</v>
      </c>
      <c r="L334" s="170">
        <v>0</v>
      </c>
      <c r="M334" s="168">
        <f>G334*L334</f>
        <v>0</v>
      </c>
      <c r="N334" s="171">
        <v>21</v>
      </c>
      <c r="O334" s="172">
        <v>64</v>
      </c>
      <c r="P334" s="13" t="s">
        <v>118</v>
      </c>
    </row>
    <row r="335" spans="1:16" s="13" customFormat="1" ht="13.5" customHeight="1">
      <c r="A335" s="165" t="s">
        <v>791</v>
      </c>
      <c r="B335" s="165" t="s">
        <v>113</v>
      </c>
      <c r="C335" s="165" t="s">
        <v>271</v>
      </c>
      <c r="D335" s="166" t="s">
        <v>792</v>
      </c>
      <c r="E335" s="167" t="s">
        <v>793</v>
      </c>
      <c r="F335" s="165" t="s">
        <v>481</v>
      </c>
      <c r="G335" s="168">
        <v>3</v>
      </c>
      <c r="H335" s="169"/>
      <c r="I335" s="169">
        <f>ROUND(G335*H335,2)</f>
        <v>0</v>
      </c>
      <c r="J335" s="170">
        <v>0</v>
      </c>
      <c r="K335" s="168">
        <f>G335*J335</f>
        <v>0</v>
      </c>
      <c r="L335" s="170">
        <v>0</v>
      </c>
      <c r="M335" s="168">
        <f>G335*L335</f>
        <v>0</v>
      </c>
      <c r="N335" s="171">
        <v>21</v>
      </c>
      <c r="O335" s="172">
        <v>64</v>
      </c>
      <c r="P335" s="13" t="s">
        <v>118</v>
      </c>
    </row>
    <row r="336" spans="1:16" s="13" customFormat="1" ht="13.5" customHeight="1">
      <c r="A336" s="165" t="s">
        <v>794</v>
      </c>
      <c r="B336" s="165" t="s">
        <v>113</v>
      </c>
      <c r="C336" s="165" t="s">
        <v>271</v>
      </c>
      <c r="D336" s="166" t="s">
        <v>795</v>
      </c>
      <c r="E336" s="167" t="s">
        <v>793</v>
      </c>
      <c r="F336" s="165" t="s">
        <v>481</v>
      </c>
      <c r="G336" s="168">
        <v>7</v>
      </c>
      <c r="H336" s="169"/>
      <c r="I336" s="169">
        <f>ROUND(G336*H336,2)</f>
        <v>0</v>
      </c>
      <c r="J336" s="170">
        <v>0</v>
      </c>
      <c r="K336" s="168">
        <f>G336*J336</f>
        <v>0</v>
      </c>
      <c r="L336" s="170">
        <v>0</v>
      </c>
      <c r="M336" s="168">
        <f>G336*L336</f>
        <v>0</v>
      </c>
      <c r="N336" s="171">
        <v>21</v>
      </c>
      <c r="O336" s="172">
        <v>64</v>
      </c>
      <c r="P336" s="13" t="s">
        <v>118</v>
      </c>
    </row>
    <row r="337" spans="1:16" s="13" customFormat="1" ht="13.5" customHeight="1">
      <c r="A337" s="165" t="s">
        <v>796</v>
      </c>
      <c r="B337" s="165" t="s">
        <v>113</v>
      </c>
      <c r="C337" s="165" t="s">
        <v>271</v>
      </c>
      <c r="D337" s="166" t="s">
        <v>797</v>
      </c>
      <c r="E337" s="167" t="s">
        <v>793</v>
      </c>
      <c r="F337" s="165" t="s">
        <v>481</v>
      </c>
      <c r="G337" s="168">
        <v>5</v>
      </c>
      <c r="H337" s="169"/>
      <c r="I337" s="169">
        <f>ROUND(G337*H337,2)</f>
        <v>0</v>
      </c>
      <c r="J337" s="170">
        <v>0</v>
      </c>
      <c r="K337" s="168">
        <f>G337*J337</f>
        <v>0</v>
      </c>
      <c r="L337" s="170">
        <v>0</v>
      </c>
      <c r="M337" s="168">
        <f>G337*L337</f>
        <v>0</v>
      </c>
      <c r="N337" s="171">
        <v>21</v>
      </c>
      <c r="O337" s="172">
        <v>64</v>
      </c>
      <c r="P337" s="13" t="s">
        <v>118</v>
      </c>
    </row>
    <row r="338" spans="1:16" s="13" customFormat="1" ht="13.5" customHeight="1">
      <c r="A338" s="165" t="s">
        <v>798</v>
      </c>
      <c r="B338" s="165" t="s">
        <v>113</v>
      </c>
      <c r="C338" s="165" t="s">
        <v>271</v>
      </c>
      <c r="D338" s="166" t="s">
        <v>799</v>
      </c>
      <c r="E338" s="167" t="s">
        <v>800</v>
      </c>
      <c r="F338" s="165" t="s">
        <v>481</v>
      </c>
      <c r="G338" s="168">
        <v>2</v>
      </c>
      <c r="H338" s="169"/>
      <c r="I338" s="169">
        <f>ROUND(G338*H338,2)</f>
        <v>0</v>
      </c>
      <c r="J338" s="170">
        <v>0</v>
      </c>
      <c r="K338" s="168">
        <f>G338*J338</f>
        <v>0</v>
      </c>
      <c r="L338" s="170">
        <v>0</v>
      </c>
      <c r="M338" s="168">
        <f>G338*L338</f>
        <v>0</v>
      </c>
      <c r="N338" s="171">
        <v>21</v>
      </c>
      <c r="O338" s="172">
        <v>64</v>
      </c>
      <c r="P338" s="13" t="s">
        <v>118</v>
      </c>
    </row>
    <row r="339" spans="1:16" s="13" customFormat="1" ht="13.5" customHeight="1">
      <c r="A339" s="165" t="s">
        <v>801</v>
      </c>
      <c r="B339" s="165" t="s">
        <v>113</v>
      </c>
      <c r="C339" s="165" t="s">
        <v>271</v>
      </c>
      <c r="D339" s="166" t="s">
        <v>802</v>
      </c>
      <c r="E339" s="167" t="s">
        <v>803</v>
      </c>
      <c r="F339" s="165" t="s">
        <v>481</v>
      </c>
      <c r="G339" s="168">
        <v>7</v>
      </c>
      <c r="H339" s="169"/>
      <c r="I339" s="169">
        <f>ROUND(G339*H339,2)</f>
        <v>0</v>
      </c>
      <c r="J339" s="170">
        <v>0</v>
      </c>
      <c r="K339" s="168">
        <f>G339*J339</f>
        <v>0</v>
      </c>
      <c r="L339" s="170">
        <v>0</v>
      </c>
      <c r="M339" s="168">
        <f>G339*L339</f>
        <v>0</v>
      </c>
      <c r="N339" s="171">
        <v>21</v>
      </c>
      <c r="O339" s="172">
        <v>64</v>
      </c>
      <c r="P339" s="13" t="s">
        <v>118</v>
      </c>
    </row>
    <row r="340" spans="1:16" s="13" customFormat="1" ht="13.5" customHeight="1">
      <c r="A340" s="165" t="s">
        <v>804</v>
      </c>
      <c r="B340" s="165" t="s">
        <v>113</v>
      </c>
      <c r="C340" s="165" t="s">
        <v>271</v>
      </c>
      <c r="D340" s="166" t="s">
        <v>805</v>
      </c>
      <c r="E340" s="167" t="s">
        <v>806</v>
      </c>
      <c r="F340" s="165" t="s">
        <v>481</v>
      </c>
      <c r="G340" s="168">
        <v>7</v>
      </c>
      <c r="H340" s="169"/>
      <c r="I340" s="169">
        <f>ROUND(G340*H340,2)</f>
        <v>0</v>
      </c>
      <c r="J340" s="170">
        <v>0</v>
      </c>
      <c r="K340" s="168">
        <f>G340*J340</f>
        <v>0</v>
      </c>
      <c r="L340" s="170">
        <v>0</v>
      </c>
      <c r="M340" s="168">
        <f>G340*L340</f>
        <v>0</v>
      </c>
      <c r="N340" s="171">
        <v>21</v>
      </c>
      <c r="O340" s="172">
        <v>64</v>
      </c>
      <c r="P340" s="13" t="s">
        <v>118</v>
      </c>
    </row>
    <row r="341" spans="2:16" s="142" customFormat="1" ht="12.75" customHeight="1">
      <c r="B341" s="138" t="s">
        <v>66</v>
      </c>
      <c r="D341" s="139" t="s">
        <v>807</v>
      </c>
      <c r="E341" s="139" t="s">
        <v>808</v>
      </c>
      <c r="I341" s="140">
        <f>I342</f>
        <v>0</v>
      </c>
      <c r="K341" s="141">
        <f>K342</f>
        <v>0</v>
      </c>
      <c r="M341" s="141">
        <f>M342</f>
        <v>0</v>
      </c>
      <c r="P341" s="139" t="s">
        <v>109</v>
      </c>
    </row>
    <row r="342" spans="2:16" s="142" customFormat="1" ht="12.75" customHeight="1">
      <c r="B342" s="143" t="s">
        <v>66</v>
      </c>
      <c r="D342" s="144" t="s">
        <v>809</v>
      </c>
      <c r="E342" s="144" t="s">
        <v>810</v>
      </c>
      <c r="I342" s="145">
        <f>I343</f>
        <v>0</v>
      </c>
      <c r="K342" s="146">
        <f>K343</f>
        <v>0</v>
      </c>
      <c r="M342" s="146">
        <f>M343</f>
        <v>0</v>
      </c>
      <c r="P342" s="144" t="s">
        <v>112</v>
      </c>
    </row>
    <row r="343" spans="1:16" s="13" customFormat="1" ht="24" customHeight="1">
      <c r="A343" s="165" t="s">
        <v>811</v>
      </c>
      <c r="B343" s="165" t="s">
        <v>113</v>
      </c>
      <c r="C343" s="165" t="s">
        <v>271</v>
      </c>
      <c r="D343" s="166" t="s">
        <v>812</v>
      </c>
      <c r="E343" s="167" t="s">
        <v>813</v>
      </c>
      <c r="F343" s="165" t="s">
        <v>49</v>
      </c>
      <c r="G343" s="168">
        <v>5</v>
      </c>
      <c r="H343" s="169"/>
      <c r="I343" s="169">
        <f>ROUND(G343*H343,2)</f>
        <v>0</v>
      </c>
      <c r="J343" s="170">
        <v>0</v>
      </c>
      <c r="K343" s="168">
        <f>G343*J343</f>
        <v>0</v>
      </c>
      <c r="L343" s="170">
        <v>0</v>
      </c>
      <c r="M343" s="168">
        <f>G343*L343</f>
        <v>0</v>
      </c>
      <c r="N343" s="171">
        <v>21</v>
      </c>
      <c r="O343" s="172">
        <v>512</v>
      </c>
      <c r="P343" s="13" t="s">
        <v>118</v>
      </c>
    </row>
    <row r="344" spans="5:13" s="147" customFormat="1" ht="12.75" customHeight="1">
      <c r="E344" s="148" t="s">
        <v>91</v>
      </c>
      <c r="I344" s="149">
        <f>I14+I89+I315+I341</f>
        <v>0</v>
      </c>
      <c r="K344" s="150">
        <f>K14+K89+K315+K341</f>
        <v>15.4370999</v>
      </c>
      <c r="M344" s="150">
        <f>M14+M89+M315+M341</f>
        <v>17.323223000000006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8" workbookViewId="0" topLeftCell="A1">
      <selection activeCell="A1" sqref="A1"/>
    </sheetView>
  </sheetViews>
  <sheetFormatPr defaultColWidth="9.140625" defaultRowHeight="12.75" customHeight="1"/>
  <cols>
    <col min="1" max="16384" width="9.00390625" style="18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2015-10-06T07:40:14Z</dcterms:modified>
  <cp:category/>
  <cp:version/>
  <cp:contentType/>
  <cp:contentStatus/>
</cp:coreProperties>
</file>