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9005" windowHeight="11640" activeTab="0"/>
  </bookViews>
  <sheets>
    <sheet name="1. Krycí list " sheetId="1" r:id="rId1"/>
    <sheet name="2. Rekapitulace " sheetId="2" r:id="rId2"/>
    <sheet name="A1" sheetId="3" r:id="rId3"/>
    <sheet name="A2" sheetId="4" r:id="rId4"/>
    <sheet name="A3" sheetId="5" r:id="rId5"/>
    <sheet name="B1" sheetId="6" r:id="rId6"/>
    <sheet name="B2" sheetId="7" r:id="rId7"/>
    <sheet name="B3" sheetId="8" r:id="rId8"/>
  </sheets>
  <externalReferences>
    <externalReference r:id="rId11"/>
    <externalReference r:id="rId12"/>
  </externalReferences>
  <definedNames>
    <definedName name="Carmatury">"$ROZPOCET.$A$#REF!:$F$#REF!"</definedName>
    <definedName name="cisloobjektu">#REF!</definedName>
    <definedName name="cislostavby">#REF!</definedName>
    <definedName name="DATABASE" localSheetId="4">'A3'!$A$9:$H$105</definedName>
    <definedName name="DATABASE" localSheetId="7">'B3'!$A$9:$H$28</definedName>
    <definedName name="Datum">#REF!</definedName>
    <definedName name="Dil">#REF!</definedName>
    <definedName name="Do">'[2]STAVBA CELKEM'!#REF!</definedName>
    <definedName name="Dodavka">#REF!</definedName>
    <definedName name="Dodavka0">#REF!</definedName>
    <definedName name="Excel_BuiltIn__FilterDatabase_1">#REF!</definedName>
    <definedName name="Excel_BuiltIn__FilterDatabase_1_1">#REF!</definedName>
    <definedName name="Excel_BuiltIn__FilterDatabase_2">"$#REF!.$A$1:$F$1"</definedName>
    <definedName name="Excel_BuiltIn_Database_0">#REF!</definedName>
    <definedName name="Excel_BuiltIn_Print_Area_1_1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4">'A3'!$A$1:$H$138</definedName>
    <definedName name="_xlnm.Print_Area" localSheetId="7">'B3'!$A$1:$H$52</definedName>
    <definedName name="Od">'[2]STAVBA CELKEM'!#REF!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CH">#REF!</definedName>
    <definedName name="SloupecJC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armatury">"$#REF!.$A$1:$F$39"</definedName>
    <definedName name="Zarmatury_1">#REF!</definedName>
    <definedName name="Zhotovitel">#REF!</definedName>
    <definedName name="ZIZdodavka">#REF!</definedName>
    <definedName name="ZIZmontaze">#REF!</definedName>
    <definedName name="Zkotelna">#REF!</definedName>
    <definedName name="Znatery">#REF!</definedName>
    <definedName name="Zpotrubi">#REF!</definedName>
    <definedName name="Zstrojovna">#REF!</definedName>
    <definedName name="Ztelesa">#REF!</definedName>
  </definedNames>
  <calcPr fullCalcOnLoad="1"/>
</workbook>
</file>

<file path=xl/sharedStrings.xml><?xml version="1.0" encoding="utf-8"?>
<sst xmlns="http://schemas.openxmlformats.org/spreadsheetml/2006/main" count="941" uniqueCount="404">
  <si>
    <r>
      <t xml:space="preserve">RESTAUROVÁNÍ KOVANÉ VSTUPNÍ MŘÍŽE, ZÁBRADLÍ PŘED MŘÍŽÍ , VNITŘNÍ ČÁST                    ZÁBRADLÍ NAD SCHODY, VNITŘNÍ KOVANÁ TÁHLA </t>
    </r>
    <r>
      <rPr>
        <i/>
        <sz val="9"/>
        <rFont val="Arial CE"/>
        <family val="2"/>
      </rPr>
      <t xml:space="preserve">- popis viz. </t>
    </r>
    <r>
      <rPr>
        <b/>
        <i/>
        <sz val="9"/>
        <rFont val="Arial CE"/>
        <family val="2"/>
      </rPr>
      <t xml:space="preserve">ozn. r                                                                                     </t>
    </r>
    <r>
      <rPr>
        <i/>
        <sz val="9"/>
        <rFont val="Arial CE"/>
        <family val="2"/>
      </rPr>
      <t xml:space="preserve">- kovářská práce,konstrukce poškozená rzí, fragmenty mříží a zábradlí chybí nebo                    jsou uvolněné, mříž a zábardlí demontovat a restaurovat v dílně, postup restaurování                bude upřesněn po podrobné prohlídce, po opravě provést zpětnou montáž a opatřit               povrch nátěrem černou grafitovou barvou - kovářská čerň </t>
    </r>
  </si>
  <si>
    <r>
      <t xml:space="preserve">ROZPROSTŘENÍ ORNICE PLOCHY DO 500M2 TL. 10CM                                                               - </t>
    </r>
    <r>
      <rPr>
        <i/>
        <sz val="9"/>
        <rFont val="Arial CE"/>
        <family val="2"/>
      </rPr>
      <t>zpětné rozprostření sejmuté ornice v pásu kolem zásypu kačírkem</t>
    </r>
  </si>
  <si>
    <r>
      <t xml:space="preserve">VRTÁNÍ OTVORU DO PRŮMĚRU 10MM VE ZDIVU </t>
    </r>
    <r>
      <rPr>
        <i/>
        <sz val="9"/>
        <rFont val="Arial CE"/>
        <family val="2"/>
      </rPr>
      <t xml:space="preserve">- pro ukotvení spon do podkladu                                       </t>
    </r>
    <r>
      <rPr>
        <i/>
        <sz val="8"/>
        <rFont val="Arial CE"/>
        <family val="2"/>
      </rPr>
      <t xml:space="preserve">43 ks * 0, 1 * 2 = 8, 60 </t>
    </r>
  </si>
  <si>
    <t>VÁPENNO-CEMENTOVÝ POSTŘIK VNĚJŠÍCH STĚN PLOŠNĚ PROVÁDĚNÝ RUČNĚ</t>
  </si>
  <si>
    <t>VYROVNÁNÍ VNĚJŠÍCH STĚN MALTOU MVC DO TL. 10 MM</t>
  </si>
  <si>
    <r>
      <t xml:space="preserve">2.  etapa  - </t>
    </r>
    <r>
      <rPr>
        <b/>
        <sz val="10"/>
        <color indexed="10"/>
        <rFont val="Arial CE"/>
        <family val="2"/>
      </rPr>
      <t xml:space="preserve"> </t>
    </r>
    <r>
      <rPr>
        <b/>
        <sz val="11"/>
        <color indexed="10"/>
        <rFont val="Arial CE"/>
        <family val="2"/>
      </rPr>
      <t>INTERIÉR</t>
    </r>
  </si>
  <si>
    <r>
      <t>A -</t>
    </r>
    <r>
      <rPr>
        <sz val="9"/>
        <rFont val="Arial"/>
        <family val="2"/>
      </rPr>
      <t xml:space="preserve"> Rekonstrukce hrobky 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 EXTERIÉR</t>
    </r>
  </si>
  <si>
    <r>
      <t xml:space="preserve">B </t>
    </r>
    <r>
      <rPr>
        <sz val="9"/>
        <rFont val="Arial"/>
        <family val="2"/>
      </rPr>
      <t xml:space="preserve">- Rekonstrukce hrobky  - </t>
    </r>
    <r>
      <rPr>
        <b/>
        <sz val="10"/>
        <rFont val="Arial"/>
        <family val="2"/>
      </rPr>
      <t xml:space="preserve"> INTERIÉR</t>
    </r>
  </si>
  <si>
    <r>
      <t>VNĚJŠÍ OMÍTKA STĚN VÁPENNÁ ŠTUKOVÁ SLOŽITOSTI  IV</t>
    </r>
    <r>
      <rPr>
        <i/>
        <sz val="9"/>
        <rFont val="Arial CE"/>
        <family val="2"/>
      </rPr>
      <t xml:space="preserve">. </t>
    </r>
    <r>
      <rPr>
        <sz val="9"/>
        <rFont val="Arial CE"/>
        <family val="2"/>
      </rPr>
      <t xml:space="preserve">( JÁDRO + ŠTUK  ) </t>
    </r>
    <r>
      <rPr>
        <i/>
        <sz val="9"/>
        <rFont val="Arial CE"/>
        <family val="2"/>
      </rPr>
      <t xml:space="preserve">- </t>
    </r>
    <r>
      <rPr>
        <b/>
        <i/>
        <sz val="9"/>
        <rFont val="Arial CE"/>
        <family val="2"/>
      </rPr>
      <t xml:space="preserve">ozn. f                                         </t>
    </r>
    <r>
      <rPr>
        <i/>
        <sz val="9"/>
        <rFont val="Arial CE"/>
        <family val="2"/>
      </rPr>
      <t xml:space="preserve">- na výrobu maltové směsi bude použito hašené vápno uložené min. 2 měsíce po               vyhašení, složitost fasády určuje provedení repliky členění pásovou rustikou a svislými            dekoračními prvky v ploše nad středovou fasádní římsou, tvarování římsy                                                                                                 </t>
    </r>
    <r>
      <rPr>
        <i/>
        <sz val="8"/>
        <rFont val="Arial CE"/>
        <family val="2"/>
      </rPr>
      <t>( 5, 3 + 0, 15 ) * 2, 844 * 2 + 5, 45 * 1, 07 * 2 + 5, 45 * 0, 16 * 2 = 44, 41</t>
    </r>
  </si>
  <si>
    <t xml:space="preserve">PŘÍPLATEK ZA KAŽDÝ DEN POUŽITÍ OCHRANNÉ SÍTĚ ( TKANINY ) </t>
  </si>
  <si>
    <r>
      <t xml:space="preserve">DODÁVKA - TYČ OCEL NEREZ TŘ. 17240h9 D-8MM  </t>
    </r>
    <r>
      <rPr>
        <i/>
        <sz val="8"/>
        <rFont val="Arial CE"/>
        <family val="2"/>
      </rPr>
      <t>- dtto, část spon o větším průřezu tyče             15 * ( 0, 3 + 0, 1 * 2 ) * 1, 05 = 7, 875</t>
    </r>
  </si>
  <si>
    <r>
      <t xml:space="preserve">ZAPLNĚNÍ RÝH VE STĚNACH SPECIÁLNÍ MALTOU </t>
    </r>
    <r>
      <rPr>
        <i/>
        <sz val="9"/>
        <rFont val="Arial CE"/>
        <family val="2"/>
      </rPr>
      <t>- injektáž drážek,</t>
    </r>
    <r>
      <rPr>
        <b/>
        <i/>
        <sz val="9"/>
        <rFont val="Arial CE"/>
        <family val="2"/>
      </rPr>
      <t xml:space="preserve"> ozn. a                                                                  </t>
    </r>
    <r>
      <rPr>
        <i/>
        <sz val="8"/>
        <rFont val="Arial CE"/>
        <family val="2"/>
      </rPr>
      <t xml:space="preserve">( 0, 5 * 28 + 0, 3 * 15 ) * 0, 03 = 0, 555 </t>
    </r>
  </si>
  <si>
    <t>612 40-3300.1</t>
  </si>
  <si>
    <t>ÚKLID KOLEM OBJEKTU PO DOKONČENÍ REKONSTRUKCE V EXTERIÉRU</t>
  </si>
  <si>
    <r>
      <t>OSTATNÍ PRÁCE - OPRAVY SKRYTÝCH KONSTRUKCÍ A ÚPRAVY DETAILŮ DLE                  DODATEČNÝCH POŽADAVKŮ ZÁSTUPCE NPÚ                                                                                -</t>
    </r>
    <r>
      <rPr>
        <i/>
        <sz val="9"/>
        <rFont val="Arial CE"/>
        <family val="2"/>
      </rPr>
      <t xml:space="preserve">  vyčleněna jednotná částka 25.000,- Kč, účtování bude možné pouze pokud takové                   práce a dodávky vzniknou a musí být doloženy položkovým rozpočtem odsouhlase -                ným zástupcem investora</t>
    </r>
  </si>
  <si>
    <r>
      <t xml:space="preserve">OSTATNÍ PRÁCE - NESPECIFIKOVANÉ  RESTAURÁTORSKÉ PRÁCE  ZJIŠTĚNÉ                                    NA ZÁKLADĚ  DOPLŇUJÍCÍHO ODBORNÉHO PRŮZKUMU PŘI REALIZACI PRACÍ                         </t>
    </r>
    <r>
      <rPr>
        <i/>
        <sz val="9"/>
        <rFont val="Arial CE"/>
        <family val="2"/>
      </rPr>
      <t>-  vyčleněna jednotná částka 20.000,- Kč, účtování bude možné pouze pokud takové                   práce a dodávky vzniknou a musí být doloženy položkovým rozpočtem odsouhlase -                ným zástupcem investora  a NPÚ</t>
    </r>
  </si>
  <si>
    <r>
      <t xml:space="preserve">RESTAUROVÁNÍ SCHODŮ DO HROBKY  </t>
    </r>
    <r>
      <rPr>
        <i/>
        <sz val="9"/>
        <rFont val="Arial CE"/>
        <family val="2"/>
      </rPr>
      <t xml:space="preserve">- popis viz. </t>
    </r>
    <r>
      <rPr>
        <b/>
        <i/>
        <sz val="9"/>
        <rFont val="Arial CE"/>
        <family val="2"/>
      </rPr>
      <t xml:space="preserve">ozn. k                                                      </t>
    </r>
    <r>
      <rPr>
        <i/>
        <sz val="9"/>
        <rFont val="Arial CE"/>
        <family val="2"/>
      </rPr>
      <t>- schody silně znečištěné s vydrolením spár, provést základní očištění povrchu, vyčištění spár, chemickou cestou odstranit nečistoty, vyspárovat a povrch schodů konzervovat</t>
    </r>
  </si>
  <si>
    <r>
      <t>RESTAUROVÁNÍ A DOPLNĚNÍ MRAMOROVÉ DLAŽB</t>
    </r>
    <r>
      <rPr>
        <i/>
        <sz val="9"/>
        <rFont val="Arial CE"/>
        <family val="2"/>
      </rPr>
      <t xml:space="preserve">Y - popis viz. </t>
    </r>
    <r>
      <rPr>
        <b/>
        <i/>
        <sz val="9"/>
        <rFont val="Arial CE"/>
        <family val="2"/>
      </rPr>
      <t>ozn. l                                                        -</t>
    </r>
    <r>
      <rPr>
        <i/>
        <sz val="9"/>
        <rFont val="Arial CE"/>
        <family val="2"/>
      </rPr>
      <t xml:space="preserve"> dlažba uvolněná od podkladu, část dlaždic chybí, dlaždice demontovat, chemickou           cestou očistit, vyrovnat a stabilizovat podklad dlažby, zpětné osazení dlaždic do                      maltového lože, doplnit chybějící dlaždice, po mtž provést konzervaci povrchu směsí            přírodních vosků</t>
    </r>
  </si>
  <si>
    <r>
      <t>RESTAUROVÁNÍ KAMENNÝCH PILASTRŮ S PODSTAVCI VÝŠKY 6, 5 M, KÁMEN PÍSKO-     VEC -</t>
    </r>
    <r>
      <rPr>
        <i/>
        <sz val="9"/>
        <rFont val="Arial CE"/>
        <family val="2"/>
      </rPr>
      <t xml:space="preserve"> popis prací viz. </t>
    </r>
    <r>
      <rPr>
        <b/>
        <i/>
        <sz val="9"/>
        <rFont val="Arial CE"/>
        <family val="2"/>
      </rPr>
      <t>ozn. c),</t>
    </r>
    <r>
      <rPr>
        <i/>
        <sz val="9"/>
        <rFont val="Arial CE"/>
        <family val="2"/>
      </rPr>
      <t xml:space="preserve"> na části kce i dle </t>
    </r>
    <r>
      <rPr>
        <b/>
        <i/>
        <sz val="9"/>
        <rFont val="Arial CE"/>
        <family val="2"/>
      </rPr>
      <t>ozn. b) a d) (</t>
    </r>
    <r>
      <rPr>
        <b/>
        <i/>
        <sz val="8"/>
        <rFont val="Arial CE"/>
        <family val="2"/>
      </rPr>
      <t xml:space="preserve"> dle označení na výkresu )    </t>
    </r>
    <r>
      <rPr>
        <b/>
        <i/>
        <sz val="9"/>
        <rFont val="Arial CE"/>
        <family val="2"/>
      </rPr>
      <t xml:space="preserve">                                                    c</t>
    </r>
    <r>
      <rPr>
        <i/>
        <sz val="9"/>
        <rFont val="Arial CE"/>
        <family val="2"/>
      </rPr>
      <t xml:space="preserve">) povrchové zvětrání a znečištění povrchu konstrukce bez poškození, bude prove-                   deno celoplošné předzpevnění kamenných ploch před vlastním čištěním + celoploš-               né očištění povrchu mechanické i chemické, biosanace a celoplošné zpevnění                                  na bázi organo-křemičitanů, po dokončení opravy se provede závěrečná kozervace                     a hydrofogizace povrchu                                                                                                                               </t>
    </r>
    <r>
      <rPr>
        <b/>
        <i/>
        <sz val="9"/>
        <rFont val="Arial CE"/>
        <family val="2"/>
      </rPr>
      <t xml:space="preserve">b ) </t>
    </r>
    <r>
      <rPr>
        <i/>
        <sz val="9"/>
        <rFont val="Arial CE"/>
        <family val="2"/>
      </rPr>
      <t xml:space="preserve">na části konstrukce pilastrů je nutné oprava drobných poškození hran a rohů                                formou aplikace umělého pískovce na minerální bázi                                                                         </t>
    </r>
    <r>
      <rPr>
        <b/>
        <i/>
        <sz val="9"/>
        <rFont val="Arial CE"/>
        <family val="2"/>
      </rPr>
      <t>d )</t>
    </r>
    <r>
      <rPr>
        <i/>
        <sz val="9"/>
        <rFont val="Arial CE"/>
        <family val="2"/>
      </rPr>
      <t xml:space="preserve"> na lokálních plochách pilastrů se provede oprava povrchového zvětrání pískovce                   do hloubky 10 - 30 mm formou aplikace umělého pískovce na minerální bázi </t>
    </r>
  </si>
  <si>
    <r>
      <t>RESTAUROVÁNÍ ATIKOVÉ NÁSTAVBY S ŘÍMSOU A HRANOLOVÝMI SLOUPKY PO                STRANÁCH, KÁMEN PÍSKOVEC ) -</t>
    </r>
    <r>
      <rPr>
        <i/>
        <sz val="9"/>
        <rFont val="Arial CE"/>
        <family val="2"/>
      </rPr>
      <t xml:space="preserve"> popis prací viz. </t>
    </r>
    <r>
      <rPr>
        <b/>
        <i/>
        <sz val="9"/>
        <rFont val="Arial CE"/>
        <family val="2"/>
      </rPr>
      <t xml:space="preserve">ozn. c a d, </t>
    </r>
    <r>
      <rPr>
        <i/>
        <sz val="8"/>
        <rFont val="Arial CE"/>
        <family val="2"/>
      </rPr>
      <t>viz. předchozí položky</t>
    </r>
  </si>
  <si>
    <r>
      <t xml:space="preserve">RESTAUROVÁNÍ KAMENNÉ VÁZY - PÍSKOVEC VEDLE TYMPANONU </t>
    </r>
    <r>
      <rPr>
        <i/>
        <sz val="9"/>
        <rFont val="Arial CE"/>
        <family val="2"/>
      </rPr>
      <t xml:space="preserve">-  pravá strana                c) povrchové zvětrání a znečištění povrchu konstrukce bez poškození, bude prove-                   deno celoplošné předzpevnění kamenných ploch před vlastním čištěním + celoploš-               né očištění povrchu mechanické i chemické, biosanace a celoplošné zpevnění                                  na bázi organo-křemičitanů, po dokončení opravy se provede závěrečná kozervace                     a hydrofogizace povrchu                                                                                 </t>
    </r>
  </si>
  <si>
    <r>
      <t>VÝROBA A OSAZENÍ KOPIE KAMENNÉ VÁZY, KÁMEN PÍSKOVEC -</t>
    </r>
    <r>
      <rPr>
        <i/>
        <sz val="9"/>
        <rFont val="Arial CE"/>
        <family val="2"/>
      </rPr>
      <t xml:space="preserve"> na levé straně</t>
    </r>
  </si>
  <si>
    <r>
      <t xml:space="preserve">RESTAUROVÁNÍ ŠTÍTOVÉ NÁSTAVBY ( TYMPANONU ) S VOLUTAMI A KRUHOVÝM              STŘEDOVÝM VĚNCEM, KÁMEN PÍSKOVEC                                                                                        - </t>
    </r>
    <r>
      <rPr>
        <i/>
        <sz val="9"/>
        <rFont val="Arial CE"/>
        <family val="2"/>
      </rPr>
      <t xml:space="preserve">popis viz. </t>
    </r>
    <r>
      <rPr>
        <b/>
        <i/>
        <sz val="9"/>
        <rFont val="Arial CE"/>
        <family val="2"/>
      </rPr>
      <t xml:space="preserve">ozn. c a d, </t>
    </r>
    <r>
      <rPr>
        <i/>
        <sz val="9"/>
        <rFont val="Arial CE"/>
        <family val="2"/>
      </rPr>
      <t>viz. předchozí položk</t>
    </r>
    <r>
      <rPr>
        <i/>
        <sz val="8"/>
        <rFont val="Arial CE"/>
        <family val="2"/>
      </rPr>
      <t>y</t>
    </r>
  </si>
  <si>
    <r>
      <t xml:space="preserve">RESTAUROVÁNÍ PODSTAVCŮ SOCH PŘED VSTUPEM, KÁMEN PÍSKOVEC                             - </t>
    </r>
    <r>
      <rPr>
        <i/>
        <sz val="9"/>
        <rFont val="Arial CE"/>
        <family val="2"/>
      </rPr>
      <t xml:space="preserve"> popis prací viz. </t>
    </r>
    <r>
      <rPr>
        <b/>
        <i/>
        <sz val="9"/>
        <rFont val="Arial CE"/>
        <family val="2"/>
      </rPr>
      <t xml:space="preserve">ozn. c) a d) </t>
    </r>
    <r>
      <rPr>
        <b/>
        <i/>
        <sz val="8"/>
        <rFont val="Arial CE"/>
        <family val="2"/>
      </rPr>
      <t xml:space="preserve">( dle označení na výkresu )     </t>
    </r>
    <r>
      <rPr>
        <b/>
        <sz val="8"/>
        <rFont val="Arial CE"/>
        <family val="2"/>
      </rPr>
      <t xml:space="preserve">   </t>
    </r>
    <r>
      <rPr>
        <sz val="9"/>
        <rFont val="Arial CE"/>
        <family val="2"/>
      </rPr>
      <t xml:space="preserve">                                                         </t>
    </r>
    <r>
      <rPr>
        <i/>
        <sz val="9"/>
        <rFont val="Arial CE"/>
        <family val="2"/>
      </rPr>
      <t xml:space="preserve">c) povrchové zvětrání a znečištění povrchu konstrukce bez poškození, bude prove-                   deno celoplošné předzpevnění kamenných ploch před vlastním čištěním + celoploš-               né očištění povrchu mechanické i chemické, biosanace a celoplošné zpevnění                                  na bázi organo-křemičitanů, po dokončení opravy se provede závěrečná kozervace                     a hydrofogizace povrchu                                                                                                                                                                                                 d ) na lokálních plochách pilastrů se provede oprava povrchového zvětrání pískovce                   do hloubky 10 - 30 mm formou aplikace umělého pískovce na minerální bázi </t>
    </r>
  </si>
  <si>
    <r>
      <t xml:space="preserve">RESTAUROVÁNÍ PARAPETNÍCH ZÍDEK PO STRANÁCH HROBKY, KÁMEN PÍSKOVEC           </t>
    </r>
    <r>
      <rPr>
        <i/>
        <sz val="9"/>
        <rFont val="Arial CE"/>
        <family val="2"/>
      </rPr>
      <t xml:space="preserve">- popis prací viz. ozn. c + d  </t>
    </r>
    <r>
      <rPr>
        <i/>
        <sz val="8"/>
        <rFont val="Arial CE"/>
        <family val="2"/>
      </rPr>
      <t>( viz. předchozí položka )</t>
    </r>
    <r>
      <rPr>
        <i/>
        <sz val="9"/>
        <rFont val="Arial CE"/>
        <family val="2"/>
      </rPr>
      <t xml:space="preserve">  </t>
    </r>
    <r>
      <rPr>
        <sz val="9"/>
        <rFont val="Arial CE"/>
        <family val="2"/>
      </rPr>
      <t xml:space="preserve"> </t>
    </r>
  </si>
  <si>
    <t xml:space="preserve">PŘEMÍSTĚNÍ A OSAZENÍ SOCHY ŽENSKÉ POSTAVY, OČISTĚNÍ A KONZERVACE                                  POVRCHU </t>
  </si>
  <si>
    <r>
      <t>Stavba        :</t>
    </r>
    <r>
      <rPr>
        <b/>
        <sz val="10"/>
        <rFont val="Arial CE"/>
        <family val="2"/>
      </rPr>
      <t xml:space="preserve">    Kompletní rekonstrukce Liebiegovy hrobky na p. p. č. 2255/1,  k. ú. Liberec</t>
    </r>
  </si>
  <si>
    <t>Odborné restaurárorské práce</t>
  </si>
  <si>
    <t>x</t>
  </si>
  <si>
    <t>Bez pevné podlahy</t>
  </si>
  <si>
    <t xml:space="preserve">Program : PCSOFT,  Cenová soustava : ceníky ÚRS Praha a.s.  </t>
  </si>
  <si>
    <t xml:space="preserve"> </t>
  </si>
  <si>
    <t>celkem</t>
  </si>
  <si>
    <t>M2</t>
  </si>
  <si>
    <t>M</t>
  </si>
  <si>
    <t>HZS</t>
  </si>
  <si>
    <t>R O Z P O Č E T    S T A V B Y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</si>
  <si>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</si>
  <si>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</si>
  <si>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</si>
  <si>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</si>
  <si>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</si>
  <si>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</si>
  <si>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</si>
  <si>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REKAPITULACE ROZPOČTU</t>
  </si>
  <si>
    <t>Kód</t>
  </si>
  <si>
    <t>HSV</t>
  </si>
  <si>
    <t>Práce a dodávky HSV</t>
  </si>
  <si>
    <t>801-3</t>
  </si>
  <si>
    <t>Bourání a podchycování konstrukcí</t>
  </si>
  <si>
    <t>Úpravy povrchů vnějších</t>
  </si>
  <si>
    <t>Přesuny hmot HSV</t>
  </si>
  <si>
    <t>PSV</t>
  </si>
  <si>
    <t>Práce a dodávky PSV</t>
  </si>
  <si>
    <t>Klempířské konstrukce</t>
  </si>
  <si>
    <t>Práce a dodávky M</t>
  </si>
  <si>
    <t>Rekapitulace rozpočtu celkem ( HSV + PSV + M ) - bez DPH</t>
  </si>
  <si>
    <t xml:space="preserve">  </t>
  </si>
  <si>
    <t xml:space="preserve">    KRYCÍ LIST ROZPOČTU</t>
  </si>
  <si>
    <t>Název stavby</t>
  </si>
  <si>
    <t>JKSO</t>
  </si>
  <si>
    <t>EČO</t>
  </si>
  <si>
    <t>Místo</t>
  </si>
  <si>
    <t>Objednatel</t>
  </si>
  <si>
    <t>Projektant</t>
  </si>
  <si>
    <t>Zhotovitel</t>
  </si>
  <si>
    <t>bude vybrán na podkladě výběrového řízení</t>
  </si>
  <si>
    <t>Rozpočet číslo</t>
  </si>
  <si>
    <t>Zpracoval</t>
  </si>
  <si>
    <t xml:space="preserve">Datum : 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</si>
  <si>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</si>
  <si>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</si>
  <si>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</si>
  <si>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</si>
  <si>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</si>
  <si>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</si>
  <si>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</si>
  <si>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</si>
  <si>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</si>
  <si>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</si>
  <si>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</si>
  <si>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</si>
  <si>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</si>
  <si>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</si>
  <si>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</si>
  <si>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</si>
  <si>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8</t>
  </si>
  <si>
    <t>Práce přesčas</t>
  </si>
  <si>
    <t>13</t>
  </si>
  <si>
    <t>Zařízení staveniště</t>
  </si>
  <si>
    <t>2</t>
  </si>
  <si>
    <t>9</t>
  </si>
  <si>
    <t>14</t>
  </si>
  <si>
    <t>3</t>
  </si>
  <si>
    <t>10</t>
  </si>
  <si>
    <t>Kulturní památka</t>
  </si>
  <si>
    <t>15</t>
  </si>
  <si>
    <t>4</t>
  </si>
  <si>
    <t>11</t>
  </si>
  <si>
    <t>16</t>
  </si>
  <si>
    <t>5</t>
  </si>
  <si>
    <t>"M"</t>
  </si>
  <si>
    <t>17</t>
  </si>
  <si>
    <t>6</t>
  </si>
  <si>
    <t>18</t>
  </si>
  <si>
    <t>7</t>
  </si>
  <si>
    <t>ZRN (ř. 1-6)</t>
  </si>
  <si>
    <t>12</t>
  </si>
  <si>
    <t>DN (ř. 8-11)</t>
  </si>
  <si>
    <t>19</t>
  </si>
  <si>
    <t>NUS ( ř.  13 - 18 )</t>
  </si>
  <si>
    <t>20</t>
  </si>
  <si>
    <t>21</t>
  </si>
  <si>
    <t>Komplet.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</si>
  <si>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</si>
  <si>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</si>
  <si>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</si>
  <si>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</si>
  <si>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</si>
  <si>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</si>
  <si>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</si>
  <si>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</si>
  <si>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</si>
  <si>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</si>
  <si>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25</t>
  </si>
  <si>
    <t>26</t>
  </si>
  <si>
    <t>Cena s DPH ( ř. 23 - 25 )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</si>
  <si>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</si>
  <si>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</si>
  <si>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</si>
  <si>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</si>
  <si>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</si>
  <si>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</si>
  <si>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</si>
  <si>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</si>
  <si>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 xml:space="preserve">Nátěry </t>
  </si>
  <si>
    <t>Zemní práce</t>
  </si>
  <si>
    <t>Lešení a lešeňové konstrukce</t>
  </si>
  <si>
    <t>800-1</t>
  </si>
  <si>
    <t>1.</t>
  </si>
  <si>
    <t>Č.P.</t>
  </si>
  <si>
    <t>2.</t>
  </si>
  <si>
    <t>3.</t>
  </si>
  <si>
    <t>4.</t>
  </si>
  <si>
    <t>5.</t>
  </si>
  <si>
    <t>6.</t>
  </si>
  <si>
    <t>7.</t>
  </si>
  <si>
    <t>8.</t>
  </si>
  <si>
    <t>001</t>
  </si>
  <si>
    <t>KUS</t>
  </si>
  <si>
    <t>M3</t>
  </si>
  <si>
    <t>T</t>
  </si>
  <si>
    <t>003</t>
  </si>
  <si>
    <t>011</t>
  </si>
  <si>
    <t>155100091</t>
  </si>
  <si>
    <t>155100092</t>
  </si>
  <si>
    <t>SOU</t>
  </si>
  <si>
    <t>013</t>
  </si>
  <si>
    <t>ODVOZ SUTI NA SKLÁDKU DO 1KM</t>
  </si>
  <si>
    <t>015</t>
  </si>
  <si>
    <t>764</t>
  </si>
  <si>
    <t>783</t>
  </si>
  <si>
    <t>Zemní práce celkem</t>
  </si>
  <si>
    <t>Bourání konstrukcí</t>
  </si>
  <si>
    <t>Bourání konstrukcí celkem</t>
  </si>
  <si>
    <t>Úpravy povrchů vnějších celkem</t>
  </si>
  <si>
    <t>Různé dokončující konstrukce a práce</t>
  </si>
  <si>
    <t>Různé dokončující konstrukce a práce celkem</t>
  </si>
  <si>
    <t>Přesuny hmot HSV celkem</t>
  </si>
  <si>
    <t>800-764</t>
  </si>
  <si>
    <t>Klempířské konstrukce celkem</t>
  </si>
  <si>
    <t>800-783</t>
  </si>
  <si>
    <t>Nátěry</t>
  </si>
  <si>
    <t>Nátěry celkem</t>
  </si>
  <si>
    <t>Odborné restaurárorské práce celkem</t>
  </si>
  <si>
    <t>Lešení a lešeňové konstrukce celkem</t>
  </si>
  <si>
    <t>112 20-1101</t>
  </si>
  <si>
    <t>121 11-20011</t>
  </si>
  <si>
    <r>
      <t xml:space="preserve">ODSTRANĚNÍ PAŘEZŮ PRŮMĚRU PŘES 100 DO  300MM S NALOŽENÍM NA DOPRAV -     NÍ PROSŘEDEK    </t>
    </r>
    <r>
      <rPr>
        <i/>
        <sz val="8"/>
        <rFont val="Arial CE"/>
        <family val="2"/>
      </rPr>
      <t xml:space="preserve"> 1 + 1 + 1 = 3</t>
    </r>
  </si>
  <si>
    <r>
      <t xml:space="preserve">SEJMUTÍ ORNICE DO TL. 15CM  RUČNĚ S ODHOZEM DO 3M                                                      </t>
    </r>
    <r>
      <rPr>
        <i/>
        <sz val="8"/>
        <rFont val="Arial CE"/>
        <family val="2"/>
      </rPr>
      <t>0, 6 * (3, 25 * 2+ 0, 7 * 2 ) * 0, 1 = 0, 474</t>
    </r>
  </si>
  <si>
    <t>PŘÍPLATEK ZA LEPIVOST - HLOUBENÍ RÝH Š. 60 CM HORNINY TŘ. 3, RUČNĚ</t>
  </si>
  <si>
    <t>NAKLÁDÁNÍ VÝKOPKU OBJEMU DO 100M3 HORNINY TŘ. 1-4</t>
  </si>
  <si>
    <t>VODOROVNÉ PŘEMÍSTĚNÍ VÝKOPKU DO 10000 M HORNINY TŘ. 1-4</t>
  </si>
  <si>
    <t>PŘÍPLATEK ZA KAŽDÝCH DALŠÍCH 1000M HORNINY TŘ. 1-4</t>
  </si>
  <si>
    <t>ULOŽENÍ SYPANINY NA SKLÁDKU</t>
  </si>
  <si>
    <t>132 20-2101</t>
  </si>
  <si>
    <t>132 20-2109</t>
  </si>
  <si>
    <t>167 10-1101</t>
  </si>
  <si>
    <t>162 70-1105</t>
  </si>
  <si>
    <t>162 70-1109</t>
  </si>
  <si>
    <t>171 20-1201</t>
  </si>
  <si>
    <t>171 20-1211</t>
  </si>
  <si>
    <t>174 10-1101</t>
  </si>
  <si>
    <t>182 30-1121</t>
  </si>
  <si>
    <t>162 30-1421</t>
  </si>
  <si>
    <t>VODOROVNÉ PŘEMÍSTĚNÍ PAŘEZU PRŮMĚRU DO 30 CM DO VZDÁLENOSTI 5 KM</t>
  </si>
  <si>
    <t>162 30-1921</t>
  </si>
  <si>
    <t>PŘÍPLATEK ZA VODOROVNÉ PŘEMÍSTĚNÍ PAŘEZU D -30 CM ZA DALŠÍCH 5 KM</t>
  </si>
  <si>
    <r>
      <t xml:space="preserve">POPLATEK ZA SKLÁDKOVNÉ - ZEMINA                                                                                               </t>
    </r>
    <r>
      <rPr>
        <i/>
        <sz val="8"/>
        <rFont val="Arial CE"/>
        <family val="2"/>
      </rPr>
      <t xml:space="preserve"> 2, 844 * 1, 6 = 4, 55</t>
    </r>
  </si>
  <si>
    <r>
      <t xml:space="preserve">DODÁVKA - KAMENIVO TĚŽENÉ PRANÉ KAČÍREK FRAKCE 32-63MM                                     </t>
    </r>
    <r>
      <rPr>
        <i/>
        <sz val="8"/>
        <rFont val="Arial CE"/>
        <family val="2"/>
      </rPr>
      <t>2, 844 * 1, 8  = 5, 12</t>
    </r>
  </si>
  <si>
    <t>180 40-2112</t>
  </si>
  <si>
    <t>ZALOŽENÍ PARKOVÉHO TRÁVNÍKU VE SVAHU SKLONU DO 1:2</t>
  </si>
  <si>
    <t>005724000</t>
  </si>
  <si>
    <t>DODÁVKA - SMĚS TRAVNÍ PARKOVÁ SÍDLIŠTNÍ</t>
  </si>
  <si>
    <t>KG</t>
  </si>
  <si>
    <r>
      <t xml:space="preserve">HLOUBENÍ RÝH Š. DO 0,6 M HORNINY TŘ. 3 PROVÁDĚNÉ RUČNĚ </t>
    </r>
    <r>
      <rPr>
        <i/>
        <sz val="9"/>
        <rFont val="Arial CE"/>
        <family val="2"/>
      </rPr>
      <t xml:space="preserve"> - </t>
    </r>
    <r>
      <rPr>
        <b/>
        <i/>
        <sz val="9"/>
        <rFont val="Arial CE"/>
        <family val="2"/>
      </rPr>
      <t xml:space="preserve">ozn. y           </t>
    </r>
    <r>
      <rPr>
        <i/>
        <sz val="9"/>
        <rFont val="Arial CE"/>
        <family val="2"/>
      </rPr>
      <t xml:space="preserve">            </t>
    </r>
    <r>
      <rPr>
        <i/>
        <sz val="8"/>
        <rFont val="Arial CE"/>
        <family val="2"/>
      </rPr>
      <t>0, 6 * 0, 6 * ( střed. vzdálenost poloměru oblouku 3, 25 * 2 + 0, 7 * 2 ) = 2, 844</t>
    </r>
  </si>
  <si>
    <r>
      <t xml:space="preserve">ZÁSYP ZHUTNĚNÝ RÝH </t>
    </r>
    <r>
      <rPr>
        <i/>
        <sz val="9"/>
        <rFont val="Arial CE"/>
        <family val="2"/>
      </rPr>
      <t xml:space="preserve">- dovezený materiál , </t>
    </r>
    <r>
      <rPr>
        <b/>
        <i/>
        <sz val="9"/>
        <rFont val="Arial CE"/>
        <family val="2"/>
      </rPr>
      <t xml:space="preserve">ozn. y      </t>
    </r>
    <r>
      <rPr>
        <i/>
        <sz val="9"/>
        <rFont val="Arial CE"/>
        <family val="2"/>
      </rPr>
      <t xml:space="preserve">                                                                             </t>
    </r>
    <r>
      <rPr>
        <i/>
        <sz val="8"/>
        <rFont val="Arial CE"/>
        <family val="2"/>
      </rPr>
      <t>0, 6 * 0, 6 * ( střed. vzdálenost poloměru oblouku 3, 25 * 2 + 0, 7 * 2 ) = 2, 844</t>
    </r>
  </si>
  <si>
    <r>
      <t>SEKÁNÍ RÝH VE ZDI CIHELNÉ 10X15M                                                                                               -</t>
    </r>
    <r>
      <rPr>
        <i/>
        <sz val="9"/>
        <rFont val="Arial CE"/>
        <family val="2"/>
      </rPr>
      <t xml:space="preserve"> odstranění pásu cihel nad soklem bočních zídek pro doplnění kamenného zdiva</t>
    </r>
  </si>
  <si>
    <r>
      <t>ŘEZÁNÍ SPÁRA Š. 30 MM A HL. 50MM -</t>
    </r>
    <r>
      <rPr>
        <i/>
        <sz val="9"/>
        <rFont val="Arial CE"/>
        <family val="2"/>
      </rPr>
      <t xml:space="preserve"> platí pro provedení drážek pro mtž kovových                spon ( v kameni, umělém kameni apod. ) </t>
    </r>
    <r>
      <rPr>
        <b/>
        <i/>
        <sz val="9"/>
        <rFont val="Arial CE"/>
        <family val="2"/>
      </rPr>
      <t xml:space="preserve">- ozn. a                                                                           </t>
    </r>
    <r>
      <rPr>
        <i/>
        <sz val="8"/>
        <rFont val="Arial CE"/>
        <family val="2"/>
      </rPr>
      <t>15 ks *  0, 5 m  + 15 ks * 0, 3 m = 12, 00</t>
    </r>
  </si>
  <si>
    <r>
      <t>SEKÁNÍ RÝH VE ZDI CIHELNÉ  3X7CM -</t>
    </r>
    <r>
      <rPr>
        <i/>
        <sz val="9"/>
        <rFont val="Arial CE"/>
        <family val="2"/>
      </rPr>
      <t xml:space="preserve"> dtto, ale drážky v cihelném zdivu                                           </t>
    </r>
    <r>
      <rPr>
        <i/>
        <sz val="8"/>
        <rFont val="Arial CE"/>
        <family val="2"/>
      </rPr>
      <t>13 ks * 0, 5 m = 6, 50</t>
    </r>
  </si>
  <si>
    <t>VNITROSTAVENIŠTNÍ DOPRAVA SUTI DO 10M</t>
  </si>
  <si>
    <t>VNITROSTAVENIŠTNÍ DOPRAVA SUTI ZA KAŽDÝCH DALŠÍCH 5M</t>
  </si>
  <si>
    <t>ODVOZ SUTI NA SKLÁDKU ZA KAŽDÝ DALŠÍ 1KM</t>
  </si>
  <si>
    <t>POPLATEK ZA SKLÁDKOVNÉ - STAVEBNÍ SUŤ A ODPAD</t>
  </si>
  <si>
    <t>BEZ POPLATKU ZA SKLÁDKOVNÉ - KOVOŠROT</t>
  </si>
  <si>
    <t>978 01-5391</t>
  </si>
  <si>
    <t>974 03-1154</t>
  </si>
  <si>
    <t>978 02-3251</t>
  </si>
  <si>
    <t>63 49-11143</t>
  </si>
  <si>
    <t>974 03-1122</t>
  </si>
  <si>
    <t>977 13-1112</t>
  </si>
  <si>
    <t>979 08-2111</t>
  </si>
  <si>
    <t>979 08-2121</t>
  </si>
  <si>
    <t>979 08-1111</t>
  </si>
  <si>
    <t>979 08-1121</t>
  </si>
  <si>
    <t>979 09-8231</t>
  </si>
  <si>
    <t>979 09-8239</t>
  </si>
  <si>
    <r>
      <t>OTLUČENÍ OMÍTKY VENKOVNÍCH STĚN MV,MVC DO 100%  S VYŠKRÁBÁNÍM SPÁR                      -</t>
    </r>
    <r>
      <rPr>
        <i/>
        <sz val="9"/>
        <rFont val="Arial CE"/>
        <family val="2"/>
      </rPr>
      <t xml:space="preserve"> </t>
    </r>
    <r>
      <rPr>
        <b/>
        <i/>
        <sz val="9"/>
        <rFont val="Arial CE"/>
        <family val="2"/>
      </rPr>
      <t>ozn. f</t>
    </r>
    <r>
      <rPr>
        <i/>
        <sz val="9"/>
        <rFont val="Arial CE"/>
        <family val="2"/>
      </rPr>
      <t xml:space="preserve"> , o případném zachování fragmentů původní omítky rozhodně zástupce NPÚ                 </t>
    </r>
    <r>
      <rPr>
        <i/>
        <sz val="8"/>
        <rFont val="Arial CE"/>
        <family val="2"/>
      </rPr>
      <t>( 5, 3 + 0, 15 ) * 2, 844 * 2 + 5, 45 * 1, 07 * 2 + 5, 45 * 0, 16 * 2 = 44, 41</t>
    </r>
  </si>
  <si>
    <r>
      <t xml:space="preserve">ODSPÁROVÁNÍ ZDIVA Z KAMENE REŽNÉ </t>
    </r>
    <r>
      <rPr>
        <i/>
        <sz val="9"/>
        <rFont val="Arial CE"/>
        <family val="2"/>
      </rPr>
      <t xml:space="preserve">- cca 50 % plochy soklu - </t>
    </r>
    <r>
      <rPr>
        <b/>
        <i/>
        <sz val="9"/>
        <rFont val="Arial CE"/>
        <family val="2"/>
      </rPr>
      <t xml:space="preserve">ozn. p                                       </t>
    </r>
    <r>
      <rPr>
        <i/>
        <sz val="8"/>
        <rFont val="Arial CE"/>
        <family val="2"/>
      </rPr>
      <t xml:space="preserve">16, 35 / 2 = 8, 175 </t>
    </r>
  </si>
  <si>
    <r>
      <t xml:space="preserve">OČIŠTĚNÍ VNĚJŠÍCH POVRCHŮ OMYTÍM TLAKOVOU VODOU </t>
    </r>
    <r>
      <rPr>
        <i/>
        <sz val="9"/>
        <rFont val="Arial CE"/>
        <family val="2"/>
      </rPr>
      <t xml:space="preserve">- po otlučení, </t>
    </r>
    <r>
      <rPr>
        <b/>
        <i/>
        <sz val="9"/>
        <rFont val="Arial CE"/>
        <family val="2"/>
      </rPr>
      <t>ozn. f</t>
    </r>
  </si>
  <si>
    <t>629 99-5101</t>
  </si>
  <si>
    <t>622 13-1101.1</t>
  </si>
  <si>
    <t>622 13-5001</t>
  </si>
  <si>
    <t>622 42-1145.1</t>
  </si>
  <si>
    <t>622 61-1132.1</t>
  </si>
  <si>
    <t>629 99-5102</t>
  </si>
  <si>
    <t xml:space="preserve">PŘÍPLATEK ZA RUČNÍ DOČIŠTĚNÍ OCELOVÝM KARTÁČEM </t>
  </si>
  <si>
    <t>OČIŠTĚNÍ VNĚJŠÍCH POVRCHŮ OMYTÍM TLAKOVOU VODOU</t>
  </si>
  <si>
    <r>
      <t xml:space="preserve">SPÁROVÁNÍ STARÝCH ZDÍ KAMENNÉHO KVÁDROVÉHO </t>
    </r>
    <r>
      <rPr>
        <i/>
        <sz val="9"/>
        <rFont val="Arial CE"/>
        <family val="2"/>
      </rPr>
      <t>- cca 50 % plochy soklu</t>
    </r>
    <r>
      <rPr>
        <i/>
        <sz val="9"/>
        <rFont val="Arial CE"/>
        <family val="2"/>
      </rPr>
      <t xml:space="preserve">                 </t>
    </r>
    <r>
      <rPr>
        <i/>
        <sz val="8"/>
        <rFont val="Arial CE"/>
        <family val="2"/>
      </rPr>
      <t xml:space="preserve">16, 35 / 2 = 8, 175 </t>
    </r>
  </si>
  <si>
    <r>
      <t xml:space="preserve">OČIŠTĚNÍ KAMENNÝCH ŘÍMS A ŠAMBRÁN                                                                                       </t>
    </r>
    <r>
      <rPr>
        <i/>
        <sz val="9"/>
        <rFont val="Arial CE"/>
        <family val="2"/>
      </rPr>
      <t xml:space="preserve">- platí pro očištění povrchu po demontáži oplechování říms hrobky                                             </t>
    </r>
    <r>
      <rPr>
        <i/>
        <sz val="8"/>
        <rFont val="Arial CE"/>
        <family val="2"/>
      </rPr>
      <t>7,25 * 0, 35 + 7, 6 * 0, 3 + 1, 6 * 0, 25 + 2, 5 * 0, 5 = 6, 47</t>
    </r>
  </si>
  <si>
    <r>
      <t>SPOJOVACÍ MŮSTEK VNĚJŠÍCH PLOCH PROVÁDĚNÝ RUČNĚ                                                -</t>
    </r>
    <r>
      <rPr>
        <i/>
        <sz val="9"/>
        <rFont val="Arial CE"/>
        <family val="2"/>
      </rPr>
      <t xml:space="preserve"> vyrovnání podkladu pod nové oplechování </t>
    </r>
  </si>
  <si>
    <r>
      <t>VYROVNÁNÍ VNĚJŠÍCH PLOCH TMELEM TL. 2MM</t>
    </r>
    <r>
      <rPr>
        <i/>
        <sz val="9"/>
        <rFont val="Arial CE"/>
        <family val="2"/>
      </rPr>
      <t xml:space="preserve">  - dtto</t>
    </r>
  </si>
  <si>
    <r>
      <t xml:space="preserve">VYROVNÁVACÍ VRSTVA MC Š. 15CM </t>
    </r>
    <r>
      <rPr>
        <i/>
        <sz val="9"/>
        <rFont val="Arial CE"/>
        <family val="2"/>
      </rPr>
      <t>- pod oplechování římsy v ploše fasády</t>
    </r>
  </si>
  <si>
    <t>216 90-4391</t>
  </si>
  <si>
    <t>627 45-2921</t>
  </si>
  <si>
    <t>311 21-1233</t>
  </si>
  <si>
    <t>622 90-2110</t>
  </si>
  <si>
    <t>622 13-1111</t>
  </si>
  <si>
    <t>622 13-5011</t>
  </si>
  <si>
    <t>629 13-5101</t>
  </si>
  <si>
    <r>
      <t xml:space="preserve">NÁTĚR VNĚJŠÍ OMÍTKY DVOJNÁSOBNÝ VYSOCE PRODYŠNÝM FASÁDNÍM NÁTĚREM,     VČETNĚ PODKLADNÍ PENETRACE </t>
    </r>
    <r>
      <rPr>
        <b/>
        <i/>
        <sz val="9"/>
        <rFont val="Arial CE"/>
        <family val="2"/>
      </rPr>
      <t>- ozn. f                                                                                      -</t>
    </r>
    <r>
      <rPr>
        <i/>
        <sz val="9"/>
        <rFont val="Arial CE"/>
        <family val="2"/>
      </rPr>
      <t xml:space="preserve"> provedení nátěru po vyzrání omítkoviny ( 4-5 týdnů ), výběr nátěru bude konzultován               se zástupcem NPÚ  </t>
    </r>
  </si>
  <si>
    <r>
      <t>OČIŠTĚNÍ VNĚJŠÍCH POVRCHŮ TRYSKÁNÍM PÍSKEM</t>
    </r>
    <r>
      <rPr>
        <b/>
        <i/>
        <sz val="9"/>
        <rFont val="Arial CE"/>
        <family val="2"/>
      </rPr>
      <t xml:space="preserve"> - ozn. p</t>
    </r>
    <r>
      <rPr>
        <sz val="9"/>
        <rFont val="Arial CE"/>
        <family val="2"/>
      </rPr>
      <t xml:space="preserve">                                                       -</t>
    </r>
    <r>
      <rPr>
        <i/>
        <sz val="9"/>
        <rFont val="Arial CE"/>
        <family val="2"/>
      </rPr>
      <t xml:space="preserve"> plocha kamenného soklu hrobky a plocha soklu pod bočními zídkami                                                    </t>
    </r>
    <r>
      <rPr>
        <i/>
        <sz val="8"/>
        <rFont val="Arial CE"/>
        <family val="2"/>
      </rPr>
      <t>( 1, 8 + 1, 4 ) / 2 * 2, 844 * 2 + 1, 4 * 1, 07 * 2 + pod bočními zídkami 1, 77 * 1 , 2 * 2 = 16, 35</t>
    </r>
  </si>
  <si>
    <r>
      <t xml:space="preserve">ZDIVO NADZÁKLADOVÉ ŘÁDKOVÉ NA MC 10 </t>
    </r>
    <r>
      <rPr>
        <i/>
        <sz val="8"/>
        <rFont val="Arial CE"/>
        <family val="2"/>
      </rPr>
      <t>- doplnění pásu zdiva pod bočními zídkami                 0, 15 * 0 ,1 * 1, 77 * 2 = 0,0 53</t>
    </r>
  </si>
  <si>
    <r>
      <t xml:space="preserve">MTŽ LEŠEŇOVÉ PODLAHY S PŘÍČNÍKY A PODÉLNÍKY VE VÝŠCE DO 10M                               - </t>
    </r>
    <r>
      <rPr>
        <i/>
        <sz val="8"/>
        <rFont val="Arial CE"/>
        <family val="2"/>
      </rPr>
      <t>pracovní podlaha nad střechou kotvená do lešení pro opravu zadní stěny tympanonu</t>
    </r>
  </si>
  <si>
    <t>PŘÍPLATEK ZA KAŽDÝ MĚSÍC POUŽITÍ LEŠEŇOVÉ PODLAHY K CENĚ POL. 21 AŽ 23</t>
  </si>
  <si>
    <t xml:space="preserve">DMTŽ LEŠEŇOVÉ PODLAHY S PŘÍČNÍKY A PODÉLNÍKY VE VÝŠCE DO 10M      </t>
  </si>
  <si>
    <t>MTŽ OCHRANNÁ SÍŤ ( TKANINA ) NA LEŠENÍ</t>
  </si>
  <si>
    <t>DMTŽ OCHRANNÁ SÍŤ ( TKANINA ) NA LEŠENÍ</t>
  </si>
  <si>
    <t>943 95-5021</t>
  </si>
  <si>
    <t>943 95-5191</t>
  </si>
  <si>
    <t>943 95-5821</t>
  </si>
  <si>
    <t>944 51-1111</t>
  </si>
  <si>
    <t>944 51-1211</t>
  </si>
  <si>
    <t>944 51-1811</t>
  </si>
  <si>
    <t>941 11-1111</t>
  </si>
  <si>
    <r>
      <t xml:space="preserve">MTŽ LEŠENÍ ŘADOVÉ TRUBKOVÉ LEHKÉ S PODLAHAMI Š. 0,9M A VÝŠKY DO 10M                        - </t>
    </r>
    <r>
      <rPr>
        <i/>
        <sz val="9"/>
        <rFont val="Arial CE"/>
        <family val="2"/>
      </rPr>
      <t xml:space="preserve">pro práce stavební i restaurátorské                                                                                                    ( </t>
    </r>
    <r>
      <rPr>
        <i/>
        <sz val="8"/>
        <rFont val="Arial CE"/>
        <family val="2"/>
      </rPr>
      <t xml:space="preserve">2, 85 * 2 + 1, 1 * 2 ) * ( 7 + 7 ,6 ) / 2 + ( 6, 72 + 1, 2 * 2 ) * 6, 42 + 2, 82 * 2, 4 = 122, 988  </t>
    </r>
  </si>
  <si>
    <t>941 11-1211</t>
  </si>
  <si>
    <t>941 11-1811</t>
  </si>
  <si>
    <t xml:space="preserve">DMTŽ LEŠENÍ ŘADOVÉ TRUBKOVÉ LEHKÉ S PODLAHAMI Š. 0,9M A VÝŠKY DO 10M                        </t>
  </si>
  <si>
    <r>
      <t xml:space="preserve">PŘÍPLATEK ZA KAŽDÝ DEN POUŽITÍ LEŠENÍ K POLOŽCE 941 11-1111                                  </t>
    </r>
    <r>
      <rPr>
        <i/>
        <sz val="8"/>
        <rFont val="Arial CE"/>
        <family val="2"/>
      </rPr>
      <t>122, 988 * 90 = 11 068 , 92</t>
    </r>
  </si>
  <si>
    <t>953 94-3112</t>
  </si>
  <si>
    <r>
      <t xml:space="preserve">DODÁVKA - TYČ OCEL NEREZ TŘ. 17240h9 D-6 MM </t>
    </r>
    <r>
      <rPr>
        <b/>
        <i/>
        <sz val="9"/>
        <rFont val="Arial CE"/>
        <family val="2"/>
      </rPr>
      <t xml:space="preserve"> - viz. popis ozn. a                                    </t>
    </r>
    <r>
      <rPr>
        <i/>
        <sz val="8"/>
        <rFont val="Arial CE"/>
        <family val="2"/>
      </rPr>
      <t>28 * ( 0, 5 + 0, 1 * 2 ) * 1, 05 = 20, 58</t>
    </r>
  </si>
  <si>
    <r>
      <t xml:space="preserve">OSAZENÍ VÝROBKU HMOTNOSTI DO 5KG/KUS DO ZDIVA </t>
    </r>
    <r>
      <rPr>
        <i/>
        <sz val="9"/>
        <rFont val="Arial CE"/>
        <family val="2"/>
      </rPr>
      <t xml:space="preserve">- kotevní spony, </t>
    </r>
    <r>
      <rPr>
        <b/>
        <i/>
        <sz val="9"/>
        <rFont val="Arial CE"/>
        <family val="2"/>
      </rPr>
      <t xml:space="preserve">ozn. a                </t>
    </r>
    <r>
      <rPr>
        <i/>
        <sz val="8"/>
        <rFont val="Arial CE"/>
        <family val="2"/>
      </rPr>
      <t>28 ks délka 50 + 10 + 10 = 70 cm + 15 ks délka 30 + 10 + 10 = 50 cm</t>
    </r>
  </si>
  <si>
    <r>
      <t>ZAKRYTÍ KONSTRUKCÍ FÓLIE PE + PÁSKA</t>
    </r>
    <r>
      <rPr>
        <i/>
        <sz val="9"/>
        <rFont val="Arial CE"/>
        <family val="2"/>
      </rPr>
      <t xml:space="preserve"> - ochrana střešní krytiny proti znečištění</t>
    </r>
  </si>
  <si>
    <r>
      <t xml:space="preserve">ZAKRYTÍ KONSTRUKCÍ FÓLIE PE + PÁSKA - </t>
    </r>
    <r>
      <rPr>
        <i/>
        <sz val="9"/>
        <rFont val="Arial CE"/>
        <family val="2"/>
      </rPr>
      <t>ochrana kamene soklu proti znečištění</t>
    </r>
  </si>
  <si>
    <t>KPL</t>
  </si>
  <si>
    <t>619 99-1011</t>
  </si>
  <si>
    <t>959 99 - R1</t>
  </si>
  <si>
    <t>959 99 - R2</t>
  </si>
  <si>
    <t>PŘESUN HMOT PRO OPRAVY A ÚDRŽBU OBJEKTŮ VÝŠKY DO 25M</t>
  </si>
  <si>
    <t>999 28-1111</t>
  </si>
  <si>
    <t>DMTŽ OPLECHOVÁNÍ ŘÍMS RŠ. DO 500 MM</t>
  </si>
  <si>
    <t>DMTŽ OPLECHOVÁNÍ ŘÍMS RŠ. DO 330 MM</t>
  </si>
  <si>
    <r>
      <t xml:space="preserve">DMTŽ OPLECHOVÁNÍ ŘÍMS RŠ. DO 330 MM </t>
    </r>
    <r>
      <rPr>
        <i/>
        <sz val="9"/>
        <rFont val="Arial CE"/>
        <family val="2"/>
      </rPr>
      <t>- spodní římsa tympanonu</t>
    </r>
  </si>
  <si>
    <r>
      <t xml:space="preserve">DMTŽ OPLECHOVÁNÍ ZDÍ RŠ. 500 mm </t>
    </r>
    <r>
      <rPr>
        <i/>
        <sz val="9"/>
        <rFont val="Arial CE"/>
        <family val="2"/>
      </rPr>
      <t xml:space="preserve">- vrchol tympanonu </t>
    </r>
  </si>
  <si>
    <r>
      <t>OPLECHOVÁNÍ ŘÍMS PLECH ZN ( ZVĚTRALÝ ) RŠ. 350 MM  -</t>
    </r>
    <r>
      <rPr>
        <i/>
        <sz val="9"/>
        <rFont val="Arial CE"/>
        <family val="2"/>
      </rPr>
      <t xml:space="preserve"> ozn. a</t>
    </r>
  </si>
  <si>
    <r>
      <t xml:space="preserve">OPLECHOVÁNÍ ŘÍMS PLECH ZN / ZVĚTRALÝ ) RŠ. 330 MM </t>
    </r>
    <r>
      <rPr>
        <i/>
        <sz val="9"/>
        <rFont val="Arial CE"/>
        <family val="2"/>
      </rPr>
      <t xml:space="preserve"> - ozn. b</t>
    </r>
  </si>
  <si>
    <r>
      <t xml:space="preserve">OPLECHOVÁNÍ ŘÍMS PLECH ZN ( ZVĚTRALÝ ) RŠ. 330 MM </t>
    </r>
    <r>
      <rPr>
        <i/>
        <sz val="9"/>
        <rFont val="Arial CE"/>
        <family val="2"/>
      </rPr>
      <t xml:space="preserve"> - ozn. c</t>
    </r>
  </si>
  <si>
    <r>
      <t xml:space="preserve">OPLECHOVÁNÍ ZDÍ PLECH ZN ( ZVĚTRALÝ )  RŠ. 750 MM </t>
    </r>
    <r>
      <rPr>
        <i/>
        <sz val="9"/>
        <rFont val="Arial CE"/>
        <family val="2"/>
      </rPr>
      <t xml:space="preserve"> - ozn. d</t>
    </r>
  </si>
  <si>
    <r>
      <t xml:space="preserve">OPLECHOVÁNÍ ŘÍMS PLECH ZN ( ZVĚTRALÝ ) RŠ.250 MM </t>
    </r>
    <r>
      <rPr>
        <i/>
        <sz val="9"/>
        <rFont val="Arial CE"/>
        <family val="2"/>
      </rPr>
      <t xml:space="preserve"> - ozn. e</t>
    </r>
  </si>
  <si>
    <t>764 99  - R1</t>
  </si>
  <si>
    <t>ÚPRAVY TVARU OPLECHOVÁNÍ ŘÍMS V MÍSTĚ OSAZENÍ ARCHITEKT. PRVKŮ</t>
  </si>
  <si>
    <t>764 99 - R2</t>
  </si>
  <si>
    <r>
      <t>ÚPRAVA SPOJENÍ PLECHU CU/ZN -</t>
    </r>
    <r>
      <rPr>
        <i/>
        <sz val="8"/>
        <rFont val="Arial CE"/>
        <family val="2"/>
      </rPr>
      <t xml:space="preserve"> v místě styku s již provedeným plechováním střechy</t>
    </r>
  </si>
  <si>
    <t>764 99 - R3</t>
  </si>
  <si>
    <t xml:space="preserve">OSTATNÍ MATERIÁL - KLEMPÍŘSKÝ TMEL  </t>
  </si>
  <si>
    <t>PŘESUN HMOT KLEMPÍŘSKÉ KCE OBJEKT  VÝŠKY DO 12 M</t>
  </si>
  <si>
    <t>764 42-1870</t>
  </si>
  <si>
    <t>764 42-1850</t>
  </si>
  <si>
    <t>764 43-0840</t>
  </si>
  <si>
    <t>764 52-1560</t>
  </si>
  <si>
    <t>764 52-1550</t>
  </si>
  <si>
    <t>764 52-1540</t>
  </si>
  <si>
    <t>764 53-0560</t>
  </si>
  <si>
    <t>998 76-4102</t>
  </si>
  <si>
    <t>ODSTRANĚNÍ NÁTĚRU ZK OŠKRABÁNÍM</t>
  </si>
  <si>
    <r>
      <t xml:space="preserve">NÁTĚR SYNTETICKÝ KDK MATNÝ 1XANTIKORO + 1X ZÁKLAD +2X NÁTĚR </t>
    </r>
    <r>
      <rPr>
        <b/>
        <i/>
        <sz val="9"/>
        <rFont val="Arial CE"/>
        <family val="2"/>
      </rPr>
      <t xml:space="preserve">- ozn. t                </t>
    </r>
    <r>
      <rPr>
        <i/>
        <sz val="9"/>
        <rFont val="Arial CE"/>
        <family val="2"/>
      </rPr>
      <t>- drobné kovové prvky v ploše exteriérových ploch  ( kotvy, kleště apod. )</t>
    </r>
  </si>
  <si>
    <t>783 22-1122</t>
  </si>
  <si>
    <t>783 20-1811</t>
  </si>
  <si>
    <r>
      <t xml:space="preserve">RESTAUROVÁNÍ OSTĚNÍ VSTUPU S LISTOVÝM DEKOREM A ARCHIVOLTOU, KÁMEN       PÍSKOVEC </t>
    </r>
    <r>
      <rPr>
        <i/>
        <sz val="9"/>
        <rFont val="Arial CE"/>
        <family val="2"/>
      </rPr>
      <t>- popis prací viz.</t>
    </r>
    <r>
      <rPr>
        <b/>
        <i/>
        <sz val="9"/>
        <rFont val="Arial CE"/>
        <family val="2"/>
      </rPr>
      <t xml:space="preserve"> ozn. c)               </t>
    </r>
    <r>
      <rPr>
        <i/>
        <sz val="9"/>
        <rFont val="Arial CE"/>
        <family val="2"/>
      </rPr>
      <t xml:space="preserve">                                                                                      -  povrchové zvětrání a znečištění povrchu konstrukce bez poškození, bude prove -                    deno celoplošné předzpevnění kamenných ploch před vlastním čištěním + celoploš -              né očištění povrchu mechanické i chemické, biosanace a celoplošné zpevnění                                       na bázi organo-křemičitanů, po dokončení opravy se provede závěrečná kozervace                      a hydrofogizace povrchu                                                                  </t>
    </r>
  </si>
  <si>
    <r>
      <t xml:space="preserve">RESTAUROVÁNÍ HLAVNÍHO KLENÁKU NAD VSTUPEM, KÁMEN PÍSKOVEC                                        </t>
    </r>
    <r>
      <rPr>
        <i/>
        <sz val="9"/>
        <rFont val="Arial CE"/>
        <family val="2"/>
      </rPr>
      <t xml:space="preserve">- popis prací viz. </t>
    </r>
    <r>
      <rPr>
        <b/>
        <i/>
        <sz val="9"/>
        <rFont val="Arial CE"/>
        <family val="2"/>
      </rPr>
      <t xml:space="preserve">ozn. c, </t>
    </r>
    <r>
      <rPr>
        <i/>
        <sz val="9"/>
        <rFont val="Arial CE"/>
        <family val="2"/>
      </rPr>
      <t>dtto, předchozí položka</t>
    </r>
  </si>
  <si>
    <r>
      <t xml:space="preserve">RESTAUROVÁNÍ CVIKLŮ S LISTOVÝM DEKOREM, KÁMEN PÍSKOVEC                                      </t>
    </r>
    <r>
      <rPr>
        <i/>
        <sz val="9"/>
        <rFont val="Arial CE"/>
        <family val="2"/>
      </rPr>
      <t xml:space="preserve">- popis prací viz. </t>
    </r>
    <r>
      <rPr>
        <b/>
        <i/>
        <sz val="9"/>
        <rFont val="Arial CE"/>
        <family val="2"/>
      </rPr>
      <t>ozn. c,</t>
    </r>
    <r>
      <rPr>
        <i/>
        <sz val="9"/>
        <rFont val="Arial CE"/>
        <family val="2"/>
      </rPr>
      <t xml:space="preserve"> dtto, předchozí položka</t>
    </r>
  </si>
  <si>
    <r>
      <t>RESTAUROVÁNÍ NÁPISU NA ATICE ZE ZINKOVÉHO PLECHU                                                    -</t>
    </r>
    <r>
      <rPr>
        <i/>
        <sz val="9"/>
        <rFont val="Arial CE"/>
        <family val="2"/>
      </rPr>
      <t xml:space="preserve"> 14 písmen + 2 písmena nová výroba ( replika ), popis prací, viz. </t>
    </r>
    <r>
      <rPr>
        <b/>
        <i/>
        <sz val="9"/>
        <rFont val="Arial CE"/>
        <family val="2"/>
      </rPr>
      <t xml:space="preserve">ozn. n                                 </t>
    </r>
  </si>
  <si>
    <r>
      <t xml:space="preserve">REPLIKA ZÁVĚSNÉ KONZOLY S LUCERNOU NA PILASTRU </t>
    </r>
    <r>
      <rPr>
        <i/>
        <sz val="9"/>
        <rFont val="Arial CE"/>
        <family val="2"/>
      </rPr>
      <t xml:space="preserve"> - viz. </t>
    </r>
    <r>
      <rPr>
        <b/>
        <i/>
        <sz val="9"/>
        <rFont val="Arial CE"/>
        <family val="2"/>
      </rPr>
      <t xml:space="preserve">ozn. v        </t>
    </r>
    <r>
      <rPr>
        <i/>
        <sz val="9"/>
        <rFont val="Arial CE"/>
        <family val="2"/>
      </rPr>
      <t xml:space="preserve">                         - replika bude provedena dle dochované fotodokumentace a nákresů</t>
    </r>
  </si>
  <si>
    <t xml:space="preserve">OSTATNÍ PRÁCE - DOPLŇUJÍCÍ RESTAURÁTORSKÝ PRŮZKUM , VYPRACOVÁNÍ                 ZÁVĚREČNÉ RESTAURÁTORSKÉ ZPRÁVY, VČ. FOTODOKUMENTACE </t>
  </si>
  <si>
    <r>
      <t xml:space="preserve">OSTATNÍ PRÁCE - NESPECIFIKOVANÉ OPRAVY A RESTAURÁTORSKÉ PRÁCE                    ZJIŠTĚNÉ NA ZÁKLADĚ  DOPLŇUJÍCÍHO PRŮZKUMU PŘI REALIZACI PRACÍ                         </t>
    </r>
    <r>
      <rPr>
        <i/>
        <sz val="9"/>
        <rFont val="Arial CE"/>
        <family val="2"/>
      </rPr>
      <t>-  vyčleněna jednotná částka 20.000,- Kč, účtování bude možné pouze pokud takové                   práce a dodávky vzniknou a musí být doloženy položkovým rozpočtem odsouhlase -                ným zástupcem investora</t>
    </r>
  </si>
  <si>
    <t xml:space="preserve">OSTATNÍ PRÁCE - VNITROSTAVENIŠTNÍ PŘESUNY HMOT, ODVOZ ODPADŮ A SUTI          Z RESTAURÁTORSKÝCH PRACÍ DO 20 KM S ÚHRADOU POPLATKU ZA SKLÁDKOVNÉ </t>
  </si>
  <si>
    <t>622 - R1</t>
  </si>
  <si>
    <t>622 - R2</t>
  </si>
  <si>
    <t>622 - R3</t>
  </si>
  <si>
    <t>622 - R4</t>
  </si>
  <si>
    <t>622 - R5</t>
  </si>
  <si>
    <t>622 - R6</t>
  </si>
  <si>
    <t>622 - R7</t>
  </si>
  <si>
    <t>622 - R8</t>
  </si>
  <si>
    <t>622 - R9</t>
  </si>
  <si>
    <t>622 - R10</t>
  </si>
  <si>
    <t>622 - R11</t>
  </si>
  <si>
    <t>622 - R12</t>
  </si>
  <si>
    <t>622 - R13</t>
  </si>
  <si>
    <t>622 - R14</t>
  </si>
  <si>
    <t>622 - R15</t>
  </si>
  <si>
    <t>622 - R16</t>
  </si>
  <si>
    <t>622 - R17</t>
  </si>
  <si>
    <t>622 - R18</t>
  </si>
  <si>
    <r>
      <t>RESTAUROVÁNÍ HLAVNÍ ŘÍMSY NAD VSTUPEM ( ARCHITRÁV ), KÁMEN PÍSKOVEC            -</t>
    </r>
    <r>
      <rPr>
        <i/>
        <sz val="9"/>
        <rFont val="Arial CE"/>
        <family val="2"/>
      </rPr>
      <t xml:space="preserve"> popis prací viz.</t>
    </r>
    <r>
      <rPr>
        <b/>
        <i/>
        <sz val="9"/>
        <rFont val="Arial CE"/>
        <family val="2"/>
      </rPr>
      <t xml:space="preserve"> ozn. d + e  </t>
    </r>
    <r>
      <rPr>
        <b/>
        <i/>
        <sz val="8"/>
        <rFont val="Arial CE"/>
        <family val="2"/>
      </rPr>
      <t xml:space="preserve">( dle označení na výkresu )    </t>
    </r>
    <r>
      <rPr>
        <i/>
        <sz val="9"/>
        <rFont val="Arial CE"/>
        <family val="2"/>
      </rPr>
      <t xml:space="preserve">                                                                                                            </t>
    </r>
    <r>
      <rPr>
        <b/>
        <i/>
        <sz val="9"/>
        <rFont val="Arial CE"/>
        <family val="2"/>
      </rPr>
      <t xml:space="preserve">d) </t>
    </r>
    <r>
      <rPr>
        <i/>
        <sz val="9"/>
        <rFont val="Arial CE"/>
        <family val="2"/>
      </rPr>
      <t xml:space="preserve">oprava povrchového zvětrání pískovce do hloubky 10 - 30 mm formou aplikace                umělého pískovce na minerální bázi                                                                                                  </t>
    </r>
    <r>
      <rPr>
        <b/>
        <i/>
        <sz val="9"/>
        <rFont val="Arial CE"/>
        <family val="2"/>
      </rPr>
      <t xml:space="preserve">e) </t>
    </r>
    <r>
      <rPr>
        <i/>
        <sz val="9"/>
        <rFont val="Arial CE"/>
        <family val="2"/>
      </rPr>
      <t xml:space="preserve"> oprava povrchového zvětrání pískovce do hloubky 30 - 60 mm formou aplikace                umělého pískovce na minerální bázi                                                                                                      Součástí prací je i úprava dle ozn. c - povrchové zvětrání a znečištění povrchu                                     konstrukce bez poškození, bude provedeno celoplošné předzpevnění kamenných                        ploch před vlastním čištěním + celoplošné očištění povrchu mechanické i chemické,                     biosanace a celoplošné zpevnění na bázi organo-křemičitanů, po dokončení oprav                    se provede závěrečná kozervace a hydrofogizace povrchu                                                                                                 </t>
    </r>
  </si>
  <si>
    <r>
      <t xml:space="preserve">RESTAUROVÁNÍ  HLAVNÍ ŘÍMSY NA ZADNÍ ČÁSTI OBJEKTU                                                       </t>
    </r>
    <r>
      <rPr>
        <i/>
        <sz val="9"/>
        <rFont val="Arial CE"/>
        <family val="2"/>
      </rPr>
      <t>- popis viz.</t>
    </r>
    <r>
      <rPr>
        <b/>
        <i/>
        <sz val="9"/>
        <rFont val="Arial CE"/>
        <family val="2"/>
      </rPr>
      <t xml:space="preserve"> ozn. e</t>
    </r>
    <r>
      <rPr>
        <i/>
        <sz val="9"/>
        <rFont val="Arial CE"/>
        <family val="2"/>
      </rPr>
      <t xml:space="preserve">                                                                                                                                     e)  oprava povrchového zvětrání pískovce do hloubky 30 - 60 mm formou aplikace                umělého pískovce na minerální bázi                                                                                                      Součástí prací je i úprava dle ozn. c - povrchové zvětrání a znečištění povrchu                        konstrukce bez poškození, bude provedeno celoplošné předzpevnění kamenných                       ploch před vlastním čištěním + celoplošné očištění povrchu mechanické i chemické,                       biosanace a celoplošné zpevnění na bázi organo-křemičitanů, po dokončení oprav                       se provede závěrečná kozervace a hydrofogizace povrchu    </t>
    </r>
  </si>
  <si>
    <r>
      <t xml:space="preserve">Stavba    :    </t>
    </r>
    <r>
      <rPr>
        <b/>
        <sz val="9"/>
        <rFont val="Arial CE"/>
        <family val="2"/>
      </rPr>
      <t>Kompletní rekonstrukce Liebiegovy hrobky na p. p. č. 2255/1,  k. ú. Liberec</t>
    </r>
  </si>
  <si>
    <r>
      <t xml:space="preserve">Datum     :   </t>
    </r>
    <r>
      <rPr>
        <b/>
        <sz val="8"/>
        <rFont val="Arial CE"/>
        <family val="2"/>
      </rPr>
      <t xml:space="preserve"> 14. března 2014</t>
    </r>
  </si>
  <si>
    <t>Kompletní rekonstrukce Liebiegovy hrobky</t>
  </si>
  <si>
    <t>Část stavby</t>
  </si>
  <si>
    <t>Památkový objekt</t>
  </si>
  <si>
    <t>X</t>
  </si>
  <si>
    <t>Odborné restaurátorské práce</t>
  </si>
  <si>
    <t>V sestavě položek nejsou zahrnuty sochy andělů, které chybí - viz. ozn. x</t>
  </si>
  <si>
    <t xml:space="preserve">Poznámky :  </t>
  </si>
  <si>
    <t xml:space="preserve">prostoru staveniště -sklad na materiál, skládka sypkých hmot, zajištění a úhrada el. energie </t>
  </si>
  <si>
    <t>Zařízení staveniště obsahuje :   oplocení místa stavby, náklady spojené se zřízením</t>
  </si>
  <si>
    <t xml:space="preserve">a vody pro provedení stavby, označení stavby, bezpečnostní opatření staveniště dle ČSN </t>
  </si>
  <si>
    <t xml:space="preserve">Ocenění nákladů zařízení staveniště - viz. krycí list, řádek 13   </t>
  </si>
  <si>
    <t>943 21-1111</t>
  </si>
  <si>
    <r>
      <t xml:space="preserve">MTŽ LEŠENÍ PROSTOROVÉ RÁMOVÉ LEHKÉ S PODLAHAMI  VÝŠKY DO 10M                       </t>
    </r>
    <r>
      <rPr>
        <i/>
        <sz val="8"/>
        <rFont val="Arial CE"/>
        <family val="2"/>
      </rPr>
      <t>6 * 5, 5 = 33</t>
    </r>
  </si>
  <si>
    <t>943 21-1211</t>
  </si>
  <si>
    <t>943 21-1811</t>
  </si>
  <si>
    <t>DMTŽ LEŠENÍ PROSTOROVÉ RÁMOVÉ LEHKÉ S PODLAHAMI VÝŠKY DO 10M</t>
  </si>
  <si>
    <t>952 90-1114</t>
  </si>
  <si>
    <t>VYČIŠTĚNÍ BUDOV PODLAŽÍ VÝŠKY PŘES 4M</t>
  </si>
  <si>
    <t>619 99-1001</t>
  </si>
  <si>
    <r>
      <t>ZAKRYTÍ PODLAH FÓLIE PE + PÁSKA</t>
    </r>
    <r>
      <rPr>
        <i/>
        <sz val="9"/>
        <rFont val="Arial CE"/>
        <family val="2"/>
      </rPr>
      <t xml:space="preserve"> - alt. textilní rohož</t>
    </r>
  </si>
  <si>
    <r>
      <t>ZAKRYTÍ KONSTRUKCÍ FÓLIE PE + PÁSKA</t>
    </r>
    <r>
      <rPr>
        <i/>
        <sz val="9"/>
        <rFont val="Arial CE"/>
        <family val="2"/>
      </rPr>
      <t xml:space="preserve"> - ochrana sochy, mříže, zábradlí atd.</t>
    </r>
  </si>
  <si>
    <r>
      <t>RESTAUROVÁNÍ DEGRADOVANÝCH ČÁSTÍ VÝZDOBY V PLOŠE STĚN S UMĚLÝM                 MRAMOREM</t>
    </r>
    <r>
      <rPr>
        <b/>
        <i/>
        <sz val="9"/>
        <rFont val="Arial CE"/>
        <family val="2"/>
      </rPr>
      <t xml:space="preserve"> </t>
    </r>
    <r>
      <rPr>
        <i/>
        <sz val="9"/>
        <rFont val="Arial CE"/>
        <family val="2"/>
      </rPr>
      <t>- doplnění pol. ozn.  i</t>
    </r>
  </si>
  <si>
    <r>
      <t>RESTAUROVÁNÍ KORPUSU SOCHY KRISTA</t>
    </r>
    <r>
      <rPr>
        <i/>
        <sz val="9"/>
        <rFont val="Arial CE"/>
        <family val="2"/>
      </rPr>
      <t xml:space="preserve"> - popis viz. </t>
    </r>
    <r>
      <rPr>
        <b/>
        <i/>
        <sz val="9"/>
        <rFont val="Arial CE"/>
        <family val="2"/>
      </rPr>
      <t xml:space="preserve">ozn. m       </t>
    </r>
    <r>
      <rPr>
        <i/>
        <sz val="9"/>
        <rFont val="Arial CE"/>
        <family val="2"/>
      </rPr>
      <t xml:space="preserve">                                          - materiál sádra s povrchovou úpravou, chemickou cestou odstranit nečistoty a staré          voskové emulze, lokální opravy soklu, doplnění ( rekonstrukce )  chybějících chodidel        sochy, po opravě provést konzervaci povrchu směsí přírodních vosků </t>
    </r>
  </si>
  <si>
    <t>922 - R9</t>
  </si>
  <si>
    <t>HSV celkem</t>
  </si>
  <si>
    <t>PSV celkem</t>
  </si>
  <si>
    <t>M celkem</t>
  </si>
  <si>
    <t>ZRN celkem                    ( hl. III )</t>
  </si>
  <si>
    <t>VRN celkem                      ( hl. VI )</t>
  </si>
  <si>
    <t>ZRN+VRN             (cena bez DPH)</t>
  </si>
  <si>
    <t>DPH 21%</t>
  </si>
  <si>
    <t>Cena celkem, vč. DPH</t>
  </si>
  <si>
    <t>CELKOVÁ REKAPITULACE ROZPOČTU  STAVBY</t>
  </si>
  <si>
    <t>P.č.</t>
  </si>
  <si>
    <t xml:space="preserve">Rekapitulace ceny stavby celkem </t>
  </si>
  <si>
    <t>Stavební objekt - část</t>
  </si>
  <si>
    <t>na p. č. 2255 / 1, k. ú. Liberec</t>
  </si>
  <si>
    <t>p.č. 2255 / 1, Liberec</t>
  </si>
  <si>
    <r>
      <t xml:space="preserve">Stavba    :    </t>
    </r>
    <r>
      <rPr>
        <b/>
        <sz val="9"/>
        <rFont val="Arial CE"/>
        <family val="2"/>
      </rPr>
      <t>Kompletní rekonstrukce Liebiegovy hrobky na  p. č. 2255 / 1 , k . Ú. Liberec</t>
    </r>
  </si>
  <si>
    <t>na p. č. 2255 / 1, k.ú. Liberec</t>
  </si>
  <si>
    <t>p.č. 2255/ 1, k.ú. Liberec</t>
  </si>
  <si>
    <t>Statutární město Liberec, nám. Dr. Beneše, Liberec</t>
  </si>
  <si>
    <t>Milan Vavruška, Zahradní 400/21, 460 01 Liberec 11</t>
  </si>
  <si>
    <r>
      <t xml:space="preserve">Objednatel : </t>
    </r>
    <r>
      <rPr>
        <b/>
        <sz val="8"/>
        <rFont val="Arial CE"/>
        <family val="2"/>
      </rPr>
      <t>Statutární město Liberec, nám. Dr. E. Beneše 1/1, 460 59 Liberec 1</t>
    </r>
  </si>
  <si>
    <t>Statutární město Liberec, nám. Dr. Beneše, Liberec 1</t>
  </si>
  <si>
    <r>
      <t xml:space="preserve">1.  etapa  - </t>
    </r>
    <r>
      <rPr>
        <b/>
        <sz val="11"/>
        <color indexed="10"/>
        <rFont val="Arial CE"/>
        <family val="2"/>
      </rPr>
      <t xml:space="preserve"> EXTERIÉR</t>
    </r>
  </si>
  <si>
    <r>
      <t xml:space="preserve">Objednatel :  </t>
    </r>
    <r>
      <rPr>
        <b/>
        <sz val="8"/>
        <rFont val="Arial CE"/>
        <family val="2"/>
      </rPr>
      <t>Statutární město Liberec, nám. Dr. E. Beneše 1/1, 460 59 Liberec 1</t>
    </r>
  </si>
  <si>
    <r>
      <t xml:space="preserve">Část :          </t>
    </r>
    <r>
      <rPr>
        <b/>
        <sz val="9"/>
        <rFont val="Arial CE"/>
        <family val="2"/>
      </rPr>
      <t xml:space="preserve"> 1. etapa - </t>
    </r>
    <r>
      <rPr>
        <b/>
        <sz val="10"/>
        <color indexed="10"/>
        <rFont val="Arial CE"/>
        <family val="2"/>
      </rPr>
      <t>EXTERIÉR</t>
    </r>
  </si>
  <si>
    <r>
      <t xml:space="preserve">Část stavby : </t>
    </r>
    <r>
      <rPr>
        <b/>
        <sz val="10"/>
        <rFont val="Arial CE"/>
        <family val="2"/>
      </rPr>
      <t xml:space="preserve">   1.etapa -</t>
    </r>
    <r>
      <rPr>
        <b/>
        <sz val="11"/>
        <color indexed="10"/>
        <rFont val="Arial CE"/>
        <family val="2"/>
      </rPr>
      <t xml:space="preserve"> EXTERIÉR</t>
    </r>
  </si>
  <si>
    <r>
      <t xml:space="preserve">Investor       :    Statutární město Liberec, nám. Dr. E. Beneše 1/1, 460 59 Liberec 1   </t>
    </r>
    <r>
      <rPr>
        <b/>
        <sz val="10"/>
        <rFont val="Arial CE"/>
        <family val="2"/>
      </rPr>
      <t xml:space="preserve">          </t>
    </r>
    <r>
      <rPr>
        <i/>
        <sz val="8"/>
        <rFont val="Arial CE"/>
        <family val="2"/>
      </rPr>
      <t xml:space="preserve">                                    Program : PCSOFT,  Cenová soustava : ceníky ÚRS Praha a.s.  </t>
    </r>
  </si>
  <si>
    <r>
      <t xml:space="preserve">Část :          </t>
    </r>
    <r>
      <rPr>
        <b/>
        <sz val="9"/>
        <rFont val="Arial CE"/>
        <family val="2"/>
      </rPr>
      <t xml:space="preserve"> 2. etapa </t>
    </r>
    <r>
      <rPr>
        <b/>
        <sz val="11"/>
        <color indexed="10"/>
        <rFont val="Arial CE"/>
        <family val="2"/>
      </rPr>
      <t>- INTERIÉR</t>
    </r>
  </si>
  <si>
    <r>
      <t xml:space="preserve">Objednatel :  </t>
    </r>
    <r>
      <rPr>
        <b/>
        <sz val="8"/>
        <rFont val="Arial CE"/>
        <family val="2"/>
      </rPr>
      <t>Statutární Město Liberec, nám. Dr. E. Beneše 1/1, 460 59 Liberec 1</t>
    </r>
  </si>
  <si>
    <r>
      <t xml:space="preserve">Část stavby : </t>
    </r>
    <r>
      <rPr>
        <b/>
        <sz val="10"/>
        <rFont val="Arial CE"/>
        <family val="2"/>
      </rPr>
      <t xml:space="preserve">   2.etapa</t>
    </r>
    <r>
      <rPr>
        <b/>
        <sz val="11"/>
        <color indexed="10"/>
        <rFont val="Arial CE"/>
        <family val="2"/>
      </rPr>
      <t xml:space="preserve"> - INTERIÉR</t>
    </r>
  </si>
  <si>
    <r>
      <t xml:space="preserve">Investor       :    Statutární město Liberec, nám. Dr. E. Beneše 1/1, 460 59 Liberec 1     </t>
    </r>
    <r>
      <rPr>
        <b/>
        <sz val="10"/>
        <rFont val="Arial CE"/>
        <family val="2"/>
      </rPr>
      <t xml:space="preserve">          </t>
    </r>
    <r>
      <rPr>
        <i/>
        <sz val="8"/>
        <rFont val="Arial CE"/>
        <family val="2"/>
      </rPr>
      <t xml:space="preserve">                                    Program : PCSOFT,  Cenová soustava : ceníky ÚRS Praha a.s.  </t>
    </r>
  </si>
  <si>
    <t>( nemovitá kulturní památka - reg. č. 29823 / 5 - 4118 )</t>
  </si>
  <si>
    <r>
      <t>OSTATNÍ PRÁCE - OPRAVY SKRYTÝCH KONSTRUKCÍ A ÚPRAVY DETAILŮ DLE                  DODATEČNÝCH POŽADAVKŮ ZÁSTUPCE NPÚ                                                                                -</t>
    </r>
    <r>
      <rPr>
        <i/>
        <sz val="9"/>
        <rFont val="Arial CE"/>
        <family val="2"/>
      </rPr>
      <t xml:space="preserve">  vyčleněna jednotná částka 20.000,- Kč, účtování bude možné pouze pokud takové                   práce a dodávky vzniknou a musí být doloženy položkovým rozpočtem odsouhlase -                ným zástupcem investora</t>
    </r>
  </si>
  <si>
    <r>
      <t xml:space="preserve">NÁTĚR SYNTETICKÝ KDK MATNÝ 1XANTIKORO + 1X ZÁKLAD +2X NÁTĚR </t>
    </r>
    <r>
      <rPr>
        <b/>
        <i/>
        <sz val="9"/>
        <rFont val="Arial CE"/>
        <family val="2"/>
      </rPr>
      <t xml:space="preserve">- ozn. t                </t>
    </r>
    <r>
      <rPr>
        <i/>
        <sz val="9"/>
        <rFont val="Arial CE"/>
        <family val="2"/>
      </rPr>
      <t>- drobné kovové prvky v interiéru  ( vzpěry sochy, táhla apod. )</t>
    </r>
  </si>
  <si>
    <r>
      <t xml:space="preserve">RESTAUROVÁNÍ DEKORATIVNÍ VÝMALBY KLENBY </t>
    </r>
    <r>
      <rPr>
        <i/>
        <sz val="9"/>
        <rFont val="Arial CE"/>
        <family val="2"/>
      </rPr>
      <t xml:space="preserve">- popis </t>
    </r>
    <r>
      <rPr>
        <b/>
        <i/>
        <sz val="9"/>
        <rFont val="Arial CE"/>
        <family val="2"/>
      </rPr>
      <t xml:space="preserve">ozn. g                                             </t>
    </r>
    <r>
      <rPr>
        <i/>
        <sz val="9"/>
        <rFont val="Arial CE"/>
        <family val="2"/>
      </rPr>
      <t>- prohlídka a s určením rozsahu oprav a postupu rekonstrukce maleb, prvotní fixace              barevných vrstev a malovaných fragmentů, odstranění nečistot chemickou cestou,                 zhotovení pauzovacích šablon, retuše maleb, závěrečná fixace povrchu maleb</t>
    </r>
  </si>
  <si>
    <r>
      <t xml:space="preserve">RESTAUROVÁNÍ VNITŘNÍ OBVODOVÉ ŘÍMSY </t>
    </r>
    <r>
      <rPr>
        <i/>
        <sz val="9"/>
        <rFont val="Arial CE"/>
        <family val="2"/>
      </rPr>
      <t>- popis</t>
    </r>
    <r>
      <rPr>
        <b/>
        <i/>
        <sz val="9"/>
        <rFont val="Arial CE"/>
        <family val="2"/>
      </rPr>
      <t xml:space="preserve"> ozn. h                                                            - </t>
    </r>
    <r>
      <rPr>
        <i/>
        <sz val="9"/>
        <rFont val="Arial CE"/>
        <family val="2"/>
      </rPr>
      <t>sádra se zaleštěným voskovým povrchem, oprava drobných mechanických defektů,       chemické očištění povrchu, odstranění staré voskové emulze, výplně a retuše defektů,                          po opravě napuštění římsy směsí přírodních vosky, frotýrování</t>
    </r>
  </si>
  <si>
    <r>
      <t xml:space="preserve">RESTAUROVÁNÍ VOSKOVANÉ VÝMALBY STĚN NAD SCHODIŠTĚM </t>
    </r>
    <r>
      <rPr>
        <i/>
        <sz val="9"/>
        <rFont val="Arial CE"/>
        <family val="2"/>
      </rPr>
      <t xml:space="preserve">-  popis viz. </t>
    </r>
    <r>
      <rPr>
        <b/>
        <i/>
        <sz val="9"/>
        <rFont val="Arial CE"/>
        <family val="2"/>
      </rPr>
      <t xml:space="preserve">ozn. j        </t>
    </r>
    <r>
      <rPr>
        <i/>
        <sz val="9"/>
        <rFont val="Arial CE"/>
        <family val="2"/>
      </rPr>
      <t xml:space="preserve"> ( od přízemí dolů do krypty ), šedočerná výmalba s mramorováním a s voskovým                 povrchem se silným poškozením od vlhkosti, se zvětralým a sprašujícím povrchem              uvolněným od podkladů, chemickou  cestou odstranit nečistoty a staré voskové emulze,    celkové retuše hmoty malby a její barevnosti, zpevnění a fixace podkladu, napustění             povrchu směsí přírodních vosků,  frotýrování         </t>
    </r>
  </si>
  <si>
    <r>
      <t>RESTAUROVÁNÍ PLOCHY POVRCHŮ S UMĚLÝM MRAMOREM</t>
    </r>
    <r>
      <rPr>
        <i/>
        <sz val="9"/>
        <rFont val="Arial CE"/>
        <family val="2"/>
      </rPr>
      <t xml:space="preserve"> - popis viz. </t>
    </r>
    <r>
      <rPr>
        <b/>
        <i/>
        <sz val="9"/>
        <rFont val="Arial CE"/>
        <family val="2"/>
      </rPr>
      <t xml:space="preserve">ozn. i                    </t>
    </r>
    <r>
      <rPr>
        <i/>
        <sz val="9"/>
        <rFont val="Arial CE"/>
        <family val="2"/>
      </rPr>
      <t xml:space="preserve">- hloubkové znečištění s mírně zkorodovaným povrchem, lokálně je povrch uvolněn                           od podkladu, lokální vypadlá vrstva umělého maramoru,  chemickou  cestou odstranit       nečistoty a staré voskové emulze, v místě uvolněných ploch podklad podchytit a injek-        tovat, chybějící vrstvy doplnit stejnou technologií, povrch vybrousit do shodného lesku                   shodně s restaurovanými povrchy,  po opravě napustění povrchu směsí  přírodních               vosků,  frotýrování  ( cihlově-červená barevnost rámování s černým pásem, ve spodní        ploše zelenavá výplň, ostaní plochy v barvě okrové )       </t>
    </r>
  </si>
  <si>
    <r>
      <t xml:space="preserve">RESTAUROVÁNÍ MRAMOROVÝCH KONZOL </t>
    </r>
    <r>
      <rPr>
        <i/>
        <sz val="9"/>
        <rFont val="Arial CE"/>
        <family val="2"/>
      </rPr>
      <t xml:space="preserve">- popis viz. </t>
    </r>
    <r>
      <rPr>
        <b/>
        <i/>
        <sz val="9"/>
        <rFont val="Arial CE"/>
        <family val="2"/>
      </rPr>
      <t xml:space="preserve">ozn. u                                                  </t>
    </r>
    <r>
      <rPr>
        <i/>
        <sz val="9"/>
        <rFont val="Arial CE"/>
        <family val="2"/>
      </rPr>
      <t>- konzoly s carrarského mramoru 30 x 25 x 30 cm, chemické očištění, lokální oprava                defektů, konzervace povrchu směsí přírodních vosků</t>
    </r>
  </si>
  <si>
    <r>
      <t xml:space="preserve">PŘÍPLATEK ZA KAŽDÝ DEN POUŽITÍ LEŠENÍ K POLOŽCE 943 21-1111                                 </t>
    </r>
    <r>
      <rPr>
        <i/>
        <sz val="8"/>
        <rFont val="Arial CE"/>
        <family val="2"/>
      </rPr>
      <t>33 * 120 dní = 3960</t>
    </r>
  </si>
  <si>
    <t>GZS + památkový objekt</t>
  </si>
  <si>
    <t>( viz. krycí listy stav. částí )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</si>
</sst>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"/>
    <numFmt numFmtId="166" formatCode="###0;\-###0"/>
    <numFmt numFmtId="167" formatCode="#,##0;\-#,##0"/>
    <numFmt numFmtId="168" formatCode="0.00%;\-0.00%"/>
    <numFmt numFmtId="169" formatCode="#,##0.00;\-#,##0.00"/>
    <numFmt numFmtId="170" formatCode="#,##0.000;\-#,##0.000"/>
    <numFmt numFmtId="171" formatCode="####;\-####"/>
    <numFmt numFmtId="172" formatCode="#,##0.0000;\-#,##0.0000"/>
    <numFmt numFmtId="173" formatCode="#,##0.00000;\-#,##0.00000"/>
    <numFmt numFmtId="174" formatCode="#,##0.0;\-#,##0.0"/>
    <numFmt numFmtId="175" formatCode="0000"/>
    <numFmt numFmtId="176" formatCode="000"/>
    <numFmt numFmtId="177" formatCode="000000000"/>
    <numFmt numFmtId="178" formatCode="#\ ###\ ###"/>
    <numFmt numFmtId="179" formatCode="0.000;0.000;"/>
    <numFmt numFmtId="180" formatCode="0.00;0.00;"/>
    <numFmt numFmtId="181" formatCode="#\ ###\ ##0;#\ ###\ ##0;"/>
    <numFmt numFmtId="182" formatCode="#\ ###\ ##0.00"/>
    <numFmt numFmtId="183" formatCode="00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00"/>
    <numFmt numFmtId="189" formatCode="#,##0\ &quot;Kč&quot;"/>
    <numFmt numFmtId="190" formatCode="#,##0.0\ &quot;Kč&quot;"/>
    <numFmt numFmtId="191" formatCode="#,##0.00\ &quot;Kč&quot;"/>
    <numFmt numFmtId="192" formatCode="[$-405]d\.\ mmmm\ yyyy"/>
    <numFmt numFmtId="193" formatCode="0.E+00"/>
    <numFmt numFmtId="194" formatCode="[&lt;=99999]###\ ##;##\ ##\ ##"/>
    <numFmt numFmtId="195" formatCode="#,##0\ _K_č"/>
    <numFmt numFmtId="196" formatCode="#,##0.000"/>
    <numFmt numFmtId="197" formatCode="#,##0.0"/>
    <numFmt numFmtId="198" formatCode="dd/mm/yy"/>
    <numFmt numFmtId="199" formatCode="#,##0.00000"/>
    <numFmt numFmtId="200" formatCode="[$-F800]dddd\,\ mmmm\ dd\,\ yyyy"/>
    <numFmt numFmtId="201" formatCode="[$€-2]\ #\ ##,000_);[Red]\([$€-2]\ #\ ##,000\)"/>
    <numFmt numFmtId="202" formatCode="&quot;Kč&quot;#,##0_);\(&quot;Kč&quot;#,##0\)"/>
    <numFmt numFmtId="203" formatCode="&quot;Kč&quot;#,##0_);[Red]\(&quot;Kč&quot;#,##0\)"/>
    <numFmt numFmtId="204" formatCode="&quot;Kč&quot;#,##0.00_);\(&quot;Kč&quot;#,##0.00\)"/>
    <numFmt numFmtId="205" formatCode="&quot;Kč&quot;#,##0.00_);[Red]\(&quot;Kč&quot;#,##0.00\)"/>
    <numFmt numFmtId="206" formatCode="_(&quot;Kč&quot;* #,##0_);_(&quot;Kč&quot;* \(#,##0\);_(&quot;Kč&quot;* &quot;-&quot;_);_(@_)"/>
    <numFmt numFmtId="207" formatCode="_(* #,##0_);_(* \(#,##0\);_(* &quot;-&quot;_);_(@_)"/>
    <numFmt numFmtId="208" formatCode="_(&quot;Kč&quot;* #,##0.00_);_(&quot;Kč&quot;* \(#,##0.00\);_(&quot;Kč&quot;* &quot;-&quot;??_);_(@_)"/>
    <numFmt numFmtId="209" formatCode="_(* #,##0.00_);_(* \(#,##0.00\);_(* &quot;-&quot;??_);_(@_)"/>
    <numFmt numFmtId="210" formatCode="#,##0\ [$Kč-405]"/>
  </numFmts>
  <fonts count="52">
    <font>
      <sz val="10"/>
      <name val="Arial CE"/>
      <family val="0"/>
    </font>
    <font>
      <sz val="16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8"/>
      <name val="Arial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10"/>
      <name val="Arial CE"/>
      <family val="0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i/>
      <sz val="9"/>
      <name val="Arial CE"/>
      <family val="2"/>
    </font>
    <font>
      <b/>
      <i/>
      <sz val="9"/>
      <name val="Arial CE"/>
      <family val="2"/>
    </font>
    <font>
      <sz val="10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i/>
      <sz val="8"/>
      <name val="Arial"/>
      <family val="2"/>
    </font>
    <font>
      <b/>
      <i/>
      <sz val="8"/>
      <name val="Arial CE"/>
      <family val="2"/>
    </font>
    <font>
      <b/>
      <sz val="10"/>
      <color indexed="10"/>
      <name val="Arial CE"/>
      <family val="2"/>
    </font>
    <font>
      <i/>
      <sz val="8"/>
      <name val="MS Sans Serif"/>
      <family val="0"/>
    </font>
    <font>
      <sz val="9"/>
      <name val="MS Sans Serif"/>
      <family val="0"/>
    </font>
    <font>
      <b/>
      <sz val="11"/>
      <color indexed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/>
      <right style="medium"/>
      <top style="thin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 style="medium"/>
      <top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>
        <color indexed="63"/>
      </top>
      <bottom style="thin">
        <color indexed="8"/>
      </bottom>
    </border>
    <border>
      <left/>
      <right style="medium"/>
      <top>
        <color indexed="63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medium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>
      <alignment/>
      <protection/>
    </xf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" fontId="0" fillId="17" borderId="0" applyBorder="0" applyAlignment="0" applyProtection="0"/>
    <xf numFmtId="0" fontId="17" fillId="18" borderId="0" applyNumberFormat="0" applyBorder="0" applyAlignment="0" applyProtection="0"/>
    <xf numFmtId="0" fontId="18" fillId="0" borderId="0">
      <alignment/>
      <protection/>
    </xf>
    <xf numFmtId="0" fontId="26" fillId="0" borderId="0" applyAlignment="0">
      <protection locked="0"/>
    </xf>
    <xf numFmtId="0" fontId="18" fillId="0" borderId="0" applyAlignment="0">
      <protection locked="0"/>
    </xf>
    <xf numFmtId="0" fontId="18" fillId="19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20" borderId="8" applyNumberFormat="0" applyAlignment="0" applyProtection="0"/>
    <xf numFmtId="0" fontId="24" fillId="20" borderId="9" applyNumberFormat="0" applyAlignment="0" applyProtection="0"/>
    <xf numFmtId="0" fontId="25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43" fontId="7" fillId="0" borderId="0" xfId="0" applyNumberFormat="1" applyFont="1" applyAlignment="1">
      <alignment horizontal="justify" vertical="center"/>
    </xf>
    <xf numFmtId="0" fontId="7" fillId="0" borderId="0" xfId="0" applyFont="1" applyAlignment="1">
      <alignment vertical="center"/>
    </xf>
    <xf numFmtId="1" fontId="7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vertical="center"/>
    </xf>
    <xf numFmtId="0" fontId="18" fillId="0" borderId="0" xfId="51" applyAlignment="1">
      <alignment horizontal="left" vertical="top"/>
      <protection locked="0"/>
    </xf>
    <xf numFmtId="0" fontId="27" fillId="19" borderId="0" xfId="50" applyFont="1" applyFill="1" applyAlignment="1">
      <alignment horizontal="left" vertical="center"/>
      <protection/>
    </xf>
    <xf numFmtId="0" fontId="28" fillId="19" borderId="0" xfId="50" applyFont="1" applyFill="1" applyAlignment="1">
      <alignment horizontal="left" vertical="center"/>
      <protection/>
    </xf>
    <xf numFmtId="0" fontId="5" fillId="19" borderId="0" xfId="50" applyFont="1" applyFill="1" applyAlignment="1">
      <alignment horizontal="left" vertical="center"/>
      <protection/>
    </xf>
    <xf numFmtId="0" fontId="5" fillId="19" borderId="0" xfId="50" applyFont="1" applyFill="1" applyAlignment="1">
      <alignment horizontal="left" vertical="center"/>
      <protection/>
    </xf>
    <xf numFmtId="0" fontId="28" fillId="19" borderId="0" xfId="50" applyFont="1" applyFill="1" applyAlignment="1">
      <alignment horizontal="left" vertical="center"/>
      <protection/>
    </xf>
    <xf numFmtId="0" fontId="5" fillId="19" borderId="0" xfId="50" applyFont="1" applyFill="1" applyAlignment="1">
      <alignment horizontal="center" vertical="center"/>
      <protection/>
    </xf>
    <xf numFmtId="169" fontId="30" fillId="0" borderId="15" xfId="50" applyFont="1" applyFill="1" applyBorder="1" applyAlignment="1">
      <alignment horizontal="right" vertical="center"/>
      <protection/>
    </xf>
    <xf numFmtId="0" fontId="31" fillId="0" borderId="0" xfId="50" applyFont="1" applyFill="1" applyAlignment="1">
      <alignment horizontal="center" vertical="center"/>
      <protection/>
    </xf>
    <xf numFmtId="0" fontId="31" fillId="0" borderId="0" xfId="50" applyFont="1" applyFill="1" applyAlignment="1">
      <alignment horizontal="left" vertical="center"/>
      <protection/>
    </xf>
    <xf numFmtId="0" fontId="32" fillId="0" borderId="0" xfId="50" applyFont="1" applyFill="1" applyAlignment="1">
      <alignment horizontal="left" vertical="center"/>
      <protection/>
    </xf>
    <xf numFmtId="0" fontId="30" fillId="0" borderId="0" xfId="50" applyFont="1" applyFill="1" applyAlignment="1">
      <alignment horizontal="left" vertical="center"/>
      <protection/>
    </xf>
    <xf numFmtId="0" fontId="18" fillId="0" borderId="0" xfId="51" applyAlignment="1" applyProtection="1">
      <alignment horizontal="left" vertical="top"/>
      <protection locked="0"/>
    </xf>
    <xf numFmtId="0" fontId="26" fillId="0" borderId="16" xfId="51" applyFont="1" applyBorder="1" applyAlignment="1" applyProtection="1">
      <alignment horizontal="left"/>
      <protection locked="0"/>
    </xf>
    <xf numFmtId="0" fontId="26" fillId="0" borderId="17" xfId="51" applyFont="1" applyBorder="1" applyAlignment="1" applyProtection="1">
      <alignment horizontal="left"/>
      <protection locked="0"/>
    </xf>
    <xf numFmtId="0" fontId="26" fillId="0" borderId="18" xfId="51" applyFont="1" applyBorder="1" applyAlignment="1" applyProtection="1">
      <alignment horizontal="left"/>
      <protection locked="0"/>
    </xf>
    <xf numFmtId="0" fontId="26" fillId="0" borderId="19" xfId="51" applyFont="1" applyBorder="1" applyAlignment="1" applyProtection="1">
      <alignment horizontal="left"/>
      <protection locked="0"/>
    </xf>
    <xf numFmtId="0" fontId="26" fillId="0" borderId="0" xfId="51" applyFont="1" applyBorder="1" applyAlignment="1" applyProtection="1">
      <alignment horizontal="left"/>
      <protection locked="0"/>
    </xf>
    <xf numFmtId="0" fontId="33" fillId="0" borderId="0" xfId="51" applyFont="1" applyBorder="1" applyAlignment="1" applyProtection="1">
      <alignment horizontal="left"/>
      <protection locked="0"/>
    </xf>
    <xf numFmtId="0" fontId="26" fillId="0" borderId="20" xfId="51" applyFont="1" applyBorder="1" applyAlignment="1" applyProtection="1">
      <alignment horizontal="left"/>
      <protection locked="0"/>
    </xf>
    <xf numFmtId="0" fontId="26" fillId="0" borderId="21" xfId="51" applyFont="1" applyBorder="1" applyAlignment="1" applyProtection="1">
      <alignment horizontal="left"/>
      <protection locked="0"/>
    </xf>
    <xf numFmtId="0" fontId="26" fillId="0" borderId="22" xfId="51" applyFont="1" applyBorder="1" applyAlignment="1" applyProtection="1">
      <alignment horizontal="left"/>
      <protection locked="0"/>
    </xf>
    <xf numFmtId="0" fontId="26" fillId="0" borderId="23" xfId="51" applyFont="1" applyBorder="1" applyAlignment="1" applyProtection="1">
      <alignment horizontal="left"/>
      <protection locked="0"/>
    </xf>
    <xf numFmtId="0" fontId="6" fillId="0" borderId="24" xfId="51" applyFont="1" applyBorder="1" applyAlignment="1" applyProtection="1">
      <alignment horizontal="left" vertical="center"/>
      <protection locked="0"/>
    </xf>
    <xf numFmtId="0" fontId="6" fillId="0" borderId="25" xfId="51" applyFont="1" applyBorder="1" applyAlignment="1" applyProtection="1">
      <alignment horizontal="left" vertical="center"/>
      <protection locked="0"/>
    </xf>
    <xf numFmtId="0" fontId="6" fillId="0" borderId="26" xfId="51" applyFont="1" applyBorder="1" applyAlignment="1" applyProtection="1">
      <alignment horizontal="left" vertical="center"/>
      <protection locked="0"/>
    </xf>
    <xf numFmtId="0" fontId="6" fillId="0" borderId="27" xfId="51" applyFont="1" applyBorder="1" applyAlignment="1" applyProtection="1">
      <alignment horizontal="left" vertical="center"/>
      <protection locked="0"/>
    </xf>
    <xf numFmtId="0" fontId="6" fillId="0" borderId="19" xfId="51" applyFont="1" applyBorder="1" applyAlignment="1" applyProtection="1">
      <alignment horizontal="left" vertical="center"/>
      <protection locked="0"/>
    </xf>
    <xf numFmtId="0" fontId="6" fillId="0" borderId="0" xfId="51" applyFont="1" applyBorder="1" applyAlignment="1" applyProtection="1">
      <alignment horizontal="left" vertical="center"/>
      <protection locked="0"/>
    </xf>
    <xf numFmtId="0" fontId="4" fillId="0" borderId="28" xfId="51" applyFont="1" applyBorder="1" applyAlignment="1" applyProtection="1">
      <alignment horizontal="left" vertical="center"/>
      <protection locked="0"/>
    </xf>
    <xf numFmtId="0" fontId="6" fillId="0" borderId="29" xfId="51" applyFont="1" applyBorder="1" applyAlignment="1" applyProtection="1">
      <alignment horizontal="left" vertical="center"/>
      <protection locked="0"/>
    </xf>
    <xf numFmtId="0" fontId="6" fillId="0" borderId="30" xfId="51" applyFont="1" applyBorder="1" applyAlignment="1" applyProtection="1">
      <alignment horizontal="left" vertical="center"/>
      <protection locked="0"/>
    </xf>
    <xf numFmtId="0" fontId="6" fillId="0" borderId="18" xfId="51" applyFont="1" applyBorder="1" applyAlignment="1" applyProtection="1">
      <alignment horizontal="left" vertical="center"/>
      <protection locked="0"/>
    </xf>
    <xf numFmtId="0" fontId="4" fillId="0" borderId="31" xfId="51" applyFont="1" applyBorder="1" applyAlignment="1" applyProtection="1">
      <alignment horizontal="left" vertical="center"/>
      <protection locked="0"/>
    </xf>
    <xf numFmtId="0" fontId="6" fillId="0" borderId="32" xfId="51" applyFont="1" applyBorder="1" applyAlignment="1" applyProtection="1">
      <alignment horizontal="left" vertical="center"/>
      <protection locked="0"/>
    </xf>
    <xf numFmtId="0" fontId="5" fillId="0" borderId="19" xfId="51" applyFont="1" applyBorder="1" applyAlignment="1" applyProtection="1">
      <alignment horizontal="left" vertical="center"/>
      <protection locked="0"/>
    </xf>
    <xf numFmtId="0" fontId="6" fillId="0" borderId="33" xfId="51" applyFont="1" applyBorder="1" applyAlignment="1" applyProtection="1">
      <alignment horizontal="left" vertical="center"/>
      <protection locked="0"/>
    </xf>
    <xf numFmtId="0" fontId="6" fillId="0" borderId="34" xfId="51" applyFont="1" applyBorder="1" applyAlignment="1" applyProtection="1">
      <alignment horizontal="left" vertical="center"/>
      <protection locked="0"/>
    </xf>
    <xf numFmtId="0" fontId="6" fillId="0" borderId="35" xfId="51" applyFont="1" applyBorder="1" applyAlignment="1" applyProtection="1">
      <alignment horizontal="left" vertical="center"/>
      <protection locked="0"/>
    </xf>
    <xf numFmtId="0" fontId="5" fillId="0" borderId="36" xfId="51" applyFont="1" applyBorder="1" applyAlignment="1" applyProtection="1">
      <alignment horizontal="left" vertical="center"/>
      <protection locked="0"/>
    </xf>
    <xf numFmtId="0" fontId="6" fillId="0" borderId="37" xfId="51" applyFont="1" applyBorder="1" applyAlignment="1" applyProtection="1">
      <alignment horizontal="left" vertical="center"/>
      <protection locked="0"/>
    </xf>
    <xf numFmtId="0" fontId="6" fillId="0" borderId="20" xfId="51" applyFont="1" applyBorder="1" applyAlignment="1" applyProtection="1">
      <alignment horizontal="left" vertical="center"/>
      <protection locked="0"/>
    </xf>
    <xf numFmtId="0" fontId="29" fillId="0" borderId="28" xfId="51" applyFont="1" applyBorder="1" applyAlignment="1" applyProtection="1">
      <alignment horizontal="left" vertical="center"/>
      <protection locked="0"/>
    </xf>
    <xf numFmtId="0" fontId="5" fillId="0" borderId="0" xfId="51" applyFont="1" applyBorder="1" applyAlignment="1" applyProtection="1">
      <alignment horizontal="left" vertical="center"/>
      <protection locked="0"/>
    </xf>
    <xf numFmtId="0" fontId="29" fillId="0" borderId="31" xfId="51" applyFont="1" applyBorder="1" applyAlignment="1" applyProtection="1">
      <alignment horizontal="left" vertical="center"/>
      <protection locked="0"/>
    </xf>
    <xf numFmtId="0" fontId="5" fillId="0" borderId="31" xfId="51" applyFont="1" applyBorder="1" applyAlignment="1" applyProtection="1">
      <alignment horizontal="left" vertical="center"/>
      <protection locked="0"/>
    </xf>
    <xf numFmtId="0" fontId="5" fillId="0" borderId="38" xfId="51" applyFont="1" applyBorder="1" applyAlignment="1" applyProtection="1">
      <alignment horizontal="left" vertical="center"/>
      <protection locked="0"/>
    </xf>
    <xf numFmtId="0" fontId="35" fillId="0" borderId="0" xfId="51" applyFont="1" applyBorder="1" applyAlignment="1" applyProtection="1">
      <alignment horizontal="left" vertical="center"/>
      <protection locked="0"/>
    </xf>
    <xf numFmtId="0" fontId="36" fillId="0" borderId="20" xfId="51" applyFont="1" applyBorder="1" applyAlignment="1" applyProtection="1">
      <alignment horizontal="left" vertical="center"/>
      <protection locked="0"/>
    </xf>
    <xf numFmtId="0" fontId="5" fillId="0" borderId="14" xfId="51" applyFont="1" applyBorder="1" applyAlignment="1" applyProtection="1">
      <alignment horizontal="left" vertical="center"/>
      <protection locked="0"/>
    </xf>
    <xf numFmtId="0" fontId="6" fillId="0" borderId="14" xfId="51" applyFont="1" applyBorder="1" applyAlignment="1" applyProtection="1">
      <alignment horizontal="left" vertical="center"/>
      <protection locked="0"/>
    </xf>
    <xf numFmtId="14" fontId="7" fillId="0" borderId="39" xfId="51" applyNumberFormat="1" applyFont="1" applyBorder="1" applyAlignment="1" applyProtection="1">
      <alignment horizontal="left" vertical="center"/>
      <protection locked="0"/>
    </xf>
    <xf numFmtId="0" fontId="28" fillId="0" borderId="40" xfId="51" applyFont="1" applyBorder="1" applyAlignment="1" applyProtection="1">
      <alignment horizontal="left" vertical="center"/>
      <protection locked="0"/>
    </xf>
    <xf numFmtId="0" fontId="6" fillId="0" borderId="21" xfId="51" applyFont="1" applyBorder="1" applyAlignment="1" applyProtection="1">
      <alignment horizontal="left" vertical="center"/>
      <protection locked="0"/>
    </xf>
    <xf numFmtId="0" fontId="6" fillId="0" borderId="22" xfId="51" applyFont="1" applyBorder="1" applyAlignment="1" applyProtection="1">
      <alignment horizontal="left" vertical="center"/>
      <protection locked="0"/>
    </xf>
    <xf numFmtId="0" fontId="6" fillId="0" borderId="41" xfId="51" applyFont="1" applyBorder="1" applyAlignment="1" applyProtection="1">
      <alignment horizontal="left" vertical="center"/>
      <protection locked="0"/>
    </xf>
    <xf numFmtId="0" fontId="6" fillId="0" borderId="42" xfId="51" applyFont="1" applyBorder="1" applyAlignment="1" applyProtection="1">
      <alignment horizontal="left" vertical="center"/>
      <protection locked="0"/>
    </xf>
    <xf numFmtId="0" fontId="6" fillId="0" borderId="43" xfId="51" applyFont="1" applyBorder="1" applyAlignment="1" applyProtection="1">
      <alignment horizontal="left" vertical="center"/>
      <protection locked="0"/>
    </xf>
    <xf numFmtId="0" fontId="6" fillId="0" borderId="44" xfId="51" applyFont="1" applyBorder="1" applyAlignment="1" applyProtection="1">
      <alignment horizontal="left" vertical="center"/>
      <protection locked="0"/>
    </xf>
    <xf numFmtId="0" fontId="37" fillId="0" borderId="44" xfId="51" applyFont="1" applyBorder="1" applyAlignment="1" applyProtection="1">
      <alignment horizontal="left" vertical="center"/>
      <protection locked="0"/>
    </xf>
    <xf numFmtId="0" fontId="6" fillId="0" borderId="45" xfId="51" applyFont="1" applyBorder="1" applyAlignment="1" applyProtection="1">
      <alignment horizontal="left" vertical="center"/>
      <protection locked="0"/>
    </xf>
    <xf numFmtId="0" fontId="6" fillId="0" borderId="46" xfId="51" applyFont="1" applyBorder="1" applyAlignment="1" applyProtection="1">
      <alignment horizontal="left" vertical="center"/>
      <protection locked="0"/>
    </xf>
    <xf numFmtId="0" fontId="6" fillId="0" borderId="47" xfId="51" applyFont="1" applyBorder="1" applyAlignment="1" applyProtection="1">
      <alignment horizontal="left" vertical="center"/>
      <protection locked="0"/>
    </xf>
    <xf numFmtId="0" fontId="6" fillId="0" borderId="48" xfId="51" applyFont="1" applyBorder="1" applyAlignment="1" applyProtection="1">
      <alignment horizontal="left" vertical="center"/>
      <protection locked="0"/>
    </xf>
    <xf numFmtId="0" fontId="6" fillId="0" borderId="49" xfId="51" applyFont="1" applyBorder="1" applyAlignment="1" applyProtection="1">
      <alignment horizontal="left" vertical="center"/>
      <protection locked="0"/>
    </xf>
    <xf numFmtId="0" fontId="6" fillId="0" borderId="50" xfId="51" applyFont="1" applyBorder="1" applyAlignment="1" applyProtection="1">
      <alignment horizontal="left" vertical="center"/>
      <protection locked="0"/>
    </xf>
    <xf numFmtId="166" fontId="26" fillId="0" borderId="51" xfId="51" applyNumberFormat="1" applyFont="1" applyBorder="1" applyAlignment="1" applyProtection="1">
      <alignment horizontal="right" vertical="center"/>
      <protection locked="0"/>
    </xf>
    <xf numFmtId="166" fontId="26" fillId="0" borderId="52" xfId="51" applyNumberFormat="1" applyFont="1" applyBorder="1" applyAlignment="1" applyProtection="1">
      <alignment horizontal="right" vertical="center"/>
      <protection locked="0"/>
    </xf>
    <xf numFmtId="167" fontId="5" fillId="0" borderId="53" xfId="51" applyNumberFormat="1" applyFont="1" applyBorder="1" applyAlignment="1" applyProtection="1">
      <alignment horizontal="right" vertical="center"/>
      <protection locked="0"/>
    </xf>
    <xf numFmtId="167" fontId="5" fillId="0" borderId="54" xfId="51" applyNumberFormat="1" applyFont="1" applyBorder="1" applyAlignment="1" applyProtection="1">
      <alignment horizontal="right" vertical="center"/>
      <protection locked="0"/>
    </xf>
    <xf numFmtId="166" fontId="26" fillId="0" borderId="53" xfId="51" applyNumberFormat="1" applyFont="1" applyBorder="1" applyAlignment="1" applyProtection="1">
      <alignment horizontal="right" vertical="center"/>
      <protection locked="0"/>
    </xf>
    <xf numFmtId="166" fontId="26" fillId="0" borderId="54" xfId="51" applyNumberFormat="1" applyFont="1" applyBorder="1" applyAlignment="1" applyProtection="1">
      <alignment horizontal="right" vertical="center"/>
      <protection locked="0"/>
    </xf>
    <xf numFmtId="166" fontId="0" fillId="0" borderId="52" xfId="51" applyNumberFormat="1" applyFont="1" applyBorder="1" applyAlignment="1" applyProtection="1">
      <alignment horizontal="right" vertical="center"/>
      <protection locked="0"/>
    </xf>
    <xf numFmtId="167" fontId="0" fillId="0" borderId="22" xfId="51" applyNumberFormat="1" applyFont="1" applyBorder="1" applyAlignment="1" applyProtection="1">
      <alignment horizontal="right" vertical="center"/>
      <protection locked="0"/>
    </xf>
    <xf numFmtId="167" fontId="5" fillId="0" borderId="55" xfId="51" applyNumberFormat="1" applyFont="1" applyBorder="1" applyAlignment="1" applyProtection="1">
      <alignment horizontal="right" vertical="center"/>
      <protection locked="0"/>
    </xf>
    <xf numFmtId="0" fontId="37" fillId="0" borderId="44" xfId="51" applyFont="1" applyBorder="1" applyAlignment="1" applyProtection="1">
      <alignment horizontal="left" vertical="center" wrapText="1"/>
      <protection locked="0"/>
    </xf>
    <xf numFmtId="0" fontId="38" fillId="0" borderId="46" xfId="51" applyFont="1" applyBorder="1" applyAlignment="1" applyProtection="1">
      <alignment horizontal="left" vertical="center"/>
      <protection locked="0"/>
    </xf>
    <xf numFmtId="0" fontId="38" fillId="0" borderId="48" xfId="51" applyFont="1" applyBorder="1" applyAlignment="1" applyProtection="1">
      <alignment horizontal="left" vertical="center"/>
      <protection locked="0"/>
    </xf>
    <xf numFmtId="0" fontId="37" fillId="0" borderId="49" xfId="51" applyFont="1" applyBorder="1" applyAlignment="1" applyProtection="1">
      <alignment horizontal="left" vertical="center"/>
      <protection locked="0"/>
    </xf>
    <xf numFmtId="0" fontId="37" fillId="0" borderId="47" xfId="51" applyFont="1" applyBorder="1" applyAlignment="1" applyProtection="1">
      <alignment horizontal="left" vertical="center"/>
      <protection locked="0"/>
    </xf>
    <xf numFmtId="0" fontId="37" fillId="0" borderId="56" xfId="51" applyFont="1" applyBorder="1" applyAlignment="1" applyProtection="1">
      <alignment horizontal="left" vertical="center"/>
      <protection locked="0"/>
    </xf>
    <xf numFmtId="0" fontId="38" fillId="0" borderId="57" xfId="51" applyFont="1" applyBorder="1" applyAlignment="1" applyProtection="1">
      <alignment horizontal="left" vertical="center"/>
      <protection locked="0"/>
    </xf>
    <xf numFmtId="0" fontId="37" fillId="0" borderId="48" xfId="51" applyFont="1" applyBorder="1" applyAlignment="1" applyProtection="1">
      <alignment horizontal="left" vertical="center"/>
      <protection locked="0"/>
    </xf>
    <xf numFmtId="0" fontId="37" fillId="0" borderId="0" xfId="51" applyFont="1" applyBorder="1" applyAlignment="1" applyProtection="1">
      <alignment horizontal="left" vertical="center"/>
      <protection locked="0"/>
    </xf>
    <xf numFmtId="0" fontId="37" fillId="0" borderId="50" xfId="51" applyFont="1" applyBorder="1" applyAlignment="1" applyProtection="1">
      <alignment horizontal="left" vertical="center"/>
      <protection locked="0"/>
    </xf>
    <xf numFmtId="0" fontId="6" fillId="0" borderId="58" xfId="51" applyFont="1" applyBorder="1" applyAlignment="1" applyProtection="1">
      <alignment horizontal="center" vertical="center"/>
      <protection locked="0"/>
    </xf>
    <xf numFmtId="0" fontId="31" fillId="0" borderId="59" xfId="51" applyFont="1" applyBorder="1" applyAlignment="1" applyProtection="1">
      <alignment horizontal="left" vertical="center"/>
      <protection locked="0"/>
    </xf>
    <xf numFmtId="0" fontId="6" fillId="0" borderId="60" xfId="51" applyFont="1" applyBorder="1" applyAlignment="1" applyProtection="1">
      <alignment horizontal="left" vertical="center"/>
      <protection locked="0"/>
    </xf>
    <xf numFmtId="0" fontId="6" fillId="0" borderId="61" xfId="51" applyFont="1" applyBorder="1" applyAlignment="1" applyProtection="1">
      <alignment horizontal="left" vertical="center"/>
      <protection locked="0"/>
    </xf>
    <xf numFmtId="167" fontId="7" fillId="0" borderId="62" xfId="51" applyNumberFormat="1" applyFont="1" applyBorder="1" applyAlignment="1" applyProtection="1">
      <alignment horizontal="right" vertical="center"/>
      <protection locked="0"/>
    </xf>
    <xf numFmtId="0" fontId="6" fillId="0" borderId="63" xfId="51" applyFont="1" applyBorder="1" applyAlignment="1" applyProtection="1">
      <alignment horizontal="left" vertical="center"/>
      <protection locked="0"/>
    </xf>
    <xf numFmtId="0" fontId="6" fillId="0" borderId="64" xfId="51" applyFont="1" applyBorder="1" applyAlignment="1" applyProtection="1">
      <alignment horizontal="center" vertical="center"/>
      <protection locked="0"/>
    </xf>
    <xf numFmtId="0" fontId="6" fillId="0" borderId="62" xfId="51" applyFont="1" applyBorder="1" applyAlignment="1" applyProtection="1">
      <alignment horizontal="left" vertical="center"/>
      <protection locked="0"/>
    </xf>
    <xf numFmtId="0" fontId="6" fillId="0" borderId="65" xfId="51" applyFont="1" applyBorder="1" applyAlignment="1" applyProtection="1">
      <alignment horizontal="left" vertical="center"/>
      <protection locked="0"/>
    </xf>
    <xf numFmtId="167" fontId="39" fillId="0" borderId="62" xfId="51" applyNumberFormat="1" applyFont="1" applyBorder="1" applyAlignment="1" applyProtection="1">
      <alignment horizontal="right" vertical="center"/>
      <protection locked="0"/>
    </xf>
    <xf numFmtId="166" fontId="26" fillId="0" borderId="66" xfId="51" applyNumberFormat="1" applyFont="1" applyBorder="1" applyAlignment="1" applyProtection="1">
      <alignment horizontal="right" vertical="center"/>
      <protection locked="0"/>
    </xf>
    <xf numFmtId="0" fontId="5" fillId="0" borderId="62" xfId="51" applyFont="1" applyBorder="1" applyAlignment="1" applyProtection="1">
      <alignment horizontal="left" vertical="center"/>
      <protection locked="0"/>
    </xf>
    <xf numFmtId="0" fontId="6" fillId="0" borderId="66" xfId="51" applyFont="1" applyBorder="1" applyAlignment="1" applyProtection="1">
      <alignment horizontal="left" vertical="center"/>
      <protection locked="0"/>
    </xf>
    <xf numFmtId="168" fontId="5" fillId="0" borderId="61" xfId="51" applyNumberFormat="1" applyFont="1" applyBorder="1" applyAlignment="1" applyProtection="1">
      <alignment horizontal="right" vertical="center"/>
      <protection locked="0"/>
    </xf>
    <xf numFmtId="169" fontId="7" fillId="0" borderId="67" xfId="51" applyNumberFormat="1" applyFont="1" applyBorder="1" applyAlignment="1" applyProtection="1">
      <alignment horizontal="right" vertical="center"/>
      <protection locked="0"/>
    </xf>
    <xf numFmtId="0" fontId="6" fillId="0" borderId="68" xfId="51" applyFont="1" applyBorder="1" applyAlignment="1" applyProtection="1">
      <alignment horizontal="left" vertical="center"/>
      <protection locked="0"/>
    </xf>
    <xf numFmtId="0" fontId="6" fillId="0" borderId="69" xfId="51" applyFont="1" applyBorder="1" applyAlignment="1" applyProtection="1">
      <alignment horizontal="left" vertical="center"/>
      <protection locked="0"/>
    </xf>
    <xf numFmtId="169" fontId="7" fillId="0" borderId="62" xfId="51" applyNumberFormat="1" applyFont="1" applyBorder="1" applyAlignment="1" applyProtection="1">
      <alignment horizontal="right" vertical="center"/>
      <protection locked="0"/>
    </xf>
    <xf numFmtId="167" fontId="0" fillId="0" borderId="67" xfId="51" applyNumberFormat="1" applyFont="1" applyBorder="1" applyAlignment="1" applyProtection="1">
      <alignment horizontal="right" vertical="center"/>
      <protection locked="0"/>
    </xf>
    <xf numFmtId="0" fontId="6" fillId="0" borderId="70" xfId="51" applyFont="1" applyBorder="1" applyAlignment="1" applyProtection="1">
      <alignment horizontal="center" vertical="center"/>
      <protection locked="0"/>
    </xf>
    <xf numFmtId="0" fontId="31" fillId="0" borderId="62" xfId="51" applyFont="1" applyBorder="1" applyAlignment="1" applyProtection="1">
      <alignment horizontal="left" vertical="center"/>
      <protection locked="0"/>
    </xf>
    <xf numFmtId="169" fontId="7" fillId="0" borderId="71" xfId="51" applyNumberFormat="1" applyFont="1" applyBorder="1" applyAlignment="1" applyProtection="1">
      <alignment horizontal="right" vertical="center"/>
      <protection locked="0"/>
    </xf>
    <xf numFmtId="0" fontId="6" fillId="0" borderId="72" xfId="51" applyFont="1" applyBorder="1" applyAlignment="1" applyProtection="1">
      <alignment horizontal="left" vertical="center"/>
      <protection locked="0"/>
    </xf>
    <xf numFmtId="167" fontId="39" fillId="0" borderId="71" xfId="51" applyNumberFormat="1" applyFont="1" applyBorder="1" applyAlignment="1" applyProtection="1">
      <alignment horizontal="right" vertical="center"/>
      <protection locked="0"/>
    </xf>
    <xf numFmtId="166" fontId="26" fillId="0" borderId="72" xfId="51" applyNumberFormat="1" applyFont="1" applyBorder="1" applyAlignment="1" applyProtection="1">
      <alignment horizontal="right" vertical="center"/>
      <protection locked="0"/>
    </xf>
    <xf numFmtId="169" fontId="7" fillId="0" borderId="73" xfId="51" applyNumberFormat="1" applyFont="1" applyBorder="1" applyAlignment="1" applyProtection="1">
      <alignment horizontal="right" vertical="center"/>
      <protection locked="0"/>
    </xf>
    <xf numFmtId="0" fontId="6" fillId="0" borderId="74" xfId="51" applyFont="1" applyBorder="1" applyAlignment="1" applyProtection="1">
      <alignment horizontal="center" vertical="center"/>
      <protection locked="0"/>
    </xf>
    <xf numFmtId="0" fontId="6" fillId="0" borderId="54" xfId="51" applyFont="1" applyBorder="1" applyAlignment="1" applyProtection="1">
      <alignment horizontal="left" vertical="center"/>
      <protection locked="0"/>
    </xf>
    <xf numFmtId="0" fontId="6" fillId="0" borderId="52" xfId="51" applyFont="1" applyBorder="1" applyAlignment="1" applyProtection="1">
      <alignment horizontal="left" vertical="center"/>
      <protection locked="0"/>
    </xf>
    <xf numFmtId="0" fontId="6" fillId="0" borderId="53" xfId="51" applyFont="1" applyBorder="1" applyAlignment="1" applyProtection="1">
      <alignment horizontal="left" vertical="center"/>
      <protection locked="0"/>
    </xf>
    <xf numFmtId="167" fontId="7" fillId="0" borderId="75" xfId="51" applyNumberFormat="1" applyFont="1" applyBorder="1" applyAlignment="1" applyProtection="1">
      <alignment horizontal="right" vertical="center"/>
      <protection locked="0"/>
    </xf>
    <xf numFmtId="0" fontId="6" fillId="0" borderId="76" xfId="51" applyFont="1" applyBorder="1" applyAlignment="1" applyProtection="1">
      <alignment horizontal="left" vertical="center"/>
      <protection locked="0"/>
    </xf>
    <xf numFmtId="0" fontId="6" fillId="0" borderId="77" xfId="51" applyFont="1" applyBorder="1" applyAlignment="1" applyProtection="1">
      <alignment horizontal="center" vertical="center"/>
      <protection locked="0"/>
    </xf>
    <xf numFmtId="169" fontId="7" fillId="0" borderId="44" xfId="51" applyNumberFormat="1" applyFont="1" applyBorder="1" applyAlignment="1" applyProtection="1">
      <alignment horizontal="right" vertical="center"/>
      <protection locked="0"/>
    </xf>
    <xf numFmtId="166" fontId="0" fillId="0" borderId="22" xfId="51" applyNumberFormat="1" applyFont="1" applyBorder="1" applyAlignment="1" applyProtection="1">
      <alignment horizontal="right" vertical="center"/>
      <protection locked="0"/>
    </xf>
    <xf numFmtId="167" fontId="0" fillId="0" borderId="78" xfId="51" applyNumberFormat="1" applyFont="1" applyBorder="1" applyAlignment="1" applyProtection="1">
      <alignment horizontal="right" vertical="center"/>
      <protection locked="0"/>
    </xf>
    <xf numFmtId="0" fontId="32" fillId="0" borderId="24" xfId="51" applyFont="1" applyBorder="1" applyAlignment="1" applyProtection="1">
      <alignment horizontal="left" vertical="top"/>
      <protection locked="0"/>
    </xf>
    <xf numFmtId="0" fontId="39" fillId="0" borderId="25" xfId="51" applyFont="1" applyBorder="1" applyAlignment="1" applyProtection="1">
      <alignment horizontal="left" vertical="center"/>
      <protection locked="0"/>
    </xf>
    <xf numFmtId="0" fontId="6" fillId="0" borderId="79" xfId="51" applyFont="1" applyBorder="1" applyAlignment="1" applyProtection="1">
      <alignment horizontal="left" vertical="center"/>
      <protection locked="0"/>
    </xf>
    <xf numFmtId="0" fontId="6" fillId="0" borderId="80" xfId="51" applyFont="1" applyBorder="1" applyAlignment="1" applyProtection="1">
      <alignment horizontal="left" vertical="center"/>
      <protection locked="0"/>
    </xf>
    <xf numFmtId="0" fontId="6" fillId="0" borderId="81" xfId="51" applyFont="1" applyBorder="1" applyAlignment="1" applyProtection="1">
      <alignment horizontal="left" vertical="center"/>
      <protection locked="0"/>
    </xf>
    <xf numFmtId="0" fontId="6" fillId="0" borderId="82" xfId="51" applyFont="1" applyBorder="1" applyAlignment="1" applyProtection="1">
      <alignment horizontal="left" vertical="center"/>
      <protection locked="0"/>
    </xf>
    <xf numFmtId="0" fontId="6" fillId="0" borderId="83" xfId="51" applyFont="1" applyBorder="1" applyAlignment="1" applyProtection="1">
      <alignment horizontal="left"/>
      <protection locked="0"/>
    </xf>
    <xf numFmtId="0" fontId="6" fillId="0" borderId="84" xfId="51" applyFont="1" applyBorder="1" applyAlignment="1" applyProtection="1">
      <alignment horizontal="left" vertical="center"/>
      <protection locked="0"/>
    </xf>
    <xf numFmtId="0" fontId="6" fillId="0" borderId="68" xfId="51" applyFont="1" applyBorder="1" applyAlignment="1" applyProtection="1">
      <alignment horizontal="left"/>
      <protection locked="0"/>
    </xf>
    <xf numFmtId="2" fontId="5" fillId="0" borderId="66" xfId="51" applyNumberFormat="1" applyFont="1" applyBorder="1" applyAlignment="1" applyProtection="1">
      <alignment horizontal="right" vertical="center"/>
      <protection locked="0"/>
    </xf>
    <xf numFmtId="169" fontId="0" fillId="0" borderId="85" xfId="51" applyNumberFormat="1" applyFont="1" applyBorder="1" applyAlignment="1" applyProtection="1">
      <alignment horizontal="right" vertical="center"/>
      <protection locked="0"/>
    </xf>
    <xf numFmtId="0" fontId="32" fillId="0" borderId="86" xfId="51" applyFont="1" applyBorder="1" applyAlignment="1" applyProtection="1">
      <alignment horizontal="left" vertical="top"/>
      <protection locked="0"/>
    </xf>
    <xf numFmtId="0" fontId="39" fillId="0" borderId="87" xfId="51" applyFont="1" applyBorder="1" applyAlignment="1" applyProtection="1">
      <alignment horizontal="left" vertical="center"/>
      <protection locked="0"/>
    </xf>
    <xf numFmtId="0" fontId="6" fillId="0" borderId="87" xfId="51" applyFont="1" applyBorder="1" applyAlignment="1" applyProtection="1">
      <alignment horizontal="left" vertical="center"/>
      <protection locked="0"/>
    </xf>
    <xf numFmtId="0" fontId="6" fillId="0" borderId="59" xfId="51" applyFont="1" applyBorder="1" applyAlignment="1" applyProtection="1">
      <alignment horizontal="left" vertical="center"/>
      <protection locked="0"/>
    </xf>
    <xf numFmtId="0" fontId="5" fillId="0" borderId="66" xfId="51" applyFont="1" applyBorder="1" applyAlignment="1" applyProtection="1">
      <alignment horizontal="left" vertical="center"/>
      <protection locked="0"/>
    </xf>
    <xf numFmtId="0" fontId="37" fillId="0" borderId="54" xfId="51" applyFont="1" applyBorder="1" applyAlignment="1" applyProtection="1">
      <alignment horizontal="left" vertical="center"/>
      <protection locked="0"/>
    </xf>
    <xf numFmtId="169" fontId="34" fillId="0" borderId="88" xfId="51" applyNumberFormat="1" applyFont="1" applyBorder="1" applyAlignment="1" applyProtection="1">
      <alignment horizontal="right" vertical="center"/>
      <protection locked="0"/>
    </xf>
    <xf numFmtId="0" fontId="32" fillId="0" borderId="49" xfId="51" applyFont="1" applyBorder="1" applyAlignment="1" applyProtection="1">
      <alignment horizontal="left" vertical="center"/>
      <protection locked="0"/>
    </xf>
    <xf numFmtId="0" fontId="39" fillId="0" borderId="47" xfId="51" applyFont="1" applyBorder="1" applyAlignment="1" applyProtection="1">
      <alignment horizontal="left" vertical="center"/>
      <protection locked="0"/>
    </xf>
    <xf numFmtId="0" fontId="26" fillId="0" borderId="50" xfId="51" applyFont="1" applyBorder="1" applyAlignment="1" applyProtection="1">
      <alignment horizontal="left" vertical="center"/>
      <protection locked="0"/>
    </xf>
    <xf numFmtId="0" fontId="6" fillId="0" borderId="36" xfId="51" applyFont="1" applyBorder="1" applyAlignment="1" applyProtection="1">
      <alignment horizontal="left"/>
      <protection locked="0"/>
    </xf>
    <xf numFmtId="0" fontId="6" fillId="0" borderId="89" xfId="51" applyFont="1" applyBorder="1" applyAlignment="1" applyProtection="1">
      <alignment horizontal="left" vertical="center"/>
      <protection locked="0"/>
    </xf>
    <xf numFmtId="0" fontId="6" fillId="0" borderId="90" xfId="51" applyFont="1" applyBorder="1" applyAlignment="1" applyProtection="1">
      <alignment horizontal="left" vertical="center"/>
      <protection locked="0"/>
    </xf>
    <xf numFmtId="0" fontId="6" fillId="0" borderId="91" xfId="51" applyFont="1" applyBorder="1" applyAlignment="1" applyProtection="1">
      <alignment horizontal="left"/>
      <protection locked="0"/>
    </xf>
    <xf numFmtId="0" fontId="6" fillId="0" borderId="92" xfId="51" applyFont="1" applyBorder="1" applyAlignment="1" applyProtection="1">
      <alignment horizontal="center" vertical="center"/>
      <protection locked="0"/>
    </xf>
    <xf numFmtId="0" fontId="6" fillId="0" borderId="93" xfId="51" applyFont="1" applyBorder="1" applyAlignment="1" applyProtection="1">
      <alignment horizontal="left" vertical="center"/>
      <protection locked="0"/>
    </xf>
    <xf numFmtId="0" fontId="6" fillId="0" borderId="94" xfId="51" applyFont="1" applyBorder="1" applyAlignment="1" applyProtection="1">
      <alignment horizontal="left" vertical="center"/>
      <protection locked="0"/>
    </xf>
    <xf numFmtId="0" fontId="6" fillId="0" borderId="95" xfId="51" applyFont="1" applyBorder="1" applyAlignment="1" applyProtection="1">
      <alignment horizontal="left" vertical="center"/>
      <protection locked="0"/>
    </xf>
    <xf numFmtId="167" fontId="0" fillId="0" borderId="96" xfId="51" applyNumberFormat="1" applyFont="1" applyBorder="1" applyAlignment="1" applyProtection="1">
      <alignment horizontal="right" vertical="center"/>
      <protection locked="0"/>
    </xf>
    <xf numFmtId="49" fontId="34" fillId="0" borderId="38" xfId="51" applyNumberFormat="1" applyFont="1" applyBorder="1" applyAlignment="1" applyProtection="1">
      <alignment horizontal="left" vertical="center"/>
      <protection locked="0"/>
    </xf>
    <xf numFmtId="0" fontId="5" fillId="25" borderId="97" xfId="50" applyFont="1" applyFill="1" applyBorder="1" applyAlignment="1">
      <alignment horizontal="center" vertical="center" wrapText="1"/>
      <protection/>
    </xf>
    <xf numFmtId="0" fontId="5" fillId="25" borderId="98" xfId="50" applyFont="1" applyFill="1" applyBorder="1" applyAlignment="1">
      <alignment horizontal="center" vertical="center" wrapText="1"/>
      <protection/>
    </xf>
    <xf numFmtId="0" fontId="5" fillId="25" borderId="99" xfId="50" applyFont="1" applyFill="1" applyBorder="1" applyAlignment="1">
      <alignment horizontal="center" vertical="center" wrapText="1"/>
      <protection/>
    </xf>
    <xf numFmtId="171" fontId="5" fillId="25" borderId="100" xfId="50" applyFont="1" applyFill="1" applyBorder="1" applyAlignment="1">
      <alignment horizontal="center" vertical="center"/>
      <protection/>
    </xf>
    <xf numFmtId="171" fontId="5" fillId="25" borderId="101" xfId="50" applyFont="1" applyFill="1" applyBorder="1" applyAlignment="1">
      <alignment horizontal="center" vertical="center"/>
      <protection/>
    </xf>
    <xf numFmtId="171" fontId="5" fillId="25" borderId="102" xfId="50" applyFont="1" applyFill="1" applyBorder="1" applyAlignment="1">
      <alignment horizontal="center" vertical="center"/>
      <protection/>
    </xf>
    <xf numFmtId="0" fontId="30" fillId="0" borderId="0" xfId="50" applyFont="1" applyFill="1" applyAlignment="1">
      <alignment horizontal="center" vertical="center"/>
      <protection/>
    </xf>
    <xf numFmtId="0" fontId="5" fillId="0" borderId="16" xfId="51" applyFont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1" fontId="34" fillId="0" borderId="0" xfId="0" applyNumberFormat="1" applyFont="1" applyAlignment="1" applyProtection="1">
      <alignment vertical="center" wrapText="1"/>
      <protection locked="0"/>
    </xf>
    <xf numFmtId="0" fontId="31" fillId="0" borderId="41" xfId="51" applyFont="1" applyBorder="1" applyAlignment="1" applyProtection="1">
      <alignment horizontal="left" vertical="center"/>
      <protection locked="0"/>
    </xf>
    <xf numFmtId="1" fontId="29" fillId="0" borderId="0" xfId="0" applyNumberFormat="1" applyFont="1" applyAlignment="1">
      <alignment horizontal="center" vertical="center"/>
    </xf>
    <xf numFmtId="169" fontId="6" fillId="0" borderId="0" xfId="50" applyFont="1" applyFill="1" applyBorder="1" applyAlignment="1">
      <alignment horizontal="right" vertical="center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left"/>
      <protection/>
    </xf>
    <xf numFmtId="0" fontId="18" fillId="0" borderId="0" xfId="51" applyFill="1" applyAlignment="1">
      <alignment horizontal="left" vertical="top"/>
      <protection locked="0"/>
    </xf>
    <xf numFmtId="0" fontId="0" fillId="0" borderId="0" xfId="0" applyFill="1" applyAlignment="1">
      <alignment/>
    </xf>
    <xf numFmtId="169" fontId="30" fillId="0" borderId="0" xfId="50" applyFont="1" applyFill="1" applyBorder="1" applyAlignment="1">
      <alignment horizontal="right" vertical="center"/>
      <protection/>
    </xf>
    <xf numFmtId="0" fontId="46" fillId="19" borderId="0" xfId="50" applyFont="1" applyFill="1" applyAlignment="1">
      <alignment horizontal="left" vertical="center"/>
      <protection/>
    </xf>
    <xf numFmtId="0" fontId="46" fillId="0" borderId="0" xfId="51" applyFont="1" applyAlignment="1">
      <alignment horizontal="left" vertical="center"/>
      <protection locked="0"/>
    </xf>
    <xf numFmtId="0" fontId="46" fillId="0" borderId="0" xfId="0" applyFont="1" applyAlignment="1">
      <alignment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104" xfId="0" applyFont="1" applyFill="1" applyBorder="1" applyAlignment="1" applyProtection="1">
      <alignment horizontal="center" vertical="center" wrapText="1"/>
      <protection locked="0"/>
    </xf>
    <xf numFmtId="0" fontId="5" fillId="0" borderId="9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3" fontId="7" fillId="0" borderId="0" xfId="0" applyNumberFormat="1" applyFont="1" applyAlignment="1">
      <alignment vertical="center"/>
    </xf>
    <xf numFmtId="43" fontId="7" fillId="0" borderId="14" xfId="0" applyNumberFormat="1" applyFont="1" applyBorder="1" applyAlignment="1">
      <alignment vertical="center"/>
    </xf>
    <xf numFmtId="1" fontId="7" fillId="0" borderId="0" xfId="0" applyNumberFormat="1" applyFont="1" applyAlignment="1">
      <alignment vertical="center" wrapText="1"/>
    </xf>
    <xf numFmtId="1" fontId="34" fillId="0" borderId="0" xfId="0" applyNumberFormat="1" applyFont="1" applyAlignment="1">
      <alignment vertical="center" wrapText="1"/>
    </xf>
    <xf numFmtId="43" fontId="7" fillId="0" borderId="105" xfId="0" applyNumberFormat="1" applyFont="1" applyBorder="1" applyAlignment="1">
      <alignment vertical="center"/>
    </xf>
    <xf numFmtId="43" fontId="34" fillId="0" borderId="15" xfId="0" applyNumberFormat="1" applyFont="1" applyBorder="1" applyAlignment="1">
      <alignment vertical="center"/>
    </xf>
    <xf numFmtId="1" fontId="40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169" fontId="31" fillId="0" borderId="14" xfId="50" applyFont="1" applyFill="1" applyBorder="1" applyAlignment="1">
      <alignment horizontal="right" vertical="center"/>
      <protection/>
    </xf>
    <xf numFmtId="1" fontId="45" fillId="0" borderId="0" xfId="0" applyNumberFormat="1" applyFont="1" applyAlignment="1">
      <alignment horizontal="center" vertical="center"/>
    </xf>
    <xf numFmtId="1" fontId="45" fillId="0" borderId="0" xfId="0" applyNumberFormat="1" applyFont="1" applyAlignment="1">
      <alignment vertical="center" wrapText="1"/>
    </xf>
    <xf numFmtId="164" fontId="45" fillId="0" borderId="0" xfId="0" applyNumberFormat="1" applyFont="1" applyAlignment="1">
      <alignment vertical="center"/>
    </xf>
    <xf numFmtId="43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43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" fontId="34" fillId="0" borderId="0" xfId="0" applyNumberFormat="1" applyFont="1" applyAlignment="1">
      <alignment horizontal="center" vertical="center"/>
    </xf>
    <xf numFmtId="1" fontId="41" fillId="0" borderId="0" xfId="0" applyNumberFormat="1" applyFont="1" applyAlignment="1">
      <alignment vertical="center" wrapText="1"/>
    </xf>
    <xf numFmtId="1" fontId="34" fillId="0" borderId="0" xfId="0" applyNumberFormat="1" applyFont="1" applyBorder="1" applyAlignment="1">
      <alignment horizontal="center" vertical="center"/>
    </xf>
    <xf numFmtId="164" fontId="34" fillId="0" borderId="0" xfId="0" applyNumberFormat="1" applyFont="1" applyBorder="1" applyAlignment="1">
      <alignment vertical="center"/>
    </xf>
    <xf numFmtId="43" fontId="34" fillId="0" borderId="0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6" fillId="0" borderId="41" xfId="5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27" fillId="18" borderId="0" xfId="50" applyFont="1" applyFill="1" applyAlignment="1">
      <alignment horizontal="left" vertical="center"/>
      <protection locked="0"/>
    </xf>
    <xf numFmtId="0" fontId="28" fillId="18" borderId="0" xfId="50" applyFont="1" applyFill="1" applyAlignment="1">
      <alignment horizontal="left" vertical="center"/>
      <protection locked="0"/>
    </xf>
    <xf numFmtId="0" fontId="18" fillId="18" borderId="0" xfId="51" applyFill="1" applyAlignment="1">
      <alignment horizontal="left" vertical="top"/>
      <protection locked="0"/>
    </xf>
    <xf numFmtId="0" fontId="5" fillId="18" borderId="0" xfId="50" applyFont="1" applyFill="1" applyAlignment="1">
      <alignment horizontal="left" vertical="center"/>
      <protection locked="0"/>
    </xf>
    <xf numFmtId="0" fontId="5" fillId="18" borderId="0" xfId="50" applyFont="1" applyFill="1" applyAlignment="1">
      <alignment horizontal="left" vertical="center"/>
      <protection locked="0"/>
    </xf>
    <xf numFmtId="0" fontId="28" fillId="18" borderId="0" xfId="50" applyFont="1" applyFill="1" applyAlignment="1">
      <alignment horizontal="left" vertical="center"/>
      <protection locked="0"/>
    </xf>
    <xf numFmtId="0" fontId="5" fillId="18" borderId="0" xfId="50" applyFont="1" applyFill="1" applyAlignment="1">
      <alignment horizontal="center" vertical="center"/>
      <protection locked="0"/>
    </xf>
    <xf numFmtId="0" fontId="46" fillId="18" borderId="0" xfId="50" applyFont="1" applyFill="1" applyAlignment="1">
      <alignment horizontal="left" vertical="center"/>
      <protection locked="0"/>
    </xf>
    <xf numFmtId="0" fontId="46" fillId="18" borderId="0" xfId="51" applyFont="1" applyFill="1" applyAlignment="1">
      <alignment horizontal="left" vertical="center"/>
      <protection locked="0"/>
    </xf>
    <xf numFmtId="0" fontId="46" fillId="0" borderId="14" xfId="50" applyFont="1" applyFill="1" applyBorder="1" applyAlignment="1">
      <alignment horizontal="center" vertical="center"/>
      <protection/>
    </xf>
    <xf numFmtId="169" fontId="46" fillId="0" borderId="14" xfId="50" applyFont="1" applyFill="1" applyBorder="1" applyAlignment="1">
      <alignment horizontal="center" vertical="center"/>
      <protection/>
    </xf>
    <xf numFmtId="169" fontId="46" fillId="0" borderId="14" xfId="50" applyFont="1" applyFill="1" applyBorder="1" applyAlignment="1">
      <alignment horizontal="center" vertical="center" wrapText="1"/>
      <protection/>
    </xf>
    <xf numFmtId="0" fontId="49" fillId="0" borderId="0" xfId="51" applyFont="1" applyAlignment="1">
      <alignment horizontal="center" vertical="center"/>
      <protection locked="0"/>
    </xf>
    <xf numFmtId="0" fontId="45" fillId="0" borderId="0" xfId="0" applyFont="1" applyAlignment="1">
      <alignment horizontal="center" vertical="center"/>
    </xf>
    <xf numFmtId="0" fontId="39" fillId="0" borderId="14" xfId="50" applyFont="1" applyFill="1" applyBorder="1" applyAlignment="1">
      <alignment horizontal="center" vertical="center"/>
      <protection/>
    </xf>
    <xf numFmtId="169" fontId="39" fillId="0" borderId="14" xfId="50" applyFont="1" applyFill="1" applyBorder="1" applyAlignment="1">
      <alignment horizontal="right" vertical="center"/>
      <protection/>
    </xf>
    <xf numFmtId="0" fontId="50" fillId="0" borderId="0" xfId="51" applyFont="1" applyAlignment="1">
      <alignment horizontal="left" vertical="top"/>
      <protection locked="0"/>
    </xf>
    <xf numFmtId="0" fontId="7" fillId="0" borderId="0" xfId="0" applyFont="1" applyAlignment="1">
      <alignment/>
    </xf>
    <xf numFmtId="0" fontId="30" fillId="0" borderId="14" xfId="50" applyFont="1" applyFill="1" applyBorder="1" applyAlignment="1">
      <alignment horizontal="center" vertical="center"/>
      <protection/>
    </xf>
    <xf numFmtId="0" fontId="30" fillId="0" borderId="106" xfId="50" applyFont="1" applyFill="1" applyBorder="1" applyAlignment="1">
      <alignment horizontal="left" vertical="center"/>
      <protection/>
    </xf>
    <xf numFmtId="0" fontId="32" fillId="0" borderId="14" xfId="50" applyFont="1" applyFill="1" applyBorder="1" applyAlignment="1">
      <alignment horizontal="left" vertical="center"/>
      <protection/>
    </xf>
    <xf numFmtId="49" fontId="5" fillId="0" borderId="38" xfId="51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15" fontId="5" fillId="0" borderId="107" xfId="51" applyNumberFormat="1" applyFont="1" applyBorder="1" applyAlignment="1" applyProtection="1">
      <alignment horizontal="left" vertical="center"/>
      <protection locked="0"/>
    </xf>
    <xf numFmtId="0" fontId="5" fillId="0" borderId="108" xfId="51" applyFont="1" applyBorder="1" applyAlignment="1" applyProtection="1">
      <alignment horizontal="left" vertical="center"/>
      <protection locked="0"/>
    </xf>
    <xf numFmtId="169" fontId="5" fillId="0" borderId="0" xfId="51" applyNumberFormat="1" applyFont="1" applyBorder="1" applyAlignment="1" applyProtection="1">
      <alignment horizontal="left" vertical="center"/>
      <protection locked="0"/>
    </xf>
    <xf numFmtId="0" fontId="5" fillId="0" borderId="0" xfId="51" applyFont="1" applyBorder="1" applyAlignment="1" applyProtection="1">
      <alignment horizontal="left" vertical="center"/>
      <protection locked="0"/>
    </xf>
    <xf numFmtId="169" fontId="5" fillId="0" borderId="87" xfId="51" applyNumberFormat="1" applyFont="1" applyBorder="1" applyAlignment="1" applyProtection="1">
      <alignment horizontal="left" vertical="center"/>
      <protection locked="0"/>
    </xf>
    <xf numFmtId="0" fontId="5" fillId="0" borderId="87" xfId="51" applyFont="1" applyBorder="1" applyAlignment="1" applyProtection="1">
      <alignment horizontal="left" vertical="center"/>
      <protection locked="0"/>
    </xf>
    <xf numFmtId="0" fontId="6" fillId="0" borderId="0" xfId="51" applyFont="1" applyBorder="1" applyAlignment="1" applyProtection="1">
      <alignment horizontal="left" vertical="center"/>
      <protection locked="0"/>
    </xf>
  </cellXfs>
  <cellStyles count="53">
    <cellStyle name="Normal" xfId="0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Hyperlink" xfId="38"/>
    <cellStyle name="Chybně" xfId="39"/>
    <cellStyle name="Kontrolní buňka" xfId="40"/>
    <cellStyle name="Currency" xfId="41"/>
    <cellStyle name="Nadpis 1" xfId="42"/>
    <cellStyle name="Nadpis 2" xfId="43"/>
    <cellStyle name="Nadpis 3" xfId="44"/>
    <cellStyle name="Nadpis 4" xfId="45"/>
    <cellStyle name="Název" xfId="46"/>
    <cellStyle name="nenulovy" xfId="47"/>
    <cellStyle name="Neutrální" xfId="48"/>
    <cellStyle name="normální 2" xfId="49"/>
    <cellStyle name="normální_1 Stavební část - zbylá část objektu+VV slepák" xfId="50"/>
    <cellStyle name="normální_Krycí list rozpočtu - Dětský klub Osečná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leg%20FICHTNER\Dokumenty\Se&#353;i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im&#237;r\Dokumenty\zak&#225;zky%202009%20-%20od%2008\Obec%20Lochovice%20-%202009%20-%20po&#382;&#225;rn&#237;%20zbrojnice\Po&#382;&#225;rn&#237;%20zbrojnice%20Lochov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Elektroinstalace, M+R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komentář"/>
      <sheetName val="STAVBA CELKEM"/>
      <sheetName val="BUDOVA ZÁZEMÍ"/>
      <sheetName val="TRÉNINKOVÁ HA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625" style="19" customWidth="1"/>
    <col min="2" max="2" width="2.125" style="19" customWidth="1"/>
    <col min="3" max="3" width="3.25390625" style="19" customWidth="1"/>
    <col min="4" max="4" width="6.75390625" style="19" customWidth="1"/>
    <col min="5" max="5" width="12.75390625" style="19" customWidth="1"/>
    <col min="6" max="6" width="0.37109375" style="19" customWidth="1"/>
    <col min="7" max="7" width="2.75390625" style="19" customWidth="1"/>
    <col min="8" max="8" width="2.625" style="19" customWidth="1"/>
    <col min="9" max="9" width="11.625" style="19" customWidth="1"/>
    <col min="10" max="10" width="12.875" style="19" customWidth="1"/>
    <col min="11" max="11" width="0.6171875" style="19" customWidth="1"/>
    <col min="12" max="12" width="2.625" style="19" customWidth="1"/>
    <col min="13" max="13" width="4.00390625" style="19" customWidth="1"/>
    <col min="14" max="14" width="4.875" style="19" customWidth="1"/>
    <col min="15" max="15" width="6.375" style="19" customWidth="1"/>
    <col min="16" max="16" width="0.2421875" style="19" hidden="1" customWidth="1"/>
    <col min="17" max="17" width="5.625" style="19" customWidth="1"/>
    <col min="18" max="18" width="14.875" style="19" customWidth="1"/>
  </cols>
  <sheetData>
    <row r="1" spans="1:18" ht="13.5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2.7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1:18" ht="23.25">
      <c r="A3" s="35" t="s">
        <v>57</v>
      </c>
      <c r="B3" s="36"/>
      <c r="C3" s="36"/>
      <c r="D3" s="36" t="s">
        <v>57</v>
      </c>
      <c r="E3" s="36" t="s">
        <v>57</v>
      </c>
      <c r="F3" s="36" t="s">
        <v>57</v>
      </c>
      <c r="G3" s="37" t="s">
        <v>58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8"/>
    </row>
    <row r="4" spans="1:18" ht="14.2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36"/>
      <c r="P4" s="40"/>
      <c r="Q4" s="40"/>
      <c r="R4" s="41"/>
    </row>
    <row r="5" spans="1:18" ht="13.5" thickBo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  <c r="R5" s="45"/>
    </row>
    <row r="6" spans="1:18" ht="18" customHeight="1">
      <c r="A6" s="46"/>
      <c r="B6" s="47" t="s">
        <v>59</v>
      </c>
      <c r="C6" s="47"/>
      <c r="D6" s="47"/>
      <c r="E6" s="48" t="s">
        <v>339</v>
      </c>
      <c r="F6" s="49"/>
      <c r="G6" s="49"/>
      <c r="H6" s="49"/>
      <c r="I6" s="49"/>
      <c r="J6" s="50"/>
      <c r="K6" s="47"/>
      <c r="L6" s="47"/>
      <c r="M6" s="47"/>
      <c r="N6" s="47"/>
      <c r="O6" s="260" t="s">
        <v>60</v>
      </c>
      <c r="P6" s="260"/>
      <c r="Q6" s="178"/>
      <c r="R6" s="51"/>
    </row>
    <row r="7" spans="1:18" ht="18" customHeight="1">
      <c r="A7" s="46"/>
      <c r="B7" s="47"/>
      <c r="C7" s="47"/>
      <c r="D7" s="47"/>
      <c r="E7" s="52" t="s">
        <v>375</v>
      </c>
      <c r="F7" s="47"/>
      <c r="G7" s="47"/>
      <c r="H7" s="47"/>
      <c r="I7" s="47"/>
      <c r="J7" s="53"/>
      <c r="K7" s="47"/>
      <c r="L7" s="47"/>
      <c r="M7" s="47"/>
      <c r="N7" s="47"/>
      <c r="O7" s="260" t="s">
        <v>61</v>
      </c>
      <c r="P7" s="260"/>
      <c r="Q7" s="54"/>
      <c r="R7" s="55"/>
    </row>
    <row r="8" spans="1:18" s="253" customFormat="1" ht="18.75" customHeight="1" thickBot="1">
      <c r="A8" s="46"/>
      <c r="B8" s="47"/>
      <c r="C8" s="47"/>
      <c r="D8" s="47"/>
      <c r="E8" s="252" t="s">
        <v>393</v>
      </c>
      <c r="F8" s="56"/>
      <c r="G8" s="56"/>
      <c r="H8" s="56"/>
      <c r="I8" s="56"/>
      <c r="J8" s="57"/>
      <c r="K8" s="47"/>
      <c r="L8" s="47"/>
      <c r="M8" s="47"/>
      <c r="N8" s="47"/>
      <c r="O8" s="260" t="s">
        <v>62</v>
      </c>
      <c r="P8" s="260"/>
      <c r="Q8" s="58" t="s">
        <v>376</v>
      </c>
      <c r="R8" s="59"/>
    </row>
    <row r="9" spans="1:18" ht="13.5" thickBot="1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260"/>
      <c r="P9" s="260"/>
      <c r="Q9" s="47"/>
      <c r="R9" s="60"/>
    </row>
    <row r="10" spans="1:18" ht="16.5" customHeight="1">
      <c r="A10" s="46"/>
      <c r="B10" s="47" t="s">
        <v>63</v>
      </c>
      <c r="C10" s="47"/>
      <c r="D10" s="47"/>
      <c r="E10" s="61" t="s">
        <v>380</v>
      </c>
      <c r="F10" s="49"/>
      <c r="G10" s="49"/>
      <c r="H10" s="49"/>
      <c r="I10" s="49"/>
      <c r="J10" s="50"/>
      <c r="K10" s="47"/>
      <c r="L10" s="47"/>
      <c r="M10" s="47"/>
      <c r="N10" s="47"/>
      <c r="O10" s="257"/>
      <c r="P10" s="257"/>
      <c r="Q10" s="62"/>
      <c r="R10" s="60"/>
    </row>
    <row r="11" spans="1:18" ht="17.25" customHeight="1">
      <c r="A11" s="46"/>
      <c r="B11" s="47" t="s">
        <v>64</v>
      </c>
      <c r="C11" s="47"/>
      <c r="D11" s="47"/>
      <c r="E11" s="63" t="s">
        <v>381</v>
      </c>
      <c r="F11" s="47"/>
      <c r="G11" s="47"/>
      <c r="H11" s="47"/>
      <c r="I11" s="47"/>
      <c r="J11" s="53"/>
      <c r="K11" s="47"/>
      <c r="L11" s="47"/>
      <c r="M11" s="47"/>
      <c r="N11" s="47"/>
      <c r="O11" s="257"/>
      <c r="P11" s="257"/>
      <c r="Q11" s="62"/>
      <c r="R11" s="60"/>
    </row>
    <row r="12" spans="1:18" ht="15" customHeight="1">
      <c r="A12" s="46"/>
      <c r="B12" s="47" t="s">
        <v>65</v>
      </c>
      <c r="C12" s="47"/>
      <c r="D12" s="47"/>
      <c r="E12" s="64" t="s">
        <v>66</v>
      </c>
      <c r="F12" s="47"/>
      <c r="G12" s="47"/>
      <c r="H12" s="47"/>
      <c r="I12" s="47"/>
      <c r="J12" s="53"/>
      <c r="K12" s="47"/>
      <c r="L12" s="47"/>
      <c r="M12" s="47"/>
      <c r="N12" s="47"/>
      <c r="O12" s="257"/>
      <c r="P12" s="257"/>
      <c r="Q12" s="62"/>
      <c r="R12" s="60"/>
    </row>
    <row r="13" spans="1:18" ht="7.5" customHeight="1" thickBot="1">
      <c r="A13" s="46"/>
      <c r="B13" s="47"/>
      <c r="C13" s="47"/>
      <c r="D13" s="47"/>
      <c r="E13" s="65"/>
      <c r="F13" s="56"/>
      <c r="G13" s="56"/>
      <c r="H13" s="56"/>
      <c r="I13" s="56"/>
      <c r="J13" s="57"/>
      <c r="K13" s="47"/>
      <c r="L13" s="47"/>
      <c r="M13" s="47"/>
      <c r="N13" s="47"/>
      <c r="O13" s="62"/>
      <c r="P13" s="62"/>
      <c r="Q13" s="62"/>
      <c r="R13" s="60"/>
    </row>
    <row r="14" spans="1:18" ht="16.5" customHeight="1" thickBot="1">
      <c r="A14" s="46"/>
      <c r="B14" s="47"/>
      <c r="C14" s="47"/>
      <c r="D14" s="47"/>
      <c r="E14" s="62" t="s">
        <v>67</v>
      </c>
      <c r="F14" s="47"/>
      <c r="G14" s="47" t="s">
        <v>68</v>
      </c>
      <c r="H14" s="47"/>
      <c r="I14" s="47"/>
      <c r="J14" s="47"/>
      <c r="K14" s="47"/>
      <c r="L14" s="47"/>
      <c r="M14" s="47"/>
      <c r="N14" s="47"/>
      <c r="O14" s="257"/>
      <c r="P14" s="257"/>
      <c r="Q14" s="66"/>
      <c r="R14" s="67"/>
    </row>
    <row r="15" spans="1:18" ht="13.5" thickBot="1">
      <c r="A15" s="46"/>
      <c r="B15" s="47"/>
      <c r="C15" s="47"/>
      <c r="D15" s="47"/>
      <c r="E15" s="68"/>
      <c r="F15" s="47"/>
      <c r="G15" s="68"/>
      <c r="H15" s="69"/>
      <c r="I15" s="68"/>
      <c r="J15" s="47"/>
      <c r="K15" s="47"/>
      <c r="L15" s="47"/>
      <c r="M15" s="47"/>
      <c r="N15" s="47"/>
      <c r="O15" s="254" t="s">
        <v>69</v>
      </c>
      <c r="P15" s="255"/>
      <c r="Q15" s="70"/>
      <c r="R15" s="71"/>
    </row>
    <row r="16" spans="1:18" s="230" customFormat="1" ht="21" customHeight="1">
      <c r="A16" s="72"/>
      <c r="B16" s="73"/>
      <c r="C16" s="73"/>
      <c r="D16" s="73"/>
      <c r="E16" s="229" t="s">
        <v>30</v>
      </c>
      <c r="F16" s="73"/>
      <c r="G16" s="74"/>
      <c r="H16" s="74"/>
      <c r="I16" s="74"/>
      <c r="J16" s="73"/>
      <c r="K16" s="73"/>
      <c r="L16" s="73"/>
      <c r="M16" s="73"/>
      <c r="N16" s="73"/>
      <c r="O16" s="47"/>
      <c r="P16" s="73"/>
      <c r="Q16" s="74"/>
      <c r="R16" s="75"/>
    </row>
    <row r="17" spans="1:18" ht="17.25" customHeight="1">
      <c r="A17" s="76"/>
      <c r="B17" s="77"/>
      <c r="C17" s="77"/>
      <c r="D17" s="77"/>
      <c r="E17" s="78" t="s">
        <v>70</v>
      </c>
      <c r="F17" s="77"/>
      <c r="G17" s="77"/>
      <c r="H17" s="77"/>
      <c r="I17" s="77"/>
      <c r="J17" s="77"/>
      <c r="K17" s="77"/>
      <c r="L17" s="77"/>
      <c r="M17" s="77"/>
      <c r="N17" s="77"/>
      <c r="O17" s="43"/>
      <c r="P17" s="77"/>
      <c r="Q17" s="77"/>
      <c r="R17" s="79"/>
    </row>
    <row r="18" spans="1:18" ht="18" customHeight="1">
      <c r="A18" s="80" t="s">
        <v>71</v>
      </c>
      <c r="B18" s="81"/>
      <c r="C18" s="81"/>
      <c r="D18" s="82"/>
      <c r="E18" s="83" t="s">
        <v>72</v>
      </c>
      <c r="F18" s="82"/>
      <c r="G18" s="83" t="s">
        <v>73</v>
      </c>
      <c r="H18" s="81"/>
      <c r="I18" s="82"/>
      <c r="J18" s="83" t="s">
        <v>74</v>
      </c>
      <c r="K18" s="81"/>
      <c r="L18" s="83" t="s">
        <v>75</v>
      </c>
      <c r="M18" s="81"/>
      <c r="N18" s="81"/>
      <c r="O18" s="81"/>
      <c r="P18" s="82"/>
      <c r="Q18" s="83" t="s">
        <v>76</v>
      </c>
      <c r="R18" s="84"/>
    </row>
    <row r="19" spans="1:18" ht="19.5" customHeight="1">
      <c r="A19" s="85"/>
      <c r="B19" s="86"/>
      <c r="C19" s="86"/>
      <c r="D19" s="87"/>
      <c r="E19" s="88"/>
      <c r="F19" s="89"/>
      <c r="G19" s="90"/>
      <c r="H19" s="86"/>
      <c r="I19" s="87"/>
      <c r="J19" s="88"/>
      <c r="K19" s="91"/>
      <c r="L19" s="90"/>
      <c r="M19" s="86"/>
      <c r="N19" s="86"/>
      <c r="O19" s="92"/>
      <c r="P19" s="87">
        <v>0</v>
      </c>
      <c r="Q19" s="90"/>
      <c r="R19" s="93"/>
    </row>
    <row r="20" spans="1:18" ht="24.75" customHeight="1">
      <c r="A20" s="76"/>
      <c r="B20" s="77"/>
      <c r="C20" s="77"/>
      <c r="D20" s="77"/>
      <c r="E20" s="78" t="s">
        <v>77</v>
      </c>
      <c r="F20" s="77"/>
      <c r="G20" s="77"/>
      <c r="H20" s="77"/>
      <c r="I20" s="77"/>
      <c r="J20" s="94" t="s">
        <v>78</v>
      </c>
      <c r="K20" s="77"/>
      <c r="L20" s="77"/>
      <c r="M20" s="77"/>
      <c r="N20" s="77"/>
      <c r="O20" s="73"/>
      <c r="P20" s="77"/>
      <c r="Q20" s="77"/>
      <c r="R20" s="79"/>
    </row>
    <row r="21" spans="1:18" ht="24.75" customHeight="1">
      <c r="A21" s="95" t="s">
        <v>79</v>
      </c>
      <c r="B21" s="96"/>
      <c r="C21" s="97" t="s">
        <v>80</v>
      </c>
      <c r="D21" s="98"/>
      <c r="E21" s="98"/>
      <c r="F21" s="99"/>
      <c r="G21" s="100" t="s">
        <v>81</v>
      </c>
      <c r="H21" s="101"/>
      <c r="I21" s="97" t="s">
        <v>82</v>
      </c>
      <c r="J21" s="98"/>
      <c r="K21" s="98"/>
      <c r="L21" s="100" t="s">
        <v>83</v>
      </c>
      <c r="M21" s="101"/>
      <c r="N21" s="97" t="s">
        <v>84</v>
      </c>
      <c r="O21" s="102"/>
      <c r="P21" s="98"/>
      <c r="Q21" s="98"/>
      <c r="R21" s="103"/>
    </row>
    <row r="22" spans="1:18" ht="15.75" customHeight="1">
      <c r="A22" s="104" t="s">
        <v>85</v>
      </c>
      <c r="B22" s="105" t="s">
        <v>46</v>
      </c>
      <c r="C22" s="106"/>
      <c r="D22" s="107" t="s">
        <v>31</v>
      </c>
      <c r="E22" s="108"/>
      <c r="F22" s="109"/>
      <c r="G22" s="110" t="s">
        <v>86</v>
      </c>
      <c r="H22" s="111" t="s">
        <v>87</v>
      </c>
      <c r="I22" s="112"/>
      <c r="J22" s="113"/>
      <c r="K22" s="114"/>
      <c r="L22" s="110" t="s">
        <v>88</v>
      </c>
      <c r="M22" s="115" t="s">
        <v>402</v>
      </c>
      <c r="N22" s="116"/>
      <c r="O22" s="116"/>
      <c r="P22" s="116"/>
      <c r="Q22" s="117"/>
      <c r="R22" s="118">
        <f>'2. Rekapitulace '!H11</f>
        <v>0</v>
      </c>
    </row>
    <row r="23" spans="1:18" ht="15.75" customHeight="1">
      <c r="A23" s="104" t="s">
        <v>90</v>
      </c>
      <c r="B23" s="119"/>
      <c r="C23" s="120"/>
      <c r="D23" s="107" t="s">
        <v>32</v>
      </c>
      <c r="E23" s="121">
        <f>'2. Rekapitulace '!D11</f>
        <v>0</v>
      </c>
      <c r="F23" s="109"/>
      <c r="G23" s="110" t="s">
        <v>91</v>
      </c>
      <c r="H23" s="47" t="s">
        <v>29</v>
      </c>
      <c r="I23" s="112"/>
      <c r="J23" s="113"/>
      <c r="K23" s="114"/>
      <c r="L23" s="110" t="s">
        <v>92</v>
      </c>
      <c r="M23" s="115" t="s">
        <v>403</v>
      </c>
      <c r="N23" s="116"/>
      <c r="O23" s="47"/>
      <c r="P23" s="116"/>
      <c r="Q23" s="117"/>
      <c r="R23" s="118"/>
    </row>
    <row r="24" spans="1:18" ht="15.75" customHeight="1">
      <c r="A24" s="104" t="s">
        <v>93</v>
      </c>
      <c r="B24" s="105" t="s">
        <v>52</v>
      </c>
      <c r="C24" s="106"/>
      <c r="D24" s="107"/>
      <c r="E24" s="108"/>
      <c r="F24" s="109"/>
      <c r="G24" s="110" t="s">
        <v>94</v>
      </c>
      <c r="H24" s="111" t="s">
        <v>95</v>
      </c>
      <c r="I24" s="112"/>
      <c r="J24" s="113"/>
      <c r="K24" s="114"/>
      <c r="L24" s="110" t="s">
        <v>96</v>
      </c>
      <c r="M24" s="115"/>
      <c r="N24" s="116"/>
      <c r="O24" s="116"/>
      <c r="P24" s="116"/>
      <c r="Q24" s="117"/>
      <c r="R24" s="122"/>
    </row>
    <row r="25" spans="1:18" ht="15.75" customHeight="1">
      <c r="A25" s="104" t="s">
        <v>97</v>
      </c>
      <c r="B25" s="119"/>
      <c r="C25" s="120"/>
      <c r="D25" s="107" t="s">
        <v>32</v>
      </c>
      <c r="E25" s="121">
        <f>'2. Rekapitulace '!E11</f>
        <v>0</v>
      </c>
      <c r="F25" s="109"/>
      <c r="G25" s="110" t="s">
        <v>98</v>
      </c>
      <c r="H25" s="111"/>
      <c r="I25" s="112"/>
      <c r="J25" s="113"/>
      <c r="K25" s="114"/>
      <c r="L25" s="110" t="s">
        <v>99</v>
      </c>
      <c r="M25" s="115"/>
      <c r="N25" s="116"/>
      <c r="O25" s="47"/>
      <c r="P25" s="116"/>
      <c r="Q25" s="117"/>
      <c r="R25" s="122"/>
    </row>
    <row r="26" spans="1:18" ht="15.75" customHeight="1">
      <c r="A26" s="104" t="s">
        <v>100</v>
      </c>
      <c r="B26" s="105" t="s">
        <v>101</v>
      </c>
      <c r="C26" s="106"/>
      <c r="D26" s="107"/>
      <c r="E26" s="108"/>
      <c r="F26" s="109"/>
      <c r="G26" s="123"/>
      <c r="H26" s="116"/>
      <c r="I26" s="112"/>
      <c r="J26" s="113"/>
      <c r="K26" s="114"/>
      <c r="L26" s="110" t="s">
        <v>102</v>
      </c>
      <c r="M26" s="115"/>
      <c r="N26" s="116"/>
      <c r="O26" s="116"/>
      <c r="P26" s="116"/>
      <c r="Q26" s="117"/>
      <c r="R26" s="122"/>
    </row>
    <row r="27" spans="1:18" ht="15.75" customHeight="1">
      <c r="A27" s="104" t="s">
        <v>103</v>
      </c>
      <c r="B27" s="119"/>
      <c r="C27" s="120"/>
      <c r="D27" s="107" t="s">
        <v>32</v>
      </c>
      <c r="E27" s="121">
        <f>'2. Rekapitulace '!F11</f>
        <v>0</v>
      </c>
      <c r="F27" s="109"/>
      <c r="G27" s="123"/>
      <c r="H27" s="116"/>
      <c r="I27" s="112"/>
      <c r="J27" s="113"/>
      <c r="K27" s="114"/>
      <c r="L27" s="110" t="s">
        <v>104</v>
      </c>
      <c r="M27" s="111"/>
      <c r="N27" s="116"/>
      <c r="O27" s="47"/>
      <c r="P27" s="116"/>
      <c r="Q27" s="112"/>
      <c r="R27" s="122"/>
    </row>
    <row r="28" spans="1:18" ht="25.5" customHeight="1">
      <c r="A28" s="104" t="s">
        <v>105</v>
      </c>
      <c r="B28" s="124" t="s">
        <v>106</v>
      </c>
      <c r="C28" s="116"/>
      <c r="D28" s="112"/>
      <c r="E28" s="125">
        <f>SUM(E23,E25,E27)</f>
        <v>0</v>
      </c>
      <c r="F28" s="126"/>
      <c r="G28" s="110" t="s">
        <v>107</v>
      </c>
      <c r="H28" s="124" t="s">
        <v>108</v>
      </c>
      <c r="I28" s="112"/>
      <c r="J28" s="127"/>
      <c r="K28" s="128"/>
      <c r="L28" s="110" t="s">
        <v>109</v>
      </c>
      <c r="M28" s="124" t="s">
        <v>110</v>
      </c>
      <c r="N28" s="116"/>
      <c r="O28" s="116"/>
      <c r="P28" s="116"/>
      <c r="Q28" s="112"/>
      <c r="R28" s="129">
        <f>SUM(R22,R23,R23)</f>
        <v>0</v>
      </c>
    </row>
    <row r="29" spans="1:18" ht="18" customHeight="1">
      <c r="A29" s="130" t="s">
        <v>111</v>
      </c>
      <c r="B29" s="131" t="s">
        <v>35</v>
      </c>
      <c r="C29" s="132"/>
      <c r="D29" s="133"/>
      <c r="E29" s="134"/>
      <c r="F29" s="135"/>
      <c r="G29" s="136" t="s">
        <v>112</v>
      </c>
      <c r="H29" s="131" t="s">
        <v>113</v>
      </c>
      <c r="I29" s="133"/>
      <c r="J29" s="137"/>
      <c r="K29" s="138"/>
      <c r="L29" s="136" t="s">
        <v>114</v>
      </c>
      <c r="M29" s="131" t="s">
        <v>115</v>
      </c>
      <c r="N29" s="132"/>
      <c r="O29" s="73"/>
      <c r="P29" s="132"/>
      <c r="Q29" s="133"/>
      <c r="R29" s="139"/>
    </row>
    <row r="30" spans="1:18" ht="22.5" customHeight="1">
      <c r="A30" s="140" t="s">
        <v>64</v>
      </c>
      <c r="B30" s="141"/>
      <c r="C30" s="141"/>
      <c r="D30" s="141"/>
      <c r="E30" s="43"/>
      <c r="F30" s="142"/>
      <c r="G30" s="143"/>
      <c r="H30" s="43"/>
      <c r="I30" s="43"/>
      <c r="J30" s="43"/>
      <c r="K30" s="43"/>
      <c r="L30" s="100" t="s">
        <v>116</v>
      </c>
      <c r="M30" s="82"/>
      <c r="N30" s="97" t="s">
        <v>117</v>
      </c>
      <c r="O30" s="47"/>
      <c r="P30" s="81"/>
      <c r="Q30" s="81"/>
      <c r="R30" s="84"/>
    </row>
    <row r="31" spans="1:18" ht="26.25" customHeight="1">
      <c r="A31" s="46"/>
      <c r="B31" s="47"/>
      <c r="C31" s="47"/>
      <c r="D31" s="47"/>
      <c r="E31" s="47"/>
      <c r="F31" s="144"/>
      <c r="G31" s="145"/>
      <c r="H31" s="47"/>
      <c r="I31" s="47"/>
      <c r="J31" s="47"/>
      <c r="K31" s="47"/>
      <c r="L31" s="110" t="s">
        <v>118</v>
      </c>
      <c r="M31" s="111" t="s">
        <v>119</v>
      </c>
      <c r="N31" s="116"/>
      <c r="O31" s="116"/>
      <c r="P31" s="116"/>
      <c r="Q31" s="112"/>
      <c r="R31" s="129">
        <f>SUM(R28,J29,E28)</f>
        <v>0</v>
      </c>
    </row>
    <row r="32" spans="1:18" ht="31.5" customHeight="1">
      <c r="A32" s="146" t="s">
        <v>120</v>
      </c>
      <c r="B32" s="147"/>
      <c r="C32" s="147"/>
      <c r="D32" s="147"/>
      <c r="E32" s="147"/>
      <c r="F32" s="120"/>
      <c r="G32" s="148" t="s">
        <v>121</v>
      </c>
      <c r="H32" s="147"/>
      <c r="I32" s="147"/>
      <c r="J32" s="147"/>
      <c r="K32" s="147"/>
      <c r="L32" s="110" t="s">
        <v>122</v>
      </c>
      <c r="M32" s="115" t="s">
        <v>123</v>
      </c>
      <c r="N32" s="149">
        <v>15</v>
      </c>
      <c r="O32" s="62"/>
      <c r="P32" s="256"/>
      <c r="Q32" s="257"/>
      <c r="R32" s="150"/>
    </row>
    <row r="33" spans="1:18" ht="26.25" customHeight="1" thickBot="1">
      <c r="A33" s="151" t="s">
        <v>63</v>
      </c>
      <c r="B33" s="152"/>
      <c r="C33" s="152"/>
      <c r="D33" s="152"/>
      <c r="E33" s="153"/>
      <c r="F33" s="106"/>
      <c r="G33" s="154"/>
      <c r="H33" s="153"/>
      <c r="I33" s="153"/>
      <c r="J33" s="153"/>
      <c r="K33" s="153"/>
      <c r="L33" s="110" t="s">
        <v>124</v>
      </c>
      <c r="M33" s="115" t="s">
        <v>123</v>
      </c>
      <c r="N33" s="149">
        <v>21</v>
      </c>
      <c r="O33" s="155"/>
      <c r="P33" s="258"/>
      <c r="Q33" s="259"/>
      <c r="R33" s="118">
        <f>PRODUCT(R31*0.01*N33)</f>
        <v>0</v>
      </c>
    </row>
    <row r="34" spans="1:18" ht="24" customHeight="1" thickBot="1">
      <c r="A34" s="46"/>
      <c r="B34" s="47"/>
      <c r="C34" s="47"/>
      <c r="D34" s="47"/>
      <c r="E34" s="47"/>
      <c r="F34" s="144"/>
      <c r="G34" s="145"/>
      <c r="H34" s="47"/>
      <c r="I34" s="47"/>
      <c r="J34" s="47"/>
      <c r="K34" s="47"/>
      <c r="L34" s="136" t="s">
        <v>125</v>
      </c>
      <c r="M34" s="156" t="s">
        <v>126</v>
      </c>
      <c r="N34" s="132"/>
      <c r="O34" s="47"/>
      <c r="P34" s="132"/>
      <c r="Q34" s="133"/>
      <c r="R34" s="157">
        <f>SUM(R32:R33,R31)</f>
        <v>0</v>
      </c>
    </row>
    <row r="35" spans="1:18" ht="23.25" customHeight="1">
      <c r="A35" s="146" t="s">
        <v>120</v>
      </c>
      <c r="B35" s="147"/>
      <c r="C35" s="147"/>
      <c r="D35" s="147"/>
      <c r="E35" s="147"/>
      <c r="F35" s="120"/>
      <c r="G35" s="148" t="s">
        <v>121</v>
      </c>
      <c r="H35" s="147"/>
      <c r="I35" s="147"/>
      <c r="J35" s="147"/>
      <c r="K35" s="147"/>
      <c r="L35" s="100" t="s">
        <v>127</v>
      </c>
      <c r="M35" s="82"/>
      <c r="N35" s="158" t="s">
        <v>128</v>
      </c>
      <c r="O35" s="141"/>
      <c r="P35" s="159"/>
      <c r="Q35" s="159"/>
      <c r="R35" s="160"/>
    </row>
    <row r="36" spans="1:18" ht="20.25" customHeight="1">
      <c r="A36" s="151" t="s">
        <v>65</v>
      </c>
      <c r="B36" s="152"/>
      <c r="C36" s="152"/>
      <c r="D36" s="152"/>
      <c r="E36" s="153"/>
      <c r="F36" s="106"/>
      <c r="G36" s="154"/>
      <c r="H36" s="153"/>
      <c r="I36" s="153"/>
      <c r="J36" s="153"/>
      <c r="K36" s="153"/>
      <c r="L36" s="110" t="s">
        <v>129</v>
      </c>
      <c r="M36" s="111" t="s">
        <v>130</v>
      </c>
      <c r="N36" s="116"/>
      <c r="O36" s="116"/>
      <c r="P36" s="116"/>
      <c r="Q36" s="112"/>
      <c r="R36" s="122"/>
    </row>
    <row r="37" spans="1:18" ht="21" customHeight="1">
      <c r="A37" s="46"/>
      <c r="B37" s="47"/>
      <c r="C37" s="47"/>
      <c r="D37" s="47"/>
      <c r="E37" s="47"/>
      <c r="F37" s="144"/>
      <c r="G37" s="145"/>
      <c r="H37" s="47"/>
      <c r="I37" s="47"/>
      <c r="J37" s="47"/>
      <c r="K37" s="47"/>
      <c r="L37" s="110" t="s">
        <v>131</v>
      </c>
      <c r="M37" s="111" t="s">
        <v>132</v>
      </c>
      <c r="N37" s="116"/>
      <c r="O37" s="147"/>
      <c r="P37" s="116"/>
      <c r="Q37" s="112"/>
      <c r="R37" s="122"/>
    </row>
    <row r="38" spans="1:18" ht="46.5" customHeight="1" thickBot="1">
      <c r="A38" s="161" t="s">
        <v>120</v>
      </c>
      <c r="B38" s="162"/>
      <c r="C38" s="162"/>
      <c r="D38" s="162"/>
      <c r="E38" s="162"/>
      <c r="F38" s="163"/>
      <c r="G38" s="164" t="s">
        <v>121</v>
      </c>
      <c r="H38" s="162"/>
      <c r="I38" s="162"/>
      <c r="J38" s="162"/>
      <c r="K38" s="162"/>
      <c r="L38" s="165" t="s">
        <v>133</v>
      </c>
      <c r="M38" s="166" t="s">
        <v>134</v>
      </c>
      <c r="N38" s="167"/>
      <c r="O38" s="162"/>
      <c r="P38" s="167"/>
      <c r="Q38" s="168"/>
      <c r="R38" s="169"/>
    </row>
  </sheetData>
  <mergeCells count="11">
    <mergeCell ref="O6:P6"/>
    <mergeCell ref="O7:P7"/>
    <mergeCell ref="O8:P8"/>
    <mergeCell ref="O9:P9"/>
    <mergeCell ref="O15:P15"/>
    <mergeCell ref="P32:Q32"/>
    <mergeCell ref="P33:Q33"/>
    <mergeCell ref="O10:P10"/>
    <mergeCell ref="O11:P11"/>
    <mergeCell ref="O12:P12"/>
    <mergeCell ref="O14:P14"/>
  </mergeCells>
  <printOptions/>
  <pageMargins left="0.75" right="0.75" top="1" bottom="1" header="0.4921259845" footer="0.4921259845"/>
  <pageSetup horizontalDpi="600" verticalDpi="600" orientation="portrait" paperSize="9" scale="90" r:id="rId1"/>
  <headerFooter alignWithMargins="0">
    <oddFooter>&amp;CRozpočet - Rekonstrukce Liebiegovy hrobky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Z11"/>
  <sheetViews>
    <sheetView workbookViewId="0" topLeftCell="A1">
      <selection activeCell="B1" sqref="B1"/>
    </sheetView>
  </sheetViews>
  <sheetFormatPr defaultColWidth="9.00390625" defaultRowHeight="12.75"/>
  <cols>
    <col min="1" max="1" width="0.37109375" style="0" customWidth="1"/>
    <col min="2" max="2" width="3.625" style="19" customWidth="1"/>
    <col min="3" max="3" width="36.875" style="19" customWidth="1"/>
    <col min="4" max="11" width="14.25390625" style="19" customWidth="1"/>
    <col min="12" max="12" width="5.75390625" style="19" customWidth="1"/>
    <col min="13" max="13" width="12.75390625" style="19" customWidth="1"/>
    <col min="14" max="14" width="0.37109375" style="19" customWidth="1"/>
    <col min="15" max="15" width="2.75390625" style="19" customWidth="1"/>
    <col min="16" max="16" width="2.625" style="19" customWidth="1"/>
    <col min="17" max="17" width="11.625" style="19" customWidth="1"/>
    <col min="18" max="18" width="12.875" style="19" customWidth="1"/>
    <col min="19" max="19" width="0.6171875" style="19" customWidth="1"/>
    <col min="20" max="20" width="2.625" style="19" customWidth="1"/>
    <col min="21" max="21" width="4.00390625" style="19" customWidth="1"/>
    <col min="22" max="22" width="4.875" style="19" customWidth="1"/>
    <col min="23" max="23" width="8.625" style="19" customWidth="1"/>
    <col min="24" max="24" width="0.2421875" style="19" hidden="1" customWidth="1"/>
    <col min="25" max="25" width="5.625" style="19" customWidth="1"/>
    <col min="26" max="26" width="12.75390625" style="19" customWidth="1"/>
  </cols>
  <sheetData>
    <row r="2" spans="2:26" ht="30.75" customHeight="1">
      <c r="B2" s="231" t="s">
        <v>371</v>
      </c>
      <c r="C2" s="232"/>
      <c r="D2" s="232"/>
      <c r="E2" s="233"/>
      <c r="F2" s="233"/>
      <c r="G2" s="233"/>
      <c r="H2" s="233"/>
      <c r="I2" s="233"/>
      <c r="J2" s="233"/>
      <c r="K2" s="233"/>
      <c r="T2"/>
      <c r="U2"/>
      <c r="V2"/>
      <c r="W2"/>
      <c r="X2"/>
      <c r="Y2"/>
      <c r="Z2"/>
    </row>
    <row r="3" spans="2:26" ht="16.5" customHeight="1">
      <c r="B3" s="234" t="s">
        <v>377</v>
      </c>
      <c r="C3" s="235"/>
      <c r="D3" s="236"/>
      <c r="E3" s="233"/>
      <c r="F3" s="233"/>
      <c r="G3" s="233"/>
      <c r="H3" s="233"/>
      <c r="I3" s="233"/>
      <c r="J3" s="233"/>
      <c r="K3" s="233"/>
      <c r="T3"/>
      <c r="U3"/>
      <c r="V3"/>
      <c r="W3"/>
      <c r="X3"/>
      <c r="Y3"/>
      <c r="Z3"/>
    </row>
    <row r="4" spans="2:26" ht="16.5" customHeight="1">
      <c r="B4" s="234" t="s">
        <v>338</v>
      </c>
      <c r="C4" s="235"/>
      <c r="D4" s="237"/>
      <c r="E4" s="233"/>
      <c r="F4" s="233"/>
      <c r="G4" s="233"/>
      <c r="H4" s="233"/>
      <c r="I4" s="233"/>
      <c r="J4" s="233"/>
      <c r="K4" s="233"/>
      <c r="T4"/>
      <c r="U4"/>
      <c r="V4"/>
      <c r="W4"/>
      <c r="X4"/>
      <c r="Y4"/>
      <c r="Z4"/>
    </row>
    <row r="5" spans="2:26" ht="16.5" customHeight="1">
      <c r="B5" s="234" t="s">
        <v>382</v>
      </c>
      <c r="C5" s="235"/>
      <c r="D5" s="237"/>
      <c r="E5" s="233"/>
      <c r="F5" s="233"/>
      <c r="G5" s="233"/>
      <c r="H5" s="233"/>
      <c r="I5" s="233"/>
      <c r="J5" s="233"/>
      <c r="K5" s="233"/>
      <c r="T5"/>
      <c r="U5"/>
      <c r="V5"/>
      <c r="W5"/>
      <c r="X5"/>
      <c r="Y5"/>
      <c r="Z5"/>
    </row>
    <row r="6" spans="2:19" s="195" customFormat="1" ht="22.5" customHeight="1">
      <c r="B6" s="238" t="s">
        <v>30</v>
      </c>
      <c r="C6" s="238"/>
      <c r="D6" s="238"/>
      <c r="E6" s="239"/>
      <c r="F6" s="239"/>
      <c r="G6" s="239"/>
      <c r="H6" s="239"/>
      <c r="I6" s="239"/>
      <c r="J6" s="239"/>
      <c r="K6" s="239"/>
      <c r="L6" s="194"/>
      <c r="M6" s="194"/>
      <c r="N6" s="194"/>
      <c r="O6" s="194"/>
      <c r="P6" s="194"/>
      <c r="Q6" s="194"/>
      <c r="R6" s="194"/>
      <c r="S6" s="194"/>
    </row>
    <row r="7" ht="31.5" customHeight="1"/>
    <row r="8" spans="2:26" s="244" customFormat="1" ht="30" customHeight="1">
      <c r="B8" s="240" t="s">
        <v>372</v>
      </c>
      <c r="C8" s="240" t="s">
        <v>374</v>
      </c>
      <c r="D8" s="241" t="s">
        <v>363</v>
      </c>
      <c r="E8" s="241" t="s">
        <v>364</v>
      </c>
      <c r="F8" s="241" t="s">
        <v>365</v>
      </c>
      <c r="G8" s="242" t="s">
        <v>366</v>
      </c>
      <c r="H8" s="242" t="s">
        <v>367</v>
      </c>
      <c r="I8" s="242" t="s">
        <v>368</v>
      </c>
      <c r="J8" s="241" t="s">
        <v>369</v>
      </c>
      <c r="K8" s="242" t="s">
        <v>370</v>
      </c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</row>
    <row r="9" spans="2:26" s="248" customFormat="1" ht="30" customHeight="1">
      <c r="B9" s="245">
        <v>1</v>
      </c>
      <c r="C9" s="251" t="s">
        <v>6</v>
      </c>
      <c r="D9" s="246">
        <f>'A1'!E23</f>
        <v>0</v>
      </c>
      <c r="E9" s="246">
        <f>'A1'!E25</f>
        <v>0</v>
      </c>
      <c r="F9" s="246">
        <f>'A1'!E27</f>
        <v>0</v>
      </c>
      <c r="G9" s="246">
        <f>SUM(D9,E9,F9)</f>
        <v>0</v>
      </c>
      <c r="H9" s="246">
        <f>'A1'!R28</f>
        <v>0</v>
      </c>
      <c r="I9" s="246">
        <f>SUM(G9,H9)</f>
        <v>0</v>
      </c>
      <c r="J9" s="246">
        <f>'A1'!R33</f>
        <v>0</v>
      </c>
      <c r="K9" s="246">
        <f>SUM(I9,J9)</f>
        <v>0</v>
      </c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</row>
    <row r="10" spans="2:26" s="248" customFormat="1" ht="30" customHeight="1" thickBot="1">
      <c r="B10" s="245">
        <v>2</v>
      </c>
      <c r="C10" s="251" t="s">
        <v>7</v>
      </c>
      <c r="D10" s="246">
        <f>'B1'!E23</f>
        <v>0</v>
      </c>
      <c r="E10" s="246">
        <f>'B1'!E25</f>
        <v>0</v>
      </c>
      <c r="F10" s="246">
        <f>'B1'!E27</f>
        <v>0</v>
      </c>
      <c r="G10" s="246">
        <f>SUM(D10,E10,F10)</f>
        <v>0</v>
      </c>
      <c r="H10" s="246">
        <f>'B1'!R28</f>
        <v>0</v>
      </c>
      <c r="I10" s="246">
        <f>SUM(G10,H10)</f>
        <v>0</v>
      </c>
      <c r="J10" s="246">
        <f>'B1'!R33</f>
        <v>0</v>
      </c>
      <c r="K10" s="246">
        <f>SUM(I10,J10)</f>
        <v>0</v>
      </c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</row>
    <row r="11" spans="2:26" s="248" customFormat="1" ht="30" customHeight="1" thickBot="1">
      <c r="B11" s="249"/>
      <c r="C11" s="250" t="s">
        <v>373</v>
      </c>
      <c r="D11" s="26">
        <f aca="true" t="shared" si="0" ref="D11:K11">SUM(D9:D10)</f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0</v>
      </c>
      <c r="J11" s="26">
        <f t="shared" si="0"/>
        <v>0</v>
      </c>
      <c r="K11" s="26">
        <f t="shared" si="0"/>
        <v>0</v>
      </c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</row>
    <row r="14" ht="18.75" customHeight="1"/>
    <row r="15" ht="18.75" customHeight="1"/>
    <row r="16" ht="18.75" customHeight="1"/>
    <row r="17" ht="18.75" customHeight="1"/>
    <row r="18" ht="18.75" customHeight="1"/>
  </sheetData>
  <printOptions/>
  <pageMargins left="0.75" right="0.75" top="1" bottom="1" header="0.4921259845" footer="0.4921259845"/>
  <pageSetup horizontalDpi="600" verticalDpi="600" orientation="landscape" paperSize="9" scale="85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A1" sqref="A1"/>
    </sheetView>
  </sheetViews>
  <sheetFormatPr defaultColWidth="9.00390625" defaultRowHeight="12.75"/>
  <cols>
    <col min="1" max="1" width="2.625" style="19" customWidth="1"/>
    <col min="2" max="2" width="2.125" style="19" customWidth="1"/>
    <col min="3" max="3" width="3.25390625" style="19" customWidth="1"/>
    <col min="4" max="4" width="6.75390625" style="19" customWidth="1"/>
    <col min="5" max="5" width="12.75390625" style="19" customWidth="1"/>
    <col min="6" max="6" width="0.37109375" style="19" customWidth="1"/>
    <col min="7" max="7" width="2.75390625" style="19" customWidth="1"/>
    <col min="8" max="8" width="2.625" style="19" customWidth="1"/>
    <col min="9" max="9" width="11.625" style="19" customWidth="1"/>
    <col min="10" max="10" width="12.875" style="19" customWidth="1"/>
    <col min="11" max="11" width="0.6171875" style="19" customWidth="1"/>
    <col min="12" max="12" width="2.625" style="19" customWidth="1"/>
    <col min="13" max="13" width="4.00390625" style="19" customWidth="1"/>
    <col min="14" max="14" width="4.875" style="19" customWidth="1"/>
    <col min="15" max="15" width="6.375" style="19" customWidth="1"/>
    <col min="16" max="16" width="0.2421875" style="19" hidden="1" customWidth="1"/>
    <col min="17" max="17" width="5.625" style="19" customWidth="1"/>
    <col min="18" max="18" width="14.875" style="19" customWidth="1"/>
  </cols>
  <sheetData>
    <row r="1" spans="1:18" ht="8.2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2.7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1:18" ht="23.25">
      <c r="A3" s="35" t="s">
        <v>57</v>
      </c>
      <c r="B3" s="36"/>
      <c r="C3" s="36"/>
      <c r="D3" s="36" t="s">
        <v>57</v>
      </c>
      <c r="E3" s="36" t="s">
        <v>57</v>
      </c>
      <c r="F3" s="36" t="s">
        <v>57</v>
      </c>
      <c r="G3" s="37" t="s">
        <v>58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8"/>
    </row>
    <row r="4" spans="1:18" ht="14.2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36"/>
      <c r="P4" s="40"/>
      <c r="Q4" s="40"/>
      <c r="R4" s="41"/>
    </row>
    <row r="5" spans="1:18" ht="13.5" thickBo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  <c r="R5" s="45"/>
    </row>
    <row r="6" spans="1:18" ht="18" customHeight="1">
      <c r="A6" s="46"/>
      <c r="B6" s="47" t="s">
        <v>59</v>
      </c>
      <c r="C6" s="47"/>
      <c r="D6" s="47"/>
      <c r="E6" s="48" t="s">
        <v>339</v>
      </c>
      <c r="F6" s="49"/>
      <c r="G6" s="49"/>
      <c r="H6" s="49"/>
      <c r="I6" s="49"/>
      <c r="J6" s="50"/>
      <c r="K6" s="47"/>
      <c r="L6" s="47"/>
      <c r="M6" s="47"/>
      <c r="N6" s="47"/>
      <c r="O6" s="260" t="s">
        <v>60</v>
      </c>
      <c r="P6" s="260"/>
      <c r="Q6" s="178"/>
      <c r="R6" s="51"/>
    </row>
    <row r="7" spans="1:18" ht="18" customHeight="1">
      <c r="A7" s="46"/>
      <c r="B7" s="47"/>
      <c r="C7" s="47"/>
      <c r="D7" s="47"/>
      <c r="E7" s="52" t="s">
        <v>378</v>
      </c>
      <c r="F7" s="47"/>
      <c r="G7" s="47"/>
      <c r="H7" s="47"/>
      <c r="I7" s="47"/>
      <c r="J7" s="53"/>
      <c r="K7" s="47"/>
      <c r="L7" s="47"/>
      <c r="M7" s="47"/>
      <c r="N7" s="47"/>
      <c r="O7" s="260" t="s">
        <v>61</v>
      </c>
      <c r="P7" s="260"/>
      <c r="Q7" s="54"/>
      <c r="R7" s="55"/>
    </row>
    <row r="8" spans="1:18" ht="18.75" customHeight="1" thickBot="1">
      <c r="A8" s="46"/>
      <c r="B8" s="47" t="s">
        <v>340</v>
      </c>
      <c r="C8" s="47"/>
      <c r="D8" s="47"/>
      <c r="E8" s="170" t="s">
        <v>384</v>
      </c>
      <c r="F8" s="56"/>
      <c r="G8" s="56"/>
      <c r="H8" s="56"/>
      <c r="I8" s="56"/>
      <c r="J8" s="57"/>
      <c r="K8" s="47"/>
      <c r="L8" s="47"/>
      <c r="M8" s="47"/>
      <c r="N8" s="47"/>
      <c r="O8" s="260" t="s">
        <v>62</v>
      </c>
      <c r="P8" s="260"/>
      <c r="Q8" s="58" t="s">
        <v>379</v>
      </c>
      <c r="R8" s="59"/>
    </row>
    <row r="9" spans="1:18" ht="13.5" thickBot="1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260"/>
      <c r="P9" s="260"/>
      <c r="Q9" s="47"/>
      <c r="R9" s="60"/>
    </row>
    <row r="10" spans="1:18" ht="16.5" customHeight="1">
      <c r="A10" s="46"/>
      <c r="B10" s="47" t="s">
        <v>63</v>
      </c>
      <c r="C10" s="47"/>
      <c r="D10" s="47"/>
      <c r="E10" s="61" t="s">
        <v>383</v>
      </c>
      <c r="F10" s="49"/>
      <c r="G10" s="49"/>
      <c r="H10" s="49"/>
      <c r="I10" s="49"/>
      <c r="J10" s="50"/>
      <c r="K10" s="47"/>
      <c r="L10" s="47"/>
      <c r="M10" s="47"/>
      <c r="N10" s="47"/>
      <c r="O10" s="257"/>
      <c r="P10" s="257"/>
      <c r="Q10" s="62"/>
      <c r="R10" s="60"/>
    </row>
    <row r="11" spans="1:18" ht="17.25" customHeight="1">
      <c r="A11" s="46"/>
      <c r="B11" s="47" t="s">
        <v>64</v>
      </c>
      <c r="C11" s="47"/>
      <c r="D11" s="47"/>
      <c r="E11" s="63" t="s">
        <v>381</v>
      </c>
      <c r="F11" s="47"/>
      <c r="G11" s="47"/>
      <c r="H11" s="47"/>
      <c r="I11" s="47"/>
      <c r="J11" s="53"/>
      <c r="K11" s="47"/>
      <c r="L11" s="47"/>
      <c r="M11" s="47"/>
      <c r="N11" s="47"/>
      <c r="O11" s="257"/>
      <c r="P11" s="257"/>
      <c r="Q11" s="62"/>
      <c r="R11" s="60"/>
    </row>
    <row r="12" spans="1:18" ht="15" customHeight="1">
      <c r="A12" s="46"/>
      <c r="B12" s="47" t="s">
        <v>65</v>
      </c>
      <c r="C12" s="47"/>
      <c r="D12" s="47"/>
      <c r="E12" s="64" t="s">
        <v>66</v>
      </c>
      <c r="F12" s="47"/>
      <c r="G12" s="47"/>
      <c r="H12" s="47"/>
      <c r="I12" s="47"/>
      <c r="J12" s="53"/>
      <c r="K12" s="47"/>
      <c r="L12" s="47"/>
      <c r="M12" s="47"/>
      <c r="N12" s="47"/>
      <c r="O12" s="257"/>
      <c r="P12" s="257"/>
      <c r="Q12" s="62"/>
      <c r="R12" s="60"/>
    </row>
    <row r="13" spans="1:18" ht="13.5" thickBot="1">
      <c r="A13" s="46"/>
      <c r="B13" s="47"/>
      <c r="C13" s="47"/>
      <c r="D13" s="47"/>
      <c r="E13" s="65"/>
      <c r="F13" s="56"/>
      <c r="G13" s="56"/>
      <c r="H13" s="56"/>
      <c r="I13" s="56"/>
      <c r="J13" s="57"/>
      <c r="K13" s="47"/>
      <c r="L13" s="47"/>
      <c r="M13" s="47"/>
      <c r="N13" s="47"/>
      <c r="O13" s="62"/>
      <c r="P13" s="62"/>
      <c r="Q13" s="62"/>
      <c r="R13" s="60"/>
    </row>
    <row r="14" spans="1:18" ht="16.5" customHeight="1" thickBot="1">
      <c r="A14" s="46"/>
      <c r="B14" s="47"/>
      <c r="C14" s="47"/>
      <c r="D14" s="47"/>
      <c r="E14" s="62" t="s">
        <v>67</v>
      </c>
      <c r="F14" s="47"/>
      <c r="G14" s="47" t="s">
        <v>68</v>
      </c>
      <c r="H14" s="47"/>
      <c r="I14" s="47"/>
      <c r="J14" s="47"/>
      <c r="K14" s="47"/>
      <c r="L14" s="47"/>
      <c r="M14" s="47"/>
      <c r="N14" s="47"/>
      <c r="O14" s="257"/>
      <c r="P14" s="257"/>
      <c r="Q14" s="66"/>
      <c r="R14" s="67"/>
    </row>
    <row r="15" spans="1:18" ht="13.5" thickBot="1">
      <c r="A15" s="46"/>
      <c r="B15" s="47"/>
      <c r="C15" s="47"/>
      <c r="D15" s="47"/>
      <c r="E15" s="68"/>
      <c r="F15" s="47"/>
      <c r="G15" s="68"/>
      <c r="H15" s="69"/>
      <c r="I15" s="68"/>
      <c r="J15" s="47"/>
      <c r="K15" s="47"/>
      <c r="L15" s="47"/>
      <c r="M15" s="47"/>
      <c r="N15" s="47"/>
      <c r="O15" s="254" t="s">
        <v>69</v>
      </c>
      <c r="P15" s="255"/>
      <c r="Q15" s="70"/>
      <c r="R15" s="71"/>
    </row>
    <row r="16" spans="1:18" ht="21" customHeight="1">
      <c r="A16" s="72"/>
      <c r="B16" s="73"/>
      <c r="C16" s="73"/>
      <c r="D16" s="73"/>
      <c r="E16" s="185" t="s">
        <v>30</v>
      </c>
      <c r="F16" s="73"/>
      <c r="G16" s="74"/>
      <c r="H16" s="74"/>
      <c r="I16" s="74"/>
      <c r="J16" s="73"/>
      <c r="K16" s="73"/>
      <c r="L16" s="73"/>
      <c r="M16" s="73"/>
      <c r="N16" s="73"/>
      <c r="O16" s="47"/>
      <c r="P16" s="73"/>
      <c r="Q16" s="74"/>
      <c r="R16" s="75"/>
    </row>
    <row r="17" spans="1:18" ht="17.25" customHeight="1">
      <c r="A17" s="76"/>
      <c r="B17" s="77"/>
      <c r="C17" s="77"/>
      <c r="D17" s="77"/>
      <c r="E17" s="78" t="s">
        <v>70</v>
      </c>
      <c r="F17" s="77"/>
      <c r="G17" s="77"/>
      <c r="H17" s="77"/>
      <c r="I17" s="77"/>
      <c r="J17" s="77"/>
      <c r="K17" s="77"/>
      <c r="L17" s="77"/>
      <c r="M17" s="77"/>
      <c r="N17" s="77"/>
      <c r="O17" s="43"/>
      <c r="P17" s="77"/>
      <c r="Q17" s="77"/>
      <c r="R17" s="79"/>
    </row>
    <row r="18" spans="1:18" ht="18" customHeight="1">
      <c r="A18" s="80" t="s">
        <v>71</v>
      </c>
      <c r="B18" s="81"/>
      <c r="C18" s="81"/>
      <c r="D18" s="82"/>
      <c r="E18" s="83" t="s">
        <v>72</v>
      </c>
      <c r="F18" s="82"/>
      <c r="G18" s="83" t="s">
        <v>73</v>
      </c>
      <c r="H18" s="81"/>
      <c r="I18" s="82"/>
      <c r="J18" s="83" t="s">
        <v>74</v>
      </c>
      <c r="K18" s="81"/>
      <c r="L18" s="83" t="s">
        <v>75</v>
      </c>
      <c r="M18" s="81"/>
      <c r="N18" s="81"/>
      <c r="O18" s="81"/>
      <c r="P18" s="82"/>
      <c r="Q18" s="83" t="s">
        <v>76</v>
      </c>
      <c r="R18" s="84"/>
    </row>
    <row r="19" spans="1:18" ht="19.5" customHeight="1">
      <c r="A19" s="85"/>
      <c r="B19" s="86"/>
      <c r="C19" s="86"/>
      <c r="D19" s="87"/>
      <c r="E19" s="88"/>
      <c r="F19" s="89"/>
      <c r="G19" s="90"/>
      <c r="H19" s="86"/>
      <c r="I19" s="87"/>
      <c r="J19" s="88"/>
      <c r="K19" s="91"/>
      <c r="L19" s="90"/>
      <c r="M19" s="86"/>
      <c r="N19" s="86"/>
      <c r="O19" s="92"/>
      <c r="P19" s="87"/>
      <c r="Q19" s="90"/>
      <c r="R19" s="93"/>
    </row>
    <row r="20" spans="1:18" ht="24.75" customHeight="1">
      <c r="A20" s="76"/>
      <c r="B20" s="77"/>
      <c r="C20" s="77"/>
      <c r="D20" s="77"/>
      <c r="E20" s="78" t="s">
        <v>77</v>
      </c>
      <c r="F20" s="77"/>
      <c r="G20" s="77"/>
      <c r="H20" s="77"/>
      <c r="I20" s="77"/>
      <c r="J20" s="94" t="s">
        <v>78</v>
      </c>
      <c r="K20" s="77"/>
      <c r="L20" s="77"/>
      <c r="M20" s="77"/>
      <c r="N20" s="77"/>
      <c r="O20" s="73"/>
      <c r="P20" s="77"/>
      <c r="Q20" s="77"/>
      <c r="R20" s="79"/>
    </row>
    <row r="21" spans="1:18" ht="24.75" customHeight="1">
      <c r="A21" s="95" t="s">
        <v>79</v>
      </c>
      <c r="B21" s="96"/>
      <c r="C21" s="97" t="s">
        <v>80</v>
      </c>
      <c r="D21" s="98"/>
      <c r="E21" s="98"/>
      <c r="F21" s="99"/>
      <c r="G21" s="100" t="s">
        <v>81</v>
      </c>
      <c r="H21" s="101"/>
      <c r="I21" s="97" t="s">
        <v>82</v>
      </c>
      <c r="J21" s="98"/>
      <c r="K21" s="98"/>
      <c r="L21" s="100" t="s">
        <v>83</v>
      </c>
      <c r="M21" s="101"/>
      <c r="N21" s="97" t="s">
        <v>84</v>
      </c>
      <c r="O21" s="102"/>
      <c r="P21" s="98"/>
      <c r="Q21" s="98"/>
      <c r="R21" s="103"/>
    </row>
    <row r="22" spans="1:18" ht="15.75" customHeight="1">
      <c r="A22" s="104" t="s">
        <v>85</v>
      </c>
      <c r="B22" s="105" t="s">
        <v>46</v>
      </c>
      <c r="C22" s="106"/>
      <c r="D22" s="107" t="s">
        <v>31</v>
      </c>
      <c r="E22" s="108">
        <v>0</v>
      </c>
      <c r="F22" s="109"/>
      <c r="G22" s="110" t="s">
        <v>86</v>
      </c>
      <c r="H22" s="111" t="s">
        <v>87</v>
      </c>
      <c r="I22" s="112"/>
      <c r="J22" s="113"/>
      <c r="K22" s="114"/>
      <c r="L22" s="110" t="s">
        <v>88</v>
      </c>
      <c r="M22" s="115" t="s">
        <v>89</v>
      </c>
      <c r="N22" s="116"/>
      <c r="O22" s="116"/>
      <c r="P22" s="116"/>
      <c r="Q22" s="117">
        <v>0</v>
      </c>
      <c r="R22" s="118">
        <f>PRODUCT(E28*Q22)</f>
        <v>0</v>
      </c>
    </row>
    <row r="23" spans="1:18" ht="15.75" customHeight="1">
      <c r="A23" s="104" t="s">
        <v>90</v>
      </c>
      <c r="B23" s="119"/>
      <c r="C23" s="120"/>
      <c r="D23" s="107" t="s">
        <v>32</v>
      </c>
      <c r="E23" s="121">
        <f>'A2'!D11</f>
        <v>0</v>
      </c>
      <c r="F23" s="109"/>
      <c r="G23" s="110" t="s">
        <v>91</v>
      </c>
      <c r="H23" s="47" t="s">
        <v>29</v>
      </c>
      <c r="I23" s="112"/>
      <c r="J23" s="113"/>
      <c r="K23" s="114"/>
      <c r="L23" s="110" t="s">
        <v>92</v>
      </c>
      <c r="M23" s="115" t="s">
        <v>341</v>
      </c>
      <c r="N23" s="116"/>
      <c r="O23" s="47"/>
      <c r="P23" s="116"/>
      <c r="Q23" s="117">
        <v>0</v>
      </c>
      <c r="R23" s="118">
        <f>PRODUCT(E28*Q23)</f>
        <v>0</v>
      </c>
    </row>
    <row r="24" spans="1:18" ht="15.75" customHeight="1">
      <c r="A24" s="104" t="s">
        <v>93</v>
      </c>
      <c r="B24" s="105" t="s">
        <v>52</v>
      </c>
      <c r="C24" s="106"/>
      <c r="D24" s="107"/>
      <c r="E24" s="108">
        <v>0</v>
      </c>
      <c r="F24" s="109"/>
      <c r="G24" s="110" t="s">
        <v>94</v>
      </c>
      <c r="H24" s="111" t="s">
        <v>95</v>
      </c>
      <c r="I24" s="112"/>
      <c r="J24" s="113"/>
      <c r="K24" s="114"/>
      <c r="L24" s="110" t="s">
        <v>96</v>
      </c>
      <c r="M24" s="115"/>
      <c r="N24" s="116"/>
      <c r="O24" s="116"/>
      <c r="P24" s="116"/>
      <c r="Q24" s="117"/>
      <c r="R24" s="122"/>
    </row>
    <row r="25" spans="1:18" ht="15.75" customHeight="1">
      <c r="A25" s="104" t="s">
        <v>97</v>
      </c>
      <c r="B25" s="119"/>
      <c r="C25" s="120"/>
      <c r="D25" s="107" t="s">
        <v>32</v>
      </c>
      <c r="E25" s="121">
        <f>'A2'!D20</f>
        <v>0</v>
      </c>
      <c r="F25" s="109"/>
      <c r="G25" s="110" t="s">
        <v>98</v>
      </c>
      <c r="H25" s="111"/>
      <c r="I25" s="112"/>
      <c r="J25" s="113"/>
      <c r="K25" s="114"/>
      <c r="L25" s="110" t="s">
        <v>99</v>
      </c>
      <c r="M25" s="115"/>
      <c r="N25" s="116"/>
      <c r="O25" s="47"/>
      <c r="P25" s="116"/>
      <c r="Q25" s="117"/>
      <c r="R25" s="122"/>
    </row>
    <row r="26" spans="1:18" ht="15.75" customHeight="1">
      <c r="A26" s="104" t="s">
        <v>100</v>
      </c>
      <c r="B26" s="105" t="s">
        <v>101</v>
      </c>
      <c r="C26" s="106"/>
      <c r="D26" s="107"/>
      <c r="E26" s="108">
        <v>0</v>
      </c>
      <c r="F26" s="109"/>
      <c r="G26" s="123"/>
      <c r="H26" s="116"/>
      <c r="I26" s="112"/>
      <c r="J26" s="113"/>
      <c r="K26" s="114"/>
      <c r="L26" s="110" t="s">
        <v>102</v>
      </c>
      <c r="M26" s="115"/>
      <c r="N26" s="116"/>
      <c r="O26" s="116"/>
      <c r="P26" s="116"/>
      <c r="Q26" s="117"/>
      <c r="R26" s="122"/>
    </row>
    <row r="27" spans="1:18" ht="15.75" customHeight="1">
      <c r="A27" s="104" t="s">
        <v>103</v>
      </c>
      <c r="B27" s="119"/>
      <c r="C27" s="120"/>
      <c r="D27" s="107" t="s">
        <v>32</v>
      </c>
      <c r="E27" s="121">
        <f>'A2'!D25</f>
        <v>0</v>
      </c>
      <c r="F27" s="109"/>
      <c r="G27" s="123"/>
      <c r="H27" s="116"/>
      <c r="I27" s="112"/>
      <c r="J27" s="113"/>
      <c r="K27" s="114"/>
      <c r="L27" s="110" t="s">
        <v>104</v>
      </c>
      <c r="M27" s="111"/>
      <c r="N27" s="116"/>
      <c r="O27" s="47"/>
      <c r="P27" s="116"/>
      <c r="Q27" s="112"/>
      <c r="R27" s="122"/>
    </row>
    <row r="28" spans="1:18" ht="25.5" customHeight="1">
      <c r="A28" s="104" t="s">
        <v>105</v>
      </c>
      <c r="B28" s="124" t="s">
        <v>106</v>
      </c>
      <c r="C28" s="116"/>
      <c r="D28" s="112"/>
      <c r="E28" s="125">
        <f>SUM(E22:E27)</f>
        <v>0</v>
      </c>
      <c r="F28" s="126"/>
      <c r="G28" s="110" t="s">
        <v>107</v>
      </c>
      <c r="H28" s="124" t="s">
        <v>108</v>
      </c>
      <c r="I28" s="112"/>
      <c r="J28" s="127"/>
      <c r="K28" s="128"/>
      <c r="L28" s="110" t="s">
        <v>109</v>
      </c>
      <c r="M28" s="124" t="s">
        <v>110</v>
      </c>
      <c r="N28" s="116"/>
      <c r="O28" s="116"/>
      <c r="P28" s="116"/>
      <c r="Q28" s="112"/>
      <c r="R28" s="129">
        <f>SUM(R22:R27)</f>
        <v>0</v>
      </c>
    </row>
    <row r="29" spans="1:18" ht="18" customHeight="1">
      <c r="A29" s="130" t="s">
        <v>111</v>
      </c>
      <c r="B29" s="131" t="s">
        <v>35</v>
      </c>
      <c r="C29" s="132"/>
      <c r="D29" s="133"/>
      <c r="E29" s="134">
        <v>0</v>
      </c>
      <c r="F29" s="135"/>
      <c r="G29" s="136" t="s">
        <v>112</v>
      </c>
      <c r="H29" s="131" t="s">
        <v>113</v>
      </c>
      <c r="I29" s="133"/>
      <c r="J29" s="137"/>
      <c r="K29" s="138"/>
      <c r="L29" s="136" t="s">
        <v>114</v>
      </c>
      <c r="M29" s="131" t="s">
        <v>115</v>
      </c>
      <c r="N29" s="132"/>
      <c r="O29" s="73"/>
      <c r="P29" s="132"/>
      <c r="Q29" s="133"/>
      <c r="R29" s="139"/>
    </row>
    <row r="30" spans="1:18" ht="22.5" customHeight="1">
      <c r="A30" s="140" t="s">
        <v>64</v>
      </c>
      <c r="B30" s="141"/>
      <c r="C30" s="141"/>
      <c r="D30" s="141"/>
      <c r="E30" s="43"/>
      <c r="F30" s="142"/>
      <c r="G30" s="143"/>
      <c r="H30" s="43"/>
      <c r="I30" s="43"/>
      <c r="J30" s="43"/>
      <c r="K30" s="43"/>
      <c r="L30" s="100" t="s">
        <v>116</v>
      </c>
      <c r="M30" s="82"/>
      <c r="N30" s="97" t="s">
        <v>117</v>
      </c>
      <c r="O30" s="47"/>
      <c r="P30" s="81"/>
      <c r="Q30" s="81"/>
      <c r="R30" s="84"/>
    </row>
    <row r="31" spans="1:18" ht="26.25" customHeight="1">
      <c r="A31" s="46"/>
      <c r="B31" s="47"/>
      <c r="C31" s="47"/>
      <c r="D31" s="47"/>
      <c r="E31" s="47"/>
      <c r="F31" s="144"/>
      <c r="G31" s="145"/>
      <c r="H31" s="47"/>
      <c r="I31" s="47"/>
      <c r="J31" s="47"/>
      <c r="K31" s="47"/>
      <c r="L31" s="110" t="s">
        <v>118</v>
      </c>
      <c r="M31" s="111" t="s">
        <v>119</v>
      </c>
      <c r="N31" s="116"/>
      <c r="O31" s="116"/>
      <c r="P31" s="116"/>
      <c r="Q31" s="112"/>
      <c r="R31" s="129">
        <f>SUM(E28,R28)</f>
        <v>0</v>
      </c>
    </row>
    <row r="32" spans="1:18" ht="31.5" customHeight="1">
      <c r="A32" s="146" t="s">
        <v>120</v>
      </c>
      <c r="B32" s="147"/>
      <c r="C32" s="147"/>
      <c r="D32" s="147"/>
      <c r="E32" s="147"/>
      <c r="F32" s="120"/>
      <c r="G32" s="148" t="s">
        <v>121</v>
      </c>
      <c r="H32" s="147"/>
      <c r="I32" s="147"/>
      <c r="J32" s="147"/>
      <c r="K32" s="147"/>
      <c r="L32" s="110" t="s">
        <v>122</v>
      </c>
      <c r="M32" s="115" t="s">
        <v>123</v>
      </c>
      <c r="N32" s="149">
        <v>15</v>
      </c>
      <c r="O32" s="62"/>
      <c r="P32" s="256"/>
      <c r="Q32" s="257"/>
      <c r="R32" s="150"/>
    </row>
    <row r="33" spans="1:18" ht="26.25" customHeight="1" thickBot="1">
      <c r="A33" s="151" t="s">
        <v>63</v>
      </c>
      <c r="B33" s="152"/>
      <c r="C33" s="152"/>
      <c r="D33" s="152"/>
      <c r="E33" s="153"/>
      <c r="F33" s="106"/>
      <c r="G33" s="154"/>
      <c r="H33" s="153"/>
      <c r="I33" s="153"/>
      <c r="J33" s="153"/>
      <c r="K33" s="153"/>
      <c r="L33" s="110" t="s">
        <v>124</v>
      </c>
      <c r="M33" s="115" t="s">
        <v>123</v>
      </c>
      <c r="N33" s="149">
        <v>21</v>
      </c>
      <c r="O33" s="155"/>
      <c r="P33" s="258"/>
      <c r="Q33" s="259"/>
      <c r="R33" s="118">
        <f>PRODUCT(R31*0.01*N33)</f>
        <v>0</v>
      </c>
    </row>
    <row r="34" spans="1:18" ht="24" customHeight="1" thickBot="1">
      <c r="A34" s="46"/>
      <c r="B34" s="47"/>
      <c r="C34" s="47"/>
      <c r="D34" s="47"/>
      <c r="E34" s="47"/>
      <c r="F34" s="144"/>
      <c r="G34" s="145"/>
      <c r="H34" s="47"/>
      <c r="I34" s="47"/>
      <c r="J34" s="47"/>
      <c r="K34" s="47"/>
      <c r="L34" s="136" t="s">
        <v>125</v>
      </c>
      <c r="M34" s="156" t="s">
        <v>126</v>
      </c>
      <c r="N34" s="132"/>
      <c r="O34" s="47"/>
      <c r="P34" s="132"/>
      <c r="Q34" s="133"/>
      <c r="R34" s="157">
        <f>SUM(R32:R33,R31)</f>
        <v>0</v>
      </c>
    </row>
    <row r="35" spans="1:18" ht="23.25" customHeight="1">
      <c r="A35" s="146" t="s">
        <v>120</v>
      </c>
      <c r="B35" s="147"/>
      <c r="C35" s="147"/>
      <c r="D35" s="147"/>
      <c r="E35" s="147"/>
      <c r="F35" s="120"/>
      <c r="G35" s="148" t="s">
        <v>121</v>
      </c>
      <c r="H35" s="147"/>
      <c r="I35" s="147"/>
      <c r="J35" s="147"/>
      <c r="K35" s="147"/>
      <c r="L35" s="100" t="s">
        <v>127</v>
      </c>
      <c r="M35" s="82"/>
      <c r="N35" s="158" t="s">
        <v>128</v>
      </c>
      <c r="O35" s="141"/>
      <c r="P35" s="159"/>
      <c r="Q35" s="159"/>
      <c r="R35" s="160"/>
    </row>
    <row r="36" spans="1:18" ht="20.25" customHeight="1">
      <c r="A36" s="151" t="s">
        <v>65</v>
      </c>
      <c r="B36" s="152"/>
      <c r="C36" s="152"/>
      <c r="D36" s="152"/>
      <c r="E36" s="153"/>
      <c r="F36" s="106"/>
      <c r="G36" s="154"/>
      <c r="H36" s="153"/>
      <c r="I36" s="153"/>
      <c r="J36" s="153"/>
      <c r="K36" s="153"/>
      <c r="L36" s="110" t="s">
        <v>129</v>
      </c>
      <c r="M36" s="111" t="s">
        <v>130</v>
      </c>
      <c r="N36" s="116"/>
      <c r="O36" s="116"/>
      <c r="P36" s="116"/>
      <c r="Q36" s="112"/>
      <c r="R36" s="122"/>
    </row>
    <row r="37" spans="1:18" ht="21" customHeight="1">
      <c r="A37" s="46"/>
      <c r="B37" s="47"/>
      <c r="C37" s="47"/>
      <c r="D37" s="47"/>
      <c r="E37" s="47"/>
      <c r="F37" s="144"/>
      <c r="G37" s="145"/>
      <c r="H37" s="47"/>
      <c r="I37" s="47"/>
      <c r="J37" s="47"/>
      <c r="K37" s="47"/>
      <c r="L37" s="110" t="s">
        <v>131</v>
      </c>
      <c r="M37" s="111" t="s">
        <v>132</v>
      </c>
      <c r="N37" s="116"/>
      <c r="O37" s="147"/>
      <c r="P37" s="116"/>
      <c r="Q37" s="112"/>
      <c r="R37" s="122"/>
    </row>
    <row r="38" spans="1:18" ht="46.5" customHeight="1" thickBot="1">
      <c r="A38" s="161" t="s">
        <v>120</v>
      </c>
      <c r="B38" s="162"/>
      <c r="C38" s="162"/>
      <c r="D38" s="162"/>
      <c r="E38" s="162"/>
      <c r="F38" s="163"/>
      <c r="G38" s="164" t="s">
        <v>121</v>
      </c>
      <c r="H38" s="162"/>
      <c r="I38" s="162"/>
      <c r="J38" s="162"/>
      <c r="K38" s="162"/>
      <c r="L38" s="165" t="s">
        <v>133</v>
      </c>
      <c r="M38" s="166" t="s">
        <v>134</v>
      </c>
      <c r="N38" s="167"/>
      <c r="O38" s="162"/>
      <c r="P38" s="167"/>
      <c r="Q38" s="168"/>
      <c r="R38" s="169"/>
    </row>
  </sheetData>
  <mergeCells count="11">
    <mergeCell ref="O6:P6"/>
    <mergeCell ref="O7:P7"/>
    <mergeCell ref="O8:P8"/>
    <mergeCell ref="O9:P9"/>
    <mergeCell ref="O15:P15"/>
    <mergeCell ref="P32:Q32"/>
    <mergeCell ref="P33:Q33"/>
    <mergeCell ref="O10:P10"/>
    <mergeCell ref="O11:P11"/>
    <mergeCell ref="O12:P12"/>
    <mergeCell ref="O14:P14"/>
  </mergeCells>
  <printOptions/>
  <pageMargins left="0.75" right="0.75" top="1" bottom="1" header="0.4921259845" footer="0.4921259845"/>
  <pageSetup horizontalDpi="600" verticalDpi="600" orientation="portrait" paperSize="9" scale="90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S29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125" style="19" customWidth="1"/>
    <col min="3" max="3" width="58.625" style="19" customWidth="1"/>
    <col min="4" max="4" width="18.125" style="19" customWidth="1"/>
    <col min="5" max="5" width="6.75390625" style="19" customWidth="1"/>
    <col min="6" max="6" width="12.75390625" style="19" customWidth="1"/>
    <col min="7" max="7" width="0.37109375" style="19" customWidth="1"/>
    <col min="8" max="8" width="2.75390625" style="19" customWidth="1"/>
    <col min="9" max="9" width="2.625" style="19" customWidth="1"/>
    <col min="10" max="10" width="11.625" style="19" customWidth="1"/>
    <col min="11" max="11" width="12.875" style="19" customWidth="1"/>
    <col min="12" max="12" width="0.6171875" style="19" customWidth="1"/>
    <col min="13" max="13" width="2.625" style="19" customWidth="1"/>
    <col min="14" max="14" width="4.00390625" style="19" customWidth="1"/>
    <col min="15" max="15" width="4.875" style="19" customWidth="1"/>
    <col min="16" max="16" width="8.625" style="19" customWidth="1"/>
    <col min="17" max="17" width="0.2421875" style="19" hidden="1" customWidth="1"/>
    <col min="18" max="18" width="5.625" style="19" customWidth="1"/>
    <col min="19" max="19" width="12.75390625" style="19" customWidth="1"/>
  </cols>
  <sheetData>
    <row r="1" ht="21" customHeight="1"/>
    <row r="2" spans="2:4" ht="26.25" customHeight="1">
      <c r="B2" s="20" t="s">
        <v>44</v>
      </c>
      <c r="C2" s="21"/>
      <c r="D2" s="21"/>
    </row>
    <row r="3" spans="2:4" ht="16.5" customHeight="1">
      <c r="B3" s="22" t="s">
        <v>337</v>
      </c>
      <c r="C3" s="23"/>
      <c r="D3" s="24"/>
    </row>
    <row r="4" spans="2:4" ht="15.75" customHeight="1">
      <c r="B4" s="22" t="s">
        <v>386</v>
      </c>
      <c r="C4" s="23"/>
      <c r="D4" s="25"/>
    </row>
    <row r="5" spans="2:4" ht="15.75" customHeight="1">
      <c r="B5" s="22" t="s">
        <v>338</v>
      </c>
      <c r="C5" s="23"/>
      <c r="D5" s="25"/>
    </row>
    <row r="6" spans="2:4" ht="15.75" customHeight="1">
      <c r="B6" s="22" t="s">
        <v>385</v>
      </c>
      <c r="C6" s="23"/>
      <c r="D6" s="25"/>
    </row>
    <row r="7" spans="2:19" s="195" customFormat="1" ht="21" customHeight="1">
      <c r="B7" s="193" t="s">
        <v>30</v>
      </c>
      <c r="C7" s="193"/>
      <c r="D7" s="193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</row>
    <row r="8" spans="2:4" ht="15" customHeight="1">
      <c r="B8" s="171" t="s">
        <v>45</v>
      </c>
      <c r="C8" s="172" t="s">
        <v>39</v>
      </c>
      <c r="D8" s="173" t="s">
        <v>43</v>
      </c>
    </row>
    <row r="9" spans="2:4" ht="15" customHeight="1">
      <c r="B9" s="174">
        <v>1</v>
      </c>
      <c r="C9" s="175">
        <v>2</v>
      </c>
      <c r="D9" s="176">
        <v>3</v>
      </c>
    </row>
    <row r="10" spans="2:19" s="191" customFormat="1" ht="20.25" customHeight="1" thickBot="1">
      <c r="B10" s="188"/>
      <c r="C10" s="188"/>
      <c r="D10" s="189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</row>
    <row r="11" spans="2:4" ht="21.75" customHeight="1" thickBot="1">
      <c r="B11" s="177" t="s">
        <v>46</v>
      </c>
      <c r="C11" s="30" t="s">
        <v>47</v>
      </c>
      <c r="D11" s="26">
        <f>SUM(D13,D14,D15,D16,D17,D18)</f>
        <v>0</v>
      </c>
    </row>
    <row r="12" spans="2:4" ht="7.5" customHeight="1">
      <c r="B12" s="177"/>
      <c r="C12" s="30"/>
      <c r="D12" s="192"/>
    </row>
    <row r="13" spans="2:4" ht="18.75" customHeight="1">
      <c r="B13" s="27" t="s">
        <v>138</v>
      </c>
      <c r="C13" s="28" t="s">
        <v>136</v>
      </c>
      <c r="D13" s="211">
        <f>'A3'!H26</f>
        <v>0</v>
      </c>
    </row>
    <row r="14" spans="2:4" ht="18.75" customHeight="1">
      <c r="B14" s="27" t="s">
        <v>48</v>
      </c>
      <c r="C14" s="28" t="s">
        <v>49</v>
      </c>
      <c r="D14" s="211">
        <f>'A3'!H41</f>
        <v>0</v>
      </c>
    </row>
    <row r="15" spans="2:4" ht="18.75" customHeight="1">
      <c r="B15" s="27">
        <v>62</v>
      </c>
      <c r="C15" s="28" t="s">
        <v>50</v>
      </c>
      <c r="D15" s="211">
        <f>'A3'!H58</f>
        <v>0</v>
      </c>
    </row>
    <row r="16" spans="2:4" ht="18.75" customHeight="1">
      <c r="B16" s="27">
        <v>94</v>
      </c>
      <c r="C16" s="28" t="s">
        <v>137</v>
      </c>
      <c r="D16" s="211">
        <f>'A3'!H70</f>
        <v>0</v>
      </c>
    </row>
    <row r="17" spans="2:4" ht="18.75" customHeight="1">
      <c r="B17" s="27">
        <v>95</v>
      </c>
      <c r="C17" s="28" t="s">
        <v>166</v>
      </c>
      <c r="D17" s="211">
        <f>'A3'!H81</f>
        <v>0</v>
      </c>
    </row>
    <row r="18" spans="2:4" ht="18.75" customHeight="1">
      <c r="B18" s="27">
        <v>99</v>
      </c>
      <c r="C18" s="28" t="s">
        <v>51</v>
      </c>
      <c r="D18" s="211">
        <f>'A3'!H85</f>
        <v>0</v>
      </c>
    </row>
    <row r="19" spans="2:4" ht="18.75" customHeight="1" thickBot="1">
      <c r="B19" s="27"/>
      <c r="C19" s="28"/>
      <c r="D19" s="187"/>
    </row>
    <row r="20" spans="2:4" ht="21.75" customHeight="1" thickBot="1">
      <c r="B20" s="177" t="s">
        <v>52</v>
      </c>
      <c r="C20" s="30" t="s">
        <v>53</v>
      </c>
      <c r="D20" s="26">
        <f>SUM(D22,D23)</f>
        <v>0</v>
      </c>
    </row>
    <row r="21" spans="2:4" ht="7.5" customHeight="1">
      <c r="B21" s="177"/>
      <c r="C21" s="30"/>
      <c r="D21" s="192"/>
    </row>
    <row r="22" spans="2:4" ht="18.75" customHeight="1">
      <c r="B22" s="27">
        <v>764</v>
      </c>
      <c r="C22" s="28" t="s">
        <v>54</v>
      </c>
      <c r="D22" s="211">
        <f>'A3'!H101</f>
        <v>0</v>
      </c>
    </row>
    <row r="23" spans="2:4" ht="18.75" customHeight="1">
      <c r="B23" s="27">
        <v>783</v>
      </c>
      <c r="C23" s="28" t="s">
        <v>135</v>
      </c>
      <c r="D23" s="211">
        <f>'A3'!H106</f>
        <v>0</v>
      </c>
    </row>
    <row r="24" spans="2:4" ht="16.5" customHeight="1" thickBot="1">
      <c r="B24" s="27"/>
      <c r="C24" s="28"/>
      <c r="D24" s="187"/>
    </row>
    <row r="25" spans="2:4" ht="21.75" customHeight="1" thickBot="1">
      <c r="B25" s="177" t="s">
        <v>34</v>
      </c>
      <c r="C25" s="30" t="s">
        <v>55</v>
      </c>
      <c r="D25" s="26">
        <f>SUM(D27)</f>
        <v>0</v>
      </c>
    </row>
    <row r="26" spans="2:4" ht="6" customHeight="1">
      <c r="B26" s="177"/>
      <c r="C26" s="30"/>
      <c r="D26" s="192"/>
    </row>
    <row r="27" spans="2:4" ht="18.75" customHeight="1">
      <c r="B27" s="27" t="s">
        <v>342</v>
      </c>
      <c r="C27" s="28" t="s">
        <v>343</v>
      </c>
      <c r="D27" s="211">
        <f>'A3'!H128</f>
        <v>0</v>
      </c>
    </row>
    <row r="28" spans="2:4" ht="18.75" customHeight="1" thickBot="1">
      <c r="B28" s="27"/>
      <c r="C28" s="28"/>
      <c r="D28" s="187"/>
    </row>
    <row r="29" spans="2:4" ht="21.75" customHeight="1" thickBot="1">
      <c r="B29" s="29"/>
      <c r="C29" s="30" t="s">
        <v>56</v>
      </c>
      <c r="D29" s="26">
        <f>SUM(D11,D20,D25)</f>
        <v>0</v>
      </c>
    </row>
  </sheetData>
  <printOptions/>
  <pageMargins left="0.75" right="0.75" top="1" bottom="1" header="0.4921259845" footer="0.4921259845"/>
  <pageSetup horizontalDpi="600" verticalDpi="600" orientation="portrait" paperSize="9" scale="90" r:id="rId1"/>
  <headerFooter alignWithMargins="0">
    <oddFooter>&amp;CRozpočet - Rekonstrukce Liebiegovy hrobky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workbookViewId="0" topLeftCell="A1">
      <selection activeCell="A1" sqref="A1"/>
    </sheetView>
  </sheetViews>
  <sheetFormatPr defaultColWidth="9.00390625" defaultRowHeight="18.75" customHeight="1"/>
  <cols>
    <col min="1" max="1" width="4.875" style="13" customWidth="1"/>
    <col min="2" max="2" width="5.00390625" style="13" customWidth="1"/>
    <col min="3" max="3" width="13.75390625" style="13" customWidth="1"/>
    <col min="4" max="4" width="69.75390625" style="205" customWidth="1"/>
    <col min="5" max="5" width="5.75390625" style="13" customWidth="1"/>
    <col min="6" max="6" width="14.125" style="14" customWidth="1"/>
    <col min="7" max="7" width="15.25390625" style="203" customWidth="1"/>
    <col min="8" max="8" width="15.875" style="203" customWidth="1"/>
    <col min="9" max="16384" width="9.125" style="16" customWidth="1"/>
  </cols>
  <sheetData>
    <row r="1" spans="2:4" s="1" customFormat="1" ht="23.25" customHeight="1">
      <c r="B1" s="2" t="s">
        <v>36</v>
      </c>
      <c r="D1" s="179"/>
    </row>
    <row r="2" spans="2:4" s="3" customFormat="1" ht="18" customHeight="1">
      <c r="B2" s="4" t="s">
        <v>26</v>
      </c>
      <c r="D2" s="180"/>
    </row>
    <row r="3" spans="2:4" s="4" customFormat="1" ht="16.5" customHeight="1">
      <c r="B3" s="4" t="s">
        <v>387</v>
      </c>
      <c r="D3" s="181"/>
    </row>
    <row r="4" spans="2:4" s="4" customFormat="1" ht="16.5" customHeight="1">
      <c r="B4" s="4" t="s">
        <v>388</v>
      </c>
      <c r="D4" s="181"/>
    </row>
    <row r="5" spans="1:8" s="6" customFormat="1" ht="8.25" customHeight="1" thickBot="1">
      <c r="A5" s="5"/>
      <c r="B5" s="5"/>
      <c r="C5" s="5"/>
      <c r="D5" s="182"/>
      <c r="E5" s="5"/>
      <c r="F5" s="5"/>
      <c r="G5" s="5"/>
      <c r="H5" s="5"/>
    </row>
    <row r="6" spans="1:9" s="12" customFormat="1" ht="21.75" customHeight="1">
      <c r="A6" s="7" t="s">
        <v>37</v>
      </c>
      <c r="B6" s="8" t="s">
        <v>140</v>
      </c>
      <c r="C6" s="9" t="s">
        <v>38</v>
      </c>
      <c r="D6" s="183" t="s">
        <v>39</v>
      </c>
      <c r="E6" s="9" t="s">
        <v>40</v>
      </c>
      <c r="F6" s="9" t="s">
        <v>41</v>
      </c>
      <c r="G6" s="9" t="s">
        <v>42</v>
      </c>
      <c r="H6" s="10" t="s">
        <v>43</v>
      </c>
      <c r="I6" s="11"/>
    </row>
    <row r="7" spans="1:9" s="202" customFormat="1" ht="18" customHeight="1" thickBot="1">
      <c r="A7" s="196" t="s">
        <v>139</v>
      </c>
      <c r="B7" s="197" t="s">
        <v>141</v>
      </c>
      <c r="C7" s="198" t="s">
        <v>142</v>
      </c>
      <c r="D7" s="199" t="s">
        <v>143</v>
      </c>
      <c r="E7" s="198" t="s">
        <v>144</v>
      </c>
      <c r="F7" s="198" t="s">
        <v>145</v>
      </c>
      <c r="G7" s="198" t="s">
        <v>146</v>
      </c>
      <c r="H7" s="200" t="s">
        <v>147</v>
      </c>
      <c r="I7" s="201"/>
    </row>
    <row r="8" ht="12.75" customHeight="1"/>
    <row r="9" spans="3:4" ht="18.75" customHeight="1">
      <c r="C9" s="186" t="s">
        <v>138</v>
      </c>
      <c r="D9" s="206" t="s">
        <v>136</v>
      </c>
    </row>
    <row r="10" spans="1:8" ht="30" customHeight="1">
      <c r="A10" s="13" t="s">
        <v>148</v>
      </c>
      <c r="B10" s="13">
        <v>1</v>
      </c>
      <c r="C10" s="13" t="s">
        <v>176</v>
      </c>
      <c r="D10" s="205" t="s">
        <v>178</v>
      </c>
      <c r="E10" s="17" t="s">
        <v>149</v>
      </c>
      <c r="F10" s="18">
        <v>3</v>
      </c>
      <c r="G10" s="204">
        <v>0</v>
      </c>
      <c r="H10" s="204">
        <f>PRODUCT(F10:G10)</f>
        <v>0</v>
      </c>
    </row>
    <row r="11" spans="1:8" ht="30" customHeight="1">
      <c r="A11" s="13" t="s">
        <v>148</v>
      </c>
      <c r="B11" s="13">
        <v>2</v>
      </c>
      <c r="C11" s="13" t="s">
        <v>177</v>
      </c>
      <c r="D11" s="205" t="s">
        <v>179</v>
      </c>
      <c r="E11" s="17" t="s">
        <v>150</v>
      </c>
      <c r="F11" s="18">
        <v>0.425</v>
      </c>
      <c r="G11" s="204">
        <v>0</v>
      </c>
      <c r="H11" s="204">
        <f aca="true" t="shared" si="0" ref="H11:H25">PRODUCT(F11:G11)</f>
        <v>0</v>
      </c>
    </row>
    <row r="12" spans="1:8" ht="30" customHeight="1">
      <c r="A12" s="13" t="s">
        <v>148</v>
      </c>
      <c r="B12" s="13">
        <v>3</v>
      </c>
      <c r="C12" s="13" t="s">
        <v>185</v>
      </c>
      <c r="D12" s="205" t="s">
        <v>205</v>
      </c>
      <c r="E12" s="17" t="s">
        <v>150</v>
      </c>
      <c r="F12" s="18">
        <v>2.844</v>
      </c>
      <c r="G12" s="204">
        <v>0</v>
      </c>
      <c r="H12" s="204">
        <f t="shared" si="0"/>
        <v>0</v>
      </c>
    </row>
    <row r="13" spans="1:8" ht="18.75" customHeight="1">
      <c r="A13" s="13" t="s">
        <v>148</v>
      </c>
      <c r="B13" s="13">
        <v>4</v>
      </c>
      <c r="C13" s="13" t="s">
        <v>186</v>
      </c>
      <c r="D13" s="205" t="s">
        <v>180</v>
      </c>
      <c r="E13" s="17" t="s">
        <v>150</v>
      </c>
      <c r="F13" s="18">
        <v>2.844</v>
      </c>
      <c r="G13" s="204">
        <v>0</v>
      </c>
      <c r="H13" s="204">
        <f t="shared" si="0"/>
        <v>0</v>
      </c>
    </row>
    <row r="14" spans="1:8" ht="18.75" customHeight="1">
      <c r="A14" s="13" t="s">
        <v>148</v>
      </c>
      <c r="B14" s="13">
        <v>5</v>
      </c>
      <c r="C14" s="13" t="s">
        <v>194</v>
      </c>
      <c r="D14" s="205" t="s">
        <v>195</v>
      </c>
      <c r="E14" s="17" t="s">
        <v>149</v>
      </c>
      <c r="F14" s="18">
        <v>3</v>
      </c>
      <c r="G14" s="204">
        <v>0</v>
      </c>
      <c r="H14" s="204">
        <f t="shared" si="0"/>
        <v>0</v>
      </c>
    </row>
    <row r="15" spans="1:8" ht="18.75" customHeight="1">
      <c r="A15" s="13" t="s">
        <v>148</v>
      </c>
      <c r="B15" s="13">
        <v>6</v>
      </c>
      <c r="C15" s="13" t="s">
        <v>196</v>
      </c>
      <c r="D15" s="205" t="s">
        <v>197</v>
      </c>
      <c r="E15" s="17" t="s">
        <v>149</v>
      </c>
      <c r="F15" s="18">
        <v>3</v>
      </c>
      <c r="G15" s="204">
        <v>0</v>
      </c>
      <c r="H15" s="204">
        <f t="shared" si="0"/>
        <v>0</v>
      </c>
    </row>
    <row r="16" spans="1:8" ht="18.75" customHeight="1">
      <c r="A16" s="13" t="s">
        <v>148</v>
      </c>
      <c r="B16" s="13">
        <v>7</v>
      </c>
      <c r="C16" s="13" t="s">
        <v>187</v>
      </c>
      <c r="D16" s="205" t="s">
        <v>181</v>
      </c>
      <c r="E16" s="17" t="s">
        <v>150</v>
      </c>
      <c r="F16" s="18">
        <v>2.844</v>
      </c>
      <c r="G16" s="204">
        <v>0</v>
      </c>
      <c r="H16" s="204">
        <f t="shared" si="0"/>
        <v>0</v>
      </c>
    </row>
    <row r="17" spans="1:8" ht="18.75" customHeight="1">
      <c r="A17" s="13" t="s">
        <v>148</v>
      </c>
      <c r="B17" s="13">
        <v>8</v>
      </c>
      <c r="C17" s="13" t="s">
        <v>188</v>
      </c>
      <c r="D17" s="205" t="s">
        <v>182</v>
      </c>
      <c r="E17" s="17" t="s">
        <v>150</v>
      </c>
      <c r="F17" s="18">
        <v>2.844</v>
      </c>
      <c r="G17" s="204">
        <v>0</v>
      </c>
      <c r="H17" s="204">
        <f t="shared" si="0"/>
        <v>0</v>
      </c>
    </row>
    <row r="18" spans="1:8" ht="18.75" customHeight="1">
      <c r="A18" s="13" t="s">
        <v>148</v>
      </c>
      <c r="B18" s="13">
        <v>9</v>
      </c>
      <c r="C18" s="13" t="s">
        <v>189</v>
      </c>
      <c r="D18" s="205" t="s">
        <v>183</v>
      </c>
      <c r="E18" s="17" t="s">
        <v>150</v>
      </c>
      <c r="F18" s="18">
        <v>14.22</v>
      </c>
      <c r="G18" s="204">
        <v>0</v>
      </c>
      <c r="H18" s="204">
        <f t="shared" si="0"/>
        <v>0</v>
      </c>
    </row>
    <row r="19" spans="1:8" ht="18.75" customHeight="1">
      <c r="A19" s="13" t="s">
        <v>148</v>
      </c>
      <c r="B19" s="13">
        <v>10</v>
      </c>
      <c r="C19" s="13" t="s">
        <v>190</v>
      </c>
      <c r="D19" s="205" t="s">
        <v>184</v>
      </c>
      <c r="E19" s="17" t="s">
        <v>150</v>
      </c>
      <c r="F19" s="18">
        <v>2.844</v>
      </c>
      <c r="G19" s="204">
        <v>0</v>
      </c>
      <c r="H19" s="204">
        <f t="shared" si="0"/>
        <v>0</v>
      </c>
    </row>
    <row r="20" spans="1:8" ht="30" customHeight="1">
      <c r="A20" s="13" t="s">
        <v>148</v>
      </c>
      <c r="B20" s="13">
        <v>11</v>
      </c>
      <c r="C20" s="13" t="s">
        <v>191</v>
      </c>
      <c r="D20" s="205" t="s">
        <v>198</v>
      </c>
      <c r="E20" s="17" t="s">
        <v>151</v>
      </c>
      <c r="F20" s="18">
        <v>4.55</v>
      </c>
      <c r="G20" s="204">
        <v>0</v>
      </c>
      <c r="H20" s="204">
        <f t="shared" si="0"/>
        <v>0</v>
      </c>
    </row>
    <row r="21" spans="1:8" ht="30" customHeight="1">
      <c r="A21" s="13" t="s">
        <v>148</v>
      </c>
      <c r="B21" s="13">
        <v>12</v>
      </c>
      <c r="C21" s="13" t="s">
        <v>192</v>
      </c>
      <c r="D21" s="205" t="s">
        <v>206</v>
      </c>
      <c r="E21" s="17" t="s">
        <v>150</v>
      </c>
      <c r="F21" s="18">
        <v>2.844</v>
      </c>
      <c r="G21" s="204">
        <v>0</v>
      </c>
      <c r="H21" s="204">
        <f t="shared" si="0"/>
        <v>0</v>
      </c>
    </row>
    <row r="22" spans="1:8" ht="30" customHeight="1">
      <c r="A22" s="13" t="s">
        <v>148</v>
      </c>
      <c r="B22" s="13">
        <v>13</v>
      </c>
      <c r="C22" s="209">
        <v>583439000</v>
      </c>
      <c r="D22" s="205" t="s">
        <v>199</v>
      </c>
      <c r="E22" s="17" t="s">
        <v>151</v>
      </c>
      <c r="F22" s="18">
        <v>5.12</v>
      </c>
      <c r="G22" s="204">
        <v>0</v>
      </c>
      <c r="H22" s="204">
        <f t="shared" si="0"/>
        <v>0</v>
      </c>
    </row>
    <row r="23" spans="1:8" ht="30" customHeight="1">
      <c r="A23" s="13" t="s">
        <v>148</v>
      </c>
      <c r="B23" s="13">
        <v>14</v>
      </c>
      <c r="C23" s="13" t="s">
        <v>193</v>
      </c>
      <c r="D23" s="205" t="s">
        <v>1</v>
      </c>
      <c r="E23" s="17" t="s">
        <v>33</v>
      </c>
      <c r="F23" s="18">
        <v>5</v>
      </c>
      <c r="G23" s="204">
        <v>0</v>
      </c>
      <c r="H23" s="204">
        <f t="shared" si="0"/>
        <v>0</v>
      </c>
    </row>
    <row r="24" spans="1:8" ht="18.75" customHeight="1">
      <c r="A24" s="13" t="s">
        <v>148</v>
      </c>
      <c r="B24" s="13">
        <v>15</v>
      </c>
      <c r="C24" s="13" t="s">
        <v>200</v>
      </c>
      <c r="D24" s="205" t="s">
        <v>201</v>
      </c>
      <c r="E24" s="17" t="s">
        <v>33</v>
      </c>
      <c r="F24" s="18">
        <v>5</v>
      </c>
      <c r="G24" s="204">
        <v>0</v>
      </c>
      <c r="H24" s="204">
        <f t="shared" si="0"/>
        <v>0</v>
      </c>
    </row>
    <row r="25" spans="1:8" ht="18.75" customHeight="1" thickBot="1">
      <c r="A25" s="13" t="s">
        <v>148</v>
      </c>
      <c r="B25" s="13">
        <v>16</v>
      </c>
      <c r="C25" s="210" t="s">
        <v>202</v>
      </c>
      <c r="D25" s="205" t="s">
        <v>203</v>
      </c>
      <c r="E25" s="17" t="s">
        <v>204</v>
      </c>
      <c r="F25" s="18">
        <v>0.2</v>
      </c>
      <c r="G25" s="204">
        <v>0</v>
      </c>
      <c r="H25" s="204">
        <f t="shared" si="0"/>
        <v>0</v>
      </c>
    </row>
    <row r="26" spans="3:8" ht="18.75" customHeight="1" thickBot="1">
      <c r="C26" s="186" t="s">
        <v>138</v>
      </c>
      <c r="D26" s="206" t="s">
        <v>162</v>
      </c>
      <c r="H26" s="208">
        <f>SUM(H10:H25)</f>
        <v>0</v>
      </c>
    </row>
    <row r="28" spans="3:4" ht="18.75" customHeight="1">
      <c r="C28" s="186" t="s">
        <v>48</v>
      </c>
      <c r="D28" s="206" t="s">
        <v>163</v>
      </c>
    </row>
    <row r="29" spans="1:8" ht="42" customHeight="1">
      <c r="A29" s="13" t="s">
        <v>157</v>
      </c>
      <c r="B29" s="13">
        <v>17</v>
      </c>
      <c r="C29" s="13" t="s">
        <v>215</v>
      </c>
      <c r="D29" s="205" t="s">
        <v>227</v>
      </c>
      <c r="E29" s="17" t="s">
        <v>33</v>
      </c>
      <c r="F29" s="18">
        <v>44.41</v>
      </c>
      <c r="G29" s="204">
        <v>0</v>
      </c>
      <c r="H29" s="204">
        <f>PRODUCT(F29:G29)</f>
        <v>0</v>
      </c>
    </row>
    <row r="30" spans="1:8" ht="39.75" customHeight="1">
      <c r="A30" s="13" t="s">
        <v>157</v>
      </c>
      <c r="B30" s="13">
        <v>18</v>
      </c>
      <c r="C30" s="13" t="s">
        <v>218</v>
      </c>
      <c r="D30" s="205" t="s">
        <v>208</v>
      </c>
      <c r="E30" s="17" t="s">
        <v>34</v>
      </c>
      <c r="F30" s="18">
        <v>12</v>
      </c>
      <c r="G30" s="204">
        <v>0</v>
      </c>
      <c r="H30" s="204">
        <f aca="true" t="shared" si="1" ref="H30:H40">PRODUCT(F30:G30)</f>
        <v>0</v>
      </c>
    </row>
    <row r="31" spans="1:8" ht="30" customHeight="1">
      <c r="A31" s="13" t="s">
        <v>157</v>
      </c>
      <c r="B31" s="13">
        <v>19</v>
      </c>
      <c r="C31" s="13" t="s">
        <v>219</v>
      </c>
      <c r="D31" s="205" t="s">
        <v>209</v>
      </c>
      <c r="E31" s="17" t="s">
        <v>34</v>
      </c>
      <c r="F31" s="18">
        <v>6.5</v>
      </c>
      <c r="G31" s="204">
        <v>0</v>
      </c>
      <c r="H31" s="204">
        <f t="shared" si="1"/>
        <v>0</v>
      </c>
    </row>
    <row r="32" spans="1:8" ht="30" customHeight="1">
      <c r="A32" s="13" t="s">
        <v>157</v>
      </c>
      <c r="B32" s="13">
        <v>20</v>
      </c>
      <c r="C32" s="13" t="s">
        <v>220</v>
      </c>
      <c r="D32" s="205" t="s">
        <v>2</v>
      </c>
      <c r="E32" s="17" t="s">
        <v>34</v>
      </c>
      <c r="F32" s="18">
        <v>8.6</v>
      </c>
      <c r="G32" s="204">
        <v>0</v>
      </c>
      <c r="H32" s="204">
        <f t="shared" si="1"/>
        <v>0</v>
      </c>
    </row>
    <row r="33" spans="1:8" ht="29.25" customHeight="1">
      <c r="A33" s="13" t="s">
        <v>157</v>
      </c>
      <c r="B33" s="13">
        <v>21</v>
      </c>
      <c r="C33" s="13" t="s">
        <v>216</v>
      </c>
      <c r="D33" s="205" t="s">
        <v>207</v>
      </c>
      <c r="E33" s="17" t="s">
        <v>34</v>
      </c>
      <c r="F33" s="18">
        <v>3.4</v>
      </c>
      <c r="G33" s="204">
        <v>0</v>
      </c>
      <c r="H33" s="204">
        <f t="shared" si="1"/>
        <v>0</v>
      </c>
    </row>
    <row r="34" spans="1:8" ht="30" customHeight="1">
      <c r="A34" s="13" t="s">
        <v>157</v>
      </c>
      <c r="B34" s="13">
        <v>22</v>
      </c>
      <c r="C34" s="13" t="s">
        <v>217</v>
      </c>
      <c r="D34" s="205" t="s">
        <v>228</v>
      </c>
      <c r="E34" s="17" t="s">
        <v>33</v>
      </c>
      <c r="F34" s="18">
        <v>8.175</v>
      </c>
      <c r="G34" s="204">
        <v>0</v>
      </c>
      <c r="H34" s="204">
        <f t="shared" si="1"/>
        <v>0</v>
      </c>
    </row>
    <row r="35" spans="1:8" ht="18.75" customHeight="1">
      <c r="A35" s="13" t="s">
        <v>157</v>
      </c>
      <c r="B35" s="13">
        <v>23</v>
      </c>
      <c r="C35" s="13" t="s">
        <v>221</v>
      </c>
      <c r="D35" s="205" t="s">
        <v>210</v>
      </c>
      <c r="E35" s="17" t="s">
        <v>151</v>
      </c>
      <c r="F35" s="18">
        <v>3.282</v>
      </c>
      <c r="G35" s="204">
        <v>0</v>
      </c>
      <c r="H35" s="204">
        <f t="shared" si="1"/>
        <v>0</v>
      </c>
    </row>
    <row r="36" spans="1:8" ht="18.75" customHeight="1">
      <c r="A36" s="13" t="s">
        <v>157</v>
      </c>
      <c r="B36" s="13">
        <v>24</v>
      </c>
      <c r="C36" s="13" t="s">
        <v>222</v>
      </c>
      <c r="D36" s="205" t="s">
        <v>211</v>
      </c>
      <c r="E36" s="17" t="s">
        <v>151</v>
      </c>
      <c r="F36" s="18">
        <v>6.564</v>
      </c>
      <c r="G36" s="204">
        <v>0</v>
      </c>
      <c r="H36" s="204">
        <f t="shared" si="1"/>
        <v>0</v>
      </c>
    </row>
    <row r="37" spans="1:8" ht="18.75" customHeight="1">
      <c r="A37" s="13" t="s">
        <v>157</v>
      </c>
      <c r="B37" s="13">
        <v>25</v>
      </c>
      <c r="C37" s="13" t="s">
        <v>223</v>
      </c>
      <c r="D37" s="205" t="s">
        <v>158</v>
      </c>
      <c r="E37" s="17" t="s">
        <v>151</v>
      </c>
      <c r="F37" s="18">
        <v>3.282</v>
      </c>
      <c r="G37" s="204">
        <v>0</v>
      </c>
      <c r="H37" s="204">
        <f t="shared" si="1"/>
        <v>0</v>
      </c>
    </row>
    <row r="38" spans="1:8" ht="18.75" customHeight="1">
      <c r="A38" s="13" t="s">
        <v>157</v>
      </c>
      <c r="B38" s="13">
        <v>26</v>
      </c>
      <c r="C38" s="13" t="s">
        <v>224</v>
      </c>
      <c r="D38" s="205" t="s">
        <v>212</v>
      </c>
      <c r="E38" s="17" t="s">
        <v>151</v>
      </c>
      <c r="F38" s="18">
        <v>78.768</v>
      </c>
      <c r="G38" s="204">
        <v>0</v>
      </c>
      <c r="H38" s="204">
        <f t="shared" si="1"/>
        <v>0</v>
      </c>
    </row>
    <row r="39" spans="1:8" ht="18.75" customHeight="1">
      <c r="A39" s="13" t="s">
        <v>157</v>
      </c>
      <c r="B39" s="13">
        <v>27</v>
      </c>
      <c r="C39" s="13" t="s">
        <v>225</v>
      </c>
      <c r="D39" s="205" t="s">
        <v>213</v>
      </c>
      <c r="E39" s="17" t="s">
        <v>151</v>
      </c>
      <c r="F39" s="18">
        <v>3.242</v>
      </c>
      <c r="G39" s="204">
        <v>0</v>
      </c>
      <c r="H39" s="204">
        <f t="shared" si="1"/>
        <v>0</v>
      </c>
    </row>
    <row r="40" spans="1:8" ht="18.75" customHeight="1" thickBot="1">
      <c r="A40" s="13" t="s">
        <v>157</v>
      </c>
      <c r="B40" s="13">
        <v>28</v>
      </c>
      <c r="C40" s="13" t="s">
        <v>226</v>
      </c>
      <c r="D40" s="205" t="s">
        <v>214</v>
      </c>
      <c r="E40" s="17" t="s">
        <v>151</v>
      </c>
      <c r="F40" s="18">
        <v>0.04</v>
      </c>
      <c r="G40" s="204">
        <v>0</v>
      </c>
      <c r="H40" s="204">
        <f t="shared" si="1"/>
        <v>0</v>
      </c>
    </row>
    <row r="41" spans="3:8" ht="18.75" customHeight="1" thickBot="1">
      <c r="C41" s="186" t="s">
        <v>48</v>
      </c>
      <c r="D41" s="206" t="s">
        <v>164</v>
      </c>
      <c r="H41" s="208">
        <f>SUM(H29:H40)</f>
        <v>0</v>
      </c>
    </row>
    <row r="43" spans="3:4" ht="18.75" customHeight="1">
      <c r="C43" s="186">
        <v>62</v>
      </c>
      <c r="D43" s="206" t="s">
        <v>50</v>
      </c>
    </row>
    <row r="44" spans="1:8" ht="18.75" customHeight="1">
      <c r="A44" s="13" t="s">
        <v>153</v>
      </c>
      <c r="B44" s="13">
        <v>29</v>
      </c>
      <c r="C44" s="13" t="s">
        <v>230</v>
      </c>
      <c r="D44" s="205" t="s">
        <v>229</v>
      </c>
      <c r="E44" s="17" t="s">
        <v>33</v>
      </c>
      <c r="F44" s="18">
        <v>44.41</v>
      </c>
      <c r="G44" s="204">
        <v>0</v>
      </c>
      <c r="H44" s="204">
        <f>PRODUCT(F44:G44)</f>
        <v>0</v>
      </c>
    </row>
    <row r="45" spans="1:8" ht="18.75" customHeight="1">
      <c r="A45" s="13" t="s">
        <v>153</v>
      </c>
      <c r="B45" s="13">
        <v>30</v>
      </c>
      <c r="C45" s="13" t="s">
        <v>231</v>
      </c>
      <c r="D45" s="205" t="s">
        <v>3</v>
      </c>
      <c r="E45" s="17" t="s">
        <v>33</v>
      </c>
      <c r="F45" s="18">
        <v>44.41</v>
      </c>
      <c r="G45" s="204">
        <v>0</v>
      </c>
      <c r="H45" s="204">
        <f aca="true" t="shared" si="2" ref="H45:H57">PRODUCT(F45:G45)</f>
        <v>0</v>
      </c>
    </row>
    <row r="46" spans="1:8" ht="18.75" customHeight="1">
      <c r="A46" s="13" t="s">
        <v>153</v>
      </c>
      <c r="B46" s="13">
        <v>31</v>
      </c>
      <c r="C46" s="13" t="s">
        <v>232</v>
      </c>
      <c r="D46" s="205" t="s">
        <v>4</v>
      </c>
      <c r="E46" s="17" t="s">
        <v>33</v>
      </c>
      <c r="F46" s="18">
        <v>44.41</v>
      </c>
      <c r="G46" s="204">
        <v>0</v>
      </c>
      <c r="H46" s="204">
        <f t="shared" si="2"/>
        <v>0</v>
      </c>
    </row>
    <row r="47" spans="1:8" ht="69.75" customHeight="1">
      <c r="A47" s="13" t="s">
        <v>153</v>
      </c>
      <c r="B47" s="13">
        <v>32</v>
      </c>
      <c r="C47" s="13" t="s">
        <v>233</v>
      </c>
      <c r="D47" s="205" t="s">
        <v>8</v>
      </c>
      <c r="E47" s="17" t="s">
        <v>33</v>
      </c>
      <c r="F47" s="18">
        <v>44.41</v>
      </c>
      <c r="G47" s="204">
        <v>0</v>
      </c>
      <c r="H47" s="204">
        <f t="shared" si="2"/>
        <v>0</v>
      </c>
    </row>
    <row r="48" spans="1:8" ht="63.75" customHeight="1">
      <c r="A48" s="13" t="s">
        <v>153</v>
      </c>
      <c r="B48" s="13">
        <v>33</v>
      </c>
      <c r="C48" s="13" t="s">
        <v>234</v>
      </c>
      <c r="D48" s="205" t="s">
        <v>250</v>
      </c>
      <c r="E48" s="17" t="s">
        <v>33</v>
      </c>
      <c r="F48" s="18">
        <v>44.41</v>
      </c>
      <c r="G48" s="204">
        <v>0</v>
      </c>
      <c r="H48" s="204">
        <f t="shared" si="2"/>
        <v>0</v>
      </c>
    </row>
    <row r="49" spans="1:8" ht="40.5" customHeight="1">
      <c r="A49" s="13" t="s">
        <v>153</v>
      </c>
      <c r="B49" s="13">
        <v>34</v>
      </c>
      <c r="C49" s="13" t="s">
        <v>235</v>
      </c>
      <c r="D49" s="205" t="s">
        <v>251</v>
      </c>
      <c r="E49" s="17" t="s">
        <v>33</v>
      </c>
      <c r="F49" s="18">
        <v>16.35</v>
      </c>
      <c r="G49" s="204">
        <v>0</v>
      </c>
      <c r="H49" s="204">
        <f t="shared" si="2"/>
        <v>0</v>
      </c>
    </row>
    <row r="50" spans="1:8" ht="18.75" customHeight="1">
      <c r="A50" s="13" t="s">
        <v>153</v>
      </c>
      <c r="B50" s="13">
        <v>35</v>
      </c>
      <c r="C50" s="13" t="s">
        <v>243</v>
      </c>
      <c r="D50" s="205" t="s">
        <v>236</v>
      </c>
      <c r="E50" s="17" t="s">
        <v>33</v>
      </c>
      <c r="F50" s="18">
        <v>16.35</v>
      </c>
      <c r="G50" s="204">
        <v>0</v>
      </c>
      <c r="H50" s="204">
        <f t="shared" si="2"/>
        <v>0</v>
      </c>
    </row>
    <row r="51" spans="1:8" ht="18.75" customHeight="1">
      <c r="A51" s="13" t="s">
        <v>153</v>
      </c>
      <c r="B51" s="13">
        <v>36</v>
      </c>
      <c r="C51" s="13" t="s">
        <v>230</v>
      </c>
      <c r="D51" s="205" t="s">
        <v>237</v>
      </c>
      <c r="E51" s="17" t="s">
        <v>33</v>
      </c>
      <c r="F51" s="18">
        <v>16.35</v>
      </c>
      <c r="G51" s="204">
        <v>0</v>
      </c>
      <c r="H51" s="204">
        <f t="shared" si="2"/>
        <v>0</v>
      </c>
    </row>
    <row r="52" spans="1:8" ht="30" customHeight="1">
      <c r="A52" s="13" t="s">
        <v>153</v>
      </c>
      <c r="B52" s="13">
        <v>37</v>
      </c>
      <c r="C52" s="13" t="s">
        <v>244</v>
      </c>
      <c r="D52" s="205" t="s">
        <v>238</v>
      </c>
      <c r="E52" s="17" t="s">
        <v>33</v>
      </c>
      <c r="F52" s="18">
        <v>8.175</v>
      </c>
      <c r="G52" s="204">
        <v>0</v>
      </c>
      <c r="H52" s="204">
        <f t="shared" si="2"/>
        <v>0</v>
      </c>
    </row>
    <row r="53" spans="1:8" ht="30" customHeight="1">
      <c r="A53" s="13" t="s">
        <v>153</v>
      </c>
      <c r="B53" s="13">
        <v>38</v>
      </c>
      <c r="C53" s="13" t="s">
        <v>245</v>
      </c>
      <c r="D53" s="205" t="s">
        <v>252</v>
      </c>
      <c r="E53" s="17" t="s">
        <v>150</v>
      </c>
      <c r="F53" s="18">
        <v>0.053</v>
      </c>
      <c r="G53" s="204">
        <v>0</v>
      </c>
      <c r="H53" s="204">
        <f t="shared" si="2"/>
        <v>0</v>
      </c>
    </row>
    <row r="54" spans="1:8" ht="44.25" customHeight="1">
      <c r="A54" s="13" t="s">
        <v>153</v>
      </c>
      <c r="B54" s="13">
        <v>39</v>
      </c>
      <c r="C54" s="13" t="s">
        <v>246</v>
      </c>
      <c r="D54" s="205" t="s">
        <v>239</v>
      </c>
      <c r="E54" s="17" t="s">
        <v>33</v>
      </c>
      <c r="F54" s="18">
        <v>6.47</v>
      </c>
      <c r="G54" s="204">
        <v>0</v>
      </c>
      <c r="H54" s="204">
        <f t="shared" si="2"/>
        <v>0</v>
      </c>
    </row>
    <row r="55" spans="1:8" ht="30" customHeight="1">
      <c r="A55" s="13" t="s">
        <v>153</v>
      </c>
      <c r="B55" s="13">
        <v>40</v>
      </c>
      <c r="C55" s="13" t="s">
        <v>247</v>
      </c>
      <c r="D55" s="205" t="s">
        <v>240</v>
      </c>
      <c r="E55" s="17" t="s">
        <v>33</v>
      </c>
      <c r="F55" s="18">
        <v>6.47</v>
      </c>
      <c r="G55" s="204">
        <v>0</v>
      </c>
      <c r="H55" s="204">
        <f t="shared" si="2"/>
        <v>0</v>
      </c>
    </row>
    <row r="56" spans="1:8" ht="18.75" customHeight="1">
      <c r="A56" s="13" t="s">
        <v>153</v>
      </c>
      <c r="B56" s="13">
        <v>41</v>
      </c>
      <c r="C56" s="13" t="s">
        <v>248</v>
      </c>
      <c r="D56" s="205" t="s">
        <v>241</v>
      </c>
      <c r="E56" s="17" t="s">
        <v>33</v>
      </c>
      <c r="F56" s="18">
        <v>6.47</v>
      </c>
      <c r="G56" s="204">
        <v>0</v>
      </c>
      <c r="H56" s="204">
        <f t="shared" si="2"/>
        <v>0</v>
      </c>
    </row>
    <row r="57" spans="1:8" ht="18.75" customHeight="1" thickBot="1">
      <c r="A57" s="13" t="s">
        <v>153</v>
      </c>
      <c r="B57" s="13">
        <v>42</v>
      </c>
      <c r="C57" s="13" t="s">
        <v>249</v>
      </c>
      <c r="D57" s="205" t="s">
        <v>242</v>
      </c>
      <c r="E57" s="17" t="s">
        <v>34</v>
      </c>
      <c r="F57" s="18">
        <v>8.2</v>
      </c>
      <c r="G57" s="204">
        <v>0</v>
      </c>
      <c r="H57" s="204">
        <f t="shared" si="2"/>
        <v>0</v>
      </c>
    </row>
    <row r="58" spans="3:8" ht="18.75" customHeight="1" thickBot="1">
      <c r="C58" s="186">
        <v>62</v>
      </c>
      <c r="D58" s="206" t="s">
        <v>165</v>
      </c>
      <c r="H58" s="208">
        <f>SUM(H44:H57)</f>
        <v>0</v>
      </c>
    </row>
    <row r="59" ht="25.5" customHeight="1"/>
    <row r="60" spans="3:4" ht="18.75" customHeight="1">
      <c r="C60" s="186">
        <v>94</v>
      </c>
      <c r="D60" s="206" t="s">
        <v>137</v>
      </c>
    </row>
    <row r="61" spans="1:8" ht="42.75" customHeight="1">
      <c r="A61" s="13" t="s">
        <v>152</v>
      </c>
      <c r="B61" s="13">
        <v>43</v>
      </c>
      <c r="C61" s="13" t="s">
        <v>264</v>
      </c>
      <c r="D61" s="205" t="s">
        <v>265</v>
      </c>
      <c r="E61" s="17" t="s">
        <v>33</v>
      </c>
      <c r="F61" s="18">
        <v>122.988</v>
      </c>
      <c r="G61" s="204">
        <v>0</v>
      </c>
      <c r="H61" s="204">
        <f>PRODUCT(F61:G61)</f>
        <v>0</v>
      </c>
    </row>
    <row r="62" spans="1:8" ht="30" customHeight="1">
      <c r="A62" s="13" t="s">
        <v>152</v>
      </c>
      <c r="B62" s="13">
        <v>44</v>
      </c>
      <c r="C62" s="13" t="s">
        <v>266</v>
      </c>
      <c r="D62" s="205" t="s">
        <v>269</v>
      </c>
      <c r="E62" s="17" t="s">
        <v>33</v>
      </c>
      <c r="F62" s="18">
        <v>11068.92</v>
      </c>
      <c r="G62" s="204">
        <v>0</v>
      </c>
      <c r="H62" s="204">
        <f aca="true" t="shared" si="3" ref="H62:H69">PRODUCT(F62:G62)</f>
        <v>0</v>
      </c>
    </row>
    <row r="63" spans="1:8" ht="18.75" customHeight="1">
      <c r="A63" s="13" t="s">
        <v>152</v>
      </c>
      <c r="B63" s="13">
        <v>43</v>
      </c>
      <c r="C63" s="13" t="s">
        <v>267</v>
      </c>
      <c r="D63" s="205" t="s">
        <v>268</v>
      </c>
      <c r="E63" s="17" t="s">
        <v>33</v>
      </c>
      <c r="F63" s="18">
        <v>122.988</v>
      </c>
      <c r="G63" s="204">
        <v>0</v>
      </c>
      <c r="H63" s="204">
        <f t="shared" si="3"/>
        <v>0</v>
      </c>
    </row>
    <row r="64" spans="1:8" ht="30" customHeight="1">
      <c r="A64" s="13" t="s">
        <v>152</v>
      </c>
      <c r="B64" s="13">
        <v>46</v>
      </c>
      <c r="C64" s="13" t="s">
        <v>258</v>
      </c>
      <c r="D64" s="205" t="s">
        <v>253</v>
      </c>
      <c r="E64" s="17" t="s">
        <v>33</v>
      </c>
      <c r="F64" s="18">
        <v>9</v>
      </c>
      <c r="G64" s="204">
        <v>0</v>
      </c>
      <c r="H64" s="204">
        <f t="shared" si="3"/>
        <v>0</v>
      </c>
    </row>
    <row r="65" spans="1:8" ht="18.75" customHeight="1">
      <c r="A65" s="13" t="s">
        <v>152</v>
      </c>
      <c r="B65" s="13">
        <v>47</v>
      </c>
      <c r="C65" s="13" t="s">
        <v>259</v>
      </c>
      <c r="D65" s="205" t="s">
        <v>254</v>
      </c>
      <c r="E65" s="17" t="s">
        <v>33</v>
      </c>
      <c r="F65" s="18">
        <v>18</v>
      </c>
      <c r="G65" s="204">
        <v>0</v>
      </c>
      <c r="H65" s="204">
        <f t="shared" si="3"/>
        <v>0</v>
      </c>
    </row>
    <row r="66" spans="1:8" ht="18.75" customHeight="1">
      <c r="A66" s="13" t="s">
        <v>152</v>
      </c>
      <c r="B66" s="13">
        <v>48</v>
      </c>
      <c r="C66" s="13" t="s">
        <v>260</v>
      </c>
      <c r="D66" s="205" t="s">
        <v>255</v>
      </c>
      <c r="E66" s="17" t="s">
        <v>33</v>
      </c>
      <c r="F66" s="18">
        <v>9</v>
      </c>
      <c r="G66" s="204">
        <v>0</v>
      </c>
      <c r="H66" s="204">
        <f t="shared" si="3"/>
        <v>0</v>
      </c>
    </row>
    <row r="67" spans="1:8" ht="18.75" customHeight="1">
      <c r="A67" s="13" t="s">
        <v>152</v>
      </c>
      <c r="B67" s="13">
        <v>49</v>
      </c>
      <c r="C67" s="13" t="s">
        <v>261</v>
      </c>
      <c r="D67" s="205" t="s">
        <v>256</v>
      </c>
      <c r="E67" s="17" t="s">
        <v>33</v>
      </c>
      <c r="F67" s="18">
        <v>122.988</v>
      </c>
      <c r="G67" s="204">
        <v>0</v>
      </c>
      <c r="H67" s="204">
        <f t="shared" si="3"/>
        <v>0</v>
      </c>
    </row>
    <row r="68" spans="1:8" ht="18.75" customHeight="1">
      <c r="A68" s="13" t="s">
        <v>152</v>
      </c>
      <c r="B68" s="13">
        <v>50</v>
      </c>
      <c r="C68" s="13" t="s">
        <v>262</v>
      </c>
      <c r="D68" s="205" t="s">
        <v>9</v>
      </c>
      <c r="E68" s="17" t="s">
        <v>33</v>
      </c>
      <c r="F68" s="18">
        <v>11068.92</v>
      </c>
      <c r="G68" s="204">
        <v>0</v>
      </c>
      <c r="H68" s="204">
        <f t="shared" si="3"/>
        <v>0</v>
      </c>
    </row>
    <row r="69" spans="1:8" ht="18.75" customHeight="1" thickBot="1">
      <c r="A69" s="13" t="s">
        <v>152</v>
      </c>
      <c r="B69" s="13">
        <v>51</v>
      </c>
      <c r="C69" s="13" t="s">
        <v>263</v>
      </c>
      <c r="D69" s="205" t="s">
        <v>257</v>
      </c>
      <c r="E69" s="17" t="s">
        <v>33</v>
      </c>
      <c r="F69" s="18">
        <v>122.988</v>
      </c>
      <c r="G69" s="204">
        <v>0</v>
      </c>
      <c r="H69" s="204">
        <f t="shared" si="3"/>
        <v>0</v>
      </c>
    </row>
    <row r="70" spans="3:8" ht="18.75" customHeight="1" thickBot="1">
      <c r="C70" s="186">
        <v>94</v>
      </c>
      <c r="D70" s="206" t="s">
        <v>175</v>
      </c>
      <c r="H70" s="208">
        <f>SUM(H61:H69)</f>
        <v>0</v>
      </c>
    </row>
    <row r="71" ht="26.25" customHeight="1"/>
    <row r="72" spans="3:4" ht="18.75" customHeight="1">
      <c r="C72" s="186">
        <v>95</v>
      </c>
      <c r="D72" s="206" t="s">
        <v>166</v>
      </c>
    </row>
    <row r="73" spans="1:8" ht="30" customHeight="1">
      <c r="A73" s="13" t="s">
        <v>153</v>
      </c>
      <c r="B73" s="13">
        <v>52</v>
      </c>
      <c r="C73" s="13" t="s">
        <v>270</v>
      </c>
      <c r="D73" s="205" t="s">
        <v>272</v>
      </c>
      <c r="E73" s="17" t="s">
        <v>149</v>
      </c>
      <c r="F73" s="18">
        <v>43</v>
      </c>
      <c r="G73" s="204">
        <v>0</v>
      </c>
      <c r="H73" s="204">
        <f>PRODUCT(F73:G73)</f>
        <v>0</v>
      </c>
    </row>
    <row r="74" spans="1:8" ht="30" customHeight="1">
      <c r="A74" s="13" t="s">
        <v>153</v>
      </c>
      <c r="B74" s="13">
        <v>53</v>
      </c>
      <c r="C74" s="209" t="s">
        <v>154</v>
      </c>
      <c r="D74" s="205" t="s">
        <v>271</v>
      </c>
      <c r="E74" s="17" t="s">
        <v>34</v>
      </c>
      <c r="F74" s="18">
        <v>20.6</v>
      </c>
      <c r="G74" s="204">
        <v>0</v>
      </c>
      <c r="H74" s="204">
        <f aca="true" t="shared" si="4" ref="H74:H80">PRODUCT(F74:G74)</f>
        <v>0</v>
      </c>
    </row>
    <row r="75" spans="1:8" ht="30" customHeight="1">
      <c r="A75" s="13" t="s">
        <v>153</v>
      </c>
      <c r="B75" s="13">
        <v>54</v>
      </c>
      <c r="C75" s="209" t="s">
        <v>155</v>
      </c>
      <c r="D75" s="205" t="s">
        <v>10</v>
      </c>
      <c r="E75" s="17" t="s">
        <v>34</v>
      </c>
      <c r="F75" s="18">
        <v>7.9</v>
      </c>
      <c r="G75" s="204">
        <v>0</v>
      </c>
      <c r="H75" s="204">
        <f t="shared" si="4"/>
        <v>0</v>
      </c>
    </row>
    <row r="76" spans="1:8" ht="30" customHeight="1">
      <c r="A76" s="13" t="s">
        <v>153</v>
      </c>
      <c r="B76" s="13">
        <v>55</v>
      </c>
      <c r="C76" s="13" t="s">
        <v>12</v>
      </c>
      <c r="D76" s="205" t="s">
        <v>11</v>
      </c>
      <c r="E76" s="17" t="s">
        <v>33</v>
      </c>
      <c r="F76" s="18">
        <v>0.555</v>
      </c>
      <c r="G76" s="204">
        <v>0</v>
      </c>
      <c r="H76" s="204">
        <f t="shared" si="4"/>
        <v>0</v>
      </c>
    </row>
    <row r="77" spans="1:8" ht="18.75" customHeight="1">
      <c r="A77" s="13" t="s">
        <v>153</v>
      </c>
      <c r="B77" s="13">
        <v>56</v>
      </c>
      <c r="C77" s="13" t="s">
        <v>276</v>
      </c>
      <c r="D77" s="205" t="s">
        <v>273</v>
      </c>
      <c r="E77" s="17" t="s">
        <v>33</v>
      </c>
      <c r="F77" s="18">
        <v>14</v>
      </c>
      <c r="G77" s="204">
        <v>0</v>
      </c>
      <c r="H77" s="204">
        <f t="shared" si="4"/>
        <v>0</v>
      </c>
    </row>
    <row r="78" spans="1:8" ht="18.75" customHeight="1">
      <c r="A78" s="13" t="s">
        <v>153</v>
      </c>
      <c r="B78" s="13">
        <v>57</v>
      </c>
      <c r="C78" s="13" t="s">
        <v>276</v>
      </c>
      <c r="D78" s="205" t="s">
        <v>274</v>
      </c>
      <c r="E78" s="17" t="s">
        <v>33</v>
      </c>
      <c r="F78" s="18">
        <v>16</v>
      </c>
      <c r="G78" s="204">
        <v>0</v>
      </c>
      <c r="H78" s="204">
        <f t="shared" si="4"/>
        <v>0</v>
      </c>
    </row>
    <row r="79" spans="1:8" ht="18.75" customHeight="1">
      <c r="A79" s="13" t="s">
        <v>153</v>
      </c>
      <c r="B79" s="13">
        <v>58</v>
      </c>
      <c r="C79" s="13" t="s">
        <v>277</v>
      </c>
      <c r="D79" s="205" t="s">
        <v>13</v>
      </c>
      <c r="E79" s="17" t="s">
        <v>35</v>
      </c>
      <c r="F79" s="18">
        <v>5</v>
      </c>
      <c r="G79" s="204">
        <v>0</v>
      </c>
      <c r="H79" s="204">
        <f t="shared" si="4"/>
        <v>0</v>
      </c>
    </row>
    <row r="80" spans="1:8" ht="68.25" customHeight="1" thickBot="1">
      <c r="A80" s="13" t="s">
        <v>153</v>
      </c>
      <c r="B80" s="13">
        <v>59</v>
      </c>
      <c r="C80" s="13" t="s">
        <v>278</v>
      </c>
      <c r="D80" s="205" t="s">
        <v>14</v>
      </c>
      <c r="E80" s="17" t="s">
        <v>275</v>
      </c>
      <c r="F80" s="18">
        <v>1</v>
      </c>
      <c r="G80" s="204">
        <v>0</v>
      </c>
      <c r="H80" s="204">
        <f t="shared" si="4"/>
        <v>0</v>
      </c>
    </row>
    <row r="81" spans="3:8" ht="18.75" customHeight="1" thickBot="1">
      <c r="C81" s="186">
        <v>95</v>
      </c>
      <c r="D81" s="206" t="s">
        <v>167</v>
      </c>
      <c r="H81" s="208">
        <f>SUM(H73:H80)</f>
        <v>0</v>
      </c>
    </row>
    <row r="82" ht="19.5" customHeight="1"/>
    <row r="83" spans="3:4" ht="18.75" customHeight="1">
      <c r="C83" s="186">
        <v>99</v>
      </c>
      <c r="D83" s="206" t="s">
        <v>51</v>
      </c>
    </row>
    <row r="84" spans="1:8" ht="18.75" customHeight="1" thickBot="1">
      <c r="A84" s="13" t="s">
        <v>153</v>
      </c>
      <c r="B84" s="13">
        <v>60</v>
      </c>
      <c r="C84" s="13" t="s">
        <v>280</v>
      </c>
      <c r="D84" s="205" t="s">
        <v>279</v>
      </c>
      <c r="E84" s="17" t="s">
        <v>151</v>
      </c>
      <c r="F84" s="18">
        <v>5.633</v>
      </c>
      <c r="G84" s="204">
        <v>0</v>
      </c>
      <c r="H84" s="207">
        <f>PRODUCT(F84:G84)</f>
        <v>0</v>
      </c>
    </row>
    <row r="85" spans="3:8" ht="18.75" customHeight="1" thickBot="1">
      <c r="C85" s="186">
        <v>99</v>
      </c>
      <c r="D85" s="206" t="s">
        <v>168</v>
      </c>
      <c r="H85" s="208">
        <f>SUM(H84)</f>
        <v>0</v>
      </c>
    </row>
    <row r="87" spans="3:4" ht="18.75" customHeight="1">
      <c r="C87" s="186" t="s">
        <v>169</v>
      </c>
      <c r="D87" s="206" t="s">
        <v>54</v>
      </c>
    </row>
    <row r="88" spans="1:8" ht="18.75" customHeight="1">
      <c r="A88" s="13" t="s">
        <v>160</v>
      </c>
      <c r="B88" s="13">
        <v>61</v>
      </c>
      <c r="C88" s="13" t="s">
        <v>297</v>
      </c>
      <c r="D88" s="205" t="s">
        <v>281</v>
      </c>
      <c r="E88" s="17" t="s">
        <v>34</v>
      </c>
      <c r="F88" s="18">
        <v>7.25</v>
      </c>
      <c r="G88" s="204">
        <v>0</v>
      </c>
      <c r="H88" s="204">
        <f>PRODUCT(F88:G88)</f>
        <v>0</v>
      </c>
    </row>
    <row r="89" spans="1:8" ht="18.75" customHeight="1">
      <c r="A89" s="13" t="s">
        <v>160</v>
      </c>
      <c r="B89" s="13">
        <v>62</v>
      </c>
      <c r="C89" s="13" t="s">
        <v>298</v>
      </c>
      <c r="D89" s="205" t="s">
        <v>282</v>
      </c>
      <c r="E89" s="17" t="s">
        <v>34</v>
      </c>
      <c r="F89" s="18">
        <v>7.6</v>
      </c>
      <c r="G89" s="204">
        <v>0</v>
      </c>
      <c r="H89" s="204">
        <f aca="true" t="shared" si="5" ref="H89:H100">PRODUCT(F89:G89)</f>
        <v>0</v>
      </c>
    </row>
    <row r="90" spans="1:8" ht="18.75" customHeight="1">
      <c r="A90" s="13" t="s">
        <v>160</v>
      </c>
      <c r="B90" s="13">
        <v>63</v>
      </c>
      <c r="C90" s="13" t="s">
        <v>298</v>
      </c>
      <c r="D90" s="205" t="s">
        <v>283</v>
      </c>
      <c r="E90" s="17" t="s">
        <v>34</v>
      </c>
      <c r="F90" s="18">
        <v>1.6</v>
      </c>
      <c r="G90" s="204">
        <v>0</v>
      </c>
      <c r="H90" s="204">
        <f t="shared" si="5"/>
        <v>0</v>
      </c>
    </row>
    <row r="91" spans="1:8" ht="18.75" customHeight="1">
      <c r="A91" s="13" t="s">
        <v>160</v>
      </c>
      <c r="B91" s="13">
        <v>64</v>
      </c>
      <c r="C91" s="13" t="s">
        <v>299</v>
      </c>
      <c r="D91" s="205" t="s">
        <v>284</v>
      </c>
      <c r="E91" s="17" t="s">
        <v>34</v>
      </c>
      <c r="F91" s="18">
        <v>2.5</v>
      </c>
      <c r="G91" s="204">
        <v>0</v>
      </c>
      <c r="H91" s="204">
        <f t="shared" si="5"/>
        <v>0</v>
      </c>
    </row>
    <row r="92" spans="1:8" ht="18.75" customHeight="1">
      <c r="A92" s="13" t="s">
        <v>160</v>
      </c>
      <c r="B92" s="13">
        <v>65</v>
      </c>
      <c r="C92" s="13" t="s">
        <v>300</v>
      </c>
      <c r="D92" s="205" t="s">
        <v>285</v>
      </c>
      <c r="E92" s="17" t="s">
        <v>34</v>
      </c>
      <c r="F92" s="18">
        <v>7.25</v>
      </c>
      <c r="G92" s="204">
        <v>0</v>
      </c>
      <c r="H92" s="204">
        <f t="shared" si="5"/>
        <v>0</v>
      </c>
    </row>
    <row r="93" spans="1:8" ht="18.75" customHeight="1">
      <c r="A93" s="13" t="s">
        <v>160</v>
      </c>
      <c r="B93" s="13">
        <v>66</v>
      </c>
      <c r="C93" s="13" t="s">
        <v>301</v>
      </c>
      <c r="D93" s="205" t="s">
        <v>286</v>
      </c>
      <c r="E93" s="17" t="s">
        <v>34</v>
      </c>
      <c r="F93" s="18">
        <v>7.6</v>
      </c>
      <c r="G93" s="204">
        <v>0</v>
      </c>
      <c r="H93" s="204">
        <f t="shared" si="5"/>
        <v>0</v>
      </c>
    </row>
    <row r="94" spans="1:8" ht="18.75" customHeight="1">
      <c r="A94" s="13" t="s">
        <v>160</v>
      </c>
      <c r="B94" s="13">
        <v>67</v>
      </c>
      <c r="C94" s="13" t="s">
        <v>301</v>
      </c>
      <c r="D94" s="205" t="s">
        <v>287</v>
      </c>
      <c r="E94" s="17" t="s">
        <v>34</v>
      </c>
      <c r="F94" s="18">
        <v>1.6</v>
      </c>
      <c r="G94" s="204">
        <v>0</v>
      </c>
      <c r="H94" s="204">
        <f t="shared" si="5"/>
        <v>0</v>
      </c>
    </row>
    <row r="95" spans="1:8" ht="18.75" customHeight="1">
      <c r="A95" s="13" t="s">
        <v>160</v>
      </c>
      <c r="B95" s="13">
        <v>68</v>
      </c>
      <c r="C95" s="13" t="s">
        <v>302</v>
      </c>
      <c r="D95" s="205" t="s">
        <v>289</v>
      </c>
      <c r="E95" s="17" t="s">
        <v>34</v>
      </c>
      <c r="F95" s="18">
        <v>8.2</v>
      </c>
      <c r="G95" s="204">
        <v>0</v>
      </c>
      <c r="H95" s="204">
        <f t="shared" si="5"/>
        <v>0</v>
      </c>
    </row>
    <row r="96" spans="1:8" ht="18.75" customHeight="1">
      <c r="A96" s="13" t="s">
        <v>160</v>
      </c>
      <c r="B96" s="13">
        <v>69</v>
      </c>
      <c r="C96" s="13" t="s">
        <v>303</v>
      </c>
      <c r="D96" s="205" t="s">
        <v>288</v>
      </c>
      <c r="E96" s="17" t="s">
        <v>34</v>
      </c>
      <c r="F96" s="18">
        <v>2.5</v>
      </c>
      <c r="G96" s="204">
        <v>0</v>
      </c>
      <c r="H96" s="204">
        <f t="shared" si="5"/>
        <v>0</v>
      </c>
    </row>
    <row r="97" spans="1:8" ht="18.75" customHeight="1">
      <c r="A97" s="13" t="s">
        <v>160</v>
      </c>
      <c r="B97" s="13">
        <v>70</v>
      </c>
      <c r="C97" s="13" t="s">
        <v>290</v>
      </c>
      <c r="D97" s="205" t="s">
        <v>291</v>
      </c>
      <c r="E97" s="17" t="s">
        <v>35</v>
      </c>
      <c r="F97" s="18">
        <v>5</v>
      </c>
      <c r="G97" s="204">
        <v>0</v>
      </c>
      <c r="H97" s="204">
        <f t="shared" si="5"/>
        <v>0</v>
      </c>
    </row>
    <row r="98" spans="1:8" ht="18.75" customHeight="1">
      <c r="A98" s="13" t="s">
        <v>160</v>
      </c>
      <c r="B98" s="13">
        <v>71</v>
      </c>
      <c r="C98" s="13" t="s">
        <v>292</v>
      </c>
      <c r="D98" s="205" t="s">
        <v>293</v>
      </c>
      <c r="E98" s="17" t="s">
        <v>149</v>
      </c>
      <c r="F98" s="18">
        <v>2</v>
      </c>
      <c r="G98" s="204">
        <v>0</v>
      </c>
      <c r="H98" s="204">
        <f t="shared" si="5"/>
        <v>0</v>
      </c>
    </row>
    <row r="99" spans="1:8" ht="18.75" customHeight="1">
      <c r="A99" s="13" t="s">
        <v>160</v>
      </c>
      <c r="B99" s="13">
        <v>72</v>
      </c>
      <c r="C99" s="13" t="s">
        <v>294</v>
      </c>
      <c r="D99" s="205" t="s">
        <v>295</v>
      </c>
      <c r="E99" s="17" t="s">
        <v>149</v>
      </c>
      <c r="F99" s="18">
        <v>4</v>
      </c>
      <c r="G99" s="204">
        <v>0</v>
      </c>
      <c r="H99" s="204">
        <f t="shared" si="5"/>
        <v>0</v>
      </c>
    </row>
    <row r="100" spans="1:8" ht="18.75" customHeight="1" thickBot="1">
      <c r="A100" s="13" t="s">
        <v>160</v>
      </c>
      <c r="B100" s="13">
        <v>73</v>
      </c>
      <c r="C100" s="13" t="s">
        <v>304</v>
      </c>
      <c r="D100" s="205" t="s">
        <v>296</v>
      </c>
      <c r="E100" s="17" t="s">
        <v>151</v>
      </c>
      <c r="F100" s="18">
        <v>0.061</v>
      </c>
      <c r="G100" s="204">
        <v>0</v>
      </c>
      <c r="H100" s="204">
        <f t="shared" si="5"/>
        <v>0</v>
      </c>
    </row>
    <row r="101" spans="3:8" ht="18.75" customHeight="1" thickBot="1">
      <c r="C101" s="186" t="s">
        <v>169</v>
      </c>
      <c r="D101" s="206" t="s">
        <v>170</v>
      </c>
      <c r="H101" s="208">
        <f>SUM(H88:H100)</f>
        <v>0</v>
      </c>
    </row>
    <row r="103" spans="3:4" ht="18.75" customHeight="1">
      <c r="C103" s="186" t="s">
        <v>171</v>
      </c>
      <c r="D103" s="206" t="s">
        <v>172</v>
      </c>
    </row>
    <row r="104" spans="1:8" ht="30" customHeight="1">
      <c r="A104" s="13" t="s">
        <v>161</v>
      </c>
      <c r="B104" s="13">
        <v>74</v>
      </c>
      <c r="C104" s="13" t="s">
        <v>307</v>
      </c>
      <c r="D104" s="205" t="s">
        <v>306</v>
      </c>
      <c r="E104" s="17" t="s">
        <v>33</v>
      </c>
      <c r="F104" s="18">
        <v>1.1</v>
      </c>
      <c r="G104" s="204">
        <v>0</v>
      </c>
      <c r="H104" s="204">
        <f>PRODUCT(F104:G104)</f>
        <v>0</v>
      </c>
    </row>
    <row r="105" spans="1:8" ht="18.75" customHeight="1" thickBot="1">
      <c r="A105" s="13" t="s">
        <v>161</v>
      </c>
      <c r="B105" s="13">
        <v>75</v>
      </c>
      <c r="C105" s="13" t="s">
        <v>308</v>
      </c>
      <c r="D105" s="205" t="s">
        <v>305</v>
      </c>
      <c r="E105" s="17" t="s">
        <v>33</v>
      </c>
      <c r="F105" s="18">
        <v>1.1</v>
      </c>
      <c r="G105" s="204">
        <v>0</v>
      </c>
      <c r="H105" s="204">
        <f>PRODUCT(F105:G105)</f>
        <v>0</v>
      </c>
    </row>
    <row r="106" spans="3:8" ht="18.75" customHeight="1" thickBot="1">
      <c r="C106" s="186" t="s">
        <v>171</v>
      </c>
      <c r="D106" s="206" t="s">
        <v>173</v>
      </c>
      <c r="H106" s="208">
        <f>SUM(H104:H105)</f>
        <v>0</v>
      </c>
    </row>
    <row r="108" ht="15" customHeight="1"/>
    <row r="109" spans="3:8" ht="18.75" customHeight="1">
      <c r="C109" s="186" t="s">
        <v>28</v>
      </c>
      <c r="D109" s="184" t="s">
        <v>27</v>
      </c>
      <c r="G109" s="15"/>
      <c r="H109" s="15"/>
    </row>
    <row r="110" spans="1:8" ht="143.25" customHeight="1">
      <c r="A110" s="13" t="s">
        <v>159</v>
      </c>
      <c r="B110" s="13">
        <v>76</v>
      </c>
      <c r="C110" s="13" t="s">
        <v>317</v>
      </c>
      <c r="D110" s="205" t="s">
        <v>18</v>
      </c>
      <c r="E110" s="17" t="s">
        <v>149</v>
      </c>
      <c r="F110" s="18">
        <v>2</v>
      </c>
      <c r="G110" s="204">
        <v>0</v>
      </c>
      <c r="H110" s="204">
        <f>PRODUCT(F110:G110)</f>
        <v>0</v>
      </c>
    </row>
    <row r="111" spans="1:8" ht="93" customHeight="1">
      <c r="A111" s="13" t="s">
        <v>159</v>
      </c>
      <c r="B111" s="13">
        <v>77</v>
      </c>
      <c r="C111" s="13" t="s">
        <v>318</v>
      </c>
      <c r="D111" s="205" t="s">
        <v>309</v>
      </c>
      <c r="E111" s="17" t="s">
        <v>149</v>
      </c>
      <c r="F111" s="18">
        <v>1</v>
      </c>
      <c r="G111" s="204">
        <v>0</v>
      </c>
      <c r="H111" s="204">
        <f aca="true" t="shared" si="6" ref="H111:H127">PRODUCT(F111:G111)</f>
        <v>0</v>
      </c>
    </row>
    <row r="112" spans="1:8" ht="30" customHeight="1">
      <c r="A112" s="13" t="s">
        <v>159</v>
      </c>
      <c r="B112" s="13">
        <v>78</v>
      </c>
      <c r="C112" s="13" t="s">
        <v>319</v>
      </c>
      <c r="D112" s="205" t="s">
        <v>310</v>
      </c>
      <c r="E112" s="17" t="s">
        <v>149</v>
      </c>
      <c r="F112" s="18">
        <v>1</v>
      </c>
      <c r="G112" s="204">
        <v>0</v>
      </c>
      <c r="H112" s="204">
        <f t="shared" si="6"/>
        <v>0</v>
      </c>
    </row>
    <row r="113" spans="1:8" ht="30" customHeight="1">
      <c r="A113" s="13" t="s">
        <v>159</v>
      </c>
      <c r="B113" s="13">
        <v>79</v>
      </c>
      <c r="C113" s="13" t="s">
        <v>320</v>
      </c>
      <c r="D113" s="205" t="s">
        <v>311</v>
      </c>
      <c r="E113" s="17" t="s">
        <v>149</v>
      </c>
      <c r="F113" s="18">
        <v>2</v>
      </c>
      <c r="G113" s="204">
        <v>0</v>
      </c>
      <c r="H113" s="204">
        <f t="shared" si="6"/>
        <v>0</v>
      </c>
    </row>
    <row r="114" spans="1:8" ht="140.25" customHeight="1">
      <c r="A114" s="13" t="s">
        <v>159</v>
      </c>
      <c r="B114" s="13">
        <v>80</v>
      </c>
      <c r="C114" s="13" t="s">
        <v>321</v>
      </c>
      <c r="D114" s="205" t="s">
        <v>335</v>
      </c>
      <c r="E114" s="17" t="s">
        <v>34</v>
      </c>
      <c r="F114" s="18">
        <v>4.7</v>
      </c>
      <c r="G114" s="204">
        <v>0</v>
      </c>
      <c r="H114" s="204">
        <f t="shared" si="6"/>
        <v>0</v>
      </c>
    </row>
    <row r="115" spans="1:8" ht="33" customHeight="1">
      <c r="A115" s="13" t="s">
        <v>159</v>
      </c>
      <c r="B115" s="13">
        <v>81</v>
      </c>
      <c r="C115" s="13" t="s">
        <v>322</v>
      </c>
      <c r="D115" s="205" t="s">
        <v>19</v>
      </c>
      <c r="E115" s="17" t="s">
        <v>149</v>
      </c>
      <c r="F115" s="18">
        <v>1</v>
      </c>
      <c r="G115" s="204">
        <v>0</v>
      </c>
      <c r="H115" s="204">
        <f t="shared" si="6"/>
        <v>0</v>
      </c>
    </row>
    <row r="116" spans="1:8" ht="75" customHeight="1">
      <c r="A116" s="13" t="s">
        <v>159</v>
      </c>
      <c r="B116" s="13">
        <v>82</v>
      </c>
      <c r="C116" s="13" t="s">
        <v>323</v>
      </c>
      <c r="D116" s="205" t="s">
        <v>20</v>
      </c>
      <c r="E116" s="17" t="s">
        <v>149</v>
      </c>
      <c r="F116" s="18">
        <v>1</v>
      </c>
      <c r="G116" s="204">
        <v>0</v>
      </c>
      <c r="H116" s="204">
        <f t="shared" si="6"/>
        <v>0</v>
      </c>
    </row>
    <row r="117" spans="1:8" ht="18.75" customHeight="1">
      <c r="A117" s="13" t="s">
        <v>159</v>
      </c>
      <c r="B117" s="13">
        <v>83</v>
      </c>
      <c r="C117" s="13" t="s">
        <v>324</v>
      </c>
      <c r="D117" s="205" t="s">
        <v>21</v>
      </c>
      <c r="E117" s="17" t="s">
        <v>149</v>
      </c>
      <c r="F117" s="18">
        <v>1</v>
      </c>
      <c r="G117" s="204">
        <v>0</v>
      </c>
      <c r="H117" s="204">
        <f t="shared" si="6"/>
        <v>0</v>
      </c>
    </row>
    <row r="118" spans="1:8" ht="42" customHeight="1">
      <c r="A118" s="13" t="s">
        <v>159</v>
      </c>
      <c r="B118" s="13">
        <v>84</v>
      </c>
      <c r="C118" s="13" t="s">
        <v>325</v>
      </c>
      <c r="D118" s="205" t="s">
        <v>22</v>
      </c>
      <c r="E118" s="17" t="s">
        <v>149</v>
      </c>
      <c r="F118" s="18">
        <v>1</v>
      </c>
      <c r="G118" s="204">
        <v>0</v>
      </c>
      <c r="H118" s="204">
        <f t="shared" si="6"/>
        <v>0</v>
      </c>
    </row>
    <row r="119" spans="1:8" ht="118.5" customHeight="1">
      <c r="A119" s="13" t="s">
        <v>159</v>
      </c>
      <c r="B119" s="13">
        <v>85</v>
      </c>
      <c r="C119" s="13" t="s">
        <v>326</v>
      </c>
      <c r="D119" s="205" t="s">
        <v>336</v>
      </c>
      <c r="E119" s="17" t="s">
        <v>34</v>
      </c>
      <c r="F119" s="18">
        <v>7.8</v>
      </c>
      <c r="G119" s="204">
        <v>0</v>
      </c>
      <c r="H119" s="204">
        <f t="shared" si="6"/>
        <v>0</v>
      </c>
    </row>
    <row r="120" spans="1:8" ht="113.25" customHeight="1">
      <c r="A120" s="13" t="s">
        <v>159</v>
      </c>
      <c r="B120" s="13">
        <v>86</v>
      </c>
      <c r="C120" s="13" t="s">
        <v>327</v>
      </c>
      <c r="D120" s="205" t="s">
        <v>23</v>
      </c>
      <c r="E120" s="17" t="s">
        <v>149</v>
      </c>
      <c r="F120" s="18">
        <v>2</v>
      </c>
      <c r="G120" s="204">
        <v>0</v>
      </c>
      <c r="H120" s="204">
        <f t="shared" si="6"/>
        <v>0</v>
      </c>
    </row>
    <row r="121" spans="1:8" ht="30.75" customHeight="1">
      <c r="A121" s="13" t="s">
        <v>159</v>
      </c>
      <c r="B121" s="13">
        <v>87</v>
      </c>
      <c r="C121" s="13" t="s">
        <v>328</v>
      </c>
      <c r="D121" s="205" t="s">
        <v>24</v>
      </c>
      <c r="E121" s="17" t="s">
        <v>149</v>
      </c>
      <c r="F121" s="18">
        <v>2</v>
      </c>
      <c r="G121" s="204">
        <v>0</v>
      </c>
      <c r="H121" s="204">
        <f t="shared" si="6"/>
        <v>0</v>
      </c>
    </row>
    <row r="122" spans="1:8" ht="31.5" customHeight="1">
      <c r="A122" s="13" t="s">
        <v>159</v>
      </c>
      <c r="B122" s="13">
        <v>88</v>
      </c>
      <c r="C122" s="13" t="s">
        <v>329</v>
      </c>
      <c r="D122" s="205" t="s">
        <v>25</v>
      </c>
      <c r="E122" s="17" t="s">
        <v>149</v>
      </c>
      <c r="F122" s="18">
        <v>1</v>
      </c>
      <c r="G122" s="204">
        <v>0</v>
      </c>
      <c r="H122" s="204">
        <f t="shared" si="6"/>
        <v>0</v>
      </c>
    </row>
    <row r="123" spans="1:8" ht="30" customHeight="1">
      <c r="A123" s="13" t="s">
        <v>159</v>
      </c>
      <c r="B123" s="13">
        <v>89</v>
      </c>
      <c r="C123" s="13" t="s">
        <v>330</v>
      </c>
      <c r="D123" s="205" t="s">
        <v>312</v>
      </c>
      <c r="E123" s="17" t="s">
        <v>156</v>
      </c>
      <c r="F123" s="18">
        <v>1</v>
      </c>
      <c r="G123" s="204">
        <v>0</v>
      </c>
      <c r="H123" s="204">
        <f t="shared" si="6"/>
        <v>0</v>
      </c>
    </row>
    <row r="124" spans="1:8" ht="33.75" customHeight="1">
      <c r="A124" s="13" t="s">
        <v>159</v>
      </c>
      <c r="B124" s="13">
        <v>90</v>
      </c>
      <c r="C124" s="13" t="s">
        <v>331</v>
      </c>
      <c r="D124" s="205" t="s">
        <v>313</v>
      </c>
      <c r="E124" s="17" t="s">
        <v>149</v>
      </c>
      <c r="F124" s="18">
        <v>2</v>
      </c>
      <c r="G124" s="204">
        <v>0</v>
      </c>
      <c r="H124" s="204">
        <f t="shared" si="6"/>
        <v>0</v>
      </c>
    </row>
    <row r="125" spans="1:8" ht="30" customHeight="1">
      <c r="A125" s="13" t="s">
        <v>159</v>
      </c>
      <c r="B125" s="13">
        <v>91</v>
      </c>
      <c r="C125" s="13" t="s">
        <v>332</v>
      </c>
      <c r="D125" s="205" t="s">
        <v>314</v>
      </c>
      <c r="E125" s="17" t="s">
        <v>156</v>
      </c>
      <c r="F125" s="18">
        <v>1</v>
      </c>
      <c r="G125" s="204">
        <v>0</v>
      </c>
      <c r="H125" s="204">
        <f t="shared" si="6"/>
        <v>0</v>
      </c>
    </row>
    <row r="126" spans="1:8" ht="66.75" customHeight="1">
      <c r="A126" s="13" t="s">
        <v>159</v>
      </c>
      <c r="B126" s="13">
        <v>92</v>
      </c>
      <c r="C126" s="13" t="s">
        <v>333</v>
      </c>
      <c r="D126" s="205" t="s">
        <v>15</v>
      </c>
      <c r="E126" s="17" t="s">
        <v>156</v>
      </c>
      <c r="F126" s="18">
        <v>1</v>
      </c>
      <c r="G126" s="204">
        <v>0</v>
      </c>
      <c r="H126" s="204">
        <f t="shared" si="6"/>
        <v>0</v>
      </c>
    </row>
    <row r="127" spans="1:8" ht="29.25" customHeight="1" thickBot="1">
      <c r="A127" s="13" t="s">
        <v>159</v>
      </c>
      <c r="B127" s="13">
        <v>93</v>
      </c>
      <c r="C127" s="13" t="s">
        <v>334</v>
      </c>
      <c r="D127" s="205" t="s">
        <v>316</v>
      </c>
      <c r="E127" s="17" t="s">
        <v>156</v>
      </c>
      <c r="F127" s="18">
        <v>1</v>
      </c>
      <c r="G127" s="204">
        <v>0</v>
      </c>
      <c r="H127" s="204">
        <f t="shared" si="6"/>
        <v>0</v>
      </c>
    </row>
    <row r="128" spans="3:8" ht="18.75" customHeight="1" thickBot="1">
      <c r="C128" s="186" t="s">
        <v>28</v>
      </c>
      <c r="D128" s="206" t="s">
        <v>174</v>
      </c>
      <c r="H128" s="208">
        <f>SUM(H110:H127)</f>
        <v>0</v>
      </c>
    </row>
    <row r="129" ht="38.25" customHeight="1"/>
    <row r="130" spans="1:8" s="227" customFormat="1" ht="18.75" customHeight="1">
      <c r="A130" s="222"/>
      <c r="B130" s="222"/>
      <c r="C130" s="222"/>
      <c r="D130" s="223" t="s">
        <v>345</v>
      </c>
      <c r="E130" s="224"/>
      <c r="F130" s="225"/>
      <c r="G130" s="226"/>
      <c r="H130" s="226"/>
    </row>
    <row r="131" spans="1:8" s="221" customFormat="1" ht="18.75" customHeight="1">
      <c r="A131" s="217"/>
      <c r="B131" s="217"/>
      <c r="C131" s="217"/>
      <c r="D131" s="213" t="s">
        <v>344</v>
      </c>
      <c r="E131" s="218"/>
      <c r="F131" s="219"/>
      <c r="G131" s="220"/>
      <c r="H131" s="220"/>
    </row>
    <row r="132" spans="1:8" s="221" customFormat="1" ht="12.75" customHeight="1">
      <c r="A132" s="217"/>
      <c r="B132" s="217"/>
      <c r="C132" s="217"/>
      <c r="D132" s="213"/>
      <c r="E132" s="218"/>
      <c r="F132" s="219"/>
      <c r="G132" s="220"/>
      <c r="H132" s="220"/>
    </row>
    <row r="133" spans="1:8" s="216" customFormat="1" ht="18.75" customHeight="1">
      <c r="A133" s="212"/>
      <c r="B133" s="212"/>
      <c r="C133" s="212"/>
      <c r="D133" s="213" t="s">
        <v>347</v>
      </c>
      <c r="E133" s="212"/>
      <c r="F133" s="214"/>
      <c r="G133" s="215"/>
      <c r="H133" s="215"/>
    </row>
    <row r="134" spans="1:8" s="216" customFormat="1" ht="18.75" customHeight="1">
      <c r="A134" s="212"/>
      <c r="B134" s="212"/>
      <c r="C134" s="212"/>
      <c r="D134" s="213" t="s">
        <v>346</v>
      </c>
      <c r="E134" s="212"/>
      <c r="F134" s="214"/>
      <c r="G134" s="215"/>
      <c r="H134" s="215"/>
    </row>
    <row r="135" spans="1:8" s="216" customFormat="1" ht="18.75" customHeight="1">
      <c r="A135" s="212"/>
      <c r="B135" s="212"/>
      <c r="C135" s="212"/>
      <c r="D135" s="213" t="s">
        <v>348</v>
      </c>
      <c r="E135" s="212"/>
      <c r="F135" s="214"/>
      <c r="G135" s="215"/>
      <c r="H135" s="215"/>
    </row>
    <row r="136" spans="1:8" s="216" customFormat="1" ht="18.75" customHeight="1">
      <c r="A136" s="212"/>
      <c r="B136" s="212"/>
      <c r="C136" s="212"/>
      <c r="D136" s="213" t="s">
        <v>349</v>
      </c>
      <c r="E136" s="212"/>
      <c r="F136" s="214"/>
      <c r="G136" s="215"/>
      <c r="H136" s="215"/>
    </row>
  </sheetData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&amp;C1. Rozpočet - Rekonstrukce Liebiegovy hrobky - exteriér&amp;RStránka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Q24" sqref="Q24"/>
    </sheetView>
  </sheetViews>
  <sheetFormatPr defaultColWidth="9.00390625" defaultRowHeight="12.75"/>
  <cols>
    <col min="1" max="1" width="2.625" style="19" customWidth="1"/>
    <col min="2" max="2" width="2.125" style="19" customWidth="1"/>
    <col min="3" max="3" width="3.25390625" style="19" customWidth="1"/>
    <col min="4" max="4" width="6.75390625" style="19" customWidth="1"/>
    <col min="5" max="5" width="12.75390625" style="19" customWidth="1"/>
    <col min="6" max="6" width="0.37109375" style="19" customWidth="1"/>
    <col min="7" max="7" width="2.75390625" style="19" customWidth="1"/>
    <col min="8" max="8" width="2.625" style="19" customWidth="1"/>
    <col min="9" max="9" width="11.625" style="19" customWidth="1"/>
    <col min="10" max="10" width="12.875" style="19" customWidth="1"/>
    <col min="11" max="11" width="0.6171875" style="19" customWidth="1"/>
    <col min="12" max="12" width="2.625" style="19" customWidth="1"/>
    <col min="13" max="13" width="4.00390625" style="19" customWidth="1"/>
    <col min="14" max="14" width="4.875" style="19" customWidth="1"/>
    <col min="15" max="15" width="6.375" style="19" customWidth="1"/>
    <col min="16" max="16" width="0.2421875" style="19" hidden="1" customWidth="1"/>
    <col min="17" max="17" width="5.625" style="19" customWidth="1"/>
    <col min="18" max="18" width="14.875" style="19" customWidth="1"/>
  </cols>
  <sheetData>
    <row r="1" spans="1:18" ht="8.2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2.7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1:18" ht="23.25">
      <c r="A3" s="35" t="s">
        <v>57</v>
      </c>
      <c r="B3" s="36"/>
      <c r="C3" s="36"/>
      <c r="D3" s="36" t="s">
        <v>57</v>
      </c>
      <c r="E3" s="36" t="s">
        <v>57</v>
      </c>
      <c r="F3" s="36" t="s">
        <v>57</v>
      </c>
      <c r="G3" s="37" t="s">
        <v>58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8"/>
    </row>
    <row r="4" spans="1:18" ht="14.2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36"/>
      <c r="P4" s="40"/>
      <c r="Q4" s="40"/>
      <c r="R4" s="41"/>
    </row>
    <row r="5" spans="1:18" ht="13.5" thickBo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  <c r="R5" s="45"/>
    </row>
    <row r="6" spans="1:18" ht="18" customHeight="1">
      <c r="A6" s="46"/>
      <c r="B6" s="47" t="s">
        <v>59</v>
      </c>
      <c r="C6" s="47"/>
      <c r="D6" s="47"/>
      <c r="E6" s="48" t="s">
        <v>339</v>
      </c>
      <c r="F6" s="49"/>
      <c r="G6" s="49"/>
      <c r="H6" s="49"/>
      <c r="I6" s="49"/>
      <c r="J6" s="50"/>
      <c r="K6" s="47"/>
      <c r="L6" s="47"/>
      <c r="M6" s="47"/>
      <c r="N6" s="47"/>
      <c r="O6" s="260" t="s">
        <v>60</v>
      </c>
      <c r="P6" s="260"/>
      <c r="Q6" s="178"/>
      <c r="R6" s="51"/>
    </row>
    <row r="7" spans="1:18" ht="18" customHeight="1">
      <c r="A7" s="46"/>
      <c r="B7" s="47"/>
      <c r="C7" s="47"/>
      <c r="D7" s="47"/>
      <c r="E7" s="52" t="s">
        <v>378</v>
      </c>
      <c r="F7" s="47"/>
      <c r="G7" s="47"/>
      <c r="H7" s="47"/>
      <c r="I7" s="47"/>
      <c r="J7" s="53"/>
      <c r="K7" s="47"/>
      <c r="L7" s="47"/>
      <c r="M7" s="47"/>
      <c r="N7" s="47"/>
      <c r="O7" s="260" t="s">
        <v>61</v>
      </c>
      <c r="P7" s="260"/>
      <c r="Q7" s="54"/>
      <c r="R7" s="55"/>
    </row>
    <row r="8" spans="1:18" ht="18.75" customHeight="1" thickBot="1">
      <c r="A8" s="46"/>
      <c r="B8" s="47" t="s">
        <v>340</v>
      </c>
      <c r="C8" s="47"/>
      <c r="D8" s="47"/>
      <c r="E8" s="170" t="s">
        <v>5</v>
      </c>
      <c r="F8" s="56"/>
      <c r="G8" s="56"/>
      <c r="H8" s="56"/>
      <c r="I8" s="56"/>
      <c r="J8" s="57"/>
      <c r="K8" s="47"/>
      <c r="L8" s="47"/>
      <c r="M8" s="47"/>
      <c r="N8" s="47"/>
      <c r="O8" s="260" t="s">
        <v>62</v>
      </c>
      <c r="P8" s="260"/>
      <c r="Q8" s="58" t="s">
        <v>379</v>
      </c>
      <c r="R8" s="59"/>
    </row>
    <row r="9" spans="1:18" ht="13.5" thickBot="1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260"/>
      <c r="P9" s="260"/>
      <c r="Q9" s="47"/>
      <c r="R9" s="60"/>
    </row>
    <row r="10" spans="1:18" ht="16.5" customHeight="1">
      <c r="A10" s="46"/>
      <c r="B10" s="47" t="s">
        <v>63</v>
      </c>
      <c r="C10" s="47"/>
      <c r="D10" s="47"/>
      <c r="E10" s="61" t="s">
        <v>383</v>
      </c>
      <c r="F10" s="49"/>
      <c r="G10" s="49"/>
      <c r="H10" s="49"/>
      <c r="I10" s="49"/>
      <c r="J10" s="50"/>
      <c r="K10" s="47"/>
      <c r="L10" s="47"/>
      <c r="M10" s="47"/>
      <c r="N10" s="47"/>
      <c r="O10" s="257"/>
      <c r="P10" s="257"/>
      <c r="Q10" s="62"/>
      <c r="R10" s="60"/>
    </row>
    <row r="11" spans="1:18" ht="17.25" customHeight="1">
      <c r="A11" s="46"/>
      <c r="B11" s="47" t="s">
        <v>64</v>
      </c>
      <c r="C11" s="47"/>
      <c r="D11" s="47"/>
      <c r="E11" s="63" t="s">
        <v>381</v>
      </c>
      <c r="F11" s="47"/>
      <c r="G11" s="47"/>
      <c r="H11" s="47"/>
      <c r="I11" s="47"/>
      <c r="J11" s="53"/>
      <c r="K11" s="47"/>
      <c r="L11" s="47"/>
      <c r="M11" s="47"/>
      <c r="N11" s="47"/>
      <c r="O11" s="257"/>
      <c r="P11" s="257"/>
      <c r="Q11" s="62"/>
      <c r="R11" s="60"/>
    </row>
    <row r="12" spans="1:18" ht="15" customHeight="1">
      <c r="A12" s="46"/>
      <c r="B12" s="47" t="s">
        <v>65</v>
      </c>
      <c r="C12" s="47"/>
      <c r="D12" s="47"/>
      <c r="E12" s="64" t="s">
        <v>66</v>
      </c>
      <c r="F12" s="47"/>
      <c r="G12" s="47"/>
      <c r="H12" s="47"/>
      <c r="I12" s="47"/>
      <c r="J12" s="53"/>
      <c r="K12" s="47"/>
      <c r="L12" s="47"/>
      <c r="M12" s="47"/>
      <c r="N12" s="47"/>
      <c r="O12" s="257"/>
      <c r="P12" s="257"/>
      <c r="Q12" s="62"/>
      <c r="R12" s="60"/>
    </row>
    <row r="13" spans="1:18" ht="7.5" customHeight="1" thickBot="1">
      <c r="A13" s="46"/>
      <c r="B13" s="47"/>
      <c r="C13" s="47"/>
      <c r="D13" s="47"/>
      <c r="E13" s="65"/>
      <c r="F13" s="56"/>
      <c r="G13" s="56"/>
      <c r="H13" s="56"/>
      <c r="I13" s="56"/>
      <c r="J13" s="57"/>
      <c r="K13" s="47"/>
      <c r="L13" s="47"/>
      <c r="M13" s="47"/>
      <c r="N13" s="47"/>
      <c r="O13" s="62"/>
      <c r="P13" s="62"/>
      <c r="Q13" s="62"/>
      <c r="R13" s="60"/>
    </row>
    <row r="14" spans="1:18" ht="16.5" customHeight="1" thickBot="1">
      <c r="A14" s="46"/>
      <c r="B14" s="47"/>
      <c r="C14" s="47"/>
      <c r="D14" s="47"/>
      <c r="E14" s="62" t="s">
        <v>67</v>
      </c>
      <c r="F14" s="47"/>
      <c r="G14" s="47" t="s">
        <v>68</v>
      </c>
      <c r="H14" s="47"/>
      <c r="I14" s="47"/>
      <c r="J14" s="47"/>
      <c r="K14" s="47"/>
      <c r="L14" s="47"/>
      <c r="M14" s="47"/>
      <c r="N14" s="47"/>
      <c r="O14" s="257"/>
      <c r="P14" s="257"/>
      <c r="Q14" s="66"/>
      <c r="R14" s="67"/>
    </row>
    <row r="15" spans="1:18" ht="13.5" thickBot="1">
      <c r="A15" s="46"/>
      <c r="B15" s="47"/>
      <c r="C15" s="47"/>
      <c r="D15" s="47"/>
      <c r="E15" s="68"/>
      <c r="F15" s="47"/>
      <c r="G15" s="68"/>
      <c r="H15" s="69"/>
      <c r="I15" s="68"/>
      <c r="J15" s="47"/>
      <c r="K15" s="47"/>
      <c r="L15" s="47"/>
      <c r="M15" s="47"/>
      <c r="N15" s="47"/>
      <c r="O15" s="254" t="s">
        <v>69</v>
      </c>
      <c r="P15" s="255"/>
      <c r="Q15" s="70"/>
      <c r="R15" s="71"/>
    </row>
    <row r="16" spans="1:18" ht="21" customHeight="1">
      <c r="A16" s="72"/>
      <c r="B16" s="73"/>
      <c r="C16" s="73"/>
      <c r="D16" s="73"/>
      <c r="E16" s="185" t="s">
        <v>30</v>
      </c>
      <c r="F16" s="73"/>
      <c r="G16" s="74"/>
      <c r="H16" s="74"/>
      <c r="I16" s="74"/>
      <c r="J16" s="73"/>
      <c r="K16" s="73"/>
      <c r="L16" s="73"/>
      <c r="M16" s="73"/>
      <c r="N16" s="73"/>
      <c r="O16" s="47"/>
      <c r="P16" s="73"/>
      <c r="Q16" s="74"/>
      <c r="R16" s="75"/>
    </row>
    <row r="17" spans="1:18" ht="17.25" customHeight="1">
      <c r="A17" s="76"/>
      <c r="B17" s="77"/>
      <c r="C17" s="77"/>
      <c r="D17" s="77"/>
      <c r="E17" s="78" t="s">
        <v>70</v>
      </c>
      <c r="F17" s="77"/>
      <c r="G17" s="77"/>
      <c r="H17" s="77"/>
      <c r="I17" s="77"/>
      <c r="J17" s="77"/>
      <c r="K17" s="77"/>
      <c r="L17" s="77"/>
      <c r="M17" s="77"/>
      <c r="N17" s="77"/>
      <c r="O17" s="43"/>
      <c r="P17" s="77"/>
      <c r="Q17" s="77"/>
      <c r="R17" s="79"/>
    </row>
    <row r="18" spans="1:18" ht="18" customHeight="1">
      <c r="A18" s="80" t="s">
        <v>71</v>
      </c>
      <c r="B18" s="81"/>
      <c r="C18" s="81"/>
      <c r="D18" s="82"/>
      <c r="E18" s="83" t="s">
        <v>72</v>
      </c>
      <c r="F18" s="82"/>
      <c r="G18" s="83" t="s">
        <v>73</v>
      </c>
      <c r="H18" s="81"/>
      <c r="I18" s="82"/>
      <c r="J18" s="83" t="s">
        <v>74</v>
      </c>
      <c r="K18" s="81"/>
      <c r="L18" s="83" t="s">
        <v>75</v>
      </c>
      <c r="M18" s="81"/>
      <c r="N18" s="81"/>
      <c r="O18" s="81"/>
      <c r="P18" s="82"/>
      <c r="Q18" s="83" t="s">
        <v>76</v>
      </c>
      <c r="R18" s="84"/>
    </row>
    <row r="19" spans="1:18" ht="19.5" customHeight="1">
      <c r="A19" s="85"/>
      <c r="B19" s="86"/>
      <c r="C19" s="86"/>
      <c r="D19" s="87"/>
      <c r="E19" s="88"/>
      <c r="F19" s="89"/>
      <c r="G19" s="90"/>
      <c r="H19" s="86"/>
      <c r="I19" s="87"/>
      <c r="J19" s="88"/>
      <c r="K19" s="91"/>
      <c r="L19" s="90"/>
      <c r="M19" s="86"/>
      <c r="N19" s="86"/>
      <c r="O19" s="92"/>
      <c r="P19" s="87"/>
      <c r="Q19" s="90"/>
      <c r="R19" s="93"/>
    </row>
    <row r="20" spans="1:18" ht="24.75" customHeight="1">
      <c r="A20" s="76"/>
      <c r="B20" s="77"/>
      <c r="C20" s="77"/>
      <c r="D20" s="77"/>
      <c r="E20" s="78" t="s">
        <v>77</v>
      </c>
      <c r="F20" s="77"/>
      <c r="G20" s="77"/>
      <c r="H20" s="77"/>
      <c r="I20" s="77"/>
      <c r="J20" s="94" t="s">
        <v>78</v>
      </c>
      <c r="K20" s="77"/>
      <c r="L20" s="77"/>
      <c r="M20" s="77"/>
      <c r="N20" s="77"/>
      <c r="O20" s="73"/>
      <c r="P20" s="77"/>
      <c r="Q20" s="77"/>
      <c r="R20" s="79"/>
    </row>
    <row r="21" spans="1:18" ht="24.75" customHeight="1">
      <c r="A21" s="95" t="s">
        <v>79</v>
      </c>
      <c r="B21" s="96"/>
      <c r="C21" s="97" t="s">
        <v>80</v>
      </c>
      <c r="D21" s="98"/>
      <c r="E21" s="98"/>
      <c r="F21" s="99"/>
      <c r="G21" s="100" t="s">
        <v>81</v>
      </c>
      <c r="H21" s="101"/>
      <c r="I21" s="97" t="s">
        <v>82</v>
      </c>
      <c r="J21" s="98"/>
      <c r="K21" s="98"/>
      <c r="L21" s="100" t="s">
        <v>83</v>
      </c>
      <c r="M21" s="101"/>
      <c r="N21" s="97" t="s">
        <v>84</v>
      </c>
      <c r="O21" s="102"/>
      <c r="P21" s="98"/>
      <c r="Q21" s="98"/>
      <c r="R21" s="103"/>
    </row>
    <row r="22" spans="1:18" ht="15.75" customHeight="1">
      <c r="A22" s="104" t="s">
        <v>85</v>
      </c>
      <c r="B22" s="105" t="s">
        <v>46</v>
      </c>
      <c r="C22" s="106"/>
      <c r="D22" s="107" t="s">
        <v>31</v>
      </c>
      <c r="E22" s="108">
        <v>0</v>
      </c>
      <c r="F22" s="109"/>
      <c r="G22" s="110" t="s">
        <v>86</v>
      </c>
      <c r="H22" s="111" t="s">
        <v>87</v>
      </c>
      <c r="I22" s="112"/>
      <c r="J22" s="113"/>
      <c r="K22" s="114"/>
      <c r="L22" s="110" t="s">
        <v>88</v>
      </c>
      <c r="M22" s="115" t="s">
        <v>89</v>
      </c>
      <c r="N22" s="116"/>
      <c r="O22" s="116"/>
      <c r="P22" s="116"/>
      <c r="Q22" s="117">
        <v>0</v>
      </c>
      <c r="R22" s="118">
        <f>PRODUCT(E28*Q22)</f>
        <v>0</v>
      </c>
    </row>
    <row r="23" spans="1:18" ht="15.75" customHeight="1">
      <c r="A23" s="104" t="s">
        <v>90</v>
      </c>
      <c r="B23" s="119"/>
      <c r="C23" s="120"/>
      <c r="D23" s="107" t="s">
        <v>32</v>
      </c>
      <c r="E23" s="121">
        <f>'B2'!D11</f>
        <v>0</v>
      </c>
      <c r="F23" s="109"/>
      <c r="G23" s="110" t="s">
        <v>91</v>
      </c>
      <c r="H23" s="47" t="s">
        <v>29</v>
      </c>
      <c r="I23" s="112"/>
      <c r="J23" s="113"/>
      <c r="K23" s="114"/>
      <c r="L23" s="110" t="s">
        <v>92</v>
      </c>
      <c r="M23" s="115" t="s">
        <v>341</v>
      </c>
      <c r="N23" s="116"/>
      <c r="O23" s="47"/>
      <c r="P23" s="116"/>
      <c r="Q23" s="117">
        <v>0</v>
      </c>
      <c r="R23" s="118">
        <f>PRODUCT(E28*Q23)</f>
        <v>0</v>
      </c>
    </row>
    <row r="24" spans="1:18" ht="15.75" customHeight="1">
      <c r="A24" s="104" t="s">
        <v>93</v>
      </c>
      <c r="B24" s="105" t="s">
        <v>52</v>
      </c>
      <c r="C24" s="106"/>
      <c r="D24" s="107"/>
      <c r="E24" s="108">
        <v>0</v>
      </c>
      <c r="F24" s="109"/>
      <c r="G24" s="110" t="s">
        <v>94</v>
      </c>
      <c r="H24" s="111" t="s">
        <v>95</v>
      </c>
      <c r="I24" s="112"/>
      <c r="J24" s="113"/>
      <c r="K24" s="114"/>
      <c r="L24" s="110" t="s">
        <v>96</v>
      </c>
      <c r="M24" s="115"/>
      <c r="N24" s="116"/>
      <c r="O24" s="116"/>
      <c r="P24" s="116"/>
      <c r="Q24" s="117"/>
      <c r="R24" s="122"/>
    </row>
    <row r="25" spans="1:18" ht="15.75" customHeight="1">
      <c r="A25" s="104" t="s">
        <v>97</v>
      </c>
      <c r="B25" s="119"/>
      <c r="C25" s="120"/>
      <c r="D25" s="107" t="s">
        <v>32</v>
      </c>
      <c r="E25" s="121">
        <f>'B2'!D17</f>
        <v>0</v>
      </c>
      <c r="F25" s="109"/>
      <c r="G25" s="110" t="s">
        <v>98</v>
      </c>
      <c r="H25" s="111"/>
      <c r="I25" s="112"/>
      <c r="J25" s="113"/>
      <c r="K25" s="114"/>
      <c r="L25" s="110" t="s">
        <v>99</v>
      </c>
      <c r="M25" s="115"/>
      <c r="N25" s="116"/>
      <c r="O25" s="47"/>
      <c r="P25" s="116"/>
      <c r="Q25" s="117"/>
      <c r="R25" s="122"/>
    </row>
    <row r="26" spans="1:18" ht="15.75" customHeight="1">
      <c r="A26" s="104" t="s">
        <v>100</v>
      </c>
      <c r="B26" s="105" t="s">
        <v>101</v>
      </c>
      <c r="C26" s="106"/>
      <c r="D26" s="107"/>
      <c r="E26" s="108">
        <v>0</v>
      </c>
      <c r="F26" s="109"/>
      <c r="G26" s="123"/>
      <c r="H26" s="116"/>
      <c r="I26" s="112"/>
      <c r="J26" s="113"/>
      <c r="K26" s="114"/>
      <c r="L26" s="110" t="s">
        <v>102</v>
      </c>
      <c r="M26" s="115"/>
      <c r="N26" s="116"/>
      <c r="O26" s="116"/>
      <c r="P26" s="116"/>
      <c r="Q26" s="117"/>
      <c r="R26" s="122"/>
    </row>
    <row r="27" spans="1:18" ht="15.75" customHeight="1">
      <c r="A27" s="104" t="s">
        <v>103</v>
      </c>
      <c r="B27" s="119"/>
      <c r="C27" s="120"/>
      <c r="D27" s="107" t="s">
        <v>32</v>
      </c>
      <c r="E27" s="121">
        <f>'B2'!D21</f>
        <v>0</v>
      </c>
      <c r="F27" s="109"/>
      <c r="G27" s="123"/>
      <c r="H27" s="116"/>
      <c r="I27" s="112"/>
      <c r="J27" s="113"/>
      <c r="K27" s="114"/>
      <c r="L27" s="110" t="s">
        <v>104</v>
      </c>
      <c r="M27" s="111"/>
      <c r="N27" s="116"/>
      <c r="O27" s="47"/>
      <c r="P27" s="116"/>
      <c r="Q27" s="112"/>
      <c r="R27" s="122"/>
    </row>
    <row r="28" spans="1:18" ht="25.5" customHeight="1">
      <c r="A28" s="104" t="s">
        <v>105</v>
      </c>
      <c r="B28" s="124" t="s">
        <v>106</v>
      </c>
      <c r="C28" s="116"/>
      <c r="D28" s="112"/>
      <c r="E28" s="125">
        <f>SUM(E22:E27)</f>
        <v>0</v>
      </c>
      <c r="F28" s="126"/>
      <c r="G28" s="110" t="s">
        <v>107</v>
      </c>
      <c r="H28" s="124" t="s">
        <v>108</v>
      </c>
      <c r="I28" s="112"/>
      <c r="J28" s="127"/>
      <c r="K28" s="128"/>
      <c r="L28" s="110" t="s">
        <v>109</v>
      </c>
      <c r="M28" s="124" t="s">
        <v>110</v>
      </c>
      <c r="N28" s="116"/>
      <c r="O28" s="116"/>
      <c r="P28" s="116"/>
      <c r="Q28" s="112"/>
      <c r="R28" s="129">
        <f>SUM(R22:R27)</f>
        <v>0</v>
      </c>
    </row>
    <row r="29" spans="1:18" ht="18" customHeight="1">
      <c r="A29" s="130" t="s">
        <v>111</v>
      </c>
      <c r="B29" s="131" t="s">
        <v>35</v>
      </c>
      <c r="C29" s="132"/>
      <c r="D29" s="133"/>
      <c r="E29" s="134">
        <v>0</v>
      </c>
      <c r="F29" s="135"/>
      <c r="G29" s="136" t="s">
        <v>112</v>
      </c>
      <c r="H29" s="131" t="s">
        <v>113</v>
      </c>
      <c r="I29" s="133"/>
      <c r="J29" s="137"/>
      <c r="K29" s="138"/>
      <c r="L29" s="136" t="s">
        <v>114</v>
      </c>
      <c r="M29" s="131" t="s">
        <v>115</v>
      </c>
      <c r="N29" s="132"/>
      <c r="O29" s="73"/>
      <c r="P29" s="132"/>
      <c r="Q29" s="133"/>
      <c r="R29" s="139"/>
    </row>
    <row r="30" spans="1:18" ht="22.5" customHeight="1">
      <c r="A30" s="140" t="s">
        <v>64</v>
      </c>
      <c r="B30" s="141"/>
      <c r="C30" s="141"/>
      <c r="D30" s="141"/>
      <c r="E30" s="43"/>
      <c r="F30" s="142"/>
      <c r="G30" s="143"/>
      <c r="H30" s="43"/>
      <c r="I30" s="43"/>
      <c r="J30" s="43"/>
      <c r="K30" s="43"/>
      <c r="L30" s="100" t="s">
        <v>116</v>
      </c>
      <c r="M30" s="82"/>
      <c r="N30" s="97" t="s">
        <v>117</v>
      </c>
      <c r="O30" s="47"/>
      <c r="P30" s="81"/>
      <c r="Q30" s="81"/>
      <c r="R30" s="84"/>
    </row>
    <row r="31" spans="1:18" ht="26.25" customHeight="1">
      <c r="A31" s="46"/>
      <c r="B31" s="47"/>
      <c r="C31" s="47"/>
      <c r="D31" s="47"/>
      <c r="E31" s="47"/>
      <c r="F31" s="144"/>
      <c r="G31" s="145"/>
      <c r="H31" s="47"/>
      <c r="I31" s="47"/>
      <c r="J31" s="47"/>
      <c r="K31" s="47"/>
      <c r="L31" s="110" t="s">
        <v>118</v>
      </c>
      <c r="M31" s="111" t="s">
        <v>119</v>
      </c>
      <c r="N31" s="116"/>
      <c r="O31" s="116"/>
      <c r="P31" s="116"/>
      <c r="Q31" s="112"/>
      <c r="R31" s="129">
        <f>SUM(E28,R28)</f>
        <v>0</v>
      </c>
    </row>
    <row r="32" spans="1:18" ht="31.5" customHeight="1">
      <c r="A32" s="146" t="s">
        <v>120</v>
      </c>
      <c r="B32" s="147"/>
      <c r="C32" s="147"/>
      <c r="D32" s="147"/>
      <c r="E32" s="147"/>
      <c r="F32" s="120"/>
      <c r="G32" s="148" t="s">
        <v>121</v>
      </c>
      <c r="H32" s="147"/>
      <c r="I32" s="147"/>
      <c r="J32" s="147"/>
      <c r="K32" s="147"/>
      <c r="L32" s="110" t="s">
        <v>122</v>
      </c>
      <c r="M32" s="115" t="s">
        <v>123</v>
      </c>
      <c r="N32" s="149">
        <v>15</v>
      </c>
      <c r="O32" s="62"/>
      <c r="P32" s="256"/>
      <c r="Q32" s="257"/>
      <c r="R32" s="150"/>
    </row>
    <row r="33" spans="1:18" ht="26.25" customHeight="1" thickBot="1">
      <c r="A33" s="151" t="s">
        <v>63</v>
      </c>
      <c r="B33" s="152"/>
      <c r="C33" s="152"/>
      <c r="D33" s="152"/>
      <c r="E33" s="153"/>
      <c r="F33" s="106"/>
      <c r="G33" s="154"/>
      <c r="H33" s="153"/>
      <c r="I33" s="153"/>
      <c r="J33" s="153"/>
      <c r="K33" s="153"/>
      <c r="L33" s="110" t="s">
        <v>124</v>
      </c>
      <c r="M33" s="115" t="s">
        <v>123</v>
      </c>
      <c r="N33" s="149">
        <v>21</v>
      </c>
      <c r="O33" s="155"/>
      <c r="P33" s="258"/>
      <c r="Q33" s="259"/>
      <c r="R33" s="118">
        <f>PRODUCT(R31*0.01*N33)</f>
        <v>0</v>
      </c>
    </row>
    <row r="34" spans="1:18" ht="24" customHeight="1" thickBot="1">
      <c r="A34" s="46"/>
      <c r="B34" s="47"/>
      <c r="C34" s="47"/>
      <c r="D34" s="47"/>
      <c r="E34" s="47"/>
      <c r="F34" s="144"/>
      <c r="G34" s="145"/>
      <c r="H34" s="47"/>
      <c r="I34" s="47"/>
      <c r="J34" s="47"/>
      <c r="K34" s="47"/>
      <c r="L34" s="136" t="s">
        <v>125</v>
      </c>
      <c r="M34" s="156" t="s">
        <v>126</v>
      </c>
      <c r="N34" s="132"/>
      <c r="O34" s="47"/>
      <c r="P34" s="132"/>
      <c r="Q34" s="133"/>
      <c r="R34" s="157">
        <f>SUM(R32:R33,R31)</f>
        <v>0</v>
      </c>
    </row>
    <row r="35" spans="1:18" ht="23.25" customHeight="1">
      <c r="A35" s="146" t="s">
        <v>120</v>
      </c>
      <c r="B35" s="147"/>
      <c r="C35" s="147"/>
      <c r="D35" s="147"/>
      <c r="E35" s="147"/>
      <c r="F35" s="120"/>
      <c r="G35" s="148" t="s">
        <v>121</v>
      </c>
      <c r="H35" s="147"/>
      <c r="I35" s="147"/>
      <c r="J35" s="147"/>
      <c r="K35" s="147"/>
      <c r="L35" s="100" t="s">
        <v>127</v>
      </c>
      <c r="M35" s="82"/>
      <c r="N35" s="158" t="s">
        <v>128</v>
      </c>
      <c r="O35" s="141"/>
      <c r="P35" s="159"/>
      <c r="Q35" s="159"/>
      <c r="R35" s="160"/>
    </row>
    <row r="36" spans="1:18" ht="20.25" customHeight="1">
      <c r="A36" s="151" t="s">
        <v>65</v>
      </c>
      <c r="B36" s="152"/>
      <c r="C36" s="152"/>
      <c r="D36" s="152"/>
      <c r="E36" s="153"/>
      <c r="F36" s="106"/>
      <c r="G36" s="154"/>
      <c r="H36" s="153"/>
      <c r="I36" s="153"/>
      <c r="J36" s="153"/>
      <c r="K36" s="153"/>
      <c r="L36" s="110" t="s">
        <v>129</v>
      </c>
      <c r="M36" s="111" t="s">
        <v>130</v>
      </c>
      <c r="N36" s="116"/>
      <c r="O36" s="116"/>
      <c r="P36" s="116"/>
      <c r="Q36" s="112"/>
      <c r="R36" s="122"/>
    </row>
    <row r="37" spans="1:18" ht="21" customHeight="1">
      <c r="A37" s="46"/>
      <c r="B37" s="47"/>
      <c r="C37" s="47"/>
      <c r="D37" s="47"/>
      <c r="E37" s="47"/>
      <c r="F37" s="144"/>
      <c r="G37" s="145"/>
      <c r="H37" s="47"/>
      <c r="I37" s="47"/>
      <c r="J37" s="47"/>
      <c r="K37" s="47"/>
      <c r="L37" s="110" t="s">
        <v>131</v>
      </c>
      <c r="M37" s="111" t="s">
        <v>132</v>
      </c>
      <c r="N37" s="116"/>
      <c r="O37" s="147"/>
      <c r="P37" s="116"/>
      <c r="Q37" s="112"/>
      <c r="R37" s="122"/>
    </row>
    <row r="38" spans="1:18" ht="46.5" customHeight="1" thickBot="1">
      <c r="A38" s="161" t="s">
        <v>120</v>
      </c>
      <c r="B38" s="162"/>
      <c r="C38" s="162"/>
      <c r="D38" s="162"/>
      <c r="E38" s="162"/>
      <c r="F38" s="163"/>
      <c r="G38" s="164" t="s">
        <v>121</v>
      </c>
      <c r="H38" s="162"/>
      <c r="I38" s="162"/>
      <c r="J38" s="162"/>
      <c r="K38" s="162"/>
      <c r="L38" s="165" t="s">
        <v>133</v>
      </c>
      <c r="M38" s="166" t="s">
        <v>134</v>
      </c>
      <c r="N38" s="167"/>
      <c r="O38" s="162"/>
      <c r="P38" s="167"/>
      <c r="Q38" s="168"/>
      <c r="R38" s="169"/>
    </row>
  </sheetData>
  <mergeCells count="11">
    <mergeCell ref="O15:P15"/>
    <mergeCell ref="P32:Q32"/>
    <mergeCell ref="P33:Q33"/>
    <mergeCell ref="O10:P10"/>
    <mergeCell ref="O11:P11"/>
    <mergeCell ref="O12:P12"/>
    <mergeCell ref="O14:P14"/>
    <mergeCell ref="O6:P6"/>
    <mergeCell ref="O7:P7"/>
    <mergeCell ref="O8:P8"/>
    <mergeCell ref="O9:P9"/>
  </mergeCells>
  <printOptions/>
  <pageMargins left="0.75" right="0.75" top="1" bottom="1" header="0.4921259845" footer="0.4921259845"/>
  <pageSetup horizontalDpi="600" verticalDpi="600" orientation="portrait" paperSize="9" scale="90" r:id="rId1"/>
  <headerFooter alignWithMargins="0">
    <oddFooter>&amp;CRozpočet - Rekonstrukce Liebiegovy hrobky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S25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125" style="19" customWidth="1"/>
    <col min="3" max="3" width="58.625" style="19" customWidth="1"/>
    <col min="4" max="4" width="18.125" style="19" customWidth="1"/>
    <col min="5" max="5" width="6.75390625" style="19" customWidth="1"/>
    <col min="6" max="6" width="12.75390625" style="19" customWidth="1"/>
    <col min="7" max="7" width="0.37109375" style="19" customWidth="1"/>
    <col min="8" max="8" width="2.75390625" style="19" customWidth="1"/>
    <col min="9" max="9" width="2.625" style="19" customWidth="1"/>
    <col min="10" max="10" width="11.625" style="19" customWidth="1"/>
    <col min="11" max="11" width="12.875" style="19" customWidth="1"/>
    <col min="12" max="12" width="0.6171875" style="19" customWidth="1"/>
    <col min="13" max="13" width="2.625" style="19" customWidth="1"/>
    <col min="14" max="14" width="4.00390625" style="19" customWidth="1"/>
    <col min="15" max="15" width="4.875" style="19" customWidth="1"/>
    <col min="16" max="16" width="8.625" style="19" customWidth="1"/>
    <col min="17" max="17" width="0.2421875" style="19" hidden="1" customWidth="1"/>
    <col min="18" max="18" width="5.625" style="19" customWidth="1"/>
    <col min="19" max="19" width="12.75390625" style="19" customWidth="1"/>
  </cols>
  <sheetData>
    <row r="1" ht="21" customHeight="1"/>
    <row r="2" spans="2:4" ht="26.25" customHeight="1">
      <c r="B2" s="20" t="s">
        <v>44</v>
      </c>
      <c r="C2" s="21"/>
      <c r="D2" s="21"/>
    </row>
    <row r="3" spans="2:4" ht="16.5" customHeight="1">
      <c r="B3" s="22" t="s">
        <v>337</v>
      </c>
      <c r="C3" s="23"/>
      <c r="D3" s="24"/>
    </row>
    <row r="4" spans="2:4" ht="15.75" customHeight="1">
      <c r="B4" s="22" t="s">
        <v>389</v>
      </c>
      <c r="C4" s="23"/>
      <c r="D4" s="25"/>
    </row>
    <row r="5" spans="2:4" ht="15.75" customHeight="1">
      <c r="B5" s="22" t="s">
        <v>338</v>
      </c>
      <c r="C5" s="23"/>
      <c r="D5" s="25"/>
    </row>
    <row r="6" spans="2:4" ht="15.75" customHeight="1">
      <c r="B6" s="22" t="s">
        <v>390</v>
      </c>
      <c r="C6" s="23"/>
      <c r="D6" s="25"/>
    </row>
    <row r="7" spans="2:19" s="195" customFormat="1" ht="21" customHeight="1">
      <c r="B7" s="193" t="s">
        <v>30</v>
      </c>
      <c r="C7" s="193"/>
      <c r="D7" s="193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</row>
    <row r="8" spans="2:4" ht="15" customHeight="1">
      <c r="B8" s="171" t="s">
        <v>45</v>
      </c>
      <c r="C8" s="172" t="s">
        <v>39</v>
      </c>
      <c r="D8" s="173" t="s">
        <v>43</v>
      </c>
    </row>
    <row r="9" spans="2:4" ht="15" customHeight="1">
      <c r="B9" s="174">
        <v>1</v>
      </c>
      <c r="C9" s="175">
        <v>2</v>
      </c>
      <c r="D9" s="176">
        <v>3</v>
      </c>
    </row>
    <row r="10" spans="2:19" s="191" customFormat="1" ht="20.25" customHeight="1" thickBot="1">
      <c r="B10" s="188"/>
      <c r="C10" s="188"/>
      <c r="D10" s="189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</row>
    <row r="11" spans="2:4" ht="21.75" customHeight="1" thickBot="1">
      <c r="B11" s="177" t="s">
        <v>46</v>
      </c>
      <c r="C11" s="30" t="s">
        <v>47</v>
      </c>
      <c r="D11" s="26">
        <f>SUM(D13,D14,D15)</f>
        <v>0</v>
      </c>
    </row>
    <row r="12" spans="2:4" ht="7.5" customHeight="1">
      <c r="B12" s="177"/>
      <c r="C12" s="30"/>
      <c r="D12" s="192"/>
    </row>
    <row r="13" spans="2:4" ht="18.75" customHeight="1">
      <c r="B13" s="27">
        <v>94</v>
      </c>
      <c r="C13" s="28" t="s">
        <v>137</v>
      </c>
      <c r="D13" s="211">
        <f>'B3'!H13</f>
        <v>0</v>
      </c>
    </row>
    <row r="14" spans="2:4" ht="18.75" customHeight="1">
      <c r="B14" s="27">
        <v>95</v>
      </c>
      <c r="C14" s="28" t="s">
        <v>166</v>
      </c>
      <c r="D14" s="211">
        <f>'B3'!H20</f>
        <v>0</v>
      </c>
    </row>
    <row r="15" spans="2:4" ht="18.75" customHeight="1">
      <c r="B15" s="27">
        <v>99</v>
      </c>
      <c r="C15" s="28" t="s">
        <v>51</v>
      </c>
      <c r="D15" s="211">
        <f>'B3'!H24</f>
        <v>0</v>
      </c>
    </row>
    <row r="16" spans="2:4" ht="18.75" customHeight="1" thickBot="1">
      <c r="B16" s="27"/>
      <c r="C16" s="28"/>
      <c r="D16" s="187"/>
    </row>
    <row r="17" spans="2:4" ht="21.75" customHeight="1" thickBot="1">
      <c r="B17" s="177" t="s">
        <v>52</v>
      </c>
      <c r="C17" s="30" t="s">
        <v>53</v>
      </c>
      <c r="D17" s="26">
        <f>SUM(D19)</f>
        <v>0</v>
      </c>
    </row>
    <row r="18" spans="2:4" ht="7.5" customHeight="1">
      <c r="B18" s="177"/>
      <c r="C18" s="30"/>
      <c r="D18" s="192"/>
    </row>
    <row r="19" spans="2:4" ht="18.75" customHeight="1">
      <c r="B19" s="27">
        <v>783</v>
      </c>
      <c r="C19" s="28" t="s">
        <v>135</v>
      </c>
      <c r="D19" s="211">
        <f>'B3'!H29</f>
        <v>0</v>
      </c>
    </row>
    <row r="20" spans="2:4" ht="16.5" customHeight="1" thickBot="1">
      <c r="B20" s="27"/>
      <c r="C20" s="28"/>
      <c r="D20" s="187"/>
    </row>
    <row r="21" spans="2:4" ht="21.75" customHeight="1" thickBot="1">
      <c r="B21" s="177" t="s">
        <v>34</v>
      </c>
      <c r="C21" s="30" t="s">
        <v>55</v>
      </c>
      <c r="D21" s="26">
        <f>SUM(D23)</f>
        <v>0</v>
      </c>
    </row>
    <row r="22" spans="2:4" ht="6" customHeight="1">
      <c r="B22" s="177"/>
      <c r="C22" s="30"/>
      <c r="D22" s="192"/>
    </row>
    <row r="23" spans="2:4" ht="18.75" customHeight="1">
      <c r="B23" s="27" t="s">
        <v>342</v>
      </c>
      <c r="C23" s="28" t="s">
        <v>343</v>
      </c>
      <c r="D23" s="211">
        <f>'B3'!H45</f>
        <v>0</v>
      </c>
    </row>
    <row r="24" spans="2:4" ht="18.75" customHeight="1" thickBot="1">
      <c r="B24" s="27"/>
      <c r="C24" s="28"/>
      <c r="D24" s="187"/>
    </row>
    <row r="25" spans="2:4" ht="21.75" customHeight="1" thickBot="1">
      <c r="B25" s="29"/>
      <c r="C25" s="30" t="s">
        <v>56</v>
      </c>
      <c r="D25" s="26">
        <f>SUM(D11,D17,D21)</f>
        <v>0</v>
      </c>
    </row>
  </sheetData>
  <printOptions/>
  <pageMargins left="0.75" right="0.75" top="1" bottom="1" header="0.4921259845" footer="0.4921259845"/>
  <pageSetup horizontalDpi="600" verticalDpi="600" orientation="portrait" paperSize="9" scale="90" r:id="rId1"/>
  <headerFooter alignWithMargins="0">
    <oddFooter>&amp;CRozpočet - Rekonstrukce Liebiegovy hrobky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"/>
    </sheetView>
  </sheetViews>
  <sheetFormatPr defaultColWidth="9.00390625" defaultRowHeight="18.75" customHeight="1"/>
  <cols>
    <col min="1" max="1" width="4.875" style="13" customWidth="1"/>
    <col min="2" max="2" width="5.00390625" style="13" customWidth="1"/>
    <col min="3" max="3" width="13.75390625" style="13" customWidth="1"/>
    <col min="4" max="4" width="69.75390625" style="205" customWidth="1"/>
    <col min="5" max="5" width="5.75390625" style="13" customWidth="1"/>
    <col min="6" max="6" width="14.125" style="14" customWidth="1"/>
    <col min="7" max="7" width="15.25390625" style="203" customWidth="1"/>
    <col min="8" max="8" width="15.875" style="203" customWidth="1"/>
    <col min="9" max="16384" width="9.125" style="16" customWidth="1"/>
  </cols>
  <sheetData>
    <row r="1" spans="2:4" s="1" customFormat="1" ht="23.25" customHeight="1">
      <c r="B1" s="2" t="s">
        <v>36</v>
      </c>
      <c r="D1" s="179"/>
    </row>
    <row r="2" spans="2:4" s="3" customFormat="1" ht="18" customHeight="1">
      <c r="B2" s="4" t="s">
        <v>26</v>
      </c>
      <c r="D2" s="180"/>
    </row>
    <row r="3" spans="2:4" s="4" customFormat="1" ht="16.5" customHeight="1">
      <c r="B3" s="4" t="s">
        <v>391</v>
      </c>
      <c r="D3" s="181"/>
    </row>
    <row r="4" spans="2:4" s="4" customFormat="1" ht="16.5" customHeight="1">
      <c r="B4" s="4" t="s">
        <v>392</v>
      </c>
      <c r="D4" s="181"/>
    </row>
    <row r="5" spans="1:8" s="6" customFormat="1" ht="8.25" customHeight="1" thickBot="1">
      <c r="A5" s="5"/>
      <c r="B5" s="5"/>
      <c r="C5" s="5"/>
      <c r="D5" s="182"/>
      <c r="E5" s="5"/>
      <c r="F5" s="5"/>
      <c r="G5" s="5"/>
      <c r="H5" s="5"/>
    </row>
    <row r="6" spans="1:9" s="12" customFormat="1" ht="21.75" customHeight="1">
      <c r="A6" s="7" t="s">
        <v>37</v>
      </c>
      <c r="B6" s="8" t="s">
        <v>140</v>
      </c>
      <c r="C6" s="9" t="s">
        <v>38</v>
      </c>
      <c r="D6" s="183" t="s">
        <v>39</v>
      </c>
      <c r="E6" s="9" t="s">
        <v>40</v>
      </c>
      <c r="F6" s="9" t="s">
        <v>41</v>
      </c>
      <c r="G6" s="9" t="s">
        <v>42</v>
      </c>
      <c r="H6" s="10" t="s">
        <v>43</v>
      </c>
      <c r="I6" s="11"/>
    </row>
    <row r="7" spans="1:9" s="228" customFormat="1" ht="18" customHeight="1" thickBot="1">
      <c r="A7" s="196" t="s">
        <v>139</v>
      </c>
      <c r="B7" s="197" t="s">
        <v>141</v>
      </c>
      <c r="C7" s="198" t="s">
        <v>142</v>
      </c>
      <c r="D7" s="199" t="s">
        <v>143</v>
      </c>
      <c r="E7" s="198" t="s">
        <v>144</v>
      </c>
      <c r="F7" s="198" t="s">
        <v>145</v>
      </c>
      <c r="G7" s="198" t="s">
        <v>146</v>
      </c>
      <c r="H7" s="200" t="s">
        <v>147</v>
      </c>
      <c r="I7" s="201"/>
    </row>
    <row r="8" ht="10.5" customHeight="1"/>
    <row r="9" spans="3:4" ht="18.75" customHeight="1">
      <c r="C9" s="186">
        <v>94</v>
      </c>
      <c r="D9" s="206" t="s">
        <v>137</v>
      </c>
    </row>
    <row r="10" spans="1:8" ht="30" customHeight="1">
      <c r="A10" s="13" t="s">
        <v>152</v>
      </c>
      <c r="B10" s="13">
        <v>1</v>
      </c>
      <c r="C10" s="13" t="s">
        <v>350</v>
      </c>
      <c r="D10" s="205" t="s">
        <v>351</v>
      </c>
      <c r="E10" s="17" t="s">
        <v>150</v>
      </c>
      <c r="F10" s="18">
        <v>6</v>
      </c>
      <c r="G10" s="204">
        <v>0</v>
      </c>
      <c r="H10" s="204">
        <f>PRODUCT(F10:G10)</f>
        <v>0</v>
      </c>
    </row>
    <row r="11" spans="1:8" ht="27" customHeight="1">
      <c r="A11" s="13" t="s">
        <v>152</v>
      </c>
      <c r="B11" s="13">
        <v>2</v>
      </c>
      <c r="C11" s="13" t="s">
        <v>352</v>
      </c>
      <c r="D11" s="205" t="s">
        <v>401</v>
      </c>
      <c r="E11" s="17" t="s">
        <v>150</v>
      </c>
      <c r="F11" s="18">
        <v>3960</v>
      </c>
      <c r="G11" s="204">
        <v>0</v>
      </c>
      <c r="H11" s="204">
        <f>PRODUCT(F11:G11)</f>
        <v>0</v>
      </c>
    </row>
    <row r="12" spans="1:8" ht="18.75" customHeight="1" thickBot="1">
      <c r="A12" s="13" t="s">
        <v>152</v>
      </c>
      <c r="B12" s="13">
        <v>3</v>
      </c>
      <c r="C12" s="13" t="s">
        <v>353</v>
      </c>
      <c r="D12" s="205" t="s">
        <v>354</v>
      </c>
      <c r="E12" s="17" t="s">
        <v>150</v>
      </c>
      <c r="F12" s="18">
        <v>6</v>
      </c>
      <c r="G12" s="204">
        <v>0</v>
      </c>
      <c r="H12" s="204">
        <f>PRODUCT(F12:G12)</f>
        <v>0</v>
      </c>
    </row>
    <row r="13" spans="3:8" ht="18.75" customHeight="1" thickBot="1">
      <c r="C13" s="186">
        <v>94</v>
      </c>
      <c r="D13" s="206" t="s">
        <v>175</v>
      </c>
      <c r="H13" s="208">
        <f>SUM(H10:H12)</f>
        <v>0</v>
      </c>
    </row>
    <row r="14" ht="10.5" customHeight="1"/>
    <row r="15" spans="3:4" ht="18.75" customHeight="1">
      <c r="C15" s="186">
        <v>95</v>
      </c>
      <c r="D15" s="206" t="s">
        <v>166</v>
      </c>
    </row>
    <row r="16" spans="1:8" ht="18.75" customHeight="1">
      <c r="A16" s="13" t="s">
        <v>153</v>
      </c>
      <c r="B16" s="13">
        <v>4</v>
      </c>
      <c r="C16" s="13" t="s">
        <v>355</v>
      </c>
      <c r="D16" s="205" t="s">
        <v>356</v>
      </c>
      <c r="E16" s="17" t="s">
        <v>33</v>
      </c>
      <c r="F16" s="18">
        <v>6.5</v>
      </c>
      <c r="G16" s="204">
        <v>0</v>
      </c>
      <c r="H16" s="204">
        <f>PRODUCT(F16:G16)</f>
        <v>0</v>
      </c>
    </row>
    <row r="17" spans="1:8" ht="18.75" customHeight="1">
      <c r="A17" s="13" t="s">
        <v>153</v>
      </c>
      <c r="B17" s="13">
        <v>5</v>
      </c>
      <c r="C17" s="13" t="s">
        <v>357</v>
      </c>
      <c r="D17" s="205" t="s">
        <v>358</v>
      </c>
      <c r="E17" s="17" t="s">
        <v>33</v>
      </c>
      <c r="F17" s="18">
        <v>6.5</v>
      </c>
      <c r="G17" s="204">
        <v>0</v>
      </c>
      <c r="H17" s="204">
        <f>PRODUCT(F17:G17)</f>
        <v>0</v>
      </c>
    </row>
    <row r="18" spans="1:8" ht="18.75" customHeight="1">
      <c r="A18" s="13" t="s">
        <v>153</v>
      </c>
      <c r="B18" s="13">
        <v>6</v>
      </c>
      <c r="C18" s="13" t="s">
        <v>276</v>
      </c>
      <c r="D18" s="205" t="s">
        <v>359</v>
      </c>
      <c r="E18" s="17" t="s">
        <v>33</v>
      </c>
      <c r="F18" s="18">
        <v>30</v>
      </c>
      <c r="G18" s="204">
        <v>0</v>
      </c>
      <c r="H18" s="204">
        <f>PRODUCT(F18:G18)</f>
        <v>0</v>
      </c>
    </row>
    <row r="19" spans="1:8" ht="68.25" customHeight="1" thickBot="1">
      <c r="A19" s="13" t="s">
        <v>153</v>
      </c>
      <c r="B19" s="13">
        <v>7</v>
      </c>
      <c r="C19" s="13" t="s">
        <v>277</v>
      </c>
      <c r="D19" s="205" t="s">
        <v>394</v>
      </c>
      <c r="E19" s="17" t="s">
        <v>275</v>
      </c>
      <c r="F19" s="18">
        <v>1</v>
      </c>
      <c r="G19" s="204">
        <v>0</v>
      </c>
      <c r="H19" s="204">
        <f>PRODUCT(F19:G19)</f>
        <v>0</v>
      </c>
    </row>
    <row r="20" spans="3:8" ht="18.75" customHeight="1" thickBot="1">
      <c r="C20" s="186">
        <v>95</v>
      </c>
      <c r="D20" s="206" t="s">
        <v>167</v>
      </c>
      <c r="H20" s="208">
        <f>SUM(H16:H19)</f>
        <v>0</v>
      </c>
    </row>
    <row r="21" ht="19.5" customHeight="1"/>
    <row r="22" spans="3:4" ht="18.75" customHeight="1">
      <c r="C22" s="186">
        <v>99</v>
      </c>
      <c r="D22" s="206" t="s">
        <v>51</v>
      </c>
    </row>
    <row r="23" spans="1:8" ht="18.75" customHeight="1" thickBot="1">
      <c r="A23" s="13" t="s">
        <v>153</v>
      </c>
      <c r="B23" s="13">
        <v>8</v>
      </c>
      <c r="C23" s="13" t="s">
        <v>280</v>
      </c>
      <c r="D23" s="205" t="s">
        <v>279</v>
      </c>
      <c r="E23" s="17" t="s">
        <v>151</v>
      </c>
      <c r="F23" s="18">
        <v>0.45</v>
      </c>
      <c r="G23" s="204">
        <v>0</v>
      </c>
      <c r="H23" s="207">
        <f>PRODUCT(F23:G23)</f>
        <v>0</v>
      </c>
    </row>
    <row r="24" spans="3:8" ht="18.75" customHeight="1" thickBot="1">
      <c r="C24" s="186">
        <v>99</v>
      </c>
      <c r="D24" s="206" t="s">
        <v>168</v>
      </c>
      <c r="H24" s="208">
        <f>SUM(H23)</f>
        <v>0</v>
      </c>
    </row>
    <row r="26" spans="3:4" ht="18.75" customHeight="1">
      <c r="C26" s="186" t="s">
        <v>171</v>
      </c>
      <c r="D26" s="206" t="s">
        <v>172</v>
      </c>
    </row>
    <row r="27" spans="1:8" ht="30" customHeight="1">
      <c r="A27" s="13" t="s">
        <v>161</v>
      </c>
      <c r="B27" s="13">
        <v>9</v>
      </c>
      <c r="C27" s="13" t="s">
        <v>307</v>
      </c>
      <c r="D27" s="205" t="s">
        <v>395</v>
      </c>
      <c r="E27" s="17" t="s">
        <v>33</v>
      </c>
      <c r="F27" s="18">
        <v>1.5</v>
      </c>
      <c r="G27" s="204">
        <v>0</v>
      </c>
      <c r="H27" s="204">
        <f>PRODUCT(F27:G27)</f>
        <v>0</v>
      </c>
    </row>
    <row r="28" spans="1:8" ht="18.75" customHeight="1" thickBot="1">
      <c r="A28" s="13" t="s">
        <v>161</v>
      </c>
      <c r="B28" s="13">
        <v>10</v>
      </c>
      <c r="C28" s="13" t="s">
        <v>308</v>
      </c>
      <c r="D28" s="205" t="s">
        <v>305</v>
      </c>
      <c r="E28" s="17" t="s">
        <v>33</v>
      </c>
      <c r="F28" s="18">
        <v>1.5</v>
      </c>
      <c r="G28" s="204">
        <v>0</v>
      </c>
      <c r="H28" s="204">
        <f>PRODUCT(F28:G28)</f>
        <v>0</v>
      </c>
    </row>
    <row r="29" spans="3:8" ht="18.75" customHeight="1" thickBot="1">
      <c r="C29" s="186" t="s">
        <v>171</v>
      </c>
      <c r="D29" s="206" t="s">
        <v>173</v>
      </c>
      <c r="H29" s="208">
        <f>SUM(H27:H28)</f>
        <v>0</v>
      </c>
    </row>
    <row r="30" ht="14.25" customHeight="1"/>
    <row r="31" spans="3:8" ht="18.75" customHeight="1">
      <c r="C31" s="186" t="s">
        <v>28</v>
      </c>
      <c r="D31" s="184" t="s">
        <v>27</v>
      </c>
      <c r="G31" s="15"/>
      <c r="H31" s="15"/>
    </row>
    <row r="32" spans="1:8" ht="55.5" customHeight="1">
      <c r="A32" s="13" t="s">
        <v>159</v>
      </c>
      <c r="B32" s="13">
        <v>11</v>
      </c>
      <c r="C32" s="13" t="s">
        <v>317</v>
      </c>
      <c r="D32" s="205" t="s">
        <v>396</v>
      </c>
      <c r="E32" s="17" t="s">
        <v>33</v>
      </c>
      <c r="F32" s="18">
        <v>7</v>
      </c>
      <c r="G32" s="204">
        <v>0</v>
      </c>
      <c r="H32" s="204">
        <f>PRODUCT(F32:G32)</f>
        <v>0</v>
      </c>
    </row>
    <row r="33" spans="1:8" ht="54" customHeight="1">
      <c r="A33" s="13" t="s">
        <v>159</v>
      </c>
      <c r="B33" s="13">
        <v>12</v>
      </c>
      <c r="C33" s="13" t="s">
        <v>318</v>
      </c>
      <c r="D33" s="205" t="s">
        <v>397</v>
      </c>
      <c r="E33" s="17" t="s">
        <v>34</v>
      </c>
      <c r="F33" s="18">
        <v>6.5</v>
      </c>
      <c r="G33" s="204">
        <v>0</v>
      </c>
      <c r="H33" s="204">
        <f aca="true" t="shared" si="0" ref="H33:H44">PRODUCT(F33:G33)</f>
        <v>0</v>
      </c>
    </row>
    <row r="34" spans="1:8" ht="78.75" customHeight="1">
      <c r="A34" s="13" t="s">
        <v>159</v>
      </c>
      <c r="B34" s="13">
        <v>13</v>
      </c>
      <c r="C34" s="13" t="s">
        <v>319</v>
      </c>
      <c r="D34" s="205" t="s">
        <v>398</v>
      </c>
      <c r="E34" s="17" t="s">
        <v>33</v>
      </c>
      <c r="F34" s="18">
        <v>6</v>
      </c>
      <c r="G34" s="204">
        <v>0</v>
      </c>
      <c r="H34" s="204">
        <f t="shared" si="0"/>
        <v>0</v>
      </c>
    </row>
    <row r="35" spans="1:8" ht="103.5" customHeight="1">
      <c r="A35" s="13" t="s">
        <v>159</v>
      </c>
      <c r="B35" s="13">
        <v>14</v>
      </c>
      <c r="C35" s="13" t="s">
        <v>320</v>
      </c>
      <c r="D35" s="205" t="s">
        <v>399</v>
      </c>
      <c r="E35" s="17" t="s">
        <v>33</v>
      </c>
      <c r="F35" s="18">
        <v>23</v>
      </c>
      <c r="G35" s="204">
        <v>0</v>
      </c>
      <c r="H35" s="204">
        <f t="shared" si="0"/>
        <v>0</v>
      </c>
    </row>
    <row r="36" spans="1:8" ht="33.75" customHeight="1">
      <c r="A36" s="13" t="s">
        <v>159</v>
      </c>
      <c r="B36" s="13">
        <v>15</v>
      </c>
      <c r="C36" s="13" t="s">
        <v>321</v>
      </c>
      <c r="D36" s="205" t="s">
        <v>360</v>
      </c>
      <c r="E36" s="17" t="s">
        <v>33</v>
      </c>
      <c r="F36" s="18">
        <v>1.5</v>
      </c>
      <c r="G36" s="204">
        <v>0</v>
      </c>
      <c r="H36" s="204">
        <f t="shared" si="0"/>
        <v>0</v>
      </c>
    </row>
    <row r="37" spans="1:8" ht="58.5" customHeight="1">
      <c r="A37" s="13" t="s">
        <v>159</v>
      </c>
      <c r="B37" s="13">
        <v>16</v>
      </c>
      <c r="C37" s="13" t="s">
        <v>322</v>
      </c>
      <c r="D37" s="205" t="s">
        <v>361</v>
      </c>
      <c r="E37" s="17" t="s">
        <v>149</v>
      </c>
      <c r="F37" s="18">
        <v>1</v>
      </c>
      <c r="G37" s="204">
        <v>0</v>
      </c>
      <c r="H37" s="204">
        <f t="shared" si="0"/>
        <v>0</v>
      </c>
    </row>
    <row r="38" spans="1:8" ht="42.75" customHeight="1">
      <c r="A38" s="13" t="s">
        <v>159</v>
      </c>
      <c r="B38" s="13">
        <v>17</v>
      </c>
      <c r="C38" s="13" t="s">
        <v>323</v>
      </c>
      <c r="D38" s="205" t="s">
        <v>400</v>
      </c>
      <c r="E38" s="17" t="s">
        <v>149</v>
      </c>
      <c r="F38" s="18">
        <v>5</v>
      </c>
      <c r="G38" s="204">
        <v>0</v>
      </c>
      <c r="H38" s="204">
        <f t="shared" si="0"/>
        <v>0</v>
      </c>
    </row>
    <row r="39" spans="1:8" ht="42.75" customHeight="1">
      <c r="A39" s="13" t="s">
        <v>159</v>
      </c>
      <c r="B39" s="13">
        <v>18</v>
      </c>
      <c r="C39" s="13" t="s">
        <v>324</v>
      </c>
      <c r="D39" s="205" t="s">
        <v>16</v>
      </c>
      <c r="E39" s="17" t="s">
        <v>149</v>
      </c>
      <c r="F39" s="18">
        <v>15</v>
      </c>
      <c r="G39" s="204">
        <v>0</v>
      </c>
      <c r="H39" s="204">
        <f t="shared" si="0"/>
        <v>0</v>
      </c>
    </row>
    <row r="40" spans="1:8" ht="67.5" customHeight="1">
      <c r="A40" s="13" t="s">
        <v>159</v>
      </c>
      <c r="B40" s="13">
        <v>19</v>
      </c>
      <c r="C40" s="13" t="s">
        <v>362</v>
      </c>
      <c r="D40" s="205" t="s">
        <v>17</v>
      </c>
      <c r="E40" s="17" t="s">
        <v>33</v>
      </c>
      <c r="F40" s="18">
        <v>1.8</v>
      </c>
      <c r="G40" s="204">
        <v>0</v>
      </c>
      <c r="H40" s="204">
        <f t="shared" si="0"/>
        <v>0</v>
      </c>
    </row>
    <row r="41" spans="1:8" ht="84.75" customHeight="1">
      <c r="A41" s="13" t="s">
        <v>159</v>
      </c>
      <c r="B41" s="13">
        <v>20</v>
      </c>
      <c r="C41" s="13" t="s">
        <v>326</v>
      </c>
      <c r="D41" s="205" t="s">
        <v>0</v>
      </c>
      <c r="E41" s="17" t="s">
        <v>156</v>
      </c>
      <c r="F41" s="18">
        <v>1</v>
      </c>
      <c r="G41" s="204">
        <v>0</v>
      </c>
      <c r="H41" s="204">
        <f t="shared" si="0"/>
        <v>0</v>
      </c>
    </row>
    <row r="42" spans="1:8" ht="30" customHeight="1">
      <c r="A42" s="13" t="s">
        <v>159</v>
      </c>
      <c r="B42" s="13">
        <v>21</v>
      </c>
      <c r="C42" s="13" t="s">
        <v>327</v>
      </c>
      <c r="D42" s="205" t="s">
        <v>314</v>
      </c>
      <c r="E42" s="17" t="s">
        <v>156</v>
      </c>
      <c r="F42" s="18">
        <v>1</v>
      </c>
      <c r="G42" s="204">
        <v>0</v>
      </c>
      <c r="H42" s="204">
        <f t="shared" si="0"/>
        <v>0</v>
      </c>
    </row>
    <row r="43" spans="1:8" ht="66.75" customHeight="1">
      <c r="A43" s="13" t="s">
        <v>159</v>
      </c>
      <c r="B43" s="13">
        <v>22</v>
      </c>
      <c r="C43" s="13" t="s">
        <v>328</v>
      </c>
      <c r="D43" s="205" t="s">
        <v>315</v>
      </c>
      <c r="E43" s="17" t="s">
        <v>156</v>
      </c>
      <c r="F43" s="18">
        <v>1</v>
      </c>
      <c r="G43" s="204">
        <v>0</v>
      </c>
      <c r="H43" s="204">
        <f t="shared" si="0"/>
        <v>0</v>
      </c>
    </row>
    <row r="44" spans="1:8" ht="29.25" customHeight="1" thickBot="1">
      <c r="A44" s="13" t="s">
        <v>159</v>
      </c>
      <c r="B44" s="13">
        <v>23</v>
      </c>
      <c r="C44" s="13" t="s">
        <v>329</v>
      </c>
      <c r="D44" s="205" t="s">
        <v>316</v>
      </c>
      <c r="E44" s="17" t="s">
        <v>156</v>
      </c>
      <c r="F44" s="18">
        <v>1</v>
      </c>
      <c r="G44" s="204">
        <v>0</v>
      </c>
      <c r="H44" s="204">
        <f t="shared" si="0"/>
        <v>0</v>
      </c>
    </row>
    <row r="45" spans="3:8" ht="18.75" customHeight="1" thickBot="1">
      <c r="C45" s="186" t="s">
        <v>28</v>
      </c>
      <c r="D45" s="206" t="s">
        <v>174</v>
      </c>
      <c r="H45" s="208">
        <f>SUM(H32:H44)</f>
        <v>0</v>
      </c>
    </row>
    <row r="46" ht="24" customHeight="1"/>
    <row r="47" spans="1:8" s="227" customFormat="1" ht="18.75" customHeight="1">
      <c r="A47" s="222"/>
      <c r="B47" s="222"/>
      <c r="C47" s="222"/>
      <c r="D47" s="223" t="s">
        <v>345</v>
      </c>
      <c r="E47" s="224"/>
      <c r="F47" s="225"/>
      <c r="G47" s="226"/>
      <c r="H47" s="226"/>
    </row>
    <row r="48" spans="1:8" s="221" customFormat="1" ht="6.75" customHeight="1">
      <c r="A48" s="217"/>
      <c r="B48" s="217"/>
      <c r="C48" s="217"/>
      <c r="D48" s="213"/>
      <c r="E48" s="218"/>
      <c r="F48" s="219"/>
      <c r="G48" s="220"/>
      <c r="H48" s="220"/>
    </row>
    <row r="49" spans="1:8" s="216" customFormat="1" ht="18.75" customHeight="1">
      <c r="A49" s="212"/>
      <c r="B49" s="212"/>
      <c r="C49" s="212"/>
      <c r="D49" s="213" t="s">
        <v>347</v>
      </c>
      <c r="E49" s="212"/>
      <c r="F49" s="214"/>
      <c r="G49" s="215"/>
      <c r="H49" s="215"/>
    </row>
    <row r="50" spans="1:8" s="216" customFormat="1" ht="18.75" customHeight="1">
      <c r="A50" s="212"/>
      <c r="B50" s="212"/>
      <c r="C50" s="212"/>
      <c r="D50" s="213" t="s">
        <v>346</v>
      </c>
      <c r="E50" s="212"/>
      <c r="F50" s="214"/>
      <c r="G50" s="215"/>
      <c r="H50" s="215"/>
    </row>
    <row r="51" spans="1:8" s="216" customFormat="1" ht="18.75" customHeight="1">
      <c r="A51" s="212"/>
      <c r="B51" s="212"/>
      <c r="C51" s="212"/>
      <c r="D51" s="213" t="s">
        <v>348</v>
      </c>
      <c r="E51" s="212"/>
      <c r="F51" s="214"/>
      <c r="G51" s="215"/>
      <c r="H51" s="215"/>
    </row>
    <row r="52" spans="1:8" s="216" customFormat="1" ht="18.75" customHeight="1">
      <c r="A52" s="212"/>
      <c r="B52" s="212"/>
      <c r="C52" s="212"/>
      <c r="D52" s="213" t="s">
        <v>349</v>
      </c>
      <c r="E52" s="212"/>
      <c r="F52" s="214"/>
      <c r="G52" s="215"/>
      <c r="H52" s="215"/>
    </row>
  </sheetData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&amp;CRozpočet - Rekonstrukce Liebiegovy hrobky&amp;RStránka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Kolegium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 FICHTNER</dc:creator>
  <cp:keywords/>
  <dc:description/>
  <cp:lastModifiedBy>Oleg FICHTNER</cp:lastModifiedBy>
  <cp:lastPrinted>2014-03-14T06:23:18Z</cp:lastPrinted>
  <dcterms:created xsi:type="dcterms:W3CDTF">2013-03-23T10:23:22Z</dcterms:created>
  <dcterms:modified xsi:type="dcterms:W3CDTF">2014-03-14T06:26:39Z</dcterms:modified>
  <cp:category/>
  <cp:version/>
  <cp:contentType/>
  <cp:contentStatus/>
</cp:coreProperties>
</file>