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95" activeTab="0"/>
  </bookViews>
  <sheets>
    <sheet name="Rekapitulace" sheetId="1" r:id="rId1"/>
    <sheet name="rozklad VRN" sheetId="2" r:id="rId2"/>
    <sheet name="Asanace a arboristika" sheetId="3" r:id="rId3"/>
    <sheet name="SU" sheetId="4" r:id="rId4"/>
    <sheet name="Rostliny" sheetId="5" r:id="rId5"/>
    <sheet name="Indikátory" sheetId="6" r:id="rId6"/>
  </sheets>
  <definedNames>
    <definedName name="_xlnm.Print_Area" localSheetId="4">'Rostliny'!$A$1:$D$72</definedName>
    <definedName name="_xlnm.Print_Area" localSheetId="1">'rozklad VRN'!$A$1:$D$29</definedName>
    <definedName name="_xlnm.Print_Area" localSheetId="3">'SU'!$A$1:$F$100</definedName>
  </definedNames>
  <calcPr fullCalcOnLoad="1"/>
</workbook>
</file>

<file path=xl/sharedStrings.xml><?xml version="1.0" encoding="utf-8"?>
<sst xmlns="http://schemas.openxmlformats.org/spreadsheetml/2006/main" count="553" uniqueCount="270">
  <si>
    <t>VÝKAZ VÝMĚR</t>
  </si>
  <si>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</si>
  <si>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</si>
  <si>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</si>
  <si>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</si>
  <si>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</si>
  <si>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</si>
  <si>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</si>
  <si>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</si>
  <si>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</si>
  <si>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</si>
  <si>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</si>
  <si>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ROSTLINNÝ MATERIÁL</t>
  </si>
  <si>
    <t>SADOVÉ ÚPRAVY</t>
  </si>
  <si>
    <t>VÝKAZ VYMĚR</t>
  </si>
  <si>
    <t>ASANACE A ARBORISTIKA</t>
  </si>
  <si>
    <t>ROZPOČET PĚSTEBNÍCH OPATŘENÍ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</si>
  <si>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</si>
  <si>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</si>
  <si>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Přesun hmot pro SÚ</t>
  </si>
  <si>
    <t>Ostatní materiály</t>
  </si>
  <si>
    <t>lt</t>
  </si>
  <si>
    <t>kg</t>
  </si>
  <si>
    <t>Založení</t>
  </si>
  <si>
    <t>Další práce</t>
  </si>
  <si>
    <t>Ošetření dřevin soliterních po výsadbě včetně výchovného řezu</t>
  </si>
  <si>
    <t>Rákosová rohož výška 180 cm</t>
  </si>
  <si>
    <t>ROZPOČET REKAPITULACE</t>
  </si>
  <si>
    <t>Výsadby dřevin</t>
  </si>
  <si>
    <t>CELKEM ZPŮSOBILÉ NÁKLADY BEZ DPH</t>
  </si>
  <si>
    <t>DPH 21%</t>
  </si>
  <si>
    <t>CELKEM VČETNĚ DPH</t>
  </si>
  <si>
    <t>m.j.</t>
  </si>
  <si>
    <t>množ.</t>
  </si>
  <si>
    <t>jedn.cena</t>
  </si>
  <si>
    <t>celk.cena</t>
  </si>
  <si>
    <t>Arboristické práce individuální - dle Dendrometrické tabulky</t>
  </si>
  <si>
    <t>Celkem asanace</t>
  </si>
  <si>
    <t>Manipulace a odvoz ostatní dřevní hmoty nad 15 cm na deponii do 5 km</t>
  </si>
  <si>
    <t>Arboristické práce</t>
  </si>
  <si>
    <t>Asanační práce</t>
  </si>
  <si>
    <t>Celkem arboristika</t>
  </si>
  <si>
    <t>Dřeviny ponechané bez ošetření</t>
  </si>
  <si>
    <t>kpt</t>
  </si>
  <si>
    <t>Porostní skupiny určené k ošetření</t>
  </si>
  <si>
    <t>Z toho dle metodiky AOPK, Řez stromů prováděný lezeckou technikou - za 1 typ řezu:</t>
  </si>
  <si>
    <t>Zdravotní řez:</t>
  </si>
  <si>
    <t>Bezpečnostní řez:</t>
  </si>
  <si>
    <t>&lt; 50 m2</t>
  </si>
  <si>
    <t>51 - 100 m2</t>
  </si>
  <si>
    <t>101 - 200 m2</t>
  </si>
  <si>
    <t>Lokální redukce z důvodu stabilizace:</t>
  </si>
  <si>
    <t>201 - 300 m2</t>
  </si>
  <si>
    <t>Výchovný řez:</t>
  </si>
  <si>
    <t>DŘEVINY URČENÉ K OŠETŘENÍ DLE PD</t>
  </si>
  <si>
    <t>11 - 20 cm</t>
  </si>
  <si>
    <t>21 - 30 cm</t>
  </si>
  <si>
    <t>31 - 40 cm</t>
  </si>
  <si>
    <t>41 - 50 cm</t>
  </si>
  <si>
    <t>51 - 60 cm</t>
  </si>
  <si>
    <t>61 - 70 cm</t>
  </si>
  <si>
    <t>ks/m2</t>
  </si>
  <si>
    <t>CELKOVÝ POČET INVETARIZOVANÝCH POROSTNÍCH SKUPIN</t>
  </si>
  <si>
    <t>Porostní skupiny určené k likvidaci</t>
  </si>
  <si>
    <t>CELKOVÝ POČET INVENTARIZOVANÝCH DŘEVIN SOLITERNÍCH</t>
  </si>
  <si>
    <t>Zdravotní řez - plocha koruny stromu</t>
  </si>
  <si>
    <t>Bezpečnostní řez - plocha koruny stromu</t>
  </si>
  <si>
    <t>Likvidace vznilého klestu - štěpkování (objem klestu před štěpkováním)</t>
  </si>
  <si>
    <t>průměr kmene na řezné ploše pařezu :</t>
  </si>
  <si>
    <t>Celkem roční následná péče</t>
  </si>
  <si>
    <t>Vedlejší rozpočtové náklady 3%</t>
  </si>
  <si>
    <t>Likvidace vznilého klestu - štěpkování (objem klestu před štěpkováním) s odklidem</t>
  </si>
  <si>
    <t>VEGETAČNÍ ÚPRAVY</t>
  </si>
  <si>
    <t>Výčet ostatních a vedlejších nákladů, nezbytných pro realizaci díla a zahrnutých do 3% nákladů VRN v Rekapitulaci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</si>
  <si>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</si>
  <si>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</si>
  <si>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</si>
  <si>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</si>
  <si>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</si>
  <si>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</si>
  <si>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</si>
  <si>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</si>
  <si>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</si>
  <si>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zařízení staveniště, případně zřízení mezideponie po dobu realizace díla</t>
  </si>
  <si>
    <t>zajištění dokumentace skutečného stavu (dále jen „DSPS“) ve 2 vyhotoveních (1x tis  + 1x dig. forma ; výkresy ve formátu .dwg, textová část ve formátech Word a Excel)</t>
  </si>
  <si>
    <r>
      <t xml:space="preserve">za každý další typ řezu na 1 stromě lze v odůvodněných připadech použít příplatek do 20% z ceny dalšího typu řezu, důvody jsou uvedeny v tabulce dendrometrických hodnot = </t>
    </r>
    <r>
      <rPr>
        <b/>
        <sz val="10"/>
        <rFont val="Arial Narrow"/>
        <family val="2"/>
      </rPr>
      <t>PŘÍPLATEK NA LOKÁLNÍ REDUKCI Z DŮVODU STABILIZACE:</t>
    </r>
  </si>
  <si>
    <t>Vazby v korunách:</t>
  </si>
  <si>
    <t>Vazby - dynamická včetně instalace</t>
  </si>
  <si>
    <t>20% u dřevin s plochou koruny 201-300 m2</t>
  </si>
  <si>
    <t>20% u dřevin s plochou koruny &lt; 50 m2</t>
  </si>
  <si>
    <t>KÁCENÍ VZROSTLÝCH STROMŮ A KEŘŮ DLE KATEGORIE - POSTUPNÉ:</t>
  </si>
  <si>
    <t xml:space="preserve">Ocenění navržených krajinářských úprav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</si>
  <si>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za každý další typ řezu na 1 stromě lze v odůvodněných připadech použít příplatek do 20% z ceny dalšího typu řezu, důvody jsou uvedeny v tabulce dendrometrických hodnot = PŘÍPLATEK NA LOKÁLNÍ REDUKCI Z DŮVODU STABILIZACE:</t>
  </si>
  <si>
    <t>Odstranění nevhodných dřevin do prům.10 cm</t>
  </si>
  <si>
    <t>Tříletá následná péče o výsadby</t>
  </si>
  <si>
    <t>Rozvojová pěstební péče o založené vegetační prvky - 1. rok</t>
  </si>
  <si>
    <t>Skupiny keřů v zápoji</t>
  </si>
  <si>
    <t>Rozvojová pěstební péče o založené vegetační prvky - 2. rok</t>
  </si>
  <si>
    <t>Rozvojová pěstební péče o založené vegetační prvky - 3. rok</t>
  </si>
  <si>
    <t>Repelent proti okusu zvěří</t>
  </si>
  <si>
    <t>Odstranění náletu nad 1 m výšky, do 10 cm průměru kmene na řezné ploše patřezu s ponecháním pařezu a aplikací arboricidu</t>
  </si>
  <si>
    <t>vytýčení všech dotčených IS na místě plnění zakázky a zajištění jejich ochrany během provádění zakázky, rozměření pozic dřevin</t>
  </si>
  <si>
    <t>Porostní skupiny určené ponechané bez ošetření</t>
  </si>
  <si>
    <t>stromy od 4 m do 6 m</t>
  </si>
  <si>
    <t>Úprava průjezdního profilu</t>
  </si>
  <si>
    <t>Odstranění části pařezů frézováním - pouze část v místech prováděných výsadeb</t>
  </si>
  <si>
    <t>Odstranění dřevin nad 1 m výšky do 10 cm průměru kmene na řezné ploše pařezu bez odstranění pařezu s aplikací arboricidu</t>
  </si>
  <si>
    <t>Odstranění ruderálního porostu s likvidací</t>
  </si>
  <si>
    <t>Asanace - Ztížené podmínky, svah, zápoj, objekty, postupné kácení</t>
  </si>
  <si>
    <t>Odstranění ruderálního porostu</t>
  </si>
  <si>
    <t>Keřové skupiny zakládané</t>
  </si>
  <si>
    <t>bm</t>
  </si>
  <si>
    <t>Keře listnaté vzrůstné a stálezelené</t>
  </si>
  <si>
    <t>Listnaté stromy soliterní</t>
  </si>
  <si>
    <t xml:space="preserve">Kotvení dřeviny 3 kůly </t>
  </si>
  <si>
    <t xml:space="preserve">Kotvení dřeviny 1 kůlem </t>
  </si>
  <si>
    <t xml:space="preserve">Hnojení rostlin pomalurozpustným tabletovým hnojivem a zapravení půdního kondicionéru </t>
  </si>
  <si>
    <t>Zalití vysazených dřevin po výsadbě  3x včetně dodávky</t>
  </si>
  <si>
    <t>Rostlinný materiál  - velikost a kvalita dle PD</t>
  </si>
  <si>
    <t>totální herbicid příprava</t>
  </si>
  <si>
    <t>Tabletové pomalurozpustné hnojivo</t>
  </si>
  <si>
    <t>m</t>
  </si>
  <si>
    <t>Půdní kondicionér</t>
  </si>
  <si>
    <t>Borka mulčovací hrubá, alternativně štěpka</t>
  </si>
  <si>
    <t>Zahradnická zemina pro výměnu v jamkách</t>
  </si>
  <si>
    <t>Kůly 2,5 m, průměr min.7cm a příčky</t>
  </si>
  <si>
    <t>Úvazky ke stromům</t>
  </si>
  <si>
    <t xml:space="preserve">Celkem výsadby </t>
  </si>
  <si>
    <t>doporučená velikost</t>
  </si>
  <si>
    <t>množství</t>
  </si>
  <si>
    <t>A</t>
  </si>
  <si>
    <t>B</t>
  </si>
  <si>
    <t>C</t>
  </si>
  <si>
    <t>125/150</t>
  </si>
  <si>
    <t>D</t>
  </si>
  <si>
    <t>E</t>
  </si>
  <si>
    <t>F</t>
  </si>
  <si>
    <t>G</t>
  </si>
  <si>
    <t>H</t>
  </si>
  <si>
    <t>Carpinus betulus (habr obecný) VK, Zb</t>
  </si>
  <si>
    <t>I</t>
  </si>
  <si>
    <t>J</t>
  </si>
  <si>
    <t>Celkem</t>
  </si>
  <si>
    <t>60/80</t>
  </si>
  <si>
    <t>Cornus sanquiena (svída krvavá) Kt</t>
  </si>
  <si>
    <t>71 - 80 cm</t>
  </si>
  <si>
    <t>81 - 90 cm</t>
  </si>
  <si>
    <t>Z toho: (připočítáno kácení kmenů či jedinců v těsně blízkosti ponechaných stromů)</t>
  </si>
  <si>
    <t xml:space="preserve"> 2 / 5376</t>
  </si>
  <si>
    <t xml:space="preserve"> 2 / 1153</t>
  </si>
  <si>
    <t>stromy od 6 m do 9 m</t>
  </si>
  <si>
    <t>Chemická a mechanická likvidace invazních rostlin</t>
  </si>
  <si>
    <t>404 / 122</t>
  </si>
  <si>
    <t>m2/m3</t>
  </si>
  <si>
    <t>Likvidace kovového zábradlí</t>
  </si>
  <si>
    <t>Obnova funkčního stavu vybraných prvků veřejné zeleně - I. etapa</t>
  </si>
  <si>
    <t>Liberec</t>
  </si>
  <si>
    <t>KÁCENÍ VZROSTLÝCH STROMŮ A KEŘŮ DLE KATEGORIE - POSTUPNÉ - v porostních skupinách:</t>
  </si>
  <si>
    <t>výchovný řez špičáky a náletové stromy od 4 m do 6 m zapěstování stávajících nárostů</t>
  </si>
  <si>
    <t>výchovný řez náletové stromy od 6 m do 9 m zapěstování stávajících nárostů</t>
  </si>
  <si>
    <t>Odstranění ruderálního porostu s likvidací - mechanická a chemická likvidace invazních plevelných rostlin</t>
  </si>
  <si>
    <t>ROZPOČET SOUVISEJÍCÍ NEZPŮSOBILÉ VÝDAJE</t>
  </si>
  <si>
    <t>Likvidace skládek bioodpadu a komunálního odpadu v ploše s rozštěpkováním a rozptýlením nebo s odvozem a likvidací</t>
  </si>
  <si>
    <t>Vybourání, odvoz, skládkování a rekultivace původního nefunkčního ocelového zábradlí</t>
  </si>
  <si>
    <t xml:space="preserve">m </t>
  </si>
  <si>
    <t>Celkem nezpůsobilé výdaje</t>
  </si>
  <si>
    <t>Asanační a rekultivační práce</t>
  </si>
  <si>
    <t>CELKEM NEZPŮSOBILÉ NÁKLADY BEZ DPH</t>
  </si>
  <si>
    <t xml:space="preserve">  ROZPOČET NEZPŮSOBILÉ NÁKLADY </t>
  </si>
  <si>
    <t>Vegetační úpravy</t>
  </si>
  <si>
    <t>SL</t>
  </si>
  <si>
    <t xml:space="preserve">Stromy listnaté soliterní </t>
  </si>
  <si>
    <t>14/16</t>
  </si>
  <si>
    <t>Prunus avium (třešeň ptáčnice) VK, Zb</t>
  </si>
  <si>
    <t>Sorbus intermedia´Brouwers´ (jeřáb) VK, Zb</t>
  </si>
  <si>
    <t>Salix alba (vrba bílá) VK, Zb</t>
  </si>
  <si>
    <t>LPL</t>
  </si>
  <si>
    <t>Odrostky listnaté</t>
  </si>
  <si>
    <t>I.</t>
  </si>
  <si>
    <t>120/150</t>
  </si>
  <si>
    <t>II.</t>
  </si>
  <si>
    <t>III.</t>
  </si>
  <si>
    <t>V.</t>
  </si>
  <si>
    <t>LPJ</t>
  </si>
  <si>
    <t>Odrostky jehličnaté</t>
  </si>
  <si>
    <t>VI.</t>
  </si>
  <si>
    <t>KS</t>
  </si>
  <si>
    <t>Keře vzrůstné a stálezelené</t>
  </si>
  <si>
    <t>Euonymus europaeus (brslen evropský), Kt</t>
  </si>
  <si>
    <t>Frangula alnus (kručinka olšolistá), Kt</t>
  </si>
  <si>
    <t>Ligustrum vulgare (ptačí zob obecný), Kt</t>
  </si>
  <si>
    <t>Lonicera xylosteum (zimolez pýřitý), Kt</t>
  </si>
  <si>
    <t>Viburnum opulus (kalina obecná), Kt</t>
  </si>
  <si>
    <t>Acer ginnala (javor ginala) KTS, Zb</t>
  </si>
  <si>
    <t>Quercus petraea (dub zimní) VK, Zb</t>
  </si>
  <si>
    <t>Sorbus aucuparia (jeřáb ptačí ) VK, Zb</t>
  </si>
  <si>
    <t>Crataegus laevigata (hloh jendosemenný) VK, Zb</t>
  </si>
  <si>
    <t>Sorbus aria (jeřáb muk) VK, Zb</t>
  </si>
  <si>
    <t>Viburnum lantana (kalina tušalaj), Kt</t>
  </si>
  <si>
    <t>Spiraea salicifolia (tavolník vrbolistý) Kt</t>
  </si>
  <si>
    <t>Crataegus monogyna (hloh jednosemenný) Kt</t>
  </si>
  <si>
    <t>Prunus padus (střemcha) VK, Zb</t>
  </si>
  <si>
    <t>Výsadby odrostků</t>
  </si>
  <si>
    <t>Výsadby stromů a keřů - ztížené podmínky - nepřístupný terén, svah do 1:1, nekvalitní půda</t>
  </si>
  <si>
    <t>Hloubení jam do 1 m3 s výměnou 50% ve svahu</t>
  </si>
  <si>
    <t>Hloubení jam do 0.05 m3 s výměnou 50% ve svahu</t>
  </si>
  <si>
    <t>Výsadba dřeviny s balem, ve svahu, při průměru balu do 80 cm</t>
  </si>
  <si>
    <t>Výsadba dřeviny s balem, ve svahu, při průměru balu do 20 cm</t>
  </si>
  <si>
    <t>Založení záhonu v zemině ve svahu</t>
  </si>
  <si>
    <t>Hloubení jam do 0125 m3 s výměnou 50% ve svahu do 1:1</t>
  </si>
  <si>
    <t>Výsadba dřeviny s balem, ve svahu, při průměru balu do 40 cm</t>
  </si>
  <si>
    <t>Ochrana vysazených soliterních keřů, jehličnatých odrostků a KTS repelentním nátěrem</t>
  </si>
  <si>
    <t xml:space="preserve">Kotvení dřeviny 2 kůly </t>
  </si>
  <si>
    <t>Chránička PE tubus 120 cm</t>
  </si>
  <si>
    <t>Zhotovení obalu kmene z rákosové rohože  nebo  PE chráničky</t>
  </si>
  <si>
    <t>Zřízení závlahové mísy a namulčování drcenou borkou nebo štěpkou ve svahu</t>
  </si>
  <si>
    <t>Jednotlivé stromy a odrostky</t>
  </si>
  <si>
    <t>INDIKÁTORY</t>
  </si>
  <si>
    <t>Celková plocha revitalizovaného území</t>
  </si>
  <si>
    <t>Počet ošetřovaných dřevin</t>
  </si>
  <si>
    <t>Lokalita Pod Sadem Míru a U Domoviny</t>
  </si>
  <si>
    <t xml:space="preserve">Výsadby stromů </t>
  </si>
  <si>
    <t>Výsadby keřů</t>
  </si>
  <si>
    <t>Tříletá následná péče stromy a solitery</t>
  </si>
  <si>
    <t>Tříletá následná péče keře</t>
  </si>
  <si>
    <t>Příprava půdy pro sadovnické úpravy vč. terénních úprav, modelace terénu - tj. zřízení plošky pro výsadbu s oddrnováním, odstranění buřeně,  a hrázkou ve svahu v nepřístupném terénu</t>
  </si>
  <si>
    <t xml:space="preserve">Skládka biologického nebo komunálního odpadu </t>
  </si>
  <si>
    <t>Chemické odplevelení před založením kultury</t>
  </si>
  <si>
    <t>Přihnojení startovacím hnojivem</t>
  </si>
  <si>
    <t xml:space="preserve">Obdělání půdy válením </t>
  </si>
  <si>
    <t>Ošetření trávníku po založení s dosevem</t>
  </si>
  <si>
    <t>Herbicid eko pro celoplošnou přípravu stanoviště pro trávník</t>
  </si>
  <si>
    <t>Hnojivo startovací trávníkové 0,05kg/m2</t>
  </si>
  <si>
    <t>Travní směs květnatá luční domácí provenience regionální dle PD 0,01 kg/m2</t>
  </si>
  <si>
    <t>CELKEM TRÁVNÍKY</t>
  </si>
  <si>
    <t>Trávníky založení na rekultivovaných plochách včetně terénních modelací ve svahu do 1:2</t>
  </si>
  <si>
    <t>Založení trávníku bylinotravního výsevem ve svahu</t>
  </si>
  <si>
    <t>Trávníky</t>
  </si>
  <si>
    <t>Trávníky bylinné zakládané</t>
  </si>
  <si>
    <t xml:space="preserve">Příprava půdy pro sadovnické úpravy včetně terénních úprav - plošná modelace, zásyp po odstraněných kořenech náletových dřevin, </t>
  </si>
  <si>
    <t>Kosení trávníku ve svahu 1x</t>
  </si>
  <si>
    <t>Zakládané trávníky ve svahu s terénními úpravami</t>
  </si>
  <si>
    <t>20% u dřevin s plochou koruny  51-100 m2</t>
  </si>
  <si>
    <t>20% u dřevin s plochou koruny 51-100 m2</t>
  </si>
  <si>
    <t>20% u dřevin s plochou koruny 101-200 m2</t>
  </si>
  <si>
    <t>20% u dřevin s plochou koruny  101-200 m2</t>
  </si>
  <si>
    <t>15/11661</t>
  </si>
  <si>
    <t>19/18190</t>
  </si>
  <si>
    <t>VII.</t>
  </si>
  <si>
    <t>VIII.</t>
  </si>
  <si>
    <t>IV.</t>
  </si>
  <si>
    <t>Acer campestre (javor babyka) Kt</t>
  </si>
  <si>
    <t>Prunus cerasifera (třešeň ptáčnice)  Kt</t>
  </si>
  <si>
    <t>Quercus robur (dub letní)  Kt</t>
  </si>
  <si>
    <t>Tilia cordata (lípa srdčitá) Kt</t>
  </si>
  <si>
    <t>Ulmus carpinifolia (jilm habrolistý)  Kt</t>
  </si>
  <si>
    <t>Acer pseudoplatanus (javor klen)  Kt</t>
  </si>
  <si>
    <t>Carpinus betulus (habr obecný)  Kt</t>
  </si>
  <si>
    <t>Fraxinus excelsior (jasan ztepilý)  Kt</t>
  </si>
  <si>
    <t>Abies alba (jedle bělokorá), Kt</t>
  </si>
  <si>
    <t>Odrostky listnaté kt 120/150</t>
  </si>
  <si>
    <t>Odrostky jehličnaté kt 120/150</t>
  </si>
  <si>
    <t>Soliterní a vzrůstné keře kt 6080</t>
  </si>
  <si>
    <t>Stromy listnaté soliterní VK Zb 14/16</t>
  </si>
  <si>
    <t>Stromy listnaté soliterní KTS Zb 125/150</t>
  </si>
  <si>
    <t>Rekultivace a likvidace nefunkčních prvků, odvoz dřevní hmoty, frézování</t>
  </si>
  <si>
    <t>Vedlejší rozpočtové náklady - část nezpůsobilých</t>
  </si>
  <si>
    <t>X</t>
  </si>
  <si>
    <t>Dle NNO srovnatelná položka k výše uvedeným dřevinám : Listnatý (nad 120 cm) OK 4-8cm, rozvětvený, s balem - druh výsadby 9</t>
  </si>
  <si>
    <t>Dle NNO srovnatelná položka k výše uvedeným dřevinám : Jehličnany 100 a více cm, s balem - duh výsadby 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</si>
</sst>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###0;###0"/>
    <numFmt numFmtId="177" formatCode="#,##0;#,##0"/>
    <numFmt numFmtId="178" formatCode="0.000"/>
    <numFmt numFmtId="179" formatCode="#,##0.00\ _K_č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2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11"/>
      <color indexed="8"/>
      <name val="Arial Narrow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166" applyFont="1" applyAlignment="1">
      <alignment vertical="center"/>
      <protection/>
    </xf>
    <xf numFmtId="0" fontId="9" fillId="0" borderId="0" xfId="173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161" applyFont="1" applyBorder="1" applyAlignment="1">
      <alignment horizontal="center" vertical="center" wrapText="1"/>
      <protection/>
    </xf>
    <xf numFmtId="0" fontId="6" fillId="0" borderId="10" xfId="161" applyFont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4" fontId="6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74" fontId="3" fillId="0" borderId="0" xfId="66" applyNumberFormat="1" applyFont="1" applyAlignment="1">
      <alignment vertical="center"/>
    </xf>
    <xf numFmtId="174" fontId="3" fillId="0" borderId="0" xfId="66" applyNumberFormat="1" applyFont="1" applyBorder="1" applyAlignment="1">
      <alignment vertical="center"/>
    </xf>
    <xf numFmtId="174" fontId="3" fillId="0" borderId="0" xfId="0" applyNumberFormat="1" applyFont="1" applyBorder="1" applyAlignment="1">
      <alignment vertical="center"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17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0" xfId="173" applyFont="1" applyFill="1" applyBorder="1">
      <alignment/>
      <protection/>
    </xf>
    <xf numFmtId="0" fontId="7" fillId="0" borderId="0" xfId="173" applyFont="1" applyFill="1" applyBorder="1" applyAlignment="1">
      <alignment horizontal="center"/>
      <protection/>
    </xf>
    <xf numFmtId="0" fontId="6" fillId="0" borderId="0" xfId="161" applyFont="1" applyAlignment="1">
      <alignment vertical="center"/>
      <protection/>
    </xf>
    <xf numFmtId="0" fontId="6" fillId="0" borderId="10" xfId="161" applyFont="1" applyBorder="1" applyAlignment="1">
      <alignment horizontal="left" vertical="center" wrapText="1"/>
      <protection/>
    </xf>
    <xf numFmtId="0" fontId="5" fillId="0" borderId="0" xfId="173" applyFont="1" applyFill="1" applyBorder="1" applyAlignment="1">
      <alignment horizontal="left"/>
      <protection/>
    </xf>
    <xf numFmtId="0" fontId="8" fillId="0" borderId="0" xfId="161" applyFont="1">
      <alignment/>
      <protection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17" fontId="6" fillId="0" borderId="10" xfId="0" applyNumberFormat="1" applyFont="1" applyFill="1" applyBorder="1" applyAlignment="1">
      <alignment vertical="center" wrapText="1"/>
    </xf>
    <xf numFmtId="0" fontId="6" fillId="0" borderId="10" xfId="161" applyFont="1" applyBorder="1" applyAlignment="1">
      <alignment horizontal="center" vertical="center"/>
      <protection/>
    </xf>
    <xf numFmtId="2" fontId="6" fillId="0" borderId="10" xfId="161" applyNumberFormat="1" applyFont="1" applyBorder="1" applyAlignment="1">
      <alignment vertical="center"/>
      <protection/>
    </xf>
    <xf numFmtId="2" fontId="6" fillId="0" borderId="10" xfId="161" applyNumberFormat="1" applyFont="1" applyBorder="1" applyAlignment="1">
      <alignment vertical="center" wrapText="1"/>
      <protection/>
    </xf>
    <xf numFmtId="0" fontId="9" fillId="0" borderId="10" xfId="161" applyFont="1" applyBorder="1" applyAlignment="1">
      <alignment vertical="center" wrapText="1"/>
      <protection/>
    </xf>
    <xf numFmtId="0" fontId="6" fillId="0" borderId="0" xfId="173" applyFont="1" applyFill="1" applyBorder="1">
      <alignment/>
      <protection/>
    </xf>
    <xf numFmtId="0" fontId="6" fillId="0" borderId="0" xfId="173" applyFont="1" applyFill="1" applyBorder="1" applyAlignment="1">
      <alignment horizontal="center"/>
      <protection/>
    </xf>
    <xf numFmtId="2" fontId="6" fillId="0" borderId="0" xfId="173" applyNumberFormat="1" applyFont="1" applyFill="1" applyBorder="1">
      <alignment/>
      <protection/>
    </xf>
    <xf numFmtId="0" fontId="9" fillId="0" borderId="0" xfId="173" applyFont="1" applyFill="1" applyBorder="1">
      <alignment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10" xfId="173" applyFont="1" applyFill="1" applyBorder="1" applyAlignment="1">
      <alignment horizontal="center" vertical="center"/>
      <protection/>
    </xf>
    <xf numFmtId="2" fontId="6" fillId="0" borderId="10" xfId="173" applyNumberFormat="1" applyFont="1" applyFill="1" applyBorder="1" applyAlignment="1">
      <alignment vertical="center"/>
      <protection/>
    </xf>
    <xf numFmtId="0" fontId="6" fillId="0" borderId="10" xfId="173" applyFont="1" applyFill="1" applyBorder="1" applyAlignment="1">
      <alignment vertical="center"/>
      <protection/>
    </xf>
    <xf numFmtId="2" fontId="6" fillId="0" borderId="10" xfId="173" applyNumberFormat="1" applyFont="1" applyFill="1" applyBorder="1" applyAlignment="1">
      <alignment horizontal="center" vertical="center"/>
      <protection/>
    </xf>
    <xf numFmtId="2" fontId="6" fillId="0" borderId="10" xfId="173" applyNumberFormat="1" applyFont="1" applyFill="1" applyBorder="1" applyAlignment="1" applyProtection="1">
      <alignment horizontal="center" vertical="center"/>
      <protection locked="0"/>
    </xf>
    <xf numFmtId="0" fontId="7" fillId="0" borderId="0" xfId="173" applyFont="1" applyFill="1" applyBorder="1" applyAlignment="1">
      <alignment horizontal="left"/>
      <protection/>
    </xf>
    <xf numFmtId="2" fontId="6" fillId="0" borderId="10" xfId="161" applyNumberFormat="1" applyFont="1" applyFill="1" applyBorder="1" applyAlignment="1" applyProtection="1">
      <alignment horizontal="right" vertical="center"/>
      <protection locked="0"/>
    </xf>
    <xf numFmtId="0" fontId="6" fillId="0" borderId="10" xfId="173" applyFont="1" applyFill="1" applyBorder="1" applyAlignment="1">
      <alignment vertical="center" wrapText="1"/>
      <protection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10" xfId="16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9" fillId="0" borderId="0" xfId="173" applyFont="1" applyFill="1" applyBorder="1" applyAlignment="1">
      <alignment vertical="center"/>
      <protection/>
    </xf>
    <xf numFmtId="0" fontId="13" fillId="0" borderId="10" xfId="173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2" fillId="0" borderId="0" xfId="161" applyFont="1" applyAlignment="1">
      <alignment vertical="center"/>
      <protection/>
    </xf>
    <xf numFmtId="0" fontId="18" fillId="0" borderId="0" xfId="0" applyFont="1" applyAlignment="1">
      <alignment vertical="center"/>
    </xf>
    <xf numFmtId="0" fontId="13" fillId="0" borderId="10" xfId="173" applyFont="1" applyFill="1" applyBorder="1" applyAlignment="1">
      <alignment horizontal="center"/>
      <protection/>
    </xf>
    <xf numFmtId="2" fontId="13" fillId="0" borderId="10" xfId="173" applyNumberFormat="1" applyFont="1" applyFill="1" applyBorder="1" applyAlignment="1">
      <alignment horizontal="center"/>
      <protection/>
    </xf>
    <xf numFmtId="0" fontId="2" fillId="0" borderId="0" xfId="161" applyFont="1">
      <alignment/>
      <protection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73" applyFont="1" applyFill="1" applyBorder="1" applyAlignment="1">
      <alignment horizontal="left"/>
      <protection/>
    </xf>
    <xf numFmtId="0" fontId="17" fillId="0" borderId="0" xfId="0" applyFont="1" applyAlignment="1">
      <alignment vertical="center"/>
    </xf>
    <xf numFmtId="0" fontId="8" fillId="0" borderId="0" xfId="1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2" fontId="67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6" fillId="0" borderId="11" xfId="173" applyFont="1" applyFill="1" applyBorder="1" applyAlignment="1">
      <alignment vertical="center"/>
      <protection/>
    </xf>
    <xf numFmtId="0" fontId="6" fillId="0" borderId="12" xfId="173" applyFont="1" applyFill="1" applyBorder="1" applyAlignment="1">
      <alignment horizontal="center" vertical="center"/>
      <protection/>
    </xf>
    <xf numFmtId="0" fontId="6" fillId="0" borderId="0" xfId="166" applyFont="1" applyFill="1" applyAlignment="1">
      <alignment vertical="center"/>
      <protection/>
    </xf>
    <xf numFmtId="0" fontId="3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1" fontId="6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7" fontId="6" fillId="0" borderId="0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9" xfId="173" applyFont="1" applyFill="1" applyBorder="1" applyAlignment="1">
      <alignment horizontal="center" vertical="center"/>
      <protection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173" applyFont="1" applyFill="1" applyBorder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6" fillId="0" borderId="0" xfId="173" applyFont="1" applyFill="1" applyBorder="1" applyAlignment="1">
      <alignment vertical="center"/>
      <protection/>
    </xf>
    <xf numFmtId="0" fontId="6" fillId="0" borderId="0" xfId="173" applyFont="1" applyFill="1" applyBorder="1" applyAlignment="1">
      <alignment horizontal="center" vertical="center"/>
      <protection/>
    </xf>
    <xf numFmtId="2" fontId="6" fillId="0" borderId="0" xfId="173" applyNumberFormat="1" applyFont="1" applyFill="1" applyBorder="1" applyAlignment="1">
      <alignment vertical="center"/>
      <protection/>
    </xf>
    <xf numFmtId="0" fontId="6" fillId="0" borderId="12" xfId="173" applyFont="1" applyFill="1" applyBorder="1" applyAlignment="1">
      <alignment vertical="center"/>
      <protection/>
    </xf>
    <xf numFmtId="0" fontId="6" fillId="0" borderId="17" xfId="173" applyFont="1" applyFill="1" applyBorder="1" applyAlignment="1">
      <alignment vertical="center"/>
      <protection/>
    </xf>
    <xf numFmtId="0" fontId="9" fillId="0" borderId="15" xfId="173" applyFont="1" applyFill="1" applyBorder="1" applyAlignment="1">
      <alignment vertical="center"/>
      <protection/>
    </xf>
    <xf numFmtId="0" fontId="69" fillId="0" borderId="13" xfId="173" applyFont="1" applyFill="1" applyBorder="1" applyAlignment="1">
      <alignment vertical="center"/>
      <protection/>
    </xf>
    <xf numFmtId="0" fontId="69" fillId="0" borderId="13" xfId="173" applyFont="1" applyFill="1" applyBorder="1" applyAlignment="1">
      <alignment horizontal="center" vertical="center"/>
      <protection/>
    </xf>
    <xf numFmtId="0" fontId="6" fillId="0" borderId="0" xfId="161" applyFont="1">
      <alignment/>
      <protection/>
    </xf>
    <xf numFmtId="2" fontId="6" fillId="0" borderId="10" xfId="161" applyNumberFormat="1" applyFont="1" applyFill="1" applyBorder="1" applyAlignment="1" applyProtection="1">
      <alignment horizontal="right" vertical="center"/>
      <protection/>
    </xf>
    <xf numFmtId="0" fontId="6" fillId="0" borderId="20" xfId="161" applyFont="1" applyBorder="1" applyAlignment="1">
      <alignment horizontal="left" vertical="center" wrapText="1"/>
      <protection/>
    </xf>
    <xf numFmtId="0" fontId="6" fillId="0" borderId="20" xfId="161" applyFont="1" applyBorder="1" applyAlignment="1">
      <alignment horizontal="center" vertical="center"/>
      <protection/>
    </xf>
    <xf numFmtId="2" fontId="6" fillId="0" borderId="20" xfId="161" applyNumberFormat="1" applyFont="1" applyBorder="1" applyAlignment="1">
      <alignment vertical="center"/>
      <protection/>
    </xf>
    <xf numFmtId="2" fontId="0" fillId="0" borderId="0" xfId="0" applyNumberFormat="1" applyAlignment="1">
      <alignment/>
    </xf>
    <xf numFmtId="0" fontId="6" fillId="0" borderId="21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49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164" applyFont="1">
      <alignment/>
      <protection/>
    </xf>
    <xf numFmtId="0" fontId="3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174" fontId="6" fillId="33" borderId="0" xfId="0" applyNumberFormat="1" applyFont="1" applyFill="1" applyAlignment="1">
      <alignment vertical="center"/>
    </xf>
    <xf numFmtId="174" fontId="3" fillId="33" borderId="0" xfId="66" applyNumberFormat="1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11" fillId="0" borderId="0" xfId="164" applyFont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163" applyFont="1" applyFill="1" applyBorder="1" applyAlignment="1">
      <alignment wrapText="1"/>
      <protection/>
    </xf>
    <xf numFmtId="0" fontId="7" fillId="0" borderId="10" xfId="1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3" fillId="0" borderId="0" xfId="170" applyFont="1" applyFill="1" applyBorder="1" applyAlignment="1">
      <alignment wrapText="1"/>
      <protection/>
    </xf>
    <xf numFmtId="0" fontId="3" fillId="0" borderId="0" xfId="17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" fillId="0" borderId="10" xfId="170" applyFont="1" applyBorder="1" applyAlignment="1">
      <alignment horizontal="center" vertical="center"/>
      <protection/>
    </xf>
    <xf numFmtId="0" fontId="3" fillId="0" borderId="10" xfId="170" applyFont="1" applyFill="1" applyBorder="1" applyAlignment="1">
      <alignment wrapText="1"/>
      <protection/>
    </xf>
    <xf numFmtId="0" fontId="3" fillId="0" borderId="10" xfId="170" applyFont="1" applyBorder="1" applyAlignment="1">
      <alignment horizontal="center" vertical="center"/>
      <protection/>
    </xf>
    <xf numFmtId="1" fontId="3" fillId="0" borderId="10" xfId="170" applyNumberFormat="1" applyFont="1" applyBorder="1" applyAlignment="1">
      <alignment horizontal="center" vertical="center"/>
      <protection/>
    </xf>
    <xf numFmtId="1" fontId="7" fillId="0" borderId="10" xfId="170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2" fontId="3" fillId="0" borderId="10" xfId="66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174" fontId="9" fillId="0" borderId="10" xfId="66" applyNumberFormat="1" applyFont="1" applyFill="1" applyBorder="1" applyAlignment="1" applyProtection="1">
      <alignment horizontal="right" vertical="center"/>
      <protection locked="0"/>
    </xf>
    <xf numFmtId="2" fontId="6" fillId="0" borderId="10" xfId="0" applyNumberFormat="1" applyFont="1" applyBorder="1" applyAlignment="1">
      <alignment vertical="center"/>
    </xf>
    <xf numFmtId="2" fontId="6" fillId="0" borderId="10" xfId="161" applyNumberFormat="1" applyFont="1" applyBorder="1" applyAlignment="1">
      <alignment horizontal="right" vertical="center" wrapText="1"/>
      <protection/>
    </xf>
    <xf numFmtId="2" fontId="6" fillId="0" borderId="10" xfId="161" applyNumberFormat="1" applyFont="1" applyBorder="1" applyAlignment="1">
      <alignment horizontal="right" vertical="center"/>
      <protection/>
    </xf>
    <xf numFmtId="0" fontId="6" fillId="0" borderId="10" xfId="161" applyFont="1" applyFill="1" applyBorder="1" applyAlignment="1">
      <alignment vertical="center" wrapText="1"/>
      <protection/>
    </xf>
    <xf numFmtId="0" fontId="6" fillId="0" borderId="10" xfId="161" applyFont="1" applyFill="1" applyBorder="1" applyAlignment="1">
      <alignment horizontal="center" vertical="center"/>
      <protection/>
    </xf>
    <xf numFmtId="0" fontId="9" fillId="0" borderId="10" xfId="161" applyFont="1" applyFill="1" applyBorder="1" applyAlignment="1">
      <alignment vertical="center" wrapText="1"/>
      <protection/>
    </xf>
    <xf numFmtId="170" fontId="6" fillId="0" borderId="10" xfId="161" applyNumberFormat="1" applyFont="1" applyFill="1" applyBorder="1" applyAlignment="1">
      <alignment horizontal="right" vertical="center"/>
      <protection/>
    </xf>
    <xf numFmtId="171" fontId="6" fillId="0" borderId="10" xfId="161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6" fillId="0" borderId="0" xfId="161" applyFont="1" applyFill="1" applyAlignment="1">
      <alignment vertical="center"/>
      <protection/>
    </xf>
    <xf numFmtId="0" fontId="49" fillId="0" borderId="0" xfId="0" applyFont="1" applyFill="1" applyBorder="1" applyAlignment="1">
      <alignment/>
    </xf>
    <xf numFmtId="0" fontId="71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3" fillId="0" borderId="0" xfId="164" applyFont="1" applyFill="1" applyBorder="1" applyAlignment="1">
      <alignment horizontal="left" vertical="center" wrapText="1"/>
      <protection/>
    </xf>
    <xf numFmtId="0" fontId="72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" fontId="69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" fontId="72" fillId="0" borderId="0" xfId="0" applyNumberFormat="1" applyFont="1" applyFill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6" fillId="0" borderId="0" xfId="0" applyFont="1" applyAlignment="1">
      <alignment horizontal="left"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 wrapText="1"/>
    </xf>
    <xf numFmtId="2" fontId="3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0" xfId="173" applyNumberFormat="1" applyFont="1" applyFill="1" applyBorder="1" applyAlignment="1">
      <alignment vertical="center" wrapText="1"/>
      <protection/>
    </xf>
    <xf numFmtId="1" fontId="6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74" fontId="6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wrapText="1"/>
    </xf>
    <xf numFmtId="0" fontId="71" fillId="0" borderId="10" xfId="0" applyFont="1" applyBorder="1" applyAlignment="1">
      <alignment horizontal="center"/>
    </xf>
    <xf numFmtId="0" fontId="72" fillId="0" borderId="10" xfId="0" applyFont="1" applyFill="1" applyBorder="1" applyAlignment="1">
      <alignment wrapText="1"/>
    </xf>
    <xf numFmtId="0" fontId="72" fillId="0" borderId="10" xfId="16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4" fontId="7" fillId="0" borderId="12" xfId="66" applyNumberFormat="1" applyFont="1" applyBorder="1" applyAlignment="1">
      <alignment horizontal="right" vertical="center"/>
    </xf>
    <xf numFmtId="174" fontId="7" fillId="0" borderId="19" xfId="66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4" fontId="7" fillId="0" borderId="0" xfId="66" applyNumberFormat="1" applyFont="1" applyBorder="1" applyAlignment="1">
      <alignment horizontal="right" vertical="center"/>
    </xf>
    <xf numFmtId="174" fontId="7" fillId="0" borderId="18" xfId="66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174" fontId="7" fillId="33" borderId="12" xfId="66" applyNumberFormat="1" applyFont="1" applyFill="1" applyBorder="1" applyAlignment="1">
      <alignment horizontal="right" vertical="center"/>
    </xf>
    <xf numFmtId="174" fontId="7" fillId="33" borderId="19" xfId="66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174" fontId="7" fillId="33" borderId="0" xfId="66" applyNumberFormat="1" applyFont="1" applyFill="1" applyBorder="1" applyAlignment="1">
      <alignment horizontal="right" vertical="center"/>
    </xf>
    <xf numFmtId="174" fontId="7" fillId="33" borderId="18" xfId="66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174" fontId="7" fillId="33" borderId="13" xfId="0" applyNumberFormat="1" applyFont="1" applyFill="1" applyBorder="1" applyAlignment="1">
      <alignment horizontal="right" vertical="center"/>
    </xf>
    <xf numFmtId="174" fontId="7" fillId="33" borderId="16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4" fontId="7" fillId="0" borderId="13" xfId="0" applyNumberFormat="1" applyFont="1" applyBorder="1" applyAlignment="1">
      <alignment horizontal="right" vertical="center"/>
    </xf>
    <xf numFmtId="174" fontId="7" fillId="0" borderId="16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2" fillId="0" borderId="0" xfId="164" applyFont="1" applyFill="1" applyBorder="1" applyAlignment="1">
      <alignment horizontal="left" vertical="center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174" fontId="9" fillId="0" borderId="21" xfId="173" applyNumberFormat="1" applyFont="1" applyFill="1" applyBorder="1" applyAlignment="1">
      <alignment horizontal="right" vertical="center" wrapText="1"/>
      <protection/>
    </xf>
    <xf numFmtId="174" fontId="9" fillId="0" borderId="22" xfId="173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right" vertical="center" wrapText="1"/>
    </xf>
    <xf numFmtId="174" fontId="9" fillId="0" borderId="22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74" fontId="9" fillId="33" borderId="21" xfId="0" applyNumberFormat="1" applyFont="1" applyFill="1" applyBorder="1" applyAlignment="1">
      <alignment horizontal="right" vertical="center" wrapText="1"/>
    </xf>
    <xf numFmtId="174" fontId="9" fillId="33" borderId="22" xfId="0" applyNumberFormat="1" applyFont="1" applyFill="1" applyBorder="1" applyAlignment="1">
      <alignment horizontal="right" vertical="center" wrapText="1"/>
    </xf>
    <xf numFmtId="0" fontId="9" fillId="0" borderId="21" xfId="161" applyFont="1" applyBorder="1" applyAlignment="1">
      <alignment horizontal="left" vertical="center" wrapText="1"/>
      <protection/>
    </xf>
    <xf numFmtId="0" fontId="9" fillId="0" borderId="14" xfId="161" applyFont="1" applyBorder="1" applyAlignment="1">
      <alignment horizontal="left" vertical="center" wrapText="1"/>
      <protection/>
    </xf>
    <xf numFmtId="0" fontId="9" fillId="0" borderId="22" xfId="161" applyFont="1" applyBorder="1" applyAlignment="1">
      <alignment horizontal="left" vertical="center" wrapText="1"/>
      <protection/>
    </xf>
    <xf numFmtId="1" fontId="6" fillId="0" borderId="0" xfId="173" applyNumberFormat="1" applyFont="1" applyFill="1" applyBorder="1" applyAlignment="1">
      <alignment horizontal="center" vertical="center"/>
      <protection/>
    </xf>
    <xf numFmtId="1" fontId="6" fillId="0" borderId="18" xfId="173" applyNumberFormat="1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74" fontId="9" fillId="0" borderId="14" xfId="114" applyNumberFormat="1" applyFont="1" applyBorder="1" applyAlignment="1">
      <alignment horizontal="right" vertical="center" wrapText="1"/>
    </xf>
    <xf numFmtId="174" fontId="9" fillId="0" borderId="22" xfId="114" applyNumberFormat="1" applyFont="1" applyBorder="1" applyAlignment="1">
      <alignment horizontal="right" vertical="center" wrapText="1"/>
    </xf>
    <xf numFmtId="44" fontId="9" fillId="0" borderId="21" xfId="66" applyFont="1" applyFill="1" applyBorder="1" applyAlignment="1">
      <alignment horizontal="center" vertical="center" wrapText="1"/>
    </xf>
    <xf numFmtId="44" fontId="9" fillId="0" borderId="22" xfId="66" applyFont="1" applyFill="1" applyBorder="1" applyAlignment="1">
      <alignment horizontal="center" vertical="center" wrapText="1"/>
    </xf>
    <xf numFmtId="0" fontId="69" fillId="0" borderId="13" xfId="173" applyFont="1" applyFill="1" applyBorder="1" applyAlignment="1">
      <alignment horizontal="center" vertical="center"/>
      <protection/>
    </xf>
    <xf numFmtId="0" fontId="69" fillId="0" borderId="16" xfId="173" applyFont="1" applyFill="1" applyBorder="1" applyAlignment="1">
      <alignment horizontal="center" vertical="center"/>
      <protection/>
    </xf>
    <xf numFmtId="0" fontId="9" fillId="0" borderId="0" xfId="173" applyFont="1" applyFill="1" applyBorder="1" applyAlignment="1">
      <alignment horizontal="left" vertical="center"/>
      <protection/>
    </xf>
    <xf numFmtId="0" fontId="6" fillId="0" borderId="0" xfId="173" applyFont="1" applyFill="1" applyBorder="1" applyAlignment="1">
      <alignment horizontal="center" vertical="center"/>
      <protection/>
    </xf>
    <xf numFmtId="0" fontId="6" fillId="0" borderId="18" xfId="173" applyFont="1" applyFill="1" applyBorder="1" applyAlignment="1">
      <alignment horizontal="center" vertical="center"/>
      <protection/>
    </xf>
    <xf numFmtId="0" fontId="68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0" xfId="0" applyFont="1" applyFill="1" applyBorder="1" applyAlignment="1">
      <alignment wrapText="1"/>
    </xf>
  </cellXfs>
  <cellStyles count="1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2 2" xfId="36"/>
    <cellStyle name="Čárka 2 2 2" xfId="37"/>
    <cellStyle name="Čárka 2 2 2 2" xfId="38"/>
    <cellStyle name="Čárka 2 2 3" xfId="39"/>
    <cellStyle name="Čárka 2 3" xfId="40"/>
    <cellStyle name="Čárka 2 3 2" xfId="41"/>
    <cellStyle name="Čárka 2 4" xfId="42"/>
    <cellStyle name="Čárka 3" xfId="43"/>
    <cellStyle name="Čárka 3 2" xfId="44"/>
    <cellStyle name="Čárka 3 2 2" xfId="45"/>
    <cellStyle name="Čárka 3 3" xfId="46"/>
    <cellStyle name="Čárka 3 3 2" xfId="47"/>
    <cellStyle name="Čárka 3 4" xfId="48"/>
    <cellStyle name="Čárka 4" xfId="49"/>
    <cellStyle name="Čárka 4 2" xfId="50"/>
    <cellStyle name="Čárka 4 2 2" xfId="51"/>
    <cellStyle name="Čárka 4 3" xfId="52"/>
    <cellStyle name="Čárka 4 3 2" xfId="53"/>
    <cellStyle name="Čárka 4 4" xfId="54"/>
    <cellStyle name="Čárka 5" xfId="55"/>
    <cellStyle name="Čárka 5 2" xfId="56"/>
    <cellStyle name="Čárka 6" xfId="57"/>
    <cellStyle name="Čárka 6 2" xfId="58"/>
    <cellStyle name="Čárka 7" xfId="59"/>
    <cellStyle name="Čárka 7 2" xfId="60"/>
    <cellStyle name="Comma [0]" xfId="61"/>
    <cellStyle name="Hyperlink" xfId="62"/>
    <cellStyle name="Chybně" xfId="63"/>
    <cellStyle name="Kontrolní buňka" xfId="64"/>
    <cellStyle name="Currency" xfId="65"/>
    <cellStyle name="Měna 2" xfId="66"/>
    <cellStyle name="Měna 2 2" xfId="67"/>
    <cellStyle name="Měna 2 2 2" xfId="68"/>
    <cellStyle name="Měna 2 2 2 2" xfId="69"/>
    <cellStyle name="Měna 2 2 3" xfId="70"/>
    <cellStyle name="Měna 2 2 3 2" xfId="71"/>
    <cellStyle name="Měna 2 2 4" xfId="72"/>
    <cellStyle name="Měna 2 3" xfId="73"/>
    <cellStyle name="Měna 2 3 2" xfId="74"/>
    <cellStyle name="Měna 2 3 2 2" xfId="75"/>
    <cellStyle name="Měna 2 3 3" xfId="76"/>
    <cellStyle name="Měna 2 3 3 2" xfId="77"/>
    <cellStyle name="Měna 2 3 4" xfId="78"/>
    <cellStyle name="Měna 2 4" xfId="79"/>
    <cellStyle name="Měna 2 4 2" xfId="80"/>
    <cellStyle name="Měna 2 4 2 2" xfId="81"/>
    <cellStyle name="Měna 2 4 3" xfId="82"/>
    <cellStyle name="Měna 2 5" xfId="83"/>
    <cellStyle name="Měna 2 5 2" xfId="84"/>
    <cellStyle name="Měna 2 6" xfId="85"/>
    <cellStyle name="Měna 2 6 2" xfId="86"/>
    <cellStyle name="Měna 2 7" xfId="87"/>
    <cellStyle name="Měna 3" xfId="88"/>
    <cellStyle name="Měna 3 2" xfId="89"/>
    <cellStyle name="Měna 3 2 2" xfId="90"/>
    <cellStyle name="Měna 3 2 2 2" xfId="91"/>
    <cellStyle name="Měna 3 2 3" xfId="92"/>
    <cellStyle name="Měna 3 2 3 2" xfId="93"/>
    <cellStyle name="Měna 3 2 4" xfId="94"/>
    <cellStyle name="Měna 3 3" xfId="95"/>
    <cellStyle name="Měna 3 3 2" xfId="96"/>
    <cellStyle name="Měna 3 3 2 2" xfId="97"/>
    <cellStyle name="Měna 3 3 3" xfId="98"/>
    <cellStyle name="Měna 3 4" xfId="99"/>
    <cellStyle name="Měna 3 4 2" xfId="100"/>
    <cellStyle name="Měna 3 5" xfId="101"/>
    <cellStyle name="Měna 3 5 2" xfId="102"/>
    <cellStyle name="Měna 3 6" xfId="103"/>
    <cellStyle name="Měna 3 6 2" xfId="104"/>
    <cellStyle name="Měna 3 7" xfId="105"/>
    <cellStyle name="Měna 4" xfId="106"/>
    <cellStyle name="Měna 4 2" xfId="107"/>
    <cellStyle name="Měna 4 2 2" xfId="108"/>
    <cellStyle name="Měna 4 3" xfId="109"/>
    <cellStyle name="Měna 4 3 2" xfId="110"/>
    <cellStyle name="Měna 4 4" xfId="111"/>
    <cellStyle name="Měna 4 4 2" xfId="112"/>
    <cellStyle name="Měna 4 5" xfId="113"/>
    <cellStyle name="Měna 5" xfId="114"/>
    <cellStyle name="Měna 5 2" xfId="115"/>
    <cellStyle name="Měna 5 2 2" xfId="116"/>
    <cellStyle name="Měna 5 3" xfId="117"/>
    <cellStyle name="Měna 5 3 2" xfId="118"/>
    <cellStyle name="Měna 5 4" xfId="119"/>
    <cellStyle name="Měna 6" xfId="120"/>
    <cellStyle name="Měna 6 2" xfId="121"/>
    <cellStyle name="Měna 6 2 2" xfId="122"/>
    <cellStyle name="Měna 6 3" xfId="123"/>
    <cellStyle name="Měna 7" xfId="124"/>
    <cellStyle name="Měna 7 2" xfId="125"/>
    <cellStyle name="měny 3" xfId="126"/>
    <cellStyle name="měny 3 2" xfId="127"/>
    <cellStyle name="měny 3 2 2" xfId="128"/>
    <cellStyle name="měny 3 2 2 2" xfId="129"/>
    <cellStyle name="měny 3 2 2 2 2" xfId="130"/>
    <cellStyle name="měny 3 2 2 3" xfId="131"/>
    <cellStyle name="měny 3 2 3" xfId="132"/>
    <cellStyle name="měny 3 2 3 2" xfId="133"/>
    <cellStyle name="měny 3 2 4" xfId="134"/>
    <cellStyle name="měny 3 3" xfId="135"/>
    <cellStyle name="měny 3 3 2" xfId="136"/>
    <cellStyle name="měny 3 3 2 2" xfId="137"/>
    <cellStyle name="měny 3 3 3" xfId="138"/>
    <cellStyle name="měny 3 4" xfId="139"/>
    <cellStyle name="měny 3 4 2" xfId="140"/>
    <cellStyle name="měny 3 4 2 2" xfId="141"/>
    <cellStyle name="měny 3 4 3" xfId="142"/>
    <cellStyle name="měny 3 5" xfId="143"/>
    <cellStyle name="měny 3 5 2" xfId="144"/>
    <cellStyle name="měny 3 5 2 2" xfId="145"/>
    <cellStyle name="měny 3 5 3" xfId="146"/>
    <cellStyle name="měny 3 6" xfId="147"/>
    <cellStyle name="měny 3 6 2" xfId="148"/>
    <cellStyle name="měny 3 7" xfId="149"/>
    <cellStyle name="měny 3 7 2" xfId="150"/>
    <cellStyle name="měny 3 8" xfId="151"/>
    <cellStyle name="Currency [0]" xfId="152"/>
    <cellStyle name="Nadpis 1" xfId="153"/>
    <cellStyle name="Nadpis 2" xfId="154"/>
    <cellStyle name="Nadpis 3" xfId="155"/>
    <cellStyle name="Nadpis 4" xfId="156"/>
    <cellStyle name="Název" xfId="157"/>
    <cellStyle name="Neutrální" xfId="158"/>
    <cellStyle name="Normální 10" xfId="159"/>
    <cellStyle name="Normální 11" xfId="160"/>
    <cellStyle name="normální 2" xfId="161"/>
    <cellStyle name="normální 2 2" xfId="162"/>
    <cellStyle name="normální 3" xfId="163"/>
    <cellStyle name="normální 4" xfId="164"/>
    <cellStyle name="normální 4 2" xfId="165"/>
    <cellStyle name="normální 5" xfId="166"/>
    <cellStyle name="normální 5 2" xfId="167"/>
    <cellStyle name="Normální 6" xfId="168"/>
    <cellStyle name="Normální 6 2" xfId="169"/>
    <cellStyle name="normální 7" xfId="170"/>
    <cellStyle name="normální 8" xfId="171"/>
    <cellStyle name="Normální 9" xfId="172"/>
    <cellStyle name="normální_List1" xfId="173"/>
    <cellStyle name="Followed Hyperlink" xfId="174"/>
    <cellStyle name="Poznámka" xfId="175"/>
    <cellStyle name="Percent" xfId="176"/>
    <cellStyle name="Propojená buňka" xfId="177"/>
    <cellStyle name="Správně" xfId="178"/>
    <cellStyle name="Text upozornění" xfId="179"/>
    <cellStyle name="Vstup" xfId="180"/>
    <cellStyle name="Výpočet" xfId="181"/>
    <cellStyle name="Výstup" xfId="182"/>
    <cellStyle name="Vysvětlující text" xfId="183"/>
    <cellStyle name="Zvýraznění 1" xfId="184"/>
    <cellStyle name="Zvýraznění 2" xfId="185"/>
    <cellStyle name="Zvýraznění 3" xfId="186"/>
    <cellStyle name="Zvýraznění 4" xfId="187"/>
    <cellStyle name="Zvýraznění 5" xfId="188"/>
    <cellStyle name="Zvýraznění 6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4.57421875" style="6" customWidth="1"/>
    <col min="2" max="2" width="48.140625" style="6" customWidth="1"/>
    <col min="3" max="3" width="7.8515625" style="6" customWidth="1"/>
    <col min="4" max="4" width="4.8515625" style="6" customWidth="1"/>
    <col min="5" max="5" width="17.28125" style="6" customWidth="1"/>
    <col min="6" max="6" width="9.140625" style="6" customWidth="1"/>
    <col min="7" max="7" width="13.421875" style="6" bestFit="1" customWidth="1"/>
    <col min="8" max="16384" width="9.140625" style="6" customWidth="1"/>
  </cols>
  <sheetData>
    <row r="1" spans="1:249" s="127" customFormat="1" ht="25.5" customHeight="1">
      <c r="A1" s="272" t="s">
        <v>155</v>
      </c>
      <c r="B1" s="273"/>
      <c r="C1" s="273"/>
      <c r="D1" s="27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</row>
    <row r="2" spans="1:249" s="127" customFormat="1" ht="16.5">
      <c r="A2" s="274" t="s">
        <v>220</v>
      </c>
      <c r="B2" s="274"/>
      <c r="C2" s="274"/>
      <c r="D2" s="274"/>
      <c r="E2" s="274"/>
      <c r="F2" s="27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</row>
    <row r="3" spans="1:249" s="127" customFormat="1" ht="16.5">
      <c r="A3" s="128"/>
      <c r="B3" s="128"/>
      <c r="C3" s="128"/>
      <c r="D3" s="128"/>
      <c r="E3" s="128"/>
      <c r="F3" s="12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</row>
    <row r="4" spans="1:249" s="127" customFormat="1" ht="16.5">
      <c r="A4" s="274" t="s">
        <v>156</v>
      </c>
      <c r="B4" s="274"/>
      <c r="C4" s="274"/>
      <c r="D4" s="274"/>
      <c r="E4" s="274"/>
      <c r="F4" s="27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6" s="5" customFormat="1" ht="15.75">
      <c r="A5" s="281"/>
      <c r="B5" s="281"/>
      <c r="C5" s="281"/>
      <c r="D5" s="281"/>
      <c r="E5" s="281"/>
      <c r="F5" s="281"/>
    </row>
    <row r="6" spans="1:251" ht="16.5">
      <c r="A6" s="4" t="s">
        <v>13</v>
      </c>
      <c r="B6" s="3"/>
      <c r="C6" s="3"/>
      <c r="D6" s="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5" ht="16.5">
      <c r="A7" s="9"/>
      <c r="B7" s="9"/>
      <c r="C7" s="2"/>
      <c r="D7" s="2"/>
      <c r="E7" s="2"/>
    </row>
    <row r="8" spans="1:234" s="8" customFormat="1" ht="16.5">
      <c r="A8" s="9" t="s">
        <v>27</v>
      </c>
      <c r="B8" s="9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</row>
    <row r="9" spans="1:234" s="8" customFormat="1" ht="16.5">
      <c r="A9" s="9"/>
      <c r="B9" s="9"/>
      <c r="C9" s="2"/>
      <c r="D9" s="2"/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s="8" customFormat="1" ht="16.5">
      <c r="A10" s="10" t="s">
        <v>39</v>
      </c>
      <c r="B10" s="11"/>
      <c r="C10" s="13"/>
      <c r="D10" s="35"/>
      <c r="E10" s="36">
        <v>0</v>
      </c>
      <c r="F10" s="11"/>
      <c r="G10" s="14"/>
      <c r="H10" s="14"/>
      <c r="I10" s="14"/>
      <c r="J10" s="14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</row>
    <row r="11" spans="1:234" s="8" customFormat="1" ht="16.5">
      <c r="A11" s="10"/>
      <c r="B11" s="11"/>
      <c r="C11" s="13"/>
      <c r="D11" s="35"/>
      <c r="E11" s="36"/>
      <c r="F11" s="11"/>
      <c r="G11" s="14"/>
      <c r="H11" s="14"/>
      <c r="I11" s="14"/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</row>
    <row r="12" spans="1:234" s="8" customFormat="1" ht="16.5">
      <c r="A12" s="10" t="s">
        <v>40</v>
      </c>
      <c r="B12" s="11"/>
      <c r="C12" s="13"/>
      <c r="D12" s="35"/>
      <c r="E12" s="36">
        <v>0</v>
      </c>
      <c r="F12" s="11"/>
      <c r="G12" s="14"/>
      <c r="H12" s="14"/>
      <c r="I12" s="14"/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</row>
    <row r="13" spans="1:234" s="8" customFormat="1" ht="16.5">
      <c r="A13" s="10"/>
      <c r="B13" s="11"/>
      <c r="C13" s="13"/>
      <c r="D13" s="35"/>
      <c r="E13" s="36"/>
      <c r="F13" s="11"/>
      <c r="G13" s="14"/>
      <c r="H13" s="14"/>
      <c r="I13" s="14"/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</row>
    <row r="14" spans="1:234" s="8" customFormat="1" ht="16.5">
      <c r="A14" s="19" t="s">
        <v>237</v>
      </c>
      <c r="B14" s="12"/>
      <c r="C14" s="20"/>
      <c r="D14" s="21"/>
      <c r="E14" s="37">
        <v>0</v>
      </c>
      <c r="F14" s="12"/>
      <c r="G14" s="22"/>
      <c r="H14" s="22"/>
      <c r="I14" s="22"/>
      <c r="J14" s="22"/>
      <c r="K14" s="2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</row>
    <row r="15" spans="1:234" s="8" customFormat="1" ht="16.5">
      <c r="A15" s="10"/>
      <c r="B15" s="11"/>
      <c r="C15" s="13"/>
      <c r="D15" s="35"/>
      <c r="E15" s="36">
        <v>0</v>
      </c>
      <c r="F15" s="11"/>
      <c r="G15" s="14"/>
      <c r="H15" s="14"/>
      <c r="I15" s="14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</row>
    <row r="16" spans="1:234" s="8" customFormat="1" ht="16.5">
      <c r="A16" s="19" t="s">
        <v>28</v>
      </c>
      <c r="B16" s="12"/>
      <c r="C16" s="20"/>
      <c r="D16" s="21"/>
      <c r="E16" s="37">
        <v>0</v>
      </c>
      <c r="F16" s="12"/>
      <c r="G16" s="22"/>
      <c r="H16" s="22"/>
      <c r="I16" s="22"/>
      <c r="J16" s="22"/>
      <c r="K16" s="2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</row>
    <row r="17" spans="1:234" s="8" customFormat="1" ht="16.5">
      <c r="A17" s="19"/>
      <c r="B17" s="12"/>
      <c r="C17" s="20"/>
      <c r="D17" s="21"/>
      <c r="E17" s="21"/>
      <c r="F17" s="12"/>
      <c r="G17" s="22"/>
      <c r="H17" s="22"/>
      <c r="I17" s="22"/>
      <c r="J17" s="22"/>
      <c r="K17" s="22"/>
      <c r="L17" s="22"/>
      <c r="M17" s="2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</row>
    <row r="18" spans="1:234" s="34" customFormat="1" ht="16.5">
      <c r="A18" s="19" t="s">
        <v>94</v>
      </c>
      <c r="B18" s="19"/>
      <c r="C18" s="62"/>
      <c r="D18" s="38"/>
      <c r="E18" s="38">
        <v>0</v>
      </c>
      <c r="F18" s="19"/>
      <c r="G18" s="23"/>
      <c r="H18" s="23"/>
      <c r="I18" s="23"/>
      <c r="J18" s="23"/>
      <c r="K18" s="23"/>
      <c r="L18" s="23"/>
      <c r="M18" s="2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</row>
    <row r="19" spans="1:234" s="8" customFormat="1" ht="16.5">
      <c r="A19" s="19"/>
      <c r="B19" s="12"/>
      <c r="C19" s="20"/>
      <c r="D19" s="21"/>
      <c r="E19" s="21"/>
      <c r="F19" s="12"/>
      <c r="G19" s="22"/>
      <c r="H19" s="22"/>
      <c r="I19" s="22"/>
      <c r="J19" s="22"/>
      <c r="K19" s="22"/>
      <c r="L19" s="22"/>
      <c r="M19" s="2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</row>
    <row r="20" spans="1:239" s="8" customFormat="1" ht="16.5">
      <c r="A20" s="19" t="s">
        <v>70</v>
      </c>
      <c r="B20" s="12"/>
      <c r="C20" s="20"/>
      <c r="D20" s="21"/>
      <c r="E20" s="38">
        <f>SUM(E8:E19)*0.03</f>
        <v>0</v>
      </c>
      <c r="F20" s="12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4" s="8" customFormat="1" ht="16.5">
      <c r="A21" s="19"/>
      <c r="B21" s="12"/>
      <c r="C21" s="20"/>
      <c r="D21" s="21"/>
      <c r="E21" s="21"/>
      <c r="F21" s="12"/>
      <c r="G21" s="2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</row>
    <row r="22" spans="1:234" s="8" customFormat="1" ht="16.5">
      <c r="A22" s="6"/>
      <c r="B22" s="6"/>
      <c r="C22" s="6"/>
      <c r="D22" s="39"/>
      <c r="E22" s="3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</row>
    <row r="23" spans="1:234" s="8" customFormat="1" ht="16.5">
      <c r="A23" s="24" t="s">
        <v>29</v>
      </c>
      <c r="B23" s="25"/>
      <c r="C23" s="25"/>
      <c r="D23" s="275">
        <f>SUM(E10:E20)</f>
        <v>0</v>
      </c>
      <c r="E23" s="27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</row>
    <row r="24" spans="1:234" s="8" customFormat="1" ht="16.5">
      <c r="A24" s="277" t="s">
        <v>30</v>
      </c>
      <c r="B24" s="278"/>
      <c r="C24" s="27"/>
      <c r="D24" s="279">
        <f>PRODUCT(D23,0.21)</f>
        <v>0</v>
      </c>
      <c r="E24" s="28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</row>
    <row r="25" spans="1:234" s="8" customFormat="1" ht="16.5">
      <c r="A25" s="292" t="s">
        <v>31</v>
      </c>
      <c r="B25" s="293"/>
      <c r="C25" s="28"/>
      <c r="D25" s="294">
        <f>SUM(D23:E24)</f>
        <v>0</v>
      </c>
      <c r="E25" s="29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</row>
    <row r="28" spans="1:251" s="118" customFormat="1" ht="16.5">
      <c r="A28" s="175" t="s">
        <v>168</v>
      </c>
      <c r="B28" s="176"/>
      <c r="C28" s="175"/>
      <c r="D28" s="175"/>
      <c r="E28" s="175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</row>
    <row r="29" spans="1:5" ht="16.5">
      <c r="A29" s="175"/>
      <c r="B29" s="175"/>
      <c r="C29" s="175"/>
      <c r="D29" s="175"/>
      <c r="E29" s="175"/>
    </row>
    <row r="30" spans="1:234" s="8" customFormat="1" ht="16.5">
      <c r="A30" s="177" t="s">
        <v>265</v>
      </c>
      <c r="B30" s="178"/>
      <c r="C30" s="179"/>
      <c r="D30" s="180"/>
      <c r="E30" s="181">
        <f>SUM('Asanace a arboristika'!E124:F124)</f>
        <v>0</v>
      </c>
      <c r="F30" s="11"/>
      <c r="G30" s="14"/>
      <c r="H30" s="14"/>
      <c r="I30" s="14"/>
      <c r="J30" s="14"/>
      <c r="K30" s="14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</row>
    <row r="31" spans="1:239" s="8" customFormat="1" ht="16.5">
      <c r="A31" s="262" t="s">
        <v>266</v>
      </c>
      <c r="B31" s="263"/>
      <c r="C31" s="264"/>
      <c r="D31" s="265"/>
      <c r="E31" s="266">
        <v>0</v>
      </c>
      <c r="F31" s="12"/>
      <c r="G31" s="2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</row>
    <row r="32" spans="1:234" s="8" customFormat="1" ht="16.5">
      <c r="A32" s="177"/>
      <c r="B32" s="178"/>
      <c r="C32" s="179"/>
      <c r="D32" s="180"/>
      <c r="E32" s="181"/>
      <c r="F32" s="11"/>
      <c r="G32" s="14"/>
      <c r="H32" s="14"/>
      <c r="I32" s="14"/>
      <c r="J32" s="14"/>
      <c r="K32" s="14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</row>
    <row r="33" spans="1:5" ht="16.5">
      <c r="A33" s="175"/>
      <c r="B33" s="175"/>
      <c r="C33" s="175"/>
      <c r="D33" s="175"/>
      <c r="E33" s="175"/>
    </row>
    <row r="34" spans="1:234" s="8" customFormat="1" ht="16.5">
      <c r="A34" s="182" t="s">
        <v>167</v>
      </c>
      <c r="B34" s="183"/>
      <c r="C34" s="183"/>
      <c r="D34" s="282">
        <f>SUM(E29:E33)</f>
        <v>0</v>
      </c>
      <c r="E34" s="28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</row>
    <row r="35" spans="1:234" s="8" customFormat="1" ht="16.5">
      <c r="A35" s="284" t="s">
        <v>30</v>
      </c>
      <c r="B35" s="285"/>
      <c r="C35" s="184"/>
      <c r="D35" s="286">
        <f>PRODUCT(D34,0.21)</f>
        <v>0</v>
      </c>
      <c r="E35" s="28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</row>
    <row r="36" spans="1:234" s="8" customFormat="1" ht="16.5">
      <c r="A36" s="288" t="s">
        <v>31</v>
      </c>
      <c r="B36" s="289"/>
      <c r="C36" s="185"/>
      <c r="D36" s="290">
        <f>SUM(D34:E35)</f>
        <v>0</v>
      </c>
      <c r="E36" s="29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</row>
    <row r="39" ht="16.5">
      <c r="E39" s="39"/>
    </row>
  </sheetData>
  <sheetProtection/>
  <mergeCells count="14">
    <mergeCell ref="D34:E34"/>
    <mergeCell ref="A35:B35"/>
    <mergeCell ref="D35:E35"/>
    <mergeCell ref="A36:B36"/>
    <mergeCell ref="D36:E36"/>
    <mergeCell ref="A4:F4"/>
    <mergeCell ref="A25:B25"/>
    <mergeCell ref="D25:E25"/>
    <mergeCell ref="A1:D1"/>
    <mergeCell ref="A2:F2"/>
    <mergeCell ref="D23:E23"/>
    <mergeCell ref="A24:B24"/>
    <mergeCell ref="D24:E24"/>
    <mergeCell ref="A5:F5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8.28125" style="79" customWidth="1"/>
    <col min="2" max="2" width="67.421875" style="79" customWidth="1"/>
    <col min="3" max="3" width="7.421875" style="79" customWidth="1"/>
    <col min="4" max="4" width="10.421875" style="79" customWidth="1"/>
    <col min="5" max="16384" width="9.140625" style="79" customWidth="1"/>
  </cols>
  <sheetData>
    <row r="1" spans="1:254" s="127" customFormat="1" ht="25.5" customHeight="1">
      <c r="A1" s="272" t="s">
        <v>155</v>
      </c>
      <c r="B1" s="273"/>
      <c r="C1" s="273"/>
      <c r="D1" s="27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s="127" customFormat="1" ht="16.5">
      <c r="A2" s="274" t="s">
        <v>220</v>
      </c>
      <c r="B2" s="274"/>
      <c r="C2" s="274"/>
      <c r="D2" s="274"/>
      <c r="E2" s="274"/>
      <c r="F2" s="27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s="127" customFormat="1" ht="16.5">
      <c r="A3" s="128"/>
      <c r="B3" s="128"/>
      <c r="C3" s="128"/>
      <c r="D3" s="128"/>
      <c r="E3" s="128"/>
      <c r="F3" s="12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254" s="127" customFormat="1" ht="16.5">
      <c r="A4" s="274" t="s">
        <v>156</v>
      </c>
      <c r="B4" s="274"/>
      <c r="C4" s="274"/>
      <c r="D4" s="274"/>
      <c r="E4" s="274"/>
      <c r="F4" s="27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pans="1:6" s="5" customFormat="1" ht="15.75">
      <c r="A5" s="281"/>
      <c r="B5" s="281"/>
      <c r="C5" s="281"/>
      <c r="D5" s="281"/>
      <c r="E5" s="281"/>
      <c r="F5" s="281"/>
    </row>
    <row r="6" spans="1:4" s="107" customFormat="1" ht="36" customHeight="1">
      <c r="A6" s="4" t="s">
        <v>72</v>
      </c>
      <c r="B6" s="3"/>
      <c r="C6" s="3"/>
      <c r="D6" s="3"/>
    </row>
    <row r="8" s="88" customFormat="1" ht="16.5">
      <c r="A8" s="88" t="s">
        <v>73</v>
      </c>
    </row>
    <row r="10" spans="1:5" s="109" customFormat="1" ht="15">
      <c r="A10" s="93" t="s">
        <v>4</v>
      </c>
      <c r="B10" s="93" t="s">
        <v>5</v>
      </c>
      <c r="C10" s="93" t="s">
        <v>6</v>
      </c>
      <c r="D10" s="93" t="s">
        <v>7</v>
      </c>
      <c r="E10" s="108"/>
    </row>
    <row r="11" spans="1:5" s="78" customFormat="1" ht="32.25" customHeight="1">
      <c r="A11" s="110">
        <v>1</v>
      </c>
      <c r="B11" s="18" t="s">
        <v>101</v>
      </c>
      <c r="C11" s="17" t="s">
        <v>43</v>
      </c>
      <c r="D11" s="80">
        <v>1</v>
      </c>
      <c r="E11" s="58"/>
    </row>
    <row r="12" spans="1:5" s="77" customFormat="1" ht="33.75" customHeight="1">
      <c r="A12" s="110">
        <v>2</v>
      </c>
      <c r="B12" s="87" t="s">
        <v>74</v>
      </c>
      <c r="C12" s="17" t="s">
        <v>43</v>
      </c>
      <c r="D12" s="80">
        <v>1</v>
      </c>
      <c r="E12" s="95"/>
    </row>
    <row r="13" spans="1:5" s="78" customFormat="1" ht="30.75" customHeight="1">
      <c r="A13" s="110">
        <v>3</v>
      </c>
      <c r="B13" s="18" t="s">
        <v>75</v>
      </c>
      <c r="C13" s="17" t="s">
        <v>43</v>
      </c>
      <c r="D13" s="80">
        <v>1</v>
      </c>
      <c r="E13" s="58"/>
    </row>
    <row r="14" spans="1:5" s="78" customFormat="1" ht="15.75" customHeight="1">
      <c r="A14" s="110">
        <v>4</v>
      </c>
      <c r="B14" s="18" t="s">
        <v>76</v>
      </c>
      <c r="C14" s="17" t="s">
        <v>43</v>
      </c>
      <c r="D14" s="80">
        <v>1</v>
      </c>
      <c r="E14" s="58"/>
    </row>
    <row r="15" spans="1:5" s="77" customFormat="1" ht="25.5">
      <c r="A15" s="110">
        <v>5</v>
      </c>
      <c r="B15" s="18" t="s">
        <v>77</v>
      </c>
      <c r="C15" s="17" t="s">
        <v>43</v>
      </c>
      <c r="D15" s="80">
        <v>1</v>
      </c>
      <c r="E15" s="95"/>
    </row>
    <row r="16" spans="1:5" s="78" customFormat="1" ht="21" customHeight="1">
      <c r="A16" s="110">
        <v>6</v>
      </c>
      <c r="B16" s="18" t="s">
        <v>78</v>
      </c>
      <c r="C16" s="17" t="s">
        <v>43</v>
      </c>
      <c r="D16" s="80">
        <v>1</v>
      </c>
      <c r="E16" s="58"/>
    </row>
    <row r="17" spans="1:4" s="77" customFormat="1" ht="32.25" customHeight="1">
      <c r="A17" s="110">
        <v>7</v>
      </c>
      <c r="B17" s="18" t="s">
        <v>79</v>
      </c>
      <c r="C17" s="17" t="s">
        <v>43</v>
      </c>
      <c r="D17" s="80">
        <v>1</v>
      </c>
    </row>
    <row r="18" spans="1:6" s="78" customFormat="1" ht="30" customHeight="1">
      <c r="A18" s="110">
        <v>8</v>
      </c>
      <c r="B18" s="18" t="s">
        <v>80</v>
      </c>
      <c r="C18" s="17" t="s">
        <v>43</v>
      </c>
      <c r="D18" s="80">
        <v>1</v>
      </c>
      <c r="E18" s="58"/>
      <c r="F18" s="111"/>
    </row>
    <row r="19" spans="1:5" s="77" customFormat="1" ht="21" customHeight="1">
      <c r="A19" s="110">
        <v>9</v>
      </c>
      <c r="B19" s="18" t="s">
        <v>81</v>
      </c>
      <c r="C19" s="17" t="s">
        <v>43</v>
      </c>
      <c r="D19" s="80">
        <v>1</v>
      </c>
      <c r="E19" s="95"/>
    </row>
    <row r="20" spans="1:5" s="77" customFormat="1" ht="29.25" customHeight="1">
      <c r="A20" s="110">
        <v>10</v>
      </c>
      <c r="B20" s="18" t="s">
        <v>82</v>
      </c>
      <c r="C20" s="17" t="s">
        <v>43</v>
      </c>
      <c r="D20" s="80">
        <v>1</v>
      </c>
      <c r="E20" s="95"/>
    </row>
    <row r="21" spans="1:5" s="77" customFormat="1" ht="16.5" customHeight="1">
      <c r="A21" s="110">
        <v>11</v>
      </c>
      <c r="B21" s="87" t="s">
        <v>83</v>
      </c>
      <c r="C21" s="17" t="s">
        <v>1</v>
      </c>
      <c r="D21" s="80">
        <v>1</v>
      </c>
      <c r="E21" s="95"/>
    </row>
    <row r="22" spans="1:5" s="77" customFormat="1" ht="29.25" customHeight="1">
      <c r="A22" s="110">
        <v>12</v>
      </c>
      <c r="B22" s="18" t="s">
        <v>84</v>
      </c>
      <c r="C22" s="17" t="s">
        <v>43</v>
      </c>
      <c r="D22" s="80">
        <v>1</v>
      </c>
      <c r="E22" s="95"/>
    </row>
  </sheetData>
  <sheetProtection/>
  <mergeCells count="4">
    <mergeCell ref="A1:D1"/>
    <mergeCell ref="A2:F2"/>
    <mergeCell ref="A5:F5"/>
    <mergeCell ref="A4:F4"/>
  </mergeCells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T126"/>
  <sheetViews>
    <sheetView zoomScale="110" zoomScaleNormal="110" workbookViewId="0" topLeftCell="A67">
      <selection activeCell="B80" sqref="B80"/>
    </sheetView>
  </sheetViews>
  <sheetFormatPr defaultColWidth="9.140625" defaultRowHeight="15"/>
  <cols>
    <col min="1" max="1" width="4.57421875" style="8" customWidth="1"/>
    <col min="2" max="2" width="64.421875" style="33" customWidth="1"/>
    <col min="3" max="3" width="5.57421875" style="8" customWidth="1"/>
    <col min="4" max="4" width="7.421875" style="8" customWidth="1"/>
    <col min="5" max="5" width="8.57421875" style="8" customWidth="1"/>
    <col min="6" max="6" width="10.8515625" style="8" customWidth="1"/>
    <col min="7" max="7" width="11.140625" style="238" customWidth="1"/>
    <col min="8" max="8" width="9.140625" style="8" customWidth="1"/>
    <col min="9" max="9" width="28.00390625" style="8" customWidth="1"/>
    <col min="10" max="16384" width="9.140625" style="8" customWidth="1"/>
  </cols>
  <sheetData>
    <row r="1" spans="1:254" s="127" customFormat="1" ht="25.5" customHeight="1">
      <c r="A1" s="272" t="s">
        <v>155</v>
      </c>
      <c r="B1" s="273"/>
      <c r="C1" s="273"/>
      <c r="D1" s="273"/>
      <c r="E1" s="34"/>
      <c r="F1" s="34"/>
      <c r="G1" s="237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s="127" customFormat="1" ht="16.5">
      <c r="A2" s="274" t="s">
        <v>220</v>
      </c>
      <c r="B2" s="274"/>
      <c r="C2" s="274"/>
      <c r="D2" s="274"/>
      <c r="E2" s="274"/>
      <c r="F2" s="274"/>
      <c r="G2" s="237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s="127" customFormat="1" ht="16.5">
      <c r="A3" s="128"/>
      <c r="B3" s="128"/>
      <c r="C3" s="128"/>
      <c r="D3" s="128"/>
      <c r="E3" s="128"/>
      <c r="F3" s="128"/>
      <c r="G3" s="237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254" s="127" customFormat="1" ht="16.5">
      <c r="A4" s="274" t="s">
        <v>156</v>
      </c>
      <c r="B4" s="274"/>
      <c r="C4" s="274"/>
      <c r="D4" s="274"/>
      <c r="E4" s="274"/>
      <c r="F4" s="274"/>
      <c r="G4" s="237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pans="1:7" s="144" customFormat="1" ht="15.75">
      <c r="A5" s="339"/>
      <c r="B5" s="339"/>
      <c r="C5" s="339"/>
      <c r="D5" s="339"/>
      <c r="E5" s="339"/>
      <c r="F5" s="339"/>
      <c r="G5" s="241"/>
    </row>
    <row r="6" spans="1:239" s="129" customFormat="1" ht="12.75">
      <c r="A6" s="4" t="s">
        <v>15</v>
      </c>
      <c r="B6" s="117"/>
      <c r="C6" s="7"/>
      <c r="D6" s="7"/>
      <c r="E6" s="7"/>
      <c r="F6" s="7"/>
      <c r="G6" s="23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ht="3.75" customHeight="1">
      <c r="A7" s="119"/>
    </row>
    <row r="8" ht="15" customHeight="1">
      <c r="A8" s="8" t="s">
        <v>0</v>
      </c>
    </row>
    <row r="9" spans="1:2" ht="3.75" customHeight="1">
      <c r="A9" s="121"/>
      <c r="B9" s="130"/>
    </row>
    <row r="10" spans="1:7" s="119" customFormat="1" ht="16.5" customHeight="1">
      <c r="A10" s="334" t="s">
        <v>64</v>
      </c>
      <c r="B10" s="335"/>
      <c r="C10" s="336" t="s">
        <v>1</v>
      </c>
      <c r="D10" s="336"/>
      <c r="E10" s="337">
        <v>67</v>
      </c>
      <c r="F10" s="338"/>
      <c r="G10" s="242"/>
    </row>
    <row r="11" spans="1:6" ht="12.75">
      <c r="A11" s="309" t="s">
        <v>42</v>
      </c>
      <c r="B11" s="310"/>
      <c r="C11" s="312" t="s">
        <v>1</v>
      </c>
      <c r="D11" s="312"/>
      <c r="E11" s="300">
        <v>17</v>
      </c>
      <c r="F11" s="301"/>
    </row>
    <row r="12" spans="1:9" s="119" customFormat="1" ht="12.75">
      <c r="A12" s="313" t="s">
        <v>54</v>
      </c>
      <c r="B12" s="314"/>
      <c r="C12" s="315" t="s">
        <v>1</v>
      </c>
      <c r="D12" s="315"/>
      <c r="E12" s="320">
        <v>30</v>
      </c>
      <c r="F12" s="321"/>
      <c r="G12" s="242"/>
      <c r="H12" s="143"/>
      <c r="I12" s="143"/>
    </row>
    <row r="13" spans="1:9" ht="12.75">
      <c r="A13" s="296" t="s">
        <v>45</v>
      </c>
      <c r="B13" s="297"/>
      <c r="C13" s="120"/>
      <c r="D13" s="120"/>
      <c r="E13" s="302"/>
      <c r="F13" s="303"/>
      <c r="I13" s="143"/>
    </row>
    <row r="14" spans="1:9" s="119" customFormat="1" ht="12.75">
      <c r="A14" s="313" t="s">
        <v>46</v>
      </c>
      <c r="B14" s="314"/>
      <c r="C14" s="315" t="s">
        <v>1</v>
      </c>
      <c r="D14" s="315"/>
      <c r="E14" s="320">
        <v>6</v>
      </c>
      <c r="F14" s="321"/>
      <c r="G14" s="243"/>
      <c r="I14" s="143"/>
    </row>
    <row r="15" spans="1:9" ht="12.75">
      <c r="A15" s="132"/>
      <c r="B15" s="121" t="s">
        <v>48</v>
      </c>
      <c r="C15" s="298" t="s">
        <v>1</v>
      </c>
      <c r="D15" s="298"/>
      <c r="E15" s="302">
        <v>1</v>
      </c>
      <c r="F15" s="303"/>
      <c r="G15" s="244"/>
      <c r="I15" s="143"/>
    </row>
    <row r="16" spans="1:9" ht="12.75">
      <c r="A16" s="132"/>
      <c r="B16" s="121" t="s">
        <v>50</v>
      </c>
      <c r="C16" s="298" t="s">
        <v>1</v>
      </c>
      <c r="D16" s="298"/>
      <c r="E16" s="302">
        <v>3</v>
      </c>
      <c r="F16" s="303"/>
      <c r="G16" s="244"/>
      <c r="I16" s="143"/>
    </row>
    <row r="17" spans="1:7" ht="12.75">
      <c r="A17" s="132"/>
      <c r="B17" s="121" t="s">
        <v>52</v>
      </c>
      <c r="C17" s="298" t="s">
        <v>1</v>
      </c>
      <c r="D17" s="298"/>
      <c r="E17" s="302">
        <v>2</v>
      </c>
      <c r="F17" s="303"/>
      <c r="G17" s="244"/>
    </row>
    <row r="18" spans="1:7" s="119" customFormat="1" ht="12.75">
      <c r="A18" s="313" t="s">
        <v>47</v>
      </c>
      <c r="B18" s="314"/>
      <c r="C18" s="315" t="s">
        <v>1</v>
      </c>
      <c r="D18" s="315"/>
      <c r="E18" s="320">
        <v>23</v>
      </c>
      <c r="F18" s="321"/>
      <c r="G18" s="245"/>
    </row>
    <row r="19" spans="1:7" ht="12.75">
      <c r="A19" s="132"/>
      <c r="B19" s="121" t="s">
        <v>48</v>
      </c>
      <c r="C19" s="298" t="s">
        <v>1</v>
      </c>
      <c r="D19" s="298"/>
      <c r="E19" s="302">
        <v>4</v>
      </c>
      <c r="F19" s="303"/>
      <c r="G19" s="244"/>
    </row>
    <row r="20" spans="1:8" ht="12.75">
      <c r="A20" s="132"/>
      <c r="B20" s="121" t="s">
        <v>49</v>
      </c>
      <c r="C20" s="298" t="s">
        <v>1</v>
      </c>
      <c r="D20" s="298"/>
      <c r="E20" s="302">
        <v>8</v>
      </c>
      <c r="F20" s="303"/>
      <c r="G20" s="244"/>
      <c r="H20" s="131"/>
    </row>
    <row r="21" spans="1:7" ht="12.75">
      <c r="A21" s="132"/>
      <c r="B21" s="121" t="s">
        <v>50</v>
      </c>
      <c r="C21" s="298" t="s">
        <v>1</v>
      </c>
      <c r="D21" s="298"/>
      <c r="E21" s="302">
        <v>8</v>
      </c>
      <c r="F21" s="303"/>
      <c r="G21" s="244"/>
    </row>
    <row r="22" spans="1:7" ht="12.75">
      <c r="A22" s="132"/>
      <c r="B22" s="121" t="s">
        <v>52</v>
      </c>
      <c r="C22" s="298" t="s">
        <v>1</v>
      </c>
      <c r="D22" s="298"/>
      <c r="E22" s="302">
        <v>3</v>
      </c>
      <c r="F22" s="303"/>
      <c r="G22" s="244"/>
    </row>
    <row r="23" spans="1:7" s="119" customFormat="1" ht="12.75">
      <c r="A23" s="313" t="s">
        <v>51</v>
      </c>
      <c r="B23" s="314"/>
      <c r="C23" s="315" t="s">
        <v>1</v>
      </c>
      <c r="D23" s="315"/>
      <c r="E23" s="320">
        <v>5</v>
      </c>
      <c r="F23" s="321"/>
      <c r="G23" s="245"/>
    </row>
    <row r="24" spans="1:8" ht="12.75">
      <c r="A24" s="132"/>
      <c r="B24" s="121" t="s">
        <v>49</v>
      </c>
      <c r="C24" s="298" t="s">
        <v>1</v>
      </c>
      <c r="D24" s="298"/>
      <c r="E24" s="302">
        <v>1</v>
      </c>
      <c r="F24" s="303"/>
      <c r="G24" s="244"/>
      <c r="H24" s="131"/>
    </row>
    <row r="25" spans="1:7" ht="39.75" customHeight="1">
      <c r="A25" s="133"/>
      <c r="B25" s="130" t="s">
        <v>85</v>
      </c>
      <c r="C25" s="312"/>
      <c r="D25" s="312"/>
      <c r="E25" s="307"/>
      <c r="F25" s="308"/>
      <c r="G25" s="244"/>
    </row>
    <row r="26" spans="1:7" ht="12.75">
      <c r="A26" s="133"/>
      <c r="B26" s="121" t="s">
        <v>89</v>
      </c>
      <c r="C26" s="312" t="s">
        <v>1</v>
      </c>
      <c r="D26" s="312"/>
      <c r="E26" s="300">
        <v>3</v>
      </c>
      <c r="F26" s="301"/>
      <c r="G26" s="244"/>
    </row>
    <row r="27" spans="1:7" ht="12.75">
      <c r="A27" s="133"/>
      <c r="B27" s="121" t="s">
        <v>243</v>
      </c>
      <c r="C27" s="312" t="s">
        <v>1</v>
      </c>
      <c r="D27" s="312"/>
      <c r="E27" s="300">
        <v>1</v>
      </c>
      <c r="F27" s="301"/>
      <c r="G27" s="244"/>
    </row>
    <row r="28" spans="1:7" ht="12.75">
      <c r="A28" s="133"/>
      <c r="B28" s="121" t="s">
        <v>244</v>
      </c>
      <c r="C28" s="312" t="s">
        <v>1</v>
      </c>
      <c r="D28" s="312"/>
      <c r="E28" s="300">
        <v>1</v>
      </c>
      <c r="F28" s="301"/>
      <c r="G28" s="244"/>
    </row>
    <row r="29" spans="1:7" ht="12.75">
      <c r="A29" s="132"/>
      <c r="B29" s="121" t="s">
        <v>88</v>
      </c>
      <c r="C29" s="298" t="s">
        <v>1</v>
      </c>
      <c r="D29" s="298"/>
      <c r="E29" s="302">
        <v>1</v>
      </c>
      <c r="F29" s="303"/>
      <c r="G29" s="244"/>
    </row>
    <row r="30" spans="1:7" s="119" customFormat="1" ht="12.75" customHeight="1">
      <c r="A30" s="330" t="s">
        <v>104</v>
      </c>
      <c r="B30" s="331"/>
      <c r="C30" s="306" t="s">
        <v>1</v>
      </c>
      <c r="D30" s="306"/>
      <c r="E30" s="320">
        <v>1</v>
      </c>
      <c r="F30" s="321"/>
      <c r="G30" s="245"/>
    </row>
    <row r="31" spans="1:7" s="119" customFormat="1" ht="12.75">
      <c r="A31" s="330" t="s">
        <v>86</v>
      </c>
      <c r="B31" s="331"/>
      <c r="C31" s="315"/>
      <c r="D31" s="315"/>
      <c r="E31" s="320"/>
      <c r="F31" s="321"/>
      <c r="G31" s="245"/>
    </row>
    <row r="32" spans="1:7" ht="12.75">
      <c r="A32" s="134"/>
      <c r="B32" s="135" t="s">
        <v>87</v>
      </c>
      <c r="C32" s="298" t="s">
        <v>1</v>
      </c>
      <c r="D32" s="298"/>
      <c r="E32" s="302">
        <v>2</v>
      </c>
      <c r="F32" s="303"/>
      <c r="G32" s="244"/>
    </row>
    <row r="33" spans="1:7" s="119" customFormat="1" ht="20.25" customHeight="1">
      <c r="A33" s="304" t="s">
        <v>90</v>
      </c>
      <c r="B33" s="305"/>
      <c r="C33" s="306" t="s">
        <v>1</v>
      </c>
      <c r="D33" s="306"/>
      <c r="E33" s="307">
        <v>20</v>
      </c>
      <c r="F33" s="308"/>
      <c r="G33" s="242"/>
    </row>
    <row r="34" spans="1:7" s="119" customFormat="1" ht="20.25" customHeight="1">
      <c r="A34" s="309" t="s">
        <v>147</v>
      </c>
      <c r="B34" s="310"/>
      <c r="C34" s="310"/>
      <c r="D34" s="310"/>
      <c r="E34" s="310"/>
      <c r="F34" s="311"/>
      <c r="G34" s="242"/>
    </row>
    <row r="35" spans="1:8" ht="12.75">
      <c r="A35" s="132"/>
      <c r="B35" s="136" t="s">
        <v>55</v>
      </c>
      <c r="C35" s="298" t="s">
        <v>1</v>
      </c>
      <c r="D35" s="298"/>
      <c r="E35" s="300">
        <v>4</v>
      </c>
      <c r="F35" s="301"/>
      <c r="G35" s="246"/>
      <c r="H35" s="131"/>
    </row>
    <row r="36" spans="1:6" ht="12.75">
      <c r="A36" s="132"/>
      <c r="B36" s="130" t="s">
        <v>56</v>
      </c>
      <c r="C36" s="298" t="s">
        <v>1</v>
      </c>
      <c r="D36" s="298"/>
      <c r="E36" s="300">
        <v>4</v>
      </c>
      <c r="F36" s="301"/>
    </row>
    <row r="37" spans="1:8" ht="12.75">
      <c r="A37" s="132"/>
      <c r="B37" s="130" t="s">
        <v>57</v>
      </c>
      <c r="C37" s="298" t="s">
        <v>1</v>
      </c>
      <c r="D37" s="298"/>
      <c r="E37" s="300">
        <v>5</v>
      </c>
      <c r="F37" s="301"/>
      <c r="H37" s="131"/>
    </row>
    <row r="38" spans="1:6" ht="12.75">
      <c r="A38" s="137"/>
      <c r="B38" s="130" t="s">
        <v>58</v>
      </c>
      <c r="C38" s="298" t="s">
        <v>1</v>
      </c>
      <c r="D38" s="298"/>
      <c r="E38" s="300">
        <v>3</v>
      </c>
      <c r="F38" s="301"/>
    </row>
    <row r="39" spans="1:6" ht="12.75">
      <c r="A39" s="137"/>
      <c r="B39" s="130" t="s">
        <v>59</v>
      </c>
      <c r="C39" s="298" t="s">
        <v>1</v>
      </c>
      <c r="D39" s="298"/>
      <c r="E39" s="300">
        <v>4</v>
      </c>
      <c r="F39" s="301"/>
    </row>
    <row r="40" spans="1:6" ht="12.75">
      <c r="A40" s="137"/>
      <c r="B40" s="130" t="s">
        <v>60</v>
      </c>
      <c r="C40" s="298" t="s">
        <v>1</v>
      </c>
      <c r="D40" s="298"/>
      <c r="E40" s="300">
        <v>3</v>
      </c>
      <c r="F40" s="301"/>
    </row>
    <row r="41" spans="1:6" ht="12.75">
      <c r="A41" s="137"/>
      <c r="B41" s="130" t="s">
        <v>145</v>
      </c>
      <c r="C41" s="298" t="s">
        <v>1</v>
      </c>
      <c r="D41" s="298"/>
      <c r="E41" s="300">
        <v>2</v>
      </c>
      <c r="F41" s="301"/>
    </row>
    <row r="42" spans="1:6" ht="12.75">
      <c r="A42" s="137"/>
      <c r="B42" s="130" t="s">
        <v>146</v>
      </c>
      <c r="C42" s="298" t="s">
        <v>1</v>
      </c>
      <c r="D42" s="298"/>
      <c r="E42" s="300">
        <v>1</v>
      </c>
      <c r="F42" s="301"/>
    </row>
    <row r="43" spans="1:7" ht="5.25" customHeight="1">
      <c r="A43" s="133"/>
      <c r="B43" s="105"/>
      <c r="C43" s="42"/>
      <c r="D43" s="42"/>
      <c r="E43" s="138"/>
      <c r="F43" s="139"/>
      <c r="G43" s="244"/>
    </row>
    <row r="44" spans="1:7" s="119" customFormat="1" ht="12.75">
      <c r="A44" s="330" t="s">
        <v>62</v>
      </c>
      <c r="B44" s="331"/>
      <c r="C44" s="315" t="s">
        <v>61</v>
      </c>
      <c r="D44" s="315"/>
      <c r="E44" s="332" t="s">
        <v>247</v>
      </c>
      <c r="F44" s="333"/>
      <c r="G44" s="242"/>
    </row>
    <row r="45" spans="1:6" ht="16.5" customHeight="1">
      <c r="A45" s="141" t="s">
        <v>18</v>
      </c>
      <c r="B45" s="130"/>
      <c r="C45" s="298"/>
      <c r="D45" s="298"/>
      <c r="E45" s="300"/>
      <c r="F45" s="301"/>
    </row>
    <row r="46" spans="1:6" ht="12.75">
      <c r="A46" s="134"/>
      <c r="B46" s="130" t="s">
        <v>102</v>
      </c>
      <c r="C46" s="298" t="s">
        <v>61</v>
      </c>
      <c r="D46" s="298"/>
      <c r="E46" s="316" t="s">
        <v>148</v>
      </c>
      <c r="F46" s="317"/>
    </row>
    <row r="47" spans="1:6" ht="12.75">
      <c r="A47" s="134"/>
      <c r="B47" s="130" t="s">
        <v>44</v>
      </c>
      <c r="C47" s="298" t="s">
        <v>61</v>
      </c>
      <c r="D47" s="298"/>
      <c r="E47" s="316" t="s">
        <v>246</v>
      </c>
      <c r="F47" s="317"/>
    </row>
    <row r="48" spans="1:6" ht="12.75">
      <c r="A48" s="134"/>
      <c r="B48" s="130" t="s">
        <v>63</v>
      </c>
      <c r="C48" s="298" t="s">
        <v>61</v>
      </c>
      <c r="D48" s="298"/>
      <c r="E48" s="300" t="s">
        <v>149</v>
      </c>
      <c r="F48" s="301"/>
    </row>
    <row r="49" spans="1:7" ht="12.75">
      <c r="A49" s="330" t="s">
        <v>93</v>
      </c>
      <c r="B49" s="331"/>
      <c r="C49" s="312"/>
      <c r="D49" s="312"/>
      <c r="E49" s="302"/>
      <c r="F49" s="303"/>
      <c r="G49" s="244"/>
    </row>
    <row r="50" spans="1:7" ht="12.75">
      <c r="A50" s="296" t="s">
        <v>18</v>
      </c>
      <c r="B50" s="297"/>
      <c r="C50" s="312"/>
      <c r="D50" s="312"/>
      <c r="E50" s="302"/>
      <c r="F50" s="303"/>
      <c r="G50" s="244"/>
    </row>
    <row r="51" spans="1:7" ht="25.5">
      <c r="A51" s="133"/>
      <c r="B51" s="105" t="s">
        <v>100</v>
      </c>
      <c r="C51" s="312" t="s">
        <v>2</v>
      </c>
      <c r="D51" s="312"/>
      <c r="E51" s="300">
        <v>5986</v>
      </c>
      <c r="F51" s="301"/>
      <c r="G51" s="244"/>
    </row>
    <row r="52" spans="1:8" s="119" customFormat="1" ht="12.75">
      <c r="A52" s="330" t="s">
        <v>53</v>
      </c>
      <c r="B52" s="331"/>
      <c r="C52" s="306" t="s">
        <v>1</v>
      </c>
      <c r="D52" s="306"/>
      <c r="E52" s="320">
        <v>63</v>
      </c>
      <c r="F52" s="321"/>
      <c r="G52" s="245"/>
      <c r="H52" s="143"/>
    </row>
    <row r="53" spans="1:7" s="119" customFormat="1" ht="12.75">
      <c r="A53" s="140"/>
      <c r="B53" s="130" t="s">
        <v>103</v>
      </c>
      <c r="C53" s="312" t="s">
        <v>1</v>
      </c>
      <c r="D53" s="312"/>
      <c r="E53" s="302">
        <v>24</v>
      </c>
      <c r="F53" s="303"/>
      <c r="G53" s="245"/>
    </row>
    <row r="54" spans="1:7" ht="12.75">
      <c r="A54" s="133"/>
      <c r="B54" s="130" t="s">
        <v>150</v>
      </c>
      <c r="C54" s="312" t="s">
        <v>1</v>
      </c>
      <c r="D54" s="312"/>
      <c r="E54" s="302">
        <v>68</v>
      </c>
      <c r="F54" s="303"/>
      <c r="G54" s="244"/>
    </row>
    <row r="55" spans="1:7" s="119" customFormat="1" ht="12.75">
      <c r="A55" s="313" t="s">
        <v>47</v>
      </c>
      <c r="B55" s="314"/>
      <c r="C55" s="315" t="s">
        <v>1</v>
      </c>
      <c r="D55" s="315"/>
      <c r="E55" s="320">
        <v>26</v>
      </c>
      <c r="F55" s="321"/>
      <c r="G55" s="245"/>
    </row>
    <row r="56" spans="1:8" ht="12.75">
      <c r="A56" s="132"/>
      <c r="B56" s="121" t="s">
        <v>49</v>
      </c>
      <c r="C56" s="298" t="s">
        <v>1</v>
      </c>
      <c r="D56" s="298"/>
      <c r="E56" s="302">
        <v>27</v>
      </c>
      <c r="F56" s="303"/>
      <c r="G56" s="244"/>
      <c r="H56" s="131"/>
    </row>
    <row r="57" spans="1:7" ht="12.75">
      <c r="A57" s="132"/>
      <c r="B57" s="121" t="s">
        <v>50</v>
      </c>
      <c r="C57" s="298" t="s">
        <v>1</v>
      </c>
      <c r="D57" s="298"/>
      <c r="E57" s="302">
        <v>3</v>
      </c>
      <c r="F57" s="303"/>
      <c r="G57" s="244"/>
    </row>
    <row r="58" spans="1:7" s="119" customFormat="1" ht="24.75" customHeight="1">
      <c r="A58" s="304" t="s">
        <v>157</v>
      </c>
      <c r="B58" s="305"/>
      <c r="C58" s="306" t="s">
        <v>1</v>
      </c>
      <c r="D58" s="306"/>
      <c r="E58" s="307">
        <v>298</v>
      </c>
      <c r="F58" s="308"/>
      <c r="G58" s="242"/>
    </row>
    <row r="59" spans="1:7" s="119" customFormat="1" ht="12.75">
      <c r="A59" s="309" t="s">
        <v>18</v>
      </c>
      <c r="B59" s="310"/>
      <c r="C59" s="310"/>
      <c r="D59" s="310"/>
      <c r="E59" s="310"/>
      <c r="F59" s="311"/>
      <c r="G59" s="242"/>
    </row>
    <row r="60" spans="1:7" ht="12.75">
      <c r="A60" s="132"/>
      <c r="B60" s="136" t="s">
        <v>55</v>
      </c>
      <c r="C60" s="298" t="s">
        <v>1</v>
      </c>
      <c r="D60" s="298"/>
      <c r="E60" s="300">
        <v>267</v>
      </c>
      <c r="F60" s="301"/>
      <c r="G60" s="246"/>
    </row>
    <row r="61" spans="1:6" ht="12.75">
      <c r="A61" s="132"/>
      <c r="B61" s="130" t="s">
        <v>56</v>
      </c>
      <c r="C61" s="298" t="s">
        <v>1</v>
      </c>
      <c r="D61" s="298"/>
      <c r="E61" s="300">
        <v>30</v>
      </c>
      <c r="F61" s="301"/>
    </row>
    <row r="62" spans="1:8" ht="12.75">
      <c r="A62" s="132"/>
      <c r="B62" s="130" t="s">
        <v>57</v>
      </c>
      <c r="C62" s="298" t="s">
        <v>1</v>
      </c>
      <c r="D62" s="298"/>
      <c r="E62" s="300">
        <v>1</v>
      </c>
      <c r="F62" s="301"/>
      <c r="H62" s="131"/>
    </row>
    <row r="63" spans="1:8" ht="12.75">
      <c r="A63" s="296" t="s">
        <v>109</v>
      </c>
      <c r="B63" s="297"/>
      <c r="C63" s="298" t="s">
        <v>2</v>
      </c>
      <c r="D63" s="299"/>
      <c r="E63" s="300">
        <v>1058</v>
      </c>
      <c r="F63" s="301"/>
      <c r="G63" s="244"/>
      <c r="H63" s="131"/>
    </row>
    <row r="64" spans="1:8" ht="12.75">
      <c r="A64" s="296" t="s">
        <v>151</v>
      </c>
      <c r="B64" s="297"/>
      <c r="C64" s="298" t="s">
        <v>2</v>
      </c>
      <c r="D64" s="299"/>
      <c r="E64" s="300">
        <v>208</v>
      </c>
      <c r="F64" s="301"/>
      <c r="G64" s="244"/>
      <c r="H64" s="131"/>
    </row>
    <row r="65" spans="1:8" ht="12.75">
      <c r="A65" s="296" t="s">
        <v>226</v>
      </c>
      <c r="B65" s="297"/>
      <c r="C65" s="298" t="s">
        <v>153</v>
      </c>
      <c r="D65" s="299"/>
      <c r="E65" s="300" t="s">
        <v>152</v>
      </c>
      <c r="F65" s="301"/>
      <c r="G65" s="244"/>
      <c r="H65" s="131"/>
    </row>
    <row r="66" spans="1:8" ht="12.75">
      <c r="A66" s="296" t="s">
        <v>154</v>
      </c>
      <c r="B66" s="297"/>
      <c r="C66" s="298" t="s">
        <v>111</v>
      </c>
      <c r="D66" s="299"/>
      <c r="E66" s="300">
        <v>63</v>
      </c>
      <c r="F66" s="301"/>
      <c r="G66" s="244"/>
      <c r="H66" s="131"/>
    </row>
    <row r="67" spans="1:6" ht="6.75" customHeight="1">
      <c r="A67" s="122"/>
      <c r="B67" s="123"/>
      <c r="C67" s="124"/>
      <c r="D67" s="124"/>
      <c r="E67" s="125"/>
      <c r="F67" s="126"/>
    </row>
    <row r="68" spans="1:7" s="34" customFormat="1" ht="36.75" customHeight="1">
      <c r="A68" s="64"/>
      <c r="B68" s="29"/>
      <c r="C68" s="326"/>
      <c r="D68" s="327"/>
      <c r="E68" s="319"/>
      <c r="F68" s="319"/>
      <c r="G68" s="247"/>
    </row>
    <row r="69" spans="1:6" ht="15.75" customHeight="1">
      <c r="A69" s="40" t="s">
        <v>16</v>
      </c>
      <c r="B69" s="7"/>
      <c r="C69" s="7"/>
      <c r="D69" s="7"/>
      <c r="E69" s="7"/>
      <c r="F69" s="7"/>
    </row>
    <row r="70" spans="1:6" ht="4.5" customHeight="1">
      <c r="A70" s="40"/>
      <c r="B70" s="7"/>
      <c r="C70" s="7"/>
      <c r="D70" s="7"/>
      <c r="E70" s="7"/>
      <c r="F70" s="7"/>
    </row>
    <row r="71" spans="1:7" s="33" customFormat="1" ht="42.75" customHeight="1">
      <c r="A71" s="318" t="s">
        <v>17</v>
      </c>
      <c r="B71" s="318"/>
      <c r="C71" s="318"/>
      <c r="D71" s="318"/>
      <c r="E71" s="318"/>
      <c r="F71" s="318"/>
      <c r="G71" s="239"/>
    </row>
    <row r="72" spans="1:7" s="7" customFormat="1" ht="5.25" customHeight="1">
      <c r="A72" s="41"/>
      <c r="B72" s="30"/>
      <c r="C72" s="42"/>
      <c r="D72" s="42"/>
      <c r="E72" s="42"/>
      <c r="F72" s="42"/>
      <c r="G72" s="238"/>
    </row>
    <row r="73" spans="1:7" s="7" customFormat="1" ht="15.75" customHeight="1">
      <c r="A73" s="43"/>
      <c r="B73" s="44" t="s">
        <v>5</v>
      </c>
      <c r="C73" s="44" t="s">
        <v>32</v>
      </c>
      <c r="D73" s="44" t="s">
        <v>33</v>
      </c>
      <c r="E73" s="44" t="s">
        <v>34</v>
      </c>
      <c r="F73" s="44" t="s">
        <v>35</v>
      </c>
      <c r="G73" s="238"/>
    </row>
    <row r="74" spans="1:7" s="31" customFormat="1" ht="13.5">
      <c r="A74" s="65"/>
      <c r="B74" s="52" t="s">
        <v>36</v>
      </c>
      <c r="C74" s="49"/>
      <c r="D74" s="49"/>
      <c r="E74" s="51"/>
      <c r="F74" s="45"/>
      <c r="G74" s="240"/>
    </row>
    <row r="75" spans="1:7" s="31" customFormat="1" ht="13.5">
      <c r="A75" s="65"/>
      <c r="B75" s="55" t="s">
        <v>65</v>
      </c>
      <c r="C75" s="49"/>
      <c r="D75" s="49"/>
      <c r="E75" s="51"/>
      <c r="F75" s="45"/>
      <c r="G75" s="240"/>
    </row>
    <row r="76" spans="1:7" s="31" customFormat="1" ht="13.5">
      <c r="A76" s="65">
        <v>1</v>
      </c>
      <c r="B76" s="55" t="s">
        <v>48</v>
      </c>
      <c r="C76" s="49" t="s">
        <v>1</v>
      </c>
      <c r="D76" s="49">
        <v>1</v>
      </c>
      <c r="E76" s="51">
        <v>0</v>
      </c>
      <c r="F76" s="66">
        <f aca="true" t="shared" si="0" ref="F76:F95">PRODUCT(D76:E76)</f>
        <v>0</v>
      </c>
      <c r="G76" s="240"/>
    </row>
    <row r="77" spans="1:7" s="31" customFormat="1" ht="13.5">
      <c r="A77" s="65">
        <v>2</v>
      </c>
      <c r="B77" s="55" t="s">
        <v>50</v>
      </c>
      <c r="C77" s="49" t="s">
        <v>1</v>
      </c>
      <c r="D77" s="49">
        <v>3</v>
      </c>
      <c r="E77" s="51">
        <v>0</v>
      </c>
      <c r="F77" s="66">
        <f t="shared" si="0"/>
        <v>0</v>
      </c>
      <c r="G77" s="240"/>
    </row>
    <row r="78" spans="1:7" s="31" customFormat="1" ht="13.5">
      <c r="A78" s="65">
        <v>3</v>
      </c>
      <c r="B78" s="55" t="s">
        <v>52</v>
      </c>
      <c r="C78" s="49" t="s">
        <v>1</v>
      </c>
      <c r="D78" s="49">
        <v>2</v>
      </c>
      <c r="E78" s="51">
        <v>0</v>
      </c>
      <c r="F78" s="66">
        <f t="shared" si="0"/>
        <v>0</v>
      </c>
      <c r="G78" s="240"/>
    </row>
    <row r="79" spans="1:7" s="31" customFormat="1" ht="13.5">
      <c r="A79" s="65"/>
      <c r="B79" s="55" t="s">
        <v>66</v>
      </c>
      <c r="C79" s="49"/>
      <c r="D79" s="49"/>
      <c r="E79" s="51"/>
      <c r="F79" s="66"/>
      <c r="G79" s="240"/>
    </row>
    <row r="80" spans="1:7" s="31" customFormat="1" ht="13.5">
      <c r="A80" s="65">
        <v>1</v>
      </c>
      <c r="B80" s="55" t="s">
        <v>48</v>
      </c>
      <c r="C80" s="49" t="s">
        <v>1</v>
      </c>
      <c r="D80" s="49">
        <v>4</v>
      </c>
      <c r="E80" s="51">
        <v>0</v>
      </c>
      <c r="F80" s="66">
        <f t="shared" si="0"/>
        <v>0</v>
      </c>
      <c r="G80" s="240"/>
    </row>
    <row r="81" spans="1:7" s="31" customFormat="1" ht="13.5">
      <c r="A81" s="65">
        <v>2</v>
      </c>
      <c r="B81" s="55" t="s">
        <v>49</v>
      </c>
      <c r="C81" s="49" t="s">
        <v>1</v>
      </c>
      <c r="D81" s="49">
        <v>35</v>
      </c>
      <c r="E81" s="51">
        <v>0</v>
      </c>
      <c r="F81" s="66">
        <f t="shared" si="0"/>
        <v>0</v>
      </c>
      <c r="G81" s="240"/>
    </row>
    <row r="82" spans="1:7" s="31" customFormat="1" ht="13.5">
      <c r="A82" s="65">
        <v>3</v>
      </c>
      <c r="B82" s="55" t="s">
        <v>50</v>
      </c>
      <c r="C82" s="49" t="s">
        <v>1</v>
      </c>
      <c r="D82" s="49">
        <v>11</v>
      </c>
      <c r="E82" s="51">
        <v>0</v>
      </c>
      <c r="F82" s="66">
        <f t="shared" si="0"/>
        <v>0</v>
      </c>
      <c r="G82" s="240"/>
    </row>
    <row r="83" spans="1:7" s="31" customFormat="1" ht="13.5">
      <c r="A83" s="65">
        <v>4</v>
      </c>
      <c r="B83" s="55" t="s">
        <v>52</v>
      </c>
      <c r="C83" s="49" t="s">
        <v>1</v>
      </c>
      <c r="D83" s="49">
        <v>3</v>
      </c>
      <c r="E83" s="51">
        <v>0</v>
      </c>
      <c r="F83" s="66">
        <f t="shared" si="0"/>
        <v>0</v>
      </c>
      <c r="G83" s="240"/>
    </row>
    <row r="84" spans="1:7" s="31" customFormat="1" ht="13.5">
      <c r="A84" s="65"/>
      <c r="B84" s="55" t="s">
        <v>51</v>
      </c>
      <c r="C84" s="49"/>
      <c r="D84" s="49"/>
      <c r="E84" s="51"/>
      <c r="F84" s="66"/>
      <c r="G84" s="240"/>
    </row>
    <row r="85" spans="1:7" s="31" customFormat="1" ht="13.5">
      <c r="A85" s="65">
        <v>1</v>
      </c>
      <c r="B85" s="55" t="s">
        <v>49</v>
      </c>
      <c r="C85" s="49" t="s">
        <v>1</v>
      </c>
      <c r="D85" s="49">
        <v>1</v>
      </c>
      <c r="E85" s="51">
        <v>0</v>
      </c>
      <c r="F85" s="66">
        <f t="shared" si="0"/>
        <v>0</v>
      </c>
      <c r="G85" s="240"/>
    </row>
    <row r="86" spans="1:7" s="31" customFormat="1" ht="38.25">
      <c r="A86" s="65"/>
      <c r="B86" s="45" t="s">
        <v>92</v>
      </c>
      <c r="C86" s="49"/>
      <c r="D86" s="49"/>
      <c r="E86" s="51"/>
      <c r="F86" s="66"/>
      <c r="G86" s="240"/>
    </row>
    <row r="87" spans="1:7" s="31" customFormat="1" ht="13.5">
      <c r="A87" s="65">
        <v>1</v>
      </c>
      <c r="B87" s="45" t="s">
        <v>89</v>
      </c>
      <c r="C87" s="49" t="s">
        <v>1</v>
      </c>
      <c r="D87" s="16">
        <v>3</v>
      </c>
      <c r="E87" s="51">
        <v>0</v>
      </c>
      <c r="F87" s="66">
        <f t="shared" si="0"/>
        <v>0</v>
      </c>
      <c r="G87" s="240"/>
    </row>
    <row r="88" spans="1:7" s="31" customFormat="1" ht="13.5">
      <c r="A88" s="65">
        <v>2</v>
      </c>
      <c r="B88" s="45" t="s">
        <v>242</v>
      </c>
      <c r="C88" s="49" t="s">
        <v>1</v>
      </c>
      <c r="D88" s="16">
        <v>1</v>
      </c>
      <c r="E88" s="51">
        <v>0</v>
      </c>
      <c r="F88" s="66">
        <f>PRODUCT(D88:E88)</f>
        <v>0</v>
      </c>
      <c r="G88" s="240"/>
    </row>
    <row r="89" spans="1:7" s="31" customFormat="1" ht="13.5">
      <c r="A89" s="65">
        <v>3</v>
      </c>
      <c r="B89" s="45" t="s">
        <v>245</v>
      </c>
      <c r="C89" s="49" t="s">
        <v>1</v>
      </c>
      <c r="D89" s="16">
        <v>1</v>
      </c>
      <c r="E89" s="51">
        <v>0</v>
      </c>
      <c r="F89" s="66">
        <f>PRODUCT(D89:E89)</f>
        <v>0</v>
      </c>
      <c r="G89" s="240"/>
    </row>
    <row r="90" spans="1:7" s="31" customFormat="1" ht="13.5">
      <c r="A90" s="65">
        <v>4</v>
      </c>
      <c r="B90" s="45" t="s">
        <v>88</v>
      </c>
      <c r="C90" s="49" t="s">
        <v>1</v>
      </c>
      <c r="D90" s="16">
        <v>1</v>
      </c>
      <c r="E90" s="51">
        <v>0</v>
      </c>
      <c r="F90" s="66">
        <f t="shared" si="0"/>
        <v>0</v>
      </c>
      <c r="G90" s="240"/>
    </row>
    <row r="91" spans="1:7" s="31" customFormat="1" ht="13.5">
      <c r="A91" s="65">
        <v>1</v>
      </c>
      <c r="B91" s="45" t="s">
        <v>104</v>
      </c>
      <c r="C91" s="49" t="s">
        <v>1</v>
      </c>
      <c r="D91" s="49">
        <v>1</v>
      </c>
      <c r="E91" s="51">
        <v>0</v>
      </c>
      <c r="F91" s="66">
        <f t="shared" si="0"/>
        <v>0</v>
      </c>
      <c r="G91" s="240"/>
    </row>
    <row r="92" spans="1:7" s="31" customFormat="1" ht="13.5">
      <c r="A92" s="65">
        <v>1</v>
      </c>
      <c r="B92" s="361" t="s">
        <v>158</v>
      </c>
      <c r="C92" s="49" t="s">
        <v>1</v>
      </c>
      <c r="D92" s="49">
        <v>24</v>
      </c>
      <c r="E92" s="51">
        <v>0</v>
      </c>
      <c r="F92" s="66">
        <f t="shared" si="0"/>
        <v>0</v>
      </c>
      <c r="G92" s="240"/>
    </row>
    <row r="93" spans="1:7" s="31" customFormat="1" ht="13.5">
      <c r="A93" s="65">
        <v>2</v>
      </c>
      <c r="B93" s="361" t="s">
        <v>159</v>
      </c>
      <c r="C93" s="49" t="s">
        <v>1</v>
      </c>
      <c r="D93" s="49">
        <v>68</v>
      </c>
      <c r="E93" s="51">
        <v>0</v>
      </c>
      <c r="F93" s="66">
        <f t="shared" si="0"/>
        <v>0</v>
      </c>
      <c r="G93" s="240"/>
    </row>
    <row r="94" spans="1:7" s="31" customFormat="1" ht="12.75">
      <c r="A94" s="49">
        <v>1</v>
      </c>
      <c r="B94" s="67" t="s">
        <v>87</v>
      </c>
      <c r="C94" s="49" t="s">
        <v>1</v>
      </c>
      <c r="D94" s="49">
        <v>2</v>
      </c>
      <c r="E94" s="51">
        <v>0</v>
      </c>
      <c r="F94" s="66">
        <f t="shared" si="0"/>
        <v>0</v>
      </c>
      <c r="G94" s="240"/>
    </row>
    <row r="95" spans="1:7" s="31" customFormat="1" ht="13.5">
      <c r="A95" s="65">
        <v>1</v>
      </c>
      <c r="B95" s="55" t="s">
        <v>67</v>
      </c>
      <c r="C95" s="49" t="s">
        <v>10</v>
      </c>
      <c r="D95" s="50">
        <v>297</v>
      </c>
      <c r="E95" s="51">
        <v>0</v>
      </c>
      <c r="F95" s="66">
        <f t="shared" si="0"/>
        <v>0</v>
      </c>
      <c r="G95" s="240"/>
    </row>
    <row r="96" spans="1:7" s="31" customFormat="1" ht="13.5">
      <c r="A96" s="65"/>
      <c r="B96" s="52" t="s">
        <v>41</v>
      </c>
      <c r="C96" s="49"/>
      <c r="D96" s="49"/>
      <c r="E96" s="328">
        <f>SUM(F76:F95)</f>
        <v>0</v>
      </c>
      <c r="F96" s="329"/>
      <c r="G96" s="240"/>
    </row>
    <row r="97" spans="1:7" s="31" customFormat="1" ht="12.75">
      <c r="A97" s="16"/>
      <c r="B97" s="45"/>
      <c r="C97" s="49"/>
      <c r="D97" s="50"/>
      <c r="E97" s="51"/>
      <c r="F97" s="48"/>
      <c r="G97" s="240"/>
    </row>
    <row r="98" spans="1:7" s="31" customFormat="1" ht="15">
      <c r="A98" s="45"/>
      <c r="B98" s="322" t="s">
        <v>108</v>
      </c>
      <c r="C98" s="323"/>
      <c r="D98" s="323"/>
      <c r="E98" s="323"/>
      <c r="F98" s="323"/>
      <c r="G98" s="240"/>
    </row>
    <row r="99" spans="1:8" s="31" customFormat="1" ht="12.75">
      <c r="A99" s="16"/>
      <c r="B99" s="45" t="s">
        <v>68</v>
      </c>
      <c r="C99" s="16"/>
      <c r="D99" s="46"/>
      <c r="E99" s="47"/>
      <c r="F99" s="48"/>
      <c r="G99" s="240"/>
      <c r="H99" s="253"/>
    </row>
    <row r="100" spans="1:8" s="31" customFormat="1" ht="12.75">
      <c r="A100" s="16">
        <v>1</v>
      </c>
      <c r="B100" s="68" t="s">
        <v>55</v>
      </c>
      <c r="C100" s="16" t="s">
        <v>1</v>
      </c>
      <c r="D100" s="46">
        <v>271</v>
      </c>
      <c r="E100" s="47">
        <v>0</v>
      </c>
      <c r="F100" s="48">
        <f aca="true" t="shared" si="1" ref="F100:F105">PRODUCT(D100:E100)</f>
        <v>0</v>
      </c>
      <c r="G100" s="240"/>
      <c r="H100" s="253"/>
    </row>
    <row r="101" spans="1:7" s="31" customFormat="1" ht="12.75">
      <c r="A101" s="16">
        <v>2</v>
      </c>
      <c r="B101" s="45" t="s">
        <v>56</v>
      </c>
      <c r="C101" s="16" t="s">
        <v>1</v>
      </c>
      <c r="D101" s="46">
        <v>34</v>
      </c>
      <c r="E101" s="47">
        <v>0</v>
      </c>
      <c r="F101" s="48">
        <f t="shared" si="1"/>
        <v>0</v>
      </c>
      <c r="G101" s="240"/>
    </row>
    <row r="102" spans="1:7" s="31" customFormat="1" ht="12.75">
      <c r="A102" s="16">
        <v>3</v>
      </c>
      <c r="B102" s="45" t="s">
        <v>57</v>
      </c>
      <c r="C102" s="16" t="s">
        <v>1</v>
      </c>
      <c r="D102" s="46">
        <v>6</v>
      </c>
      <c r="E102" s="47">
        <v>0</v>
      </c>
      <c r="F102" s="48">
        <f t="shared" si="1"/>
        <v>0</v>
      </c>
      <c r="G102" s="240"/>
    </row>
    <row r="103" spans="1:7" s="31" customFormat="1" ht="12.75">
      <c r="A103" s="16">
        <v>4</v>
      </c>
      <c r="B103" s="45" t="s">
        <v>58</v>
      </c>
      <c r="C103" s="16" t="s">
        <v>1</v>
      </c>
      <c r="D103" s="46">
        <v>3</v>
      </c>
      <c r="E103" s="47">
        <v>0</v>
      </c>
      <c r="F103" s="48">
        <f t="shared" si="1"/>
        <v>0</v>
      </c>
      <c r="G103" s="240"/>
    </row>
    <row r="104" spans="1:7" s="31" customFormat="1" ht="12.75">
      <c r="A104" s="16">
        <v>5</v>
      </c>
      <c r="B104" s="45" t="s">
        <v>59</v>
      </c>
      <c r="C104" s="16" t="s">
        <v>1</v>
      </c>
      <c r="D104" s="46">
        <v>4</v>
      </c>
      <c r="E104" s="47">
        <v>0</v>
      </c>
      <c r="F104" s="48">
        <f t="shared" si="1"/>
        <v>0</v>
      </c>
      <c r="G104" s="238"/>
    </row>
    <row r="105" spans="1:7" s="31" customFormat="1" ht="15" customHeight="1">
      <c r="A105" s="16">
        <v>6</v>
      </c>
      <c r="B105" s="45" t="s">
        <v>60</v>
      </c>
      <c r="C105" s="16" t="s">
        <v>1</v>
      </c>
      <c r="D105" s="46">
        <v>3</v>
      </c>
      <c r="E105" s="47">
        <v>0</v>
      </c>
      <c r="F105" s="48">
        <f t="shared" si="1"/>
        <v>0</v>
      </c>
      <c r="G105" s="238"/>
    </row>
    <row r="106" spans="1:7" s="31" customFormat="1" ht="15" customHeight="1">
      <c r="A106" s="16">
        <v>7</v>
      </c>
      <c r="B106" s="45" t="s">
        <v>145</v>
      </c>
      <c r="C106" s="16" t="s">
        <v>1</v>
      </c>
      <c r="D106" s="46">
        <v>2</v>
      </c>
      <c r="E106" s="47">
        <v>0</v>
      </c>
      <c r="F106" s="48">
        <f aca="true" t="shared" si="2" ref="F106:F111">PRODUCT(D106:E106)</f>
        <v>0</v>
      </c>
      <c r="G106" s="238"/>
    </row>
    <row r="107" spans="1:7" s="31" customFormat="1" ht="15" customHeight="1">
      <c r="A107" s="16">
        <v>8</v>
      </c>
      <c r="B107" s="45" t="s">
        <v>146</v>
      </c>
      <c r="C107" s="16" t="s">
        <v>1</v>
      </c>
      <c r="D107" s="46">
        <v>1</v>
      </c>
      <c r="E107" s="47">
        <v>0</v>
      </c>
      <c r="F107" s="48">
        <f t="shared" si="2"/>
        <v>0</v>
      </c>
      <c r="G107" s="238"/>
    </row>
    <row r="108" spans="1:7" s="7" customFormat="1" ht="27" customHeight="1">
      <c r="A108" s="16">
        <v>1</v>
      </c>
      <c r="B108" s="45" t="s">
        <v>106</v>
      </c>
      <c r="C108" s="16" t="s">
        <v>2</v>
      </c>
      <c r="D108" s="46">
        <f>SUM(E51)</f>
        <v>5986</v>
      </c>
      <c r="E108" s="47">
        <v>0</v>
      </c>
      <c r="F108" s="48">
        <f t="shared" si="2"/>
        <v>0</v>
      </c>
      <c r="G108" s="238"/>
    </row>
    <row r="109" spans="1:7" s="7" customFormat="1" ht="30" customHeight="1">
      <c r="A109" s="16">
        <v>2</v>
      </c>
      <c r="B109" s="45" t="s">
        <v>107</v>
      </c>
      <c r="C109" s="16" t="s">
        <v>2</v>
      </c>
      <c r="D109" s="46">
        <v>1058</v>
      </c>
      <c r="E109" s="47">
        <v>0</v>
      </c>
      <c r="F109" s="48">
        <f t="shared" si="2"/>
        <v>0</v>
      </c>
      <c r="G109" s="238"/>
    </row>
    <row r="110" spans="1:7" s="7" customFormat="1" ht="12.75" customHeight="1">
      <c r="A110" s="16">
        <v>3</v>
      </c>
      <c r="B110" s="45" t="s">
        <v>160</v>
      </c>
      <c r="C110" s="16" t="s">
        <v>2</v>
      </c>
      <c r="D110" s="46">
        <v>208</v>
      </c>
      <c r="E110" s="47">
        <v>0</v>
      </c>
      <c r="F110" s="48">
        <f t="shared" si="2"/>
        <v>0</v>
      </c>
      <c r="G110" s="238"/>
    </row>
    <row r="111" spans="1:7" s="7" customFormat="1" ht="31.5" customHeight="1">
      <c r="A111" s="16">
        <v>4</v>
      </c>
      <c r="B111" s="55" t="s">
        <v>71</v>
      </c>
      <c r="C111" s="49" t="s">
        <v>10</v>
      </c>
      <c r="D111" s="50">
        <v>648</v>
      </c>
      <c r="E111" s="51">
        <v>0</v>
      </c>
      <c r="F111" s="48">
        <f t="shared" si="2"/>
        <v>0</v>
      </c>
      <c r="G111" s="238"/>
    </row>
    <row r="112" spans="1:7" s="7" customFormat="1" ht="12.75" customHeight="1">
      <c r="A112" s="15"/>
      <c r="B112" s="52" t="s">
        <v>37</v>
      </c>
      <c r="C112" s="53"/>
      <c r="D112" s="54"/>
      <c r="E112" s="324">
        <f>SUM(F100:F111)</f>
        <v>0</v>
      </c>
      <c r="F112" s="325"/>
      <c r="G112" s="238"/>
    </row>
    <row r="113" spans="1:8" s="7" customFormat="1" ht="12.75" customHeight="1">
      <c r="A113" s="8"/>
      <c r="B113" s="33"/>
      <c r="C113" s="8"/>
      <c r="D113" s="8"/>
      <c r="E113" s="8"/>
      <c r="F113" s="8"/>
      <c r="G113" s="238"/>
      <c r="H113" s="252"/>
    </row>
    <row r="114" spans="1:7" s="7" customFormat="1" ht="18.75" customHeight="1">
      <c r="A114" s="177" t="s">
        <v>161</v>
      </c>
      <c r="B114" s="178"/>
      <c r="C114" s="178"/>
      <c r="D114" s="178"/>
      <c r="E114" s="178"/>
      <c r="F114" s="178"/>
      <c r="G114" s="238"/>
    </row>
    <row r="115" spans="1:6" ht="15.75" customHeight="1">
      <c r="A115" s="177"/>
      <c r="B115" s="178"/>
      <c r="C115" s="178"/>
      <c r="D115" s="178"/>
      <c r="E115" s="178"/>
      <c r="F115" s="178"/>
    </row>
    <row r="116" spans="1:6" ht="19.5" customHeight="1">
      <c r="A116" s="186"/>
      <c r="B116" s="187" t="s">
        <v>5</v>
      </c>
      <c r="C116" s="187" t="s">
        <v>32</v>
      </c>
      <c r="D116" s="187" t="s">
        <v>33</v>
      </c>
      <c r="E116" s="187" t="s">
        <v>34</v>
      </c>
      <c r="F116" s="187" t="s">
        <v>35</v>
      </c>
    </row>
    <row r="117" spans="1:7" s="7" customFormat="1" ht="15.75" customHeight="1">
      <c r="A117" s="256"/>
      <c r="B117" s="257" t="s">
        <v>105</v>
      </c>
      <c r="C117" s="256"/>
      <c r="D117" s="258"/>
      <c r="E117" s="259"/>
      <c r="F117" s="260"/>
      <c r="G117" s="238"/>
    </row>
    <row r="118" spans="1:7" s="32" customFormat="1" ht="18" customHeight="1">
      <c r="A118" s="256">
        <v>1</v>
      </c>
      <c r="B118" s="192" t="s">
        <v>57</v>
      </c>
      <c r="C118" s="256" t="s">
        <v>1</v>
      </c>
      <c r="D118" s="258">
        <v>2</v>
      </c>
      <c r="E118" s="259">
        <v>0</v>
      </c>
      <c r="F118" s="260">
        <f>PRODUCT(D118:E118)</f>
        <v>0</v>
      </c>
      <c r="G118" s="238"/>
    </row>
    <row r="119" spans="1:7" s="32" customFormat="1" ht="14.25" customHeight="1">
      <c r="A119" s="256">
        <v>2</v>
      </c>
      <c r="B119" s="192" t="s">
        <v>58</v>
      </c>
      <c r="C119" s="256" t="s">
        <v>1</v>
      </c>
      <c r="D119" s="258">
        <v>1</v>
      </c>
      <c r="E119" s="259">
        <v>0</v>
      </c>
      <c r="F119" s="260">
        <f>PRODUCT(D119:E119)</f>
        <v>0</v>
      </c>
      <c r="G119" s="238"/>
    </row>
    <row r="120" spans="1:11" s="32" customFormat="1" ht="14.25" customHeight="1">
      <c r="A120" s="256">
        <v>6</v>
      </c>
      <c r="B120" s="194" t="s">
        <v>38</v>
      </c>
      <c r="C120" s="190" t="s">
        <v>1</v>
      </c>
      <c r="D120" s="261">
        <f>SUM(D101:D107)</f>
        <v>53</v>
      </c>
      <c r="E120" s="191">
        <v>0</v>
      </c>
      <c r="F120" s="260">
        <f>PRODUCT(D120:E120)</f>
        <v>0</v>
      </c>
      <c r="G120" s="238"/>
      <c r="K120" s="7"/>
    </row>
    <row r="121" spans="1:7" s="7" customFormat="1" ht="12.75" customHeight="1">
      <c r="A121" s="188"/>
      <c r="B121" s="189" t="s">
        <v>166</v>
      </c>
      <c r="C121" s="190"/>
      <c r="D121" s="190"/>
      <c r="E121" s="191"/>
      <c r="F121" s="192"/>
      <c r="G121" s="238"/>
    </row>
    <row r="122" spans="1:7" s="31" customFormat="1" ht="25.5">
      <c r="A122" s="188">
        <v>1</v>
      </c>
      <c r="B122" s="192" t="s">
        <v>162</v>
      </c>
      <c r="C122" s="190" t="s">
        <v>10</v>
      </c>
      <c r="D122" s="190">
        <v>122</v>
      </c>
      <c r="E122" s="191">
        <v>0</v>
      </c>
      <c r="F122" s="193">
        <f>PRODUCT(D122:E122)</f>
        <v>0</v>
      </c>
      <c r="G122" s="240"/>
    </row>
    <row r="123" spans="1:7" s="31" customFormat="1" ht="13.5">
      <c r="A123" s="188">
        <v>2</v>
      </c>
      <c r="B123" s="194" t="s">
        <v>163</v>
      </c>
      <c r="C123" s="190" t="s">
        <v>164</v>
      </c>
      <c r="D123" s="190">
        <v>63</v>
      </c>
      <c r="E123" s="191">
        <v>0</v>
      </c>
      <c r="F123" s="193">
        <f>PRODUCT(D123:E123)</f>
        <v>0</v>
      </c>
      <c r="G123" s="240"/>
    </row>
    <row r="124" spans="1:7" s="31" customFormat="1" ht="13.5">
      <c r="A124" s="188"/>
      <c r="B124" s="189" t="s">
        <v>165</v>
      </c>
      <c r="C124" s="190"/>
      <c r="D124" s="190"/>
      <c r="E124" s="340">
        <f>SUM(F118:F123)</f>
        <v>0</v>
      </c>
      <c r="F124" s="341"/>
      <c r="G124" s="240"/>
    </row>
    <row r="125" spans="1:7" s="31" customFormat="1" ht="12.75">
      <c r="A125" s="16"/>
      <c r="B125" s="45"/>
      <c r="C125" s="49"/>
      <c r="D125" s="50"/>
      <c r="E125" s="51"/>
      <c r="F125" s="48"/>
      <c r="G125" s="240"/>
    </row>
    <row r="126" spans="1:7" s="31" customFormat="1" ht="12.75">
      <c r="A126" s="8"/>
      <c r="B126" s="33"/>
      <c r="C126" s="8"/>
      <c r="D126" s="8"/>
      <c r="E126" s="8"/>
      <c r="F126" s="8"/>
      <c r="G126" s="240"/>
    </row>
  </sheetData>
  <sheetProtection/>
  <mergeCells count="140">
    <mergeCell ref="E26:F26"/>
    <mergeCell ref="E33:F33"/>
    <mergeCell ref="E36:F36"/>
    <mergeCell ref="C39:D39"/>
    <mergeCell ref="E41:F41"/>
    <mergeCell ref="E39:F39"/>
    <mergeCell ref="C40:D40"/>
    <mergeCell ref="E38:F38"/>
    <mergeCell ref="C35:D35"/>
    <mergeCell ref="C27:D27"/>
    <mergeCell ref="A30:B30"/>
    <mergeCell ref="C30:D30"/>
    <mergeCell ref="E30:F30"/>
    <mergeCell ref="C28:D28"/>
    <mergeCell ref="E28:F28"/>
    <mergeCell ref="E124:F124"/>
    <mergeCell ref="E32:F32"/>
    <mergeCell ref="E31:F31"/>
    <mergeCell ref="C32:D32"/>
    <mergeCell ref="E37:F37"/>
    <mergeCell ref="C25:D25"/>
    <mergeCell ref="E10:F10"/>
    <mergeCell ref="C21:D21"/>
    <mergeCell ref="A4:F4"/>
    <mergeCell ref="A5:F5"/>
    <mergeCell ref="E24:F24"/>
    <mergeCell ref="E12:F12"/>
    <mergeCell ref="C18:D18"/>
    <mergeCell ref="E16:F16"/>
    <mergeCell ref="E23:F23"/>
    <mergeCell ref="E27:F27"/>
    <mergeCell ref="C14:D14"/>
    <mergeCell ref="C31:D31"/>
    <mergeCell ref="C24:D24"/>
    <mergeCell ref="A1:D1"/>
    <mergeCell ref="A2:F2"/>
    <mergeCell ref="A14:B14"/>
    <mergeCell ref="A18:B18"/>
    <mergeCell ref="C10:D10"/>
    <mergeCell ref="C12:D12"/>
    <mergeCell ref="E22:F22"/>
    <mergeCell ref="E19:F19"/>
    <mergeCell ref="C15:D15"/>
    <mergeCell ref="E13:F13"/>
    <mergeCell ref="A33:B33"/>
    <mergeCell ref="C20:D20"/>
    <mergeCell ref="E20:F20"/>
    <mergeCell ref="C26:D26"/>
    <mergeCell ref="C33:D33"/>
    <mergeCell ref="A31:B31"/>
    <mergeCell ref="A23:B23"/>
    <mergeCell ref="E47:F47"/>
    <mergeCell ref="E18:F18"/>
    <mergeCell ref="C19:D19"/>
    <mergeCell ref="E29:F29"/>
    <mergeCell ref="C29:D29"/>
    <mergeCell ref="C22:D22"/>
    <mergeCell ref="C23:D23"/>
    <mergeCell ref="E25:F25"/>
    <mergeCell ref="C37:D37"/>
    <mergeCell ref="A10:B10"/>
    <mergeCell ref="A12:B12"/>
    <mergeCell ref="A11:B11"/>
    <mergeCell ref="E21:F21"/>
    <mergeCell ref="A13:B13"/>
    <mergeCell ref="C16:D16"/>
    <mergeCell ref="C11:D11"/>
    <mergeCell ref="E11:F11"/>
    <mergeCell ref="E14:F14"/>
    <mergeCell ref="E15:F15"/>
    <mergeCell ref="E40:F40"/>
    <mergeCell ref="E35:F35"/>
    <mergeCell ref="C38:D38"/>
    <mergeCell ref="C47:D47"/>
    <mergeCell ref="C36:D36"/>
    <mergeCell ref="C42:D42"/>
    <mergeCell ref="E42:F42"/>
    <mergeCell ref="C41:D41"/>
    <mergeCell ref="E44:F44"/>
    <mergeCell ref="E45:F45"/>
    <mergeCell ref="E65:F65"/>
    <mergeCell ref="E96:F96"/>
    <mergeCell ref="A44:B44"/>
    <mergeCell ref="C44:D44"/>
    <mergeCell ref="A52:B52"/>
    <mergeCell ref="C52:D52"/>
    <mergeCell ref="A49:B49"/>
    <mergeCell ref="C48:D48"/>
    <mergeCell ref="C51:D51"/>
    <mergeCell ref="E48:F48"/>
    <mergeCell ref="E53:F53"/>
    <mergeCell ref="C50:D50"/>
    <mergeCell ref="B98:F98"/>
    <mergeCell ref="E112:F112"/>
    <mergeCell ref="A63:B63"/>
    <mergeCell ref="C63:D63"/>
    <mergeCell ref="E63:F63"/>
    <mergeCell ref="C68:D68"/>
    <mergeCell ref="A65:B65"/>
    <mergeCell ref="C65:D65"/>
    <mergeCell ref="A71:F71"/>
    <mergeCell ref="E68:F68"/>
    <mergeCell ref="E50:F50"/>
    <mergeCell ref="E52:F52"/>
    <mergeCell ref="E54:F54"/>
    <mergeCell ref="E55:F55"/>
    <mergeCell ref="C57:D57"/>
    <mergeCell ref="E57:F57"/>
    <mergeCell ref="E51:F51"/>
    <mergeCell ref="C54:D54"/>
    <mergeCell ref="A64:B64"/>
    <mergeCell ref="C64:D64"/>
    <mergeCell ref="E64:F64"/>
    <mergeCell ref="A55:B55"/>
    <mergeCell ref="C55:D55"/>
    <mergeCell ref="C46:D46"/>
    <mergeCell ref="E46:F46"/>
    <mergeCell ref="C49:D49"/>
    <mergeCell ref="E49:F49"/>
    <mergeCell ref="A50:B50"/>
    <mergeCell ref="E60:F60"/>
    <mergeCell ref="C61:D61"/>
    <mergeCell ref="E61:F61"/>
    <mergeCell ref="C62:D62"/>
    <mergeCell ref="E62:F62"/>
    <mergeCell ref="A34:F34"/>
    <mergeCell ref="C56:D56"/>
    <mergeCell ref="E56:F56"/>
    <mergeCell ref="C45:D45"/>
    <mergeCell ref="C53:D53"/>
    <mergeCell ref="A66:B66"/>
    <mergeCell ref="C66:D66"/>
    <mergeCell ref="E66:F66"/>
    <mergeCell ref="C17:D17"/>
    <mergeCell ref="E17:F17"/>
    <mergeCell ref="A58:B58"/>
    <mergeCell ref="C58:D58"/>
    <mergeCell ref="E58:F58"/>
    <mergeCell ref="A59:F59"/>
    <mergeCell ref="C60:D60"/>
  </mergeCells>
  <printOptions/>
  <pageMargins left="0.7086614173228347" right="0.5118110236220472" top="0.5905511811023623" bottom="0.5905511811023623" header="0.31496062992125984" footer="0.31496062992125984"/>
  <pageSetup fitToHeight="3" fitToWidth="1" horizontalDpi="300" verticalDpi="300" orientation="portrait" paperSize="9" scale="9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7"/>
  <sheetViews>
    <sheetView zoomScale="120" zoomScaleNormal="120" workbookViewId="0" topLeftCell="A1">
      <selection activeCell="B41" sqref="B41"/>
    </sheetView>
  </sheetViews>
  <sheetFormatPr defaultColWidth="9.140625" defaultRowHeight="15"/>
  <cols>
    <col min="1" max="1" width="4.28125" style="89" customWidth="1"/>
    <col min="2" max="2" width="48.00390625" style="89" customWidth="1"/>
    <col min="3" max="3" width="6.00390625" style="89" customWidth="1"/>
    <col min="4" max="4" width="9.140625" style="89" customWidth="1"/>
    <col min="5" max="5" width="10.140625" style="89" customWidth="1"/>
    <col min="6" max="6" width="13.57421875" style="89" customWidth="1"/>
    <col min="7" max="7" width="9.140625" style="89" customWidth="1"/>
    <col min="8" max="8" width="9.57421875" style="89" bestFit="1" customWidth="1"/>
    <col min="9" max="16384" width="9.140625" style="89" customWidth="1"/>
  </cols>
  <sheetData>
    <row r="1" spans="1:250" s="127" customFormat="1" ht="25.5" customHeight="1">
      <c r="A1" s="272" t="s">
        <v>155</v>
      </c>
      <c r="B1" s="273"/>
      <c r="C1" s="273"/>
      <c r="D1" s="27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</row>
    <row r="2" spans="1:250" s="127" customFormat="1" ht="16.5">
      <c r="A2" s="274" t="s">
        <v>220</v>
      </c>
      <c r="B2" s="274"/>
      <c r="C2" s="274"/>
      <c r="D2" s="274"/>
      <c r="E2" s="274"/>
      <c r="F2" s="27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</row>
    <row r="3" spans="1:250" s="127" customFormat="1" ht="16.5">
      <c r="A3" s="128"/>
      <c r="B3" s="128"/>
      <c r="C3" s="128"/>
      <c r="D3" s="128"/>
      <c r="E3" s="128"/>
      <c r="F3" s="12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s="127" customFormat="1" ht="16.5">
      <c r="A4" s="274" t="s">
        <v>156</v>
      </c>
      <c r="B4" s="274"/>
      <c r="C4" s="274"/>
      <c r="D4" s="274"/>
      <c r="E4" s="274"/>
      <c r="F4" s="27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6" s="5" customFormat="1" ht="15.75">
      <c r="A5" s="281"/>
      <c r="B5" s="281"/>
      <c r="C5" s="281"/>
      <c r="D5" s="281"/>
      <c r="E5" s="281"/>
      <c r="F5" s="281"/>
    </row>
    <row r="6" spans="1:6" s="6" customFormat="1" ht="16.5">
      <c r="A6" s="355" t="s">
        <v>13</v>
      </c>
      <c r="B6" s="355"/>
      <c r="C6" s="355"/>
      <c r="D6" s="355"/>
      <c r="E6" s="355"/>
      <c r="F6" s="355"/>
    </row>
    <row r="7" spans="1:252" s="1" customFormat="1" ht="21" customHeight="1">
      <c r="A7" s="145" t="s">
        <v>14</v>
      </c>
      <c r="B7" s="3"/>
      <c r="C7" s="3"/>
      <c r="D7" s="3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</row>
    <row r="8" spans="1:252" s="112" customFormat="1" ht="7.5" customHeight="1">
      <c r="A8" s="147"/>
      <c r="B8" s="147"/>
      <c r="C8" s="147"/>
      <c r="D8" s="148"/>
      <c r="E8" s="147"/>
      <c r="F8" s="149"/>
      <c r="G8" s="92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</row>
    <row r="9" spans="1:252" s="113" customFormat="1" ht="2.25" customHeight="1">
      <c r="A9" s="115"/>
      <c r="B9" s="150"/>
      <c r="C9" s="150"/>
      <c r="D9" s="116"/>
      <c r="E9" s="116"/>
      <c r="F9" s="142"/>
      <c r="G9" s="92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</row>
    <row r="10" spans="1:252" s="112" customFormat="1" ht="14.25" customHeight="1">
      <c r="A10" s="151"/>
      <c r="B10" s="147" t="s">
        <v>110</v>
      </c>
      <c r="C10" s="147"/>
      <c r="D10" s="148" t="s">
        <v>2</v>
      </c>
      <c r="E10" s="356">
        <v>279</v>
      </c>
      <c r="F10" s="357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</row>
    <row r="11" spans="1:252" s="112" customFormat="1" ht="14.25" customHeight="1">
      <c r="A11" s="151"/>
      <c r="B11" s="147" t="s">
        <v>112</v>
      </c>
      <c r="C11" s="147"/>
      <c r="D11" s="148" t="s">
        <v>1</v>
      </c>
      <c r="E11" s="345">
        <f>SUM(Rostliny!D47)</f>
        <v>252</v>
      </c>
      <c r="F11" s="34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</row>
    <row r="12" spans="1:252" s="112" customFormat="1" ht="14.25" customHeight="1">
      <c r="A12" s="151"/>
      <c r="B12" s="147" t="s">
        <v>202</v>
      </c>
      <c r="C12" s="147"/>
      <c r="D12" s="148" t="s">
        <v>2</v>
      </c>
      <c r="E12" s="345">
        <v>1156</v>
      </c>
      <c r="F12" s="346"/>
      <c r="G12" s="251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</row>
    <row r="13" spans="1:252" s="112" customFormat="1" ht="14.25" customHeight="1">
      <c r="A13" s="151"/>
      <c r="B13" s="147" t="s">
        <v>177</v>
      </c>
      <c r="C13" s="147"/>
      <c r="D13" s="148" t="s">
        <v>1</v>
      </c>
      <c r="E13" s="345">
        <v>180</v>
      </c>
      <c r="F13" s="346"/>
      <c r="G13" s="251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</row>
    <row r="14" spans="1:252" s="112" customFormat="1" ht="14.25" customHeight="1">
      <c r="A14" s="151"/>
      <c r="B14" s="147" t="s">
        <v>184</v>
      </c>
      <c r="C14" s="147"/>
      <c r="D14" s="148" t="s">
        <v>1</v>
      </c>
      <c r="E14" s="345">
        <f>SUM(Rostliny!D35)</f>
        <v>13</v>
      </c>
      <c r="F14" s="34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</row>
    <row r="15" spans="1:252" s="114" customFormat="1" ht="14.25" customHeight="1">
      <c r="A15" s="151"/>
      <c r="B15" s="147" t="s">
        <v>113</v>
      </c>
      <c r="C15" s="147"/>
      <c r="D15" s="148" t="s">
        <v>1</v>
      </c>
      <c r="E15" s="345">
        <f>SUM(Rostliny!D18)</f>
        <v>31</v>
      </c>
      <c r="F15" s="34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</row>
    <row r="16" spans="1:252" s="234" customFormat="1" ht="14.25" customHeight="1">
      <c r="A16" s="151"/>
      <c r="B16" s="147" t="s">
        <v>238</v>
      </c>
      <c r="C16" s="147"/>
      <c r="D16" s="148" t="s">
        <v>2</v>
      </c>
      <c r="E16" s="345">
        <v>1586</v>
      </c>
      <c r="F16" s="34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</row>
    <row r="17" spans="1:252" s="114" customFormat="1" ht="3" customHeight="1">
      <c r="A17" s="152"/>
      <c r="B17" s="153"/>
      <c r="C17" s="153"/>
      <c r="D17" s="154"/>
      <c r="E17" s="353"/>
      <c r="F17" s="354"/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</row>
    <row r="18" spans="1:7" ht="9" customHeight="1">
      <c r="A18" s="85"/>
      <c r="B18" s="56"/>
      <c r="C18" s="57"/>
      <c r="D18" s="57"/>
      <c r="E18" s="56"/>
      <c r="F18" s="56"/>
      <c r="G18" s="61"/>
    </row>
    <row r="19" spans="1:252" ht="19.5" customHeight="1">
      <c r="A19" s="106" t="s">
        <v>3</v>
      </c>
      <c r="B19" s="73"/>
      <c r="C19" s="74"/>
      <c r="D19" s="74"/>
      <c r="E19" s="73"/>
      <c r="F19" s="73"/>
      <c r="G19" s="99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</row>
    <row r="20" spans="1:252" ht="36" customHeight="1">
      <c r="A20" s="318" t="s">
        <v>91</v>
      </c>
      <c r="B20" s="318"/>
      <c r="C20" s="318"/>
      <c r="D20" s="318"/>
      <c r="E20" s="318"/>
      <c r="F20" s="318"/>
      <c r="G20" s="99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</row>
    <row r="21" spans="1:7" ht="9" customHeight="1">
      <c r="A21" s="85"/>
      <c r="B21" s="56"/>
      <c r="C21" s="57"/>
      <c r="D21" s="57"/>
      <c r="E21" s="56"/>
      <c r="F21" s="56"/>
      <c r="G21" s="61"/>
    </row>
    <row r="22" spans="1:7" s="6" customFormat="1" ht="15" customHeight="1">
      <c r="A22" s="17"/>
      <c r="B22" s="342" t="s">
        <v>235</v>
      </c>
      <c r="C22" s="343"/>
      <c r="D22" s="343"/>
      <c r="E22" s="344"/>
      <c r="F22" s="228"/>
      <c r="G22" s="58"/>
    </row>
    <row r="23" spans="1:7" s="6" customFormat="1" ht="12.75" customHeight="1">
      <c r="A23" s="80">
        <v>1</v>
      </c>
      <c r="B23" s="87" t="s">
        <v>227</v>
      </c>
      <c r="C23" s="80" t="s">
        <v>2</v>
      </c>
      <c r="D23" s="81">
        <f>SUM(E16)</f>
        <v>1586</v>
      </c>
      <c r="E23" s="81">
        <v>0</v>
      </c>
      <c r="F23" s="226">
        <f aca="true" t="shared" si="0" ref="F23:F35">PRODUCT(D23:E23)</f>
        <v>0</v>
      </c>
      <c r="G23" s="58"/>
    </row>
    <row r="24" spans="1:7" s="6" customFormat="1" ht="37.5" customHeight="1">
      <c r="A24" s="80">
        <v>2</v>
      </c>
      <c r="B24" s="18" t="s">
        <v>239</v>
      </c>
      <c r="C24" s="17" t="s">
        <v>2</v>
      </c>
      <c r="D24" s="81">
        <f>SUM(D23)</f>
        <v>1586</v>
      </c>
      <c r="E24" s="227">
        <v>0</v>
      </c>
      <c r="F24" s="226">
        <f t="shared" si="0"/>
        <v>0</v>
      </c>
      <c r="G24" s="58"/>
    </row>
    <row r="25" spans="1:7" s="6" customFormat="1" ht="16.5" customHeight="1">
      <c r="A25" s="80">
        <v>3</v>
      </c>
      <c r="B25" s="229" t="s">
        <v>236</v>
      </c>
      <c r="C25" s="17" t="s">
        <v>2</v>
      </c>
      <c r="D25" s="81">
        <f>SUM(D24)</f>
        <v>1586</v>
      </c>
      <c r="E25" s="227">
        <v>0</v>
      </c>
      <c r="F25" s="226">
        <f t="shared" si="0"/>
        <v>0</v>
      </c>
      <c r="G25" s="58"/>
    </row>
    <row r="26" spans="1:7" s="6" customFormat="1" ht="12.75" customHeight="1">
      <c r="A26" s="80">
        <v>4</v>
      </c>
      <c r="B26" s="229" t="s">
        <v>228</v>
      </c>
      <c r="C26" s="17" t="s">
        <v>2</v>
      </c>
      <c r="D26" s="81">
        <f>SUM(D25:D25)</f>
        <v>1586</v>
      </c>
      <c r="E26" s="226">
        <v>0</v>
      </c>
      <c r="F26" s="226">
        <f t="shared" si="0"/>
        <v>0</v>
      </c>
      <c r="G26" s="11"/>
    </row>
    <row r="27" spans="1:7" s="6" customFormat="1" ht="12.75" customHeight="1">
      <c r="A27" s="80">
        <v>5</v>
      </c>
      <c r="B27" s="18" t="s">
        <v>229</v>
      </c>
      <c r="C27" s="17" t="s">
        <v>2</v>
      </c>
      <c r="D27" s="81">
        <f>SUM(D26)</f>
        <v>1586</v>
      </c>
      <c r="E27" s="227">
        <v>0</v>
      </c>
      <c r="F27" s="226">
        <f t="shared" si="0"/>
        <v>0</v>
      </c>
      <c r="G27" s="58"/>
    </row>
    <row r="28" spans="1:7" s="6" customFormat="1" ht="12.75" customHeight="1">
      <c r="A28" s="80"/>
      <c r="B28" s="18" t="s">
        <v>24</v>
      </c>
      <c r="C28" s="17"/>
      <c r="D28" s="71"/>
      <c r="E28" s="71"/>
      <c r="F28" s="226"/>
      <c r="G28" s="58"/>
    </row>
    <row r="29" spans="1:7" s="6" customFormat="1" ht="12.75" customHeight="1">
      <c r="A29" s="80">
        <v>1</v>
      </c>
      <c r="B29" s="18" t="s">
        <v>230</v>
      </c>
      <c r="C29" s="17" t="s">
        <v>2</v>
      </c>
      <c r="D29" s="71">
        <f>SUM(D27)</f>
        <v>1586</v>
      </c>
      <c r="E29" s="71">
        <v>0</v>
      </c>
      <c r="F29" s="226">
        <f t="shared" si="0"/>
        <v>0</v>
      </c>
      <c r="G29" s="58"/>
    </row>
    <row r="30" spans="1:7" s="6" customFormat="1" ht="12" customHeight="1">
      <c r="A30" s="80">
        <v>2</v>
      </c>
      <c r="B30" s="18" t="s">
        <v>240</v>
      </c>
      <c r="C30" s="17" t="s">
        <v>2</v>
      </c>
      <c r="D30" s="71">
        <f>SUM(D29)</f>
        <v>1586</v>
      </c>
      <c r="E30" s="71">
        <v>0</v>
      </c>
      <c r="F30" s="226">
        <f t="shared" si="0"/>
        <v>0</v>
      </c>
      <c r="G30" s="58"/>
    </row>
    <row r="31" spans="1:7" s="6" customFormat="1" ht="12.75" customHeight="1">
      <c r="A31" s="80">
        <v>3</v>
      </c>
      <c r="B31" s="18" t="s">
        <v>19</v>
      </c>
      <c r="C31" s="17" t="s">
        <v>11</v>
      </c>
      <c r="D31" s="71">
        <v>8</v>
      </c>
      <c r="E31" s="71">
        <v>0</v>
      </c>
      <c r="F31" s="226">
        <f t="shared" si="0"/>
        <v>0</v>
      </c>
      <c r="G31" s="58"/>
    </row>
    <row r="32" spans="1:7" s="6" customFormat="1" ht="12.75" customHeight="1">
      <c r="A32" s="17"/>
      <c r="B32" s="18" t="s">
        <v>20</v>
      </c>
      <c r="C32" s="17"/>
      <c r="D32" s="71"/>
      <c r="E32" s="71"/>
      <c r="F32" s="226"/>
      <c r="G32" s="11"/>
    </row>
    <row r="33" spans="1:7" s="6" customFormat="1" ht="12.75" customHeight="1">
      <c r="A33" s="80">
        <v>1</v>
      </c>
      <c r="B33" s="82" t="s">
        <v>231</v>
      </c>
      <c r="C33" s="80" t="s">
        <v>21</v>
      </c>
      <c r="D33" s="81">
        <v>1.2</v>
      </c>
      <c r="E33" s="81">
        <v>0</v>
      </c>
      <c r="F33" s="226">
        <f t="shared" si="0"/>
        <v>0</v>
      </c>
      <c r="G33" s="11"/>
    </row>
    <row r="34" spans="1:7" s="6" customFormat="1" ht="12.75" customHeight="1">
      <c r="A34" s="80">
        <v>2</v>
      </c>
      <c r="B34" s="18" t="s">
        <v>232</v>
      </c>
      <c r="C34" s="17" t="s">
        <v>22</v>
      </c>
      <c r="D34" s="71">
        <v>79</v>
      </c>
      <c r="E34" s="71">
        <v>0</v>
      </c>
      <c r="F34" s="226">
        <f t="shared" si="0"/>
        <v>0</v>
      </c>
      <c r="G34" s="11"/>
    </row>
    <row r="35" spans="1:7" s="6" customFormat="1" ht="24.75" customHeight="1">
      <c r="A35" s="80">
        <v>3</v>
      </c>
      <c r="B35" s="18" t="s">
        <v>233</v>
      </c>
      <c r="C35" s="17" t="s">
        <v>22</v>
      </c>
      <c r="D35" s="71">
        <v>9</v>
      </c>
      <c r="E35" s="71">
        <v>0</v>
      </c>
      <c r="F35" s="226">
        <f t="shared" si="0"/>
        <v>0</v>
      </c>
      <c r="G35" s="11"/>
    </row>
    <row r="36" spans="1:7" s="6" customFormat="1" ht="12.75" customHeight="1">
      <c r="A36" s="230"/>
      <c r="B36" s="231" t="s">
        <v>234</v>
      </c>
      <c r="C36" s="230"/>
      <c r="D36" s="232"/>
      <c r="E36" s="233"/>
      <c r="F36" s="225">
        <f>SUM(F23:F35)</f>
        <v>0</v>
      </c>
      <c r="G36" s="235"/>
    </row>
    <row r="37" spans="1:7" ht="9" customHeight="1">
      <c r="A37" s="60"/>
      <c r="B37" s="73"/>
      <c r="C37" s="74"/>
      <c r="D37" s="73"/>
      <c r="E37" s="75"/>
      <c r="F37" s="76"/>
      <c r="G37" s="99"/>
    </row>
    <row r="38" spans="1:252" ht="16.5">
      <c r="A38" s="97" t="s">
        <v>4</v>
      </c>
      <c r="B38" s="97" t="s">
        <v>5</v>
      </c>
      <c r="C38" s="97" t="s">
        <v>6</v>
      </c>
      <c r="D38" s="97" t="s">
        <v>7</v>
      </c>
      <c r="E38" s="98" t="s">
        <v>8</v>
      </c>
      <c r="F38" s="97" t="s">
        <v>9</v>
      </c>
      <c r="G38" s="15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42" s="6" customFormat="1" ht="16.5">
      <c r="A39" s="218"/>
      <c r="B39" s="342" t="s">
        <v>203</v>
      </c>
      <c r="C39" s="343"/>
      <c r="D39" s="343"/>
      <c r="E39" s="344"/>
      <c r="F39" s="84"/>
      <c r="G39" s="5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</row>
    <row r="40" spans="1:242" s="6" customFormat="1" ht="16.5">
      <c r="A40" s="80"/>
      <c r="B40" s="72" t="s">
        <v>23</v>
      </c>
      <c r="C40" s="80"/>
      <c r="D40" s="80"/>
      <c r="E40" s="83"/>
      <c r="F40" s="84"/>
      <c r="G40" s="5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</row>
    <row r="41" spans="1:9" s="6" customFormat="1" ht="38.25">
      <c r="A41" s="80">
        <v>1</v>
      </c>
      <c r="B41" s="87" t="s">
        <v>225</v>
      </c>
      <c r="C41" s="80" t="s">
        <v>2</v>
      </c>
      <c r="D41" s="81">
        <f>SUM(E10,E12)</f>
        <v>1435</v>
      </c>
      <c r="E41" s="81">
        <v>0</v>
      </c>
      <c r="F41" s="156">
        <f aca="true" t="shared" si="1" ref="F41:F55">PRODUCT(D41:E41)</f>
        <v>0</v>
      </c>
      <c r="H41" s="11"/>
      <c r="I41" s="79"/>
    </row>
    <row r="42" spans="1:9" s="6" customFormat="1" ht="16.5">
      <c r="A42" s="80">
        <v>2</v>
      </c>
      <c r="B42" s="87" t="s">
        <v>208</v>
      </c>
      <c r="C42" s="80" t="s">
        <v>2</v>
      </c>
      <c r="D42" s="81">
        <f>SUM(E10)</f>
        <v>279</v>
      </c>
      <c r="E42" s="81">
        <v>0</v>
      </c>
      <c r="F42" s="156">
        <f t="shared" si="1"/>
        <v>0</v>
      </c>
      <c r="H42" s="11"/>
      <c r="I42" s="79"/>
    </row>
    <row r="43" spans="1:9" s="6" customFormat="1" ht="16.5">
      <c r="A43" s="80">
        <v>3</v>
      </c>
      <c r="B43" s="59" t="s">
        <v>204</v>
      </c>
      <c r="C43" s="69" t="s">
        <v>1</v>
      </c>
      <c r="D43" s="70">
        <f>SUM(E15)</f>
        <v>31</v>
      </c>
      <c r="E43" s="70">
        <v>0</v>
      </c>
      <c r="F43" s="156">
        <f t="shared" si="1"/>
        <v>0</v>
      </c>
      <c r="H43" s="11"/>
      <c r="I43" s="79"/>
    </row>
    <row r="44" spans="1:252" ht="15">
      <c r="A44" s="80">
        <v>4</v>
      </c>
      <c r="B44" s="59" t="s">
        <v>209</v>
      </c>
      <c r="C44" s="69" t="s">
        <v>1</v>
      </c>
      <c r="D44" s="70">
        <f>SUM(E13:F14)</f>
        <v>193</v>
      </c>
      <c r="E44" s="70">
        <v>0</v>
      </c>
      <c r="F44" s="156">
        <f t="shared" si="1"/>
        <v>0</v>
      </c>
      <c r="G44" s="79"/>
      <c r="H44" s="11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</row>
    <row r="45" spans="1:9" s="6" customFormat="1" ht="16.5">
      <c r="A45" s="80">
        <v>5</v>
      </c>
      <c r="B45" s="59" t="s">
        <v>205</v>
      </c>
      <c r="C45" s="69" t="s">
        <v>1</v>
      </c>
      <c r="D45" s="70">
        <f>SUM(E11)</f>
        <v>252</v>
      </c>
      <c r="E45" s="70">
        <v>0</v>
      </c>
      <c r="F45" s="156">
        <f t="shared" si="1"/>
        <v>0</v>
      </c>
      <c r="H45" s="11"/>
      <c r="I45" s="79"/>
    </row>
    <row r="46" spans="1:9" s="6" customFormat="1" ht="17.25" customHeight="1">
      <c r="A46" s="80">
        <v>6</v>
      </c>
      <c r="B46" s="59" t="s">
        <v>206</v>
      </c>
      <c r="C46" s="69" t="s">
        <v>1</v>
      </c>
      <c r="D46" s="70">
        <f>SUM(D43)</f>
        <v>31</v>
      </c>
      <c r="E46" s="70">
        <v>0</v>
      </c>
      <c r="F46" s="156">
        <f t="shared" si="1"/>
        <v>0</v>
      </c>
      <c r="H46" s="11"/>
      <c r="I46" s="79"/>
    </row>
    <row r="47" spans="1:252" ht="15">
      <c r="A47" s="80">
        <v>7</v>
      </c>
      <c r="B47" s="59" t="s">
        <v>210</v>
      </c>
      <c r="C47" s="69" t="s">
        <v>1</v>
      </c>
      <c r="D47" s="70">
        <f>SUM(D44)</f>
        <v>193</v>
      </c>
      <c r="E47" s="70">
        <v>0</v>
      </c>
      <c r="F47" s="156">
        <f t="shared" si="1"/>
        <v>0</v>
      </c>
      <c r="G47" s="79"/>
      <c r="H47" s="96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</row>
    <row r="48" spans="1:9" s="6" customFormat="1" ht="17.25" customHeight="1">
      <c r="A48" s="80">
        <v>8</v>
      </c>
      <c r="B48" s="59" t="s">
        <v>207</v>
      </c>
      <c r="C48" s="69" t="s">
        <v>1</v>
      </c>
      <c r="D48" s="70">
        <f>SUM(D45)</f>
        <v>252</v>
      </c>
      <c r="E48" s="70">
        <v>0</v>
      </c>
      <c r="F48" s="156">
        <f t="shared" si="1"/>
        <v>0</v>
      </c>
      <c r="H48" s="11"/>
      <c r="I48" s="79"/>
    </row>
    <row r="49" spans="1:9" s="6" customFormat="1" ht="16.5">
      <c r="A49" s="80">
        <v>9</v>
      </c>
      <c r="B49" s="18" t="s">
        <v>214</v>
      </c>
      <c r="C49" s="17" t="s">
        <v>1</v>
      </c>
      <c r="D49" s="71">
        <f>SUM(D61,D64)</f>
        <v>208</v>
      </c>
      <c r="E49" s="71">
        <v>0</v>
      </c>
      <c r="F49" s="156">
        <f t="shared" si="1"/>
        <v>0</v>
      </c>
      <c r="I49" s="79"/>
    </row>
    <row r="50" spans="1:9" s="6" customFormat="1" ht="25.5">
      <c r="A50" s="80">
        <v>10</v>
      </c>
      <c r="B50" s="18" t="s">
        <v>211</v>
      </c>
      <c r="C50" s="17" t="s">
        <v>1</v>
      </c>
      <c r="D50" s="71">
        <f>SUM(D66,D63,D62)</f>
        <v>268</v>
      </c>
      <c r="E50" s="71">
        <v>0</v>
      </c>
      <c r="F50" s="156">
        <f t="shared" si="1"/>
        <v>0</v>
      </c>
      <c r="I50" s="79"/>
    </row>
    <row r="51" spans="1:9" s="6" customFormat="1" ht="16.5">
      <c r="A51" s="80">
        <v>11</v>
      </c>
      <c r="B51" s="59" t="s">
        <v>114</v>
      </c>
      <c r="C51" s="80" t="s">
        <v>1</v>
      </c>
      <c r="D51" s="70">
        <f>SUM(D61)</f>
        <v>28</v>
      </c>
      <c r="E51" s="70">
        <v>0</v>
      </c>
      <c r="F51" s="156">
        <f t="shared" si="1"/>
        <v>0</v>
      </c>
      <c r="I51" s="79"/>
    </row>
    <row r="52" spans="1:252" ht="15">
      <c r="A52" s="80">
        <v>12</v>
      </c>
      <c r="B52" s="59" t="s">
        <v>212</v>
      </c>
      <c r="C52" s="80" t="s">
        <v>1</v>
      </c>
      <c r="D52" s="70">
        <f>SUM(D66)</f>
        <v>13</v>
      </c>
      <c r="E52" s="70">
        <v>0</v>
      </c>
      <c r="F52" s="156">
        <f t="shared" si="1"/>
        <v>0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</row>
    <row r="53" spans="1:252" ht="15">
      <c r="A53" s="80">
        <v>13</v>
      </c>
      <c r="B53" s="59" t="s">
        <v>115</v>
      </c>
      <c r="C53" s="80" t="s">
        <v>1</v>
      </c>
      <c r="D53" s="70">
        <f>SUM(D62,D64)</f>
        <v>183</v>
      </c>
      <c r="E53" s="70">
        <v>0</v>
      </c>
      <c r="F53" s="156">
        <f t="shared" si="1"/>
        <v>0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</row>
    <row r="54" spans="1:9" s="6" customFormat="1" ht="25.5">
      <c r="A54" s="80">
        <v>14</v>
      </c>
      <c r="B54" s="87" t="s">
        <v>116</v>
      </c>
      <c r="C54" s="80" t="s">
        <v>1</v>
      </c>
      <c r="D54" s="81">
        <f>SUM(D43:D45)</f>
        <v>476</v>
      </c>
      <c r="E54" s="81">
        <v>0</v>
      </c>
      <c r="F54" s="156">
        <f t="shared" si="1"/>
        <v>0</v>
      </c>
      <c r="I54" s="79"/>
    </row>
    <row r="55" spans="1:252" ht="26.25" customHeight="1">
      <c r="A55" s="80">
        <v>15</v>
      </c>
      <c r="B55" s="157" t="s">
        <v>215</v>
      </c>
      <c r="C55" s="158" t="s">
        <v>2</v>
      </c>
      <c r="D55" s="159">
        <f>SUM(D45,D43:D44)</f>
        <v>476</v>
      </c>
      <c r="E55" s="159">
        <v>0</v>
      </c>
      <c r="F55" s="156">
        <f t="shared" si="1"/>
        <v>0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</row>
    <row r="56" spans="1:252" ht="15">
      <c r="A56" s="17"/>
      <c r="B56" s="72" t="s">
        <v>24</v>
      </c>
      <c r="C56" s="17"/>
      <c r="D56" s="71"/>
      <c r="E56" s="71"/>
      <c r="F56" s="156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</row>
    <row r="57" spans="1:252" ht="15">
      <c r="A57" s="17">
        <v>1</v>
      </c>
      <c r="B57" s="18" t="s">
        <v>117</v>
      </c>
      <c r="C57" s="17" t="s">
        <v>10</v>
      </c>
      <c r="D57" s="71">
        <v>18</v>
      </c>
      <c r="E57" s="71">
        <v>0</v>
      </c>
      <c r="F57" s="156">
        <f>PRODUCT(D57,E57)</f>
        <v>0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</row>
    <row r="58" spans="1:252" ht="15">
      <c r="A58" s="17">
        <v>2</v>
      </c>
      <c r="B58" s="18" t="s">
        <v>25</v>
      </c>
      <c r="C58" s="17" t="s">
        <v>1</v>
      </c>
      <c r="D58" s="71">
        <f>SUM(D61,D64)</f>
        <v>208</v>
      </c>
      <c r="E58" s="71">
        <v>0</v>
      </c>
      <c r="F58" s="156">
        <f>PRODUCT(D58,E58)</f>
        <v>0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</row>
    <row r="59" spans="1:252" ht="15">
      <c r="A59" s="17">
        <v>3</v>
      </c>
      <c r="B59" s="18" t="s">
        <v>19</v>
      </c>
      <c r="C59" s="17" t="s">
        <v>11</v>
      </c>
      <c r="D59" s="71">
        <v>52</v>
      </c>
      <c r="E59" s="71">
        <v>0</v>
      </c>
      <c r="F59" s="156">
        <f>PRODUCT(D59,E59)</f>
        <v>0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</row>
    <row r="60" spans="1:252" ht="15">
      <c r="A60" s="17"/>
      <c r="B60" s="18" t="s">
        <v>118</v>
      </c>
      <c r="C60" s="17"/>
      <c r="D60" s="71"/>
      <c r="E60" s="71"/>
      <c r="F60" s="156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</row>
    <row r="61" spans="1:252" ht="15">
      <c r="A61" s="17">
        <v>1</v>
      </c>
      <c r="B61" s="18" t="s">
        <v>263</v>
      </c>
      <c r="C61" s="17" t="s">
        <v>1</v>
      </c>
      <c r="D61" s="71">
        <f>SUM(Rostliny!D9:D17)</f>
        <v>28</v>
      </c>
      <c r="E61" s="71">
        <v>0</v>
      </c>
      <c r="F61" s="156">
        <f>PRODUCT(D61,E61)</f>
        <v>0</v>
      </c>
      <c r="G61" s="79"/>
      <c r="H61" s="160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</row>
    <row r="62" spans="1:252" ht="15">
      <c r="A62" s="17">
        <v>2</v>
      </c>
      <c r="B62" s="18" t="s">
        <v>264</v>
      </c>
      <c r="C62" s="17" t="s">
        <v>1</v>
      </c>
      <c r="D62" s="71">
        <f>SUM(Rostliny!D8)</f>
        <v>3</v>
      </c>
      <c r="E62" s="71">
        <v>0</v>
      </c>
      <c r="F62" s="156">
        <f>PRODUCT(D62,E62)</f>
        <v>0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</row>
    <row r="63" spans="1:252" ht="15">
      <c r="A63" s="17">
        <v>3</v>
      </c>
      <c r="B63" s="18" t="s">
        <v>262</v>
      </c>
      <c r="C63" s="17" t="s">
        <v>1</v>
      </c>
      <c r="D63" s="71">
        <f>SUM(Rostliny!D47)</f>
        <v>252</v>
      </c>
      <c r="E63" s="71">
        <v>0</v>
      </c>
      <c r="F63" s="156">
        <f>PRODUCT(D63,E63)</f>
        <v>0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</row>
    <row r="64" spans="1:9" s="6" customFormat="1" ht="16.5">
      <c r="A64" s="17">
        <v>4</v>
      </c>
      <c r="B64" s="18" t="s">
        <v>260</v>
      </c>
      <c r="C64" s="17" t="s">
        <v>1</v>
      </c>
      <c r="D64" s="71">
        <f>SUM(E13)</f>
        <v>180</v>
      </c>
      <c r="E64" s="71">
        <v>0</v>
      </c>
      <c r="F64" s="156">
        <f>PRODUCT(D64,E64)</f>
        <v>0</v>
      </c>
      <c r="I64" s="79"/>
    </row>
    <row r="65" spans="1:9" s="6" customFormat="1" ht="27">
      <c r="A65" s="271" t="s">
        <v>267</v>
      </c>
      <c r="B65" s="270" t="s">
        <v>268</v>
      </c>
      <c r="C65" s="17"/>
      <c r="D65" s="71"/>
      <c r="E65" s="71"/>
      <c r="F65" s="156"/>
      <c r="I65" s="79"/>
    </row>
    <row r="66" spans="1:9" s="6" customFormat="1" ht="16.5">
      <c r="A66" s="17">
        <v>5</v>
      </c>
      <c r="B66" s="18" t="s">
        <v>261</v>
      </c>
      <c r="C66" s="17" t="s">
        <v>1</v>
      </c>
      <c r="D66" s="71">
        <f>SUM(E14)</f>
        <v>13</v>
      </c>
      <c r="E66" s="71">
        <v>0</v>
      </c>
      <c r="F66" s="156">
        <f>PRODUCT(D66,E66)</f>
        <v>0</v>
      </c>
      <c r="I66" s="79"/>
    </row>
    <row r="67" spans="1:9" s="6" customFormat="1" ht="27">
      <c r="A67" s="271" t="s">
        <v>267</v>
      </c>
      <c r="B67" s="270" t="s">
        <v>269</v>
      </c>
      <c r="C67" s="17"/>
      <c r="D67" s="71"/>
      <c r="E67" s="71"/>
      <c r="F67" s="156"/>
      <c r="I67" s="79"/>
    </row>
    <row r="68" spans="1:9" s="6" customFormat="1" ht="16.5">
      <c r="A68" s="17"/>
      <c r="B68" s="18" t="s">
        <v>20</v>
      </c>
      <c r="C68" s="17"/>
      <c r="D68" s="71"/>
      <c r="E68" s="71"/>
      <c r="F68" s="156"/>
      <c r="I68" s="79"/>
    </row>
    <row r="69" spans="1:252" ht="15">
      <c r="A69" s="80">
        <v>1</v>
      </c>
      <c r="B69" s="82" t="s">
        <v>119</v>
      </c>
      <c r="C69" s="80" t="s">
        <v>21</v>
      </c>
      <c r="D69" s="81">
        <v>1.1</v>
      </c>
      <c r="E69" s="81">
        <v>0</v>
      </c>
      <c r="F69" s="156">
        <f aca="true" t="shared" si="2" ref="F69:F78">PRODUCT(D69,E69)</f>
        <v>0</v>
      </c>
      <c r="G69" s="79"/>
      <c r="H69" s="160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9"/>
      <c r="II69" s="79"/>
      <c r="IJ69" s="79"/>
      <c r="IK69" s="79"/>
      <c r="IL69" s="79"/>
      <c r="IM69" s="79"/>
      <c r="IN69" s="79"/>
      <c r="IO69" s="79"/>
      <c r="IP69" s="79"/>
      <c r="IQ69" s="79"/>
      <c r="IR69" s="79"/>
    </row>
    <row r="70" spans="1:252" ht="15">
      <c r="A70" s="80">
        <v>2</v>
      </c>
      <c r="B70" s="18" t="s">
        <v>120</v>
      </c>
      <c r="C70" s="17" t="s">
        <v>22</v>
      </c>
      <c r="D70" s="71">
        <v>21</v>
      </c>
      <c r="E70" s="71">
        <v>0</v>
      </c>
      <c r="F70" s="156">
        <f t="shared" si="2"/>
        <v>0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79"/>
      <c r="IE70" s="79"/>
      <c r="IF70" s="79"/>
      <c r="IG70" s="79"/>
      <c r="IH70" s="79"/>
      <c r="II70" s="79"/>
      <c r="IJ70" s="79"/>
      <c r="IK70" s="79"/>
      <c r="IL70" s="79"/>
      <c r="IM70" s="79"/>
      <c r="IN70" s="79"/>
      <c r="IO70" s="79"/>
      <c r="IP70" s="79"/>
      <c r="IQ70" s="79"/>
      <c r="IR70" s="79"/>
    </row>
    <row r="71" spans="1:252" ht="15">
      <c r="A71" s="80">
        <v>3</v>
      </c>
      <c r="B71" s="90" t="s">
        <v>26</v>
      </c>
      <c r="C71" s="69" t="s">
        <v>121</v>
      </c>
      <c r="D71" s="70">
        <f>SUM(D61)</f>
        <v>28</v>
      </c>
      <c r="E71" s="70">
        <v>0</v>
      </c>
      <c r="F71" s="156">
        <f t="shared" si="2"/>
        <v>0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79"/>
      <c r="IE71" s="79"/>
      <c r="IF71" s="79"/>
      <c r="IG71" s="79"/>
      <c r="IH71" s="79"/>
      <c r="II71" s="79"/>
      <c r="IJ71" s="79"/>
      <c r="IK71" s="79"/>
      <c r="IL71" s="79"/>
      <c r="IM71" s="79"/>
      <c r="IN71" s="79"/>
      <c r="IO71" s="79"/>
      <c r="IP71" s="79"/>
      <c r="IQ71" s="79"/>
      <c r="IR71" s="79"/>
    </row>
    <row r="72" spans="1:252" ht="15">
      <c r="A72" s="80">
        <v>4</v>
      </c>
      <c r="B72" s="90" t="s">
        <v>213</v>
      </c>
      <c r="C72" s="69" t="s">
        <v>1</v>
      </c>
      <c r="D72" s="70">
        <f>SUM(D64)</f>
        <v>180</v>
      </c>
      <c r="E72" s="70">
        <v>0</v>
      </c>
      <c r="F72" s="156">
        <f t="shared" si="2"/>
        <v>0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79"/>
      <c r="IE72" s="79"/>
      <c r="IF72" s="79"/>
      <c r="IG72" s="79"/>
      <c r="IH72" s="79"/>
      <c r="II72" s="79"/>
      <c r="IJ72" s="79"/>
      <c r="IK72" s="79"/>
      <c r="IL72" s="79"/>
      <c r="IM72" s="79"/>
      <c r="IN72" s="79"/>
      <c r="IO72" s="79"/>
      <c r="IP72" s="79"/>
      <c r="IQ72" s="79"/>
      <c r="IR72" s="79"/>
    </row>
    <row r="73" spans="1:252" ht="15">
      <c r="A73" s="80">
        <v>5</v>
      </c>
      <c r="B73" s="90" t="s">
        <v>99</v>
      </c>
      <c r="C73" s="69" t="s">
        <v>22</v>
      </c>
      <c r="D73" s="70">
        <v>27</v>
      </c>
      <c r="E73" s="70">
        <v>0</v>
      </c>
      <c r="F73" s="156">
        <f t="shared" si="2"/>
        <v>0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</row>
    <row r="74" spans="1:252" ht="15">
      <c r="A74" s="80">
        <v>6</v>
      </c>
      <c r="B74" s="90" t="s">
        <v>122</v>
      </c>
      <c r="C74" s="69" t="s">
        <v>22</v>
      </c>
      <c r="D74" s="70">
        <v>24</v>
      </c>
      <c r="E74" s="70">
        <v>0</v>
      </c>
      <c r="F74" s="156">
        <f t="shared" si="2"/>
        <v>0</v>
      </c>
      <c r="G74" s="79"/>
      <c r="H74" s="160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</row>
    <row r="75" spans="1:252" ht="15">
      <c r="A75" s="80">
        <v>7</v>
      </c>
      <c r="B75" s="90" t="s">
        <v>123</v>
      </c>
      <c r="C75" s="69" t="s">
        <v>10</v>
      </c>
      <c r="D75" s="70">
        <v>48</v>
      </c>
      <c r="E75" s="70">
        <v>0</v>
      </c>
      <c r="F75" s="156">
        <f t="shared" si="2"/>
        <v>0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</row>
    <row r="76" spans="1:252" ht="15">
      <c r="A76" s="80">
        <v>8</v>
      </c>
      <c r="B76" s="90" t="s">
        <v>124</v>
      </c>
      <c r="C76" s="69" t="s">
        <v>10</v>
      </c>
      <c r="D76" s="70">
        <v>14</v>
      </c>
      <c r="E76" s="70">
        <v>0</v>
      </c>
      <c r="F76" s="156">
        <f t="shared" si="2"/>
        <v>0</v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</row>
    <row r="77" spans="1:252" ht="15">
      <c r="A77" s="80">
        <v>9</v>
      </c>
      <c r="B77" s="18" t="s">
        <v>125</v>
      </c>
      <c r="C77" s="17" t="s">
        <v>1</v>
      </c>
      <c r="D77" s="71">
        <v>293</v>
      </c>
      <c r="E77" s="71">
        <v>0</v>
      </c>
      <c r="F77" s="156">
        <f t="shared" si="2"/>
        <v>0</v>
      </c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</row>
    <row r="78" spans="1:252" ht="15">
      <c r="A78" s="80">
        <v>10</v>
      </c>
      <c r="B78" s="18" t="s">
        <v>126</v>
      </c>
      <c r="C78" s="17" t="s">
        <v>1</v>
      </c>
      <c r="D78" s="71">
        <f>SUM(D51:D53)</f>
        <v>224</v>
      </c>
      <c r="E78" s="71">
        <v>0</v>
      </c>
      <c r="F78" s="156">
        <f t="shared" si="2"/>
        <v>0</v>
      </c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</row>
    <row r="79" spans="1:252" ht="15">
      <c r="A79" s="342" t="s">
        <v>127</v>
      </c>
      <c r="B79" s="344"/>
      <c r="C79" s="17"/>
      <c r="D79" s="71"/>
      <c r="E79" s="351">
        <f>SUM(F41:F78)</f>
        <v>0</v>
      </c>
      <c r="F79" s="352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9"/>
      <c r="II79" s="79"/>
      <c r="IJ79" s="79"/>
      <c r="IK79" s="79"/>
      <c r="IL79" s="79"/>
      <c r="IM79" s="79"/>
      <c r="IN79" s="79"/>
      <c r="IO79" s="79"/>
      <c r="IP79" s="79"/>
      <c r="IQ79" s="79"/>
      <c r="IR79" s="79"/>
    </row>
    <row r="80" spans="1:252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  <c r="IO80" s="79"/>
      <c r="IP80" s="79"/>
      <c r="IQ80" s="79"/>
      <c r="IR80" s="79"/>
    </row>
    <row r="81" spans="1:252" ht="15">
      <c r="A81" s="94"/>
      <c r="B81" s="342" t="s">
        <v>95</v>
      </c>
      <c r="C81" s="343"/>
      <c r="D81" s="343"/>
      <c r="E81" s="344"/>
      <c r="F81" s="84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</row>
    <row r="82" spans="1:252" ht="15">
      <c r="A82" s="97" t="s">
        <v>4</v>
      </c>
      <c r="B82" s="97" t="s">
        <v>5</v>
      </c>
      <c r="C82" s="97" t="s">
        <v>6</v>
      </c>
      <c r="D82" s="97" t="s">
        <v>7</v>
      </c>
      <c r="E82" s="98" t="s">
        <v>8</v>
      </c>
      <c r="F82" s="97" t="s">
        <v>9</v>
      </c>
      <c r="G82" s="79"/>
      <c r="H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79"/>
      <c r="IK82" s="79"/>
      <c r="IL82" s="79"/>
      <c r="IM82" s="79"/>
      <c r="IN82" s="79"/>
      <c r="IO82" s="79"/>
      <c r="IP82" s="79"/>
      <c r="IQ82" s="79"/>
      <c r="IR82" s="79"/>
    </row>
    <row r="83" spans="1:252" ht="15">
      <c r="A83" s="100">
        <v>1</v>
      </c>
      <c r="B83" s="91" t="s">
        <v>216</v>
      </c>
      <c r="C83" s="100" t="s">
        <v>1</v>
      </c>
      <c r="D83" s="101">
        <f>SUM(D61:D62,D64:D66)</f>
        <v>224</v>
      </c>
      <c r="E83" s="102">
        <v>0</v>
      </c>
      <c r="F83" s="86">
        <f>PRODUCT(E83,D83)</f>
        <v>0</v>
      </c>
      <c r="G83" s="79"/>
      <c r="H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</row>
    <row r="84" spans="1:252" ht="15">
      <c r="A84" s="161">
        <v>2</v>
      </c>
      <c r="B84" s="164" t="s">
        <v>96</v>
      </c>
      <c r="C84" s="165" t="s">
        <v>2</v>
      </c>
      <c r="D84" s="162">
        <f>SUM(D42)</f>
        <v>279</v>
      </c>
      <c r="E84" s="163">
        <v>0</v>
      </c>
      <c r="F84" s="86">
        <f>PRODUCT(E84,D84)</f>
        <v>0</v>
      </c>
      <c r="G84" s="79"/>
      <c r="H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9"/>
      <c r="II84" s="79"/>
      <c r="IJ84" s="79"/>
      <c r="IK84" s="79"/>
      <c r="IL84" s="79"/>
      <c r="IM84" s="79"/>
      <c r="IN84" s="79"/>
      <c r="IO84" s="79"/>
      <c r="IP84" s="79"/>
      <c r="IQ84" s="79"/>
      <c r="IR84" s="79"/>
    </row>
    <row r="85" spans="1:252" ht="15" customHeight="1">
      <c r="A85" s="347" t="s">
        <v>69</v>
      </c>
      <c r="B85" s="348"/>
      <c r="C85" s="348"/>
      <c r="D85" s="104"/>
      <c r="E85" s="349">
        <f>SUM(F83:F84)</f>
        <v>0</v>
      </c>
      <c r="F85" s="350"/>
      <c r="G85" s="79"/>
      <c r="H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</row>
    <row r="86" spans="7:252" ht="15">
      <c r="G86" s="79"/>
      <c r="H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</row>
    <row r="87" spans="1:252" ht="15">
      <c r="A87" s="94"/>
      <c r="B87" s="342" t="s">
        <v>97</v>
      </c>
      <c r="C87" s="343"/>
      <c r="D87" s="343"/>
      <c r="E87" s="344"/>
      <c r="F87" s="84"/>
      <c r="G87" s="79"/>
      <c r="H87" s="96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9"/>
      <c r="II87" s="79"/>
      <c r="IJ87" s="79"/>
      <c r="IK87" s="79"/>
      <c r="IL87" s="79"/>
      <c r="IM87" s="79"/>
      <c r="IN87" s="79"/>
      <c r="IO87" s="79"/>
      <c r="IP87" s="79"/>
      <c r="IQ87" s="79"/>
      <c r="IR87" s="79"/>
    </row>
    <row r="88" spans="1:252" ht="15">
      <c r="A88" s="97" t="s">
        <v>4</v>
      </c>
      <c r="B88" s="97" t="s">
        <v>5</v>
      </c>
      <c r="C88" s="97" t="s">
        <v>6</v>
      </c>
      <c r="D88" s="97" t="s">
        <v>7</v>
      </c>
      <c r="E88" s="98" t="s">
        <v>8</v>
      </c>
      <c r="F88" s="97" t="s">
        <v>9</v>
      </c>
      <c r="G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79"/>
      <c r="HA88" s="79"/>
      <c r="HB88" s="79"/>
      <c r="HC88" s="79"/>
      <c r="HD88" s="79"/>
      <c r="HE88" s="79"/>
      <c r="HF88" s="79"/>
      <c r="HG88" s="79"/>
      <c r="HH88" s="79"/>
      <c r="HI88" s="79"/>
      <c r="HJ88" s="79"/>
      <c r="HK88" s="79"/>
      <c r="HL88" s="79"/>
      <c r="HM88" s="79"/>
      <c r="HN88" s="79"/>
      <c r="HO88" s="79"/>
      <c r="HP88" s="79"/>
      <c r="HQ88" s="79"/>
      <c r="HR88" s="79"/>
      <c r="HS88" s="79"/>
      <c r="HT88" s="79"/>
      <c r="HU88" s="79"/>
      <c r="HV88" s="79"/>
      <c r="HW88" s="79"/>
      <c r="HX88" s="79"/>
      <c r="HY88" s="79"/>
      <c r="HZ88" s="79"/>
      <c r="IA88" s="79"/>
      <c r="IB88" s="79"/>
      <c r="IC88" s="79"/>
      <c r="ID88" s="79"/>
      <c r="IE88" s="79"/>
      <c r="IF88" s="79"/>
      <c r="IG88" s="79"/>
      <c r="IH88" s="79"/>
      <c r="II88" s="79"/>
      <c r="IJ88" s="79"/>
      <c r="IK88" s="79"/>
      <c r="IL88" s="79"/>
      <c r="IM88" s="79"/>
      <c r="IN88" s="79"/>
      <c r="IO88" s="79"/>
      <c r="IP88" s="79"/>
      <c r="IQ88" s="79"/>
      <c r="IR88" s="79"/>
    </row>
    <row r="89" spans="1:8" ht="15">
      <c r="A89" s="100">
        <v>1</v>
      </c>
      <c r="B89" s="91" t="s">
        <v>216</v>
      </c>
      <c r="C89" s="100" t="s">
        <v>1</v>
      </c>
      <c r="D89" s="101">
        <f>SUM(D83)</f>
        <v>224</v>
      </c>
      <c r="E89" s="102">
        <v>0</v>
      </c>
      <c r="F89" s="86">
        <f>PRODUCT(E89,D89)</f>
        <v>0</v>
      </c>
      <c r="G89" s="95"/>
      <c r="H89" s="103"/>
    </row>
    <row r="90" spans="1:7" ht="15" customHeight="1">
      <c r="A90" s="161">
        <v>2</v>
      </c>
      <c r="B90" s="164" t="s">
        <v>96</v>
      </c>
      <c r="C90" s="165" t="s">
        <v>2</v>
      </c>
      <c r="D90" s="162">
        <f>SUM(D84)</f>
        <v>279</v>
      </c>
      <c r="E90" s="163">
        <v>0</v>
      </c>
      <c r="F90" s="86">
        <f>PRODUCT(E90,D90)</f>
        <v>0</v>
      </c>
      <c r="G90" s="103"/>
    </row>
    <row r="91" spans="1:7" ht="15">
      <c r="A91" s="347" t="s">
        <v>69</v>
      </c>
      <c r="B91" s="348"/>
      <c r="C91" s="348"/>
      <c r="D91" s="104"/>
      <c r="E91" s="349">
        <f>SUM(F89:F90)</f>
        <v>0</v>
      </c>
      <c r="F91" s="350"/>
      <c r="G91" s="103"/>
    </row>
    <row r="92" spans="1:7" ht="15">
      <c r="A92" s="100"/>
      <c r="B92" s="91"/>
      <c r="C92" s="100"/>
      <c r="D92" s="101"/>
      <c r="E92" s="102"/>
      <c r="F92" s="86"/>
      <c r="G92" s="103"/>
    </row>
    <row r="93" spans="1:8" ht="15">
      <c r="A93" s="94"/>
      <c r="B93" s="342" t="s">
        <v>98</v>
      </c>
      <c r="C93" s="343"/>
      <c r="D93" s="343"/>
      <c r="E93" s="344"/>
      <c r="F93" s="84"/>
      <c r="H93" s="96"/>
    </row>
    <row r="94" spans="1:6" ht="15">
      <c r="A94" s="97" t="s">
        <v>4</v>
      </c>
      <c r="B94" s="97" t="s">
        <v>5</v>
      </c>
      <c r="C94" s="97" t="s">
        <v>6</v>
      </c>
      <c r="D94" s="97" t="s">
        <v>7</v>
      </c>
      <c r="E94" s="98" t="s">
        <v>8</v>
      </c>
      <c r="F94" s="97" t="s">
        <v>9</v>
      </c>
    </row>
    <row r="95" spans="1:8" ht="15">
      <c r="A95" s="100">
        <v>1</v>
      </c>
      <c r="B95" s="91" t="s">
        <v>216</v>
      </c>
      <c r="C95" s="100" t="s">
        <v>1</v>
      </c>
      <c r="D95" s="101">
        <f>SUM(D89)</f>
        <v>224</v>
      </c>
      <c r="E95" s="102">
        <v>0</v>
      </c>
      <c r="F95" s="86">
        <f>PRODUCT(E95,D95)</f>
        <v>0</v>
      </c>
      <c r="G95" s="95"/>
      <c r="H95" s="103"/>
    </row>
    <row r="96" spans="1:7" ht="15">
      <c r="A96" s="100">
        <v>2</v>
      </c>
      <c r="B96" s="91" t="s">
        <v>96</v>
      </c>
      <c r="C96" s="100" t="s">
        <v>2</v>
      </c>
      <c r="D96" s="101">
        <f>SUM(D84)</f>
        <v>279</v>
      </c>
      <c r="E96" s="102">
        <v>0</v>
      </c>
      <c r="F96" s="86">
        <f>PRODUCT(E96,D96)</f>
        <v>0</v>
      </c>
      <c r="G96" s="103"/>
    </row>
    <row r="97" spans="1:7" ht="15">
      <c r="A97" s="347" t="s">
        <v>69</v>
      </c>
      <c r="B97" s="348"/>
      <c r="C97" s="348"/>
      <c r="D97" s="104"/>
      <c r="E97" s="349">
        <f>SUM(F95:F96)</f>
        <v>0</v>
      </c>
      <c r="F97" s="350"/>
      <c r="G97" s="103"/>
    </row>
    <row r="98" ht="15">
      <c r="G98" s="103"/>
    </row>
    <row r="99" spans="7:252" ht="16.5">
      <c r="G99" s="6"/>
      <c r="H99" s="6"/>
      <c r="I99" s="88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7:252" ht="16.5">
      <c r="G100" s="155"/>
      <c r="H100" s="6"/>
      <c r="J100" s="1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7:252" ht="16.5">
      <c r="G101" s="58"/>
      <c r="H101" s="11"/>
      <c r="J101" s="88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</row>
    <row r="102" spans="7:252" ht="16.5">
      <c r="G102" s="58"/>
      <c r="H102" s="11"/>
      <c r="J102" s="88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</row>
    <row r="103" spans="7:252" ht="16.5">
      <c r="G103" s="166"/>
      <c r="H103" s="7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66"/>
      <c r="GA103" s="166"/>
      <c r="GB103" s="166"/>
      <c r="GC103" s="166"/>
      <c r="GD103" s="166"/>
      <c r="GE103" s="166"/>
      <c r="GF103" s="166"/>
      <c r="GG103" s="166"/>
      <c r="GH103" s="166"/>
      <c r="GI103" s="166"/>
      <c r="GJ103" s="166"/>
      <c r="GK103" s="166"/>
      <c r="GL103" s="166"/>
      <c r="GM103" s="166"/>
      <c r="GN103" s="166"/>
      <c r="GO103" s="166"/>
      <c r="GP103" s="166"/>
      <c r="GQ103" s="166"/>
      <c r="GR103" s="166"/>
      <c r="GS103" s="166"/>
      <c r="GT103" s="166"/>
      <c r="GU103" s="166"/>
      <c r="GV103" s="166"/>
      <c r="GW103" s="166"/>
      <c r="GX103" s="166"/>
      <c r="GY103" s="166"/>
      <c r="GZ103" s="166"/>
      <c r="HA103" s="166"/>
      <c r="HB103" s="166"/>
      <c r="HC103" s="166"/>
      <c r="HD103" s="166"/>
      <c r="HE103" s="166"/>
      <c r="HF103" s="166"/>
      <c r="HG103" s="166"/>
      <c r="HH103" s="166"/>
      <c r="HI103" s="166"/>
      <c r="HJ103" s="166"/>
      <c r="HK103" s="166"/>
      <c r="HL103" s="166"/>
      <c r="HM103" s="166"/>
      <c r="HN103" s="166"/>
      <c r="HO103" s="166"/>
      <c r="HP103" s="166"/>
      <c r="HQ103" s="166"/>
      <c r="HR103" s="166"/>
      <c r="HS103" s="166"/>
      <c r="HT103" s="166"/>
      <c r="HU103" s="166"/>
      <c r="HV103" s="166"/>
      <c r="HW103" s="166"/>
      <c r="HX103" s="166"/>
      <c r="HY103" s="166"/>
      <c r="HZ103" s="166"/>
      <c r="IA103" s="166"/>
      <c r="IB103" s="166"/>
      <c r="IC103" s="166"/>
      <c r="ID103" s="166"/>
      <c r="IE103" s="166"/>
      <c r="IF103" s="166"/>
      <c r="IG103" s="166"/>
      <c r="IH103" s="166"/>
      <c r="II103" s="166"/>
      <c r="IJ103" s="166"/>
      <c r="IK103" s="166"/>
      <c r="IL103" s="166"/>
      <c r="IM103" s="166"/>
      <c r="IN103" s="166"/>
      <c r="IO103" s="166"/>
      <c r="IP103" s="166"/>
      <c r="IQ103" s="166"/>
      <c r="IR103" s="166"/>
    </row>
    <row r="104" spans="7:252" ht="15">
      <c r="G104" s="11"/>
      <c r="H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</row>
    <row r="105" spans="7:252" ht="15">
      <c r="G105" s="11"/>
      <c r="H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</row>
    <row r="106" spans="7:252" ht="16.5">
      <c r="G106" s="88"/>
      <c r="H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</row>
    <row r="107" spans="7:252" ht="16.5">
      <c r="G107" s="88"/>
      <c r="H107" s="11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</row>
  </sheetData>
  <sheetProtection/>
  <mergeCells count="27">
    <mergeCell ref="E11:F11"/>
    <mergeCell ref="A1:D1"/>
    <mergeCell ref="A2:F2"/>
    <mergeCell ref="A6:F6"/>
    <mergeCell ref="A4:F4"/>
    <mergeCell ref="A5:F5"/>
    <mergeCell ref="E10:F10"/>
    <mergeCell ref="E13:F13"/>
    <mergeCell ref="E15:F15"/>
    <mergeCell ref="E17:F17"/>
    <mergeCell ref="E12:F12"/>
    <mergeCell ref="E14:F14"/>
    <mergeCell ref="A20:F20"/>
    <mergeCell ref="A97:C97"/>
    <mergeCell ref="E97:F97"/>
    <mergeCell ref="A79:B79"/>
    <mergeCell ref="E79:F79"/>
    <mergeCell ref="B81:E81"/>
    <mergeCell ref="A85:C85"/>
    <mergeCell ref="E85:F85"/>
    <mergeCell ref="B22:E22"/>
    <mergeCell ref="E16:F16"/>
    <mergeCell ref="B87:E87"/>
    <mergeCell ref="A91:C91"/>
    <mergeCell ref="E91:F91"/>
    <mergeCell ref="B93:E93"/>
    <mergeCell ref="B39:E39"/>
  </mergeCells>
  <printOptions/>
  <pageMargins left="0.7086614173228347" right="0.5118110236220472" top="0.5905511811023623" bottom="0.5905511811023623" header="0.31496062992125984" footer="0.31496062992125984"/>
  <pageSetup fitToHeight="2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T48"/>
  <sheetViews>
    <sheetView zoomScale="130" zoomScaleNormal="130" workbookViewId="0" topLeftCell="A34">
      <selection activeCell="B34" sqref="B34"/>
    </sheetView>
  </sheetViews>
  <sheetFormatPr defaultColWidth="9.140625" defaultRowHeight="15"/>
  <cols>
    <col min="1" max="1" width="7.57421875" style="79" customWidth="1"/>
    <col min="2" max="2" width="49.421875" style="79" customWidth="1"/>
    <col min="3" max="3" width="13.8515625" style="79" customWidth="1"/>
    <col min="4" max="4" width="14.00390625" style="79" customWidth="1"/>
    <col min="5" max="7" width="9.140625" style="79" customWidth="1"/>
    <col min="8" max="8" width="8.00390625" style="79" customWidth="1"/>
    <col min="9" max="9" width="25.57421875" style="79" customWidth="1"/>
    <col min="10" max="16384" width="9.140625" style="79" customWidth="1"/>
  </cols>
  <sheetData>
    <row r="1" spans="1:254" s="127" customFormat="1" ht="25.5" customHeight="1">
      <c r="A1" s="272" t="s">
        <v>155</v>
      </c>
      <c r="B1" s="273"/>
      <c r="C1" s="273"/>
      <c r="D1" s="27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s="127" customFormat="1" ht="16.5">
      <c r="A2" s="274" t="s">
        <v>220</v>
      </c>
      <c r="B2" s="274"/>
      <c r="C2" s="274"/>
      <c r="D2" s="274"/>
      <c r="E2" s="274"/>
      <c r="F2" s="27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6" s="88" customFormat="1" ht="16.5" customHeight="1">
      <c r="A3" s="359" t="s">
        <v>169</v>
      </c>
      <c r="B3" s="360"/>
      <c r="C3" s="360"/>
      <c r="D3" s="360"/>
      <c r="E3" s="360"/>
      <c r="F3" s="360"/>
    </row>
    <row r="4" spans="1:6" s="195" customFormat="1" ht="31.5" customHeight="1">
      <c r="A4" s="358" t="s">
        <v>12</v>
      </c>
      <c r="B4" s="358"/>
      <c r="C4" s="358"/>
      <c r="D4" s="358"/>
      <c r="E4" s="358"/>
      <c r="F4" s="358"/>
    </row>
    <row r="5" spans="1:6" ht="15.75">
      <c r="A5" s="174"/>
      <c r="B5" s="196"/>
      <c r="C5" s="196"/>
      <c r="D5" s="196"/>
      <c r="E5" s="196"/>
      <c r="F5" s="196"/>
    </row>
    <row r="7" spans="1:4" s="200" customFormat="1" ht="33">
      <c r="A7" s="197" t="s">
        <v>170</v>
      </c>
      <c r="B7" s="198" t="s">
        <v>171</v>
      </c>
      <c r="C7" s="199" t="s">
        <v>128</v>
      </c>
      <c r="D7" s="63" t="s">
        <v>129</v>
      </c>
    </row>
    <row r="8" spans="1:8" s="200" customFormat="1" ht="15" customHeight="1">
      <c r="A8" s="168" t="s">
        <v>130</v>
      </c>
      <c r="B8" s="169" t="s">
        <v>193</v>
      </c>
      <c r="C8" s="171" t="s">
        <v>133</v>
      </c>
      <c r="D8" s="171">
        <v>3</v>
      </c>
      <c r="H8" s="29"/>
    </row>
    <row r="9" spans="1:8" s="200" customFormat="1" ht="16.5">
      <c r="A9" s="168" t="s">
        <v>131</v>
      </c>
      <c r="B9" s="169" t="s">
        <v>139</v>
      </c>
      <c r="C9" s="171" t="s">
        <v>172</v>
      </c>
      <c r="D9" s="171">
        <v>3</v>
      </c>
      <c r="H9" s="29"/>
    </row>
    <row r="10" spans="1:8" s="200" customFormat="1" ht="16.5">
      <c r="A10" s="168" t="s">
        <v>132</v>
      </c>
      <c r="B10" s="169" t="s">
        <v>196</v>
      </c>
      <c r="C10" s="171" t="s">
        <v>172</v>
      </c>
      <c r="D10" s="171">
        <v>2</v>
      </c>
      <c r="H10" s="29"/>
    </row>
    <row r="11" spans="1:8" s="200" customFormat="1" ht="16.5">
      <c r="A11" s="168" t="s">
        <v>134</v>
      </c>
      <c r="B11" s="169" t="s">
        <v>173</v>
      </c>
      <c r="C11" s="171" t="s">
        <v>172</v>
      </c>
      <c r="D11" s="171">
        <v>2</v>
      </c>
      <c r="H11" s="29"/>
    </row>
    <row r="12" spans="1:8" s="200" customFormat="1" ht="16.5">
      <c r="A12" s="168" t="s">
        <v>135</v>
      </c>
      <c r="B12" s="169" t="s">
        <v>201</v>
      </c>
      <c r="C12" s="171" t="s">
        <v>172</v>
      </c>
      <c r="D12" s="171">
        <v>3</v>
      </c>
      <c r="H12" s="29"/>
    </row>
    <row r="13" spans="1:8" s="200" customFormat="1" ht="16.5">
      <c r="A13" s="168" t="s">
        <v>136</v>
      </c>
      <c r="B13" s="169" t="s">
        <v>194</v>
      </c>
      <c r="C13" s="171" t="s">
        <v>172</v>
      </c>
      <c r="D13" s="171">
        <v>4</v>
      </c>
      <c r="H13" s="29"/>
    </row>
    <row r="14" spans="1:8" s="200" customFormat="1" ht="16.5">
      <c r="A14" s="168" t="s">
        <v>137</v>
      </c>
      <c r="B14" s="169" t="s">
        <v>175</v>
      </c>
      <c r="C14" s="171" t="s">
        <v>172</v>
      </c>
      <c r="D14" s="171">
        <v>1</v>
      </c>
      <c r="H14" s="29"/>
    </row>
    <row r="15" spans="1:8" s="200" customFormat="1" ht="16.5">
      <c r="A15" s="168" t="s">
        <v>138</v>
      </c>
      <c r="B15" s="201" t="s">
        <v>197</v>
      </c>
      <c r="C15" s="171" t="s">
        <v>172</v>
      </c>
      <c r="D15" s="171">
        <v>2</v>
      </c>
      <c r="H15" s="29"/>
    </row>
    <row r="16" spans="1:8" s="200" customFormat="1" ht="16.5">
      <c r="A16" s="168" t="s">
        <v>140</v>
      </c>
      <c r="B16" s="169" t="s">
        <v>195</v>
      </c>
      <c r="C16" s="171" t="s">
        <v>172</v>
      </c>
      <c r="D16" s="171">
        <v>3</v>
      </c>
      <c r="H16" s="29"/>
    </row>
    <row r="17" spans="1:8" s="200" customFormat="1" ht="16.5">
      <c r="A17" s="168" t="s">
        <v>141</v>
      </c>
      <c r="B17" s="169" t="s">
        <v>174</v>
      </c>
      <c r="C17" s="171" t="s">
        <v>172</v>
      </c>
      <c r="D17" s="171">
        <v>8</v>
      </c>
      <c r="H17" s="29"/>
    </row>
    <row r="18" spans="1:4" s="170" customFormat="1" ht="16.5">
      <c r="A18" s="197"/>
      <c r="B18" s="202" t="s">
        <v>142</v>
      </c>
      <c r="C18" s="203" t="s">
        <v>1</v>
      </c>
      <c r="D18" s="203">
        <f>SUM(D8:D17)</f>
        <v>31</v>
      </c>
    </row>
    <row r="19" spans="1:4" s="200" customFormat="1" ht="4.5" customHeight="1">
      <c r="A19" s="172"/>
      <c r="B19" s="172"/>
      <c r="C19" s="172"/>
      <c r="D19" s="172"/>
    </row>
    <row r="20" spans="1:8" s="170" customFormat="1" ht="33">
      <c r="A20" s="197" t="s">
        <v>176</v>
      </c>
      <c r="B20" s="198" t="s">
        <v>177</v>
      </c>
      <c r="C20" s="199" t="s">
        <v>128</v>
      </c>
      <c r="D20" s="63" t="s">
        <v>129</v>
      </c>
      <c r="E20" s="249"/>
      <c r="F20" s="236"/>
      <c r="G20" s="236"/>
      <c r="H20" s="204"/>
    </row>
    <row r="21" spans="1:8" s="200" customFormat="1" ht="15" customHeight="1">
      <c r="A21" s="168" t="s">
        <v>178</v>
      </c>
      <c r="B21" s="169" t="s">
        <v>251</v>
      </c>
      <c r="C21" s="171" t="s">
        <v>179</v>
      </c>
      <c r="D21" s="171">
        <v>24</v>
      </c>
      <c r="E21" s="205"/>
      <c r="F21" s="205"/>
      <c r="G21" s="205"/>
      <c r="H21" s="29"/>
    </row>
    <row r="22" spans="1:8" s="200" customFormat="1" ht="15" customHeight="1">
      <c r="A22" s="168" t="s">
        <v>180</v>
      </c>
      <c r="B22" s="169" t="s">
        <v>252</v>
      </c>
      <c r="C22" s="171" t="s">
        <v>179</v>
      </c>
      <c r="D22" s="171">
        <v>14</v>
      </c>
      <c r="E22" s="248"/>
      <c r="F22" s="205"/>
      <c r="G22" s="205"/>
      <c r="H22" s="29"/>
    </row>
    <row r="23" spans="1:8" s="200" customFormat="1" ht="15" customHeight="1">
      <c r="A23" s="168" t="s">
        <v>181</v>
      </c>
      <c r="B23" s="169" t="s">
        <v>253</v>
      </c>
      <c r="C23" s="171" t="s">
        <v>179</v>
      </c>
      <c r="D23" s="171">
        <v>47</v>
      </c>
      <c r="E23" s="248"/>
      <c r="F23" s="205"/>
      <c r="G23" s="205"/>
      <c r="H23" s="29"/>
    </row>
    <row r="24" spans="1:8" s="200" customFormat="1" ht="15" customHeight="1">
      <c r="A24" s="168" t="s">
        <v>250</v>
      </c>
      <c r="B24" s="169" t="s">
        <v>254</v>
      </c>
      <c r="C24" s="171" t="s">
        <v>179</v>
      </c>
      <c r="D24" s="171">
        <v>26</v>
      </c>
      <c r="E24" s="248"/>
      <c r="F24" s="205"/>
      <c r="G24" s="205"/>
      <c r="H24" s="29"/>
    </row>
    <row r="25" spans="1:8" s="200" customFormat="1" ht="15" customHeight="1">
      <c r="A25" s="168" t="s">
        <v>182</v>
      </c>
      <c r="B25" s="169" t="s">
        <v>255</v>
      </c>
      <c r="C25" s="171" t="s">
        <v>179</v>
      </c>
      <c r="D25" s="171">
        <v>45</v>
      </c>
      <c r="E25" s="248"/>
      <c r="F25" s="205"/>
      <c r="G25" s="205"/>
      <c r="H25" s="29"/>
    </row>
    <row r="26" spans="1:8" s="200" customFormat="1" ht="15" customHeight="1">
      <c r="A26" s="168" t="s">
        <v>185</v>
      </c>
      <c r="B26" s="169" t="s">
        <v>256</v>
      </c>
      <c r="C26" s="171" t="s">
        <v>179</v>
      </c>
      <c r="D26" s="171">
        <v>10</v>
      </c>
      <c r="E26" s="248"/>
      <c r="F26" s="205"/>
      <c r="G26" s="205"/>
      <c r="H26" s="29"/>
    </row>
    <row r="27" spans="1:8" s="200" customFormat="1" ht="15" customHeight="1">
      <c r="A27" s="168" t="s">
        <v>248</v>
      </c>
      <c r="B27" s="169" t="s">
        <v>257</v>
      </c>
      <c r="C27" s="171" t="s">
        <v>179</v>
      </c>
      <c r="D27" s="171">
        <v>3</v>
      </c>
      <c r="E27" s="248"/>
      <c r="F27" s="205"/>
      <c r="G27" s="205"/>
      <c r="H27" s="29"/>
    </row>
    <row r="28" spans="1:8" s="200" customFormat="1" ht="15" customHeight="1">
      <c r="A28" s="168" t="s">
        <v>249</v>
      </c>
      <c r="B28" s="169" t="s">
        <v>258</v>
      </c>
      <c r="C28" s="171" t="s">
        <v>179</v>
      </c>
      <c r="D28" s="171">
        <v>11</v>
      </c>
      <c r="E28" s="248"/>
      <c r="F28" s="205"/>
      <c r="G28" s="205"/>
      <c r="H28" s="29"/>
    </row>
    <row r="29" spans="1:8" s="200" customFormat="1" ht="49.5" customHeight="1">
      <c r="A29" s="267" t="s">
        <v>267</v>
      </c>
      <c r="B29" s="268" t="s">
        <v>268</v>
      </c>
      <c r="C29" s="269"/>
      <c r="D29" s="269"/>
      <c r="E29" s="248"/>
      <c r="F29" s="205"/>
      <c r="G29" s="205"/>
      <c r="H29" s="29"/>
    </row>
    <row r="30" spans="1:8" s="170" customFormat="1" ht="16.5">
      <c r="A30" s="197"/>
      <c r="B30" s="202" t="s">
        <v>142</v>
      </c>
      <c r="C30" s="203" t="s">
        <v>1</v>
      </c>
      <c r="D30" s="203">
        <f>SUM(D21:D28)</f>
        <v>180</v>
      </c>
      <c r="E30" s="250"/>
      <c r="F30" s="205"/>
      <c r="G30" s="236"/>
      <c r="H30" s="236"/>
    </row>
    <row r="31" spans="1:8" s="200" customFormat="1" ht="22.5" customHeight="1">
      <c r="A31" s="168"/>
      <c r="B31" s="169"/>
      <c r="C31" s="171"/>
      <c r="D31" s="171"/>
      <c r="E31" s="205"/>
      <c r="F31" s="205"/>
      <c r="G31" s="205"/>
      <c r="H31" s="29"/>
    </row>
    <row r="32" spans="1:8" s="170" customFormat="1" ht="33">
      <c r="A32" s="197" t="s">
        <v>183</v>
      </c>
      <c r="B32" s="198" t="s">
        <v>184</v>
      </c>
      <c r="C32" s="199" t="s">
        <v>128</v>
      </c>
      <c r="D32" s="63" t="s">
        <v>129</v>
      </c>
      <c r="E32" s="236"/>
      <c r="F32" s="236"/>
      <c r="G32" s="236"/>
      <c r="H32" s="204"/>
    </row>
    <row r="33" spans="1:8" s="200" customFormat="1" ht="15" customHeight="1">
      <c r="A33" s="168" t="s">
        <v>185</v>
      </c>
      <c r="B33" s="169" t="s">
        <v>259</v>
      </c>
      <c r="C33" s="171" t="s">
        <v>179</v>
      </c>
      <c r="D33" s="171">
        <v>13</v>
      </c>
      <c r="H33" s="29"/>
    </row>
    <row r="34" spans="1:8" s="200" customFormat="1" ht="36" customHeight="1">
      <c r="A34" s="267" t="s">
        <v>267</v>
      </c>
      <c r="B34" s="268" t="s">
        <v>269</v>
      </c>
      <c r="C34" s="269"/>
      <c r="D34" s="269"/>
      <c r="E34" s="248"/>
      <c r="F34" s="205"/>
      <c r="G34" s="205"/>
      <c r="H34" s="29"/>
    </row>
    <row r="35" spans="1:4" s="170" customFormat="1" ht="16.5">
      <c r="A35" s="197"/>
      <c r="B35" s="202" t="s">
        <v>142</v>
      </c>
      <c r="C35" s="203" t="s">
        <v>1</v>
      </c>
      <c r="D35" s="203">
        <f>SUM(D33)</f>
        <v>13</v>
      </c>
    </row>
    <row r="36" spans="1:4" s="200" customFormat="1" ht="26.25" customHeight="1">
      <c r="A36" s="206"/>
      <c r="B36" s="206"/>
      <c r="C36" s="172"/>
      <c r="D36" s="172"/>
    </row>
    <row r="37" spans="1:9" s="211" customFormat="1" ht="33">
      <c r="A37" s="207" t="s">
        <v>186</v>
      </c>
      <c r="B37" s="208" t="s">
        <v>187</v>
      </c>
      <c r="C37" s="199" t="s">
        <v>128</v>
      </c>
      <c r="D37" s="63" t="s">
        <v>129</v>
      </c>
      <c r="E37" s="200"/>
      <c r="F37" s="200"/>
      <c r="G37" s="200"/>
      <c r="H37" s="209"/>
      <c r="I37" s="210"/>
    </row>
    <row r="38" spans="1:9" ht="16.5">
      <c r="A38" s="212">
        <v>1</v>
      </c>
      <c r="B38" s="213" t="s">
        <v>144</v>
      </c>
      <c r="C38" s="214" t="s">
        <v>143</v>
      </c>
      <c r="D38" s="215">
        <v>27</v>
      </c>
      <c r="E38" s="167"/>
      <c r="F38" s="167"/>
      <c r="G38" s="167"/>
      <c r="H38" s="167"/>
      <c r="I38" s="167"/>
    </row>
    <row r="39" spans="1:9" ht="16.5">
      <c r="A39" s="212">
        <v>2</v>
      </c>
      <c r="B39" s="213" t="s">
        <v>200</v>
      </c>
      <c r="C39" s="214" t="s">
        <v>143</v>
      </c>
      <c r="D39" s="215">
        <v>7</v>
      </c>
      <c r="E39" s="167"/>
      <c r="F39" s="167"/>
      <c r="G39" s="167"/>
      <c r="H39" s="167"/>
      <c r="I39" s="167"/>
    </row>
    <row r="40" spans="1:9" ht="16.5">
      <c r="A40" s="212">
        <v>3</v>
      </c>
      <c r="B40" s="213" t="s">
        <v>188</v>
      </c>
      <c r="C40" s="214" t="s">
        <v>143</v>
      </c>
      <c r="D40" s="215">
        <v>29</v>
      </c>
      <c r="E40" s="167"/>
      <c r="F40" s="167"/>
      <c r="G40" s="167"/>
      <c r="H40" s="167"/>
      <c r="I40" s="167"/>
    </row>
    <row r="41" spans="1:9" ht="16.5">
      <c r="A41" s="212">
        <v>4</v>
      </c>
      <c r="B41" s="213" t="s">
        <v>189</v>
      </c>
      <c r="C41" s="214" t="s">
        <v>143</v>
      </c>
      <c r="D41" s="215">
        <v>30</v>
      </c>
      <c r="E41" s="167"/>
      <c r="F41" s="167"/>
      <c r="G41" s="167"/>
      <c r="H41" s="167"/>
      <c r="I41" s="167"/>
    </row>
    <row r="42" spans="1:9" ht="16.5">
      <c r="A42" s="212">
        <v>5</v>
      </c>
      <c r="B42" s="213" t="s">
        <v>190</v>
      </c>
      <c r="C42" s="214" t="s">
        <v>143</v>
      </c>
      <c r="D42" s="215">
        <v>15</v>
      </c>
      <c r="E42" s="167"/>
      <c r="F42" s="167"/>
      <c r="G42" s="167"/>
      <c r="H42" s="167"/>
      <c r="I42" s="167"/>
    </row>
    <row r="43" spans="1:9" ht="16.5">
      <c r="A43" s="212">
        <v>6</v>
      </c>
      <c r="B43" s="213" t="s">
        <v>191</v>
      </c>
      <c r="C43" s="214" t="s">
        <v>143</v>
      </c>
      <c r="D43" s="215">
        <v>40</v>
      </c>
      <c r="E43" s="167"/>
      <c r="F43" s="167"/>
      <c r="G43" s="167"/>
      <c r="H43" s="167"/>
      <c r="I43" s="167"/>
    </row>
    <row r="44" spans="1:9" ht="16.5">
      <c r="A44" s="212">
        <v>7</v>
      </c>
      <c r="B44" s="213" t="s">
        <v>199</v>
      </c>
      <c r="C44" s="214" t="s">
        <v>143</v>
      </c>
      <c r="D44" s="215">
        <v>24</v>
      </c>
      <c r="E44" s="167"/>
      <c r="F44" s="167"/>
      <c r="G44" s="167"/>
      <c r="H44" s="167"/>
      <c r="I44" s="167"/>
    </row>
    <row r="45" spans="1:9" ht="16.5">
      <c r="A45" s="212">
        <v>8</v>
      </c>
      <c r="B45" s="213" t="s">
        <v>198</v>
      </c>
      <c r="C45" s="214" t="s">
        <v>143</v>
      </c>
      <c r="D45" s="215">
        <v>30</v>
      </c>
      <c r="E45" s="167"/>
      <c r="F45" s="167"/>
      <c r="G45" s="167"/>
      <c r="H45" s="167"/>
      <c r="I45" s="167"/>
    </row>
    <row r="46" spans="1:9" ht="16.5">
      <c r="A46" s="212">
        <v>9</v>
      </c>
      <c r="B46" s="213" t="s">
        <v>192</v>
      </c>
      <c r="C46" s="214" t="s">
        <v>143</v>
      </c>
      <c r="D46" s="215">
        <v>50</v>
      </c>
      <c r="E46" s="167"/>
      <c r="F46" s="167"/>
      <c r="G46" s="167"/>
      <c r="H46" s="167"/>
      <c r="I46" s="167"/>
    </row>
    <row r="47" spans="1:4" ht="16.5">
      <c r="A47" s="173"/>
      <c r="B47" s="202" t="s">
        <v>142</v>
      </c>
      <c r="C47" s="203" t="s">
        <v>1</v>
      </c>
      <c r="D47" s="216">
        <f>SUM(D38:D46)</f>
        <v>252</v>
      </c>
    </row>
    <row r="48" ht="15">
      <c r="D48" s="217"/>
    </row>
  </sheetData>
  <sheetProtection/>
  <mergeCells count="4">
    <mergeCell ref="A2:F2"/>
    <mergeCell ref="A4:F4"/>
    <mergeCell ref="A3:F3"/>
    <mergeCell ref="A1:D1"/>
  </mergeCells>
  <printOptions/>
  <pageMargins left="0.7086614173228347" right="0.5118110236220472" top="0.5905511811023623" bottom="0.5905511811023623" header="0.31496062992125984" footer="0.31496062992125984"/>
  <pageSetup fitToHeight="2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57421875" style="6" customWidth="1"/>
    <col min="2" max="2" width="56.7109375" style="6" customWidth="1"/>
    <col min="3" max="3" width="7.8515625" style="6" customWidth="1"/>
    <col min="4" max="4" width="15.8515625" style="6" customWidth="1"/>
    <col min="5" max="5" width="17.28125" style="6" customWidth="1"/>
    <col min="6" max="6" width="9.140625" style="6" customWidth="1"/>
    <col min="7" max="7" width="13.421875" style="6" bestFit="1" customWidth="1"/>
    <col min="8" max="16384" width="9.140625" style="6" customWidth="1"/>
  </cols>
  <sheetData>
    <row r="1" spans="1:254" s="127" customFormat="1" ht="25.5" customHeight="1">
      <c r="A1" s="272" t="s">
        <v>155</v>
      </c>
      <c r="B1" s="273"/>
      <c r="C1" s="273"/>
      <c r="D1" s="27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s="127" customFormat="1" ht="16.5">
      <c r="A2" s="274" t="s">
        <v>220</v>
      </c>
      <c r="B2" s="274"/>
      <c r="C2" s="274"/>
      <c r="D2" s="274"/>
      <c r="E2" s="274"/>
      <c r="F2" s="27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s="127" customFormat="1" ht="16.5">
      <c r="A3" s="128"/>
      <c r="B3" s="128"/>
      <c r="C3" s="128"/>
      <c r="D3" s="128"/>
      <c r="E3" s="128"/>
      <c r="F3" s="12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254" s="127" customFormat="1" ht="16.5">
      <c r="A4" s="274" t="s">
        <v>156</v>
      </c>
      <c r="B4" s="274"/>
      <c r="C4" s="274"/>
      <c r="D4" s="274"/>
      <c r="E4" s="274"/>
      <c r="F4" s="27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pans="1:6" s="5" customFormat="1" ht="15.75">
      <c r="A5" s="281"/>
      <c r="B5" s="281"/>
      <c r="C5" s="281"/>
      <c r="D5" s="281"/>
      <c r="E5" s="281"/>
      <c r="F5" s="281"/>
    </row>
    <row r="6" spans="1:256" ht="16.5">
      <c r="A6" s="4" t="s">
        <v>13</v>
      </c>
      <c r="B6" s="3"/>
      <c r="C6" s="3"/>
      <c r="D6" s="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5" ht="16.5">
      <c r="A7" s="9"/>
      <c r="B7" s="9"/>
      <c r="C7" s="2"/>
      <c r="D7" s="2"/>
      <c r="E7" s="2"/>
    </row>
    <row r="8" spans="1:239" s="8" customFormat="1" ht="16.5">
      <c r="A8" s="9" t="s">
        <v>217</v>
      </c>
      <c r="B8" s="9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</row>
    <row r="9" spans="1:239" s="8" customFormat="1" ht="16.5">
      <c r="A9" s="9"/>
      <c r="B9" s="9"/>
      <c r="C9" s="2"/>
      <c r="D9" s="2"/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</row>
    <row r="10" spans="1:238" s="8" customFormat="1" ht="16.5">
      <c r="A10" s="201" t="s">
        <v>218</v>
      </c>
      <c r="B10" s="201"/>
      <c r="C10" s="168" t="s">
        <v>2</v>
      </c>
      <c r="D10" s="254">
        <v>24319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</row>
    <row r="11" spans="1:238" s="8" customFormat="1" ht="16.5">
      <c r="A11" s="9"/>
      <c r="B11" s="9"/>
      <c r="C11" s="62"/>
      <c r="D11" s="21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</row>
    <row r="12" spans="1:238" s="8" customFormat="1" ht="16.5">
      <c r="A12" s="220" t="s">
        <v>241</v>
      </c>
      <c r="B12" s="220"/>
      <c r="C12" s="221" t="s">
        <v>2</v>
      </c>
      <c r="D12" s="222">
        <f>SUM(SU!D23)</f>
        <v>1586</v>
      </c>
      <c r="E12" s="12"/>
      <c r="F12" s="22"/>
      <c r="G12" s="22"/>
      <c r="H12" s="223"/>
      <c r="I12" s="22"/>
      <c r="J12" s="22"/>
      <c r="K12" s="22"/>
      <c r="L12" s="22"/>
      <c r="M12" s="22"/>
      <c r="N12" s="22"/>
      <c r="O12" s="2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</row>
    <row r="13" spans="1:238" s="8" customFormat="1" ht="16.5">
      <c r="A13" s="220" t="s">
        <v>219</v>
      </c>
      <c r="B13" s="220"/>
      <c r="C13" s="221" t="s">
        <v>1</v>
      </c>
      <c r="D13" s="222">
        <v>119</v>
      </c>
      <c r="E13" s="255"/>
      <c r="F13" s="22"/>
      <c r="G13" s="22"/>
      <c r="H13" s="223"/>
      <c r="I13" s="22"/>
      <c r="J13" s="22"/>
      <c r="K13" s="22"/>
      <c r="L13" s="22"/>
      <c r="M13" s="22"/>
      <c r="N13" s="22"/>
      <c r="O13" s="2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</row>
    <row r="14" spans="1:238" s="8" customFormat="1" ht="16.5">
      <c r="A14" s="220" t="s">
        <v>221</v>
      </c>
      <c r="B14" s="220"/>
      <c r="C14" s="221" t="s">
        <v>1</v>
      </c>
      <c r="D14" s="222">
        <f>SUM(Rostliny!D18)</f>
        <v>31</v>
      </c>
      <c r="E14" s="12"/>
      <c r="F14" s="22"/>
      <c r="G14" s="22"/>
      <c r="H14" s="223"/>
      <c r="I14" s="22"/>
      <c r="J14" s="22"/>
      <c r="K14" s="22"/>
      <c r="L14" s="22"/>
      <c r="M14" s="22"/>
      <c r="N14" s="22"/>
      <c r="O14" s="2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</row>
    <row r="15" spans="1:238" s="8" customFormat="1" ht="16.5">
      <c r="A15" s="220" t="s">
        <v>202</v>
      </c>
      <c r="B15" s="220"/>
      <c r="C15" s="221" t="s">
        <v>1</v>
      </c>
      <c r="D15" s="222">
        <f>SUM(SU!D64:D66)</f>
        <v>193</v>
      </c>
      <c r="E15" s="12"/>
      <c r="F15" s="22"/>
      <c r="G15" s="22"/>
      <c r="H15" s="223"/>
      <c r="I15" s="22"/>
      <c r="J15" s="22"/>
      <c r="K15" s="22"/>
      <c r="L15" s="22"/>
      <c r="M15" s="22"/>
      <c r="N15" s="22"/>
      <c r="O15" s="2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</row>
    <row r="16" spans="1:238" s="8" customFormat="1" ht="16.5">
      <c r="A16" s="220" t="s">
        <v>222</v>
      </c>
      <c r="B16" s="220"/>
      <c r="C16" s="221" t="s">
        <v>1</v>
      </c>
      <c r="D16" s="222">
        <f>SUM(Rostliny!D47)</f>
        <v>252</v>
      </c>
      <c r="E16" s="12"/>
      <c r="F16" s="22"/>
      <c r="G16" s="22"/>
      <c r="H16" s="223"/>
      <c r="I16" s="22"/>
      <c r="J16" s="22"/>
      <c r="K16" s="22"/>
      <c r="L16" s="22"/>
      <c r="M16" s="22"/>
      <c r="N16" s="22"/>
      <c r="O16" s="2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</row>
    <row r="17" spans="1:238" s="34" customFormat="1" ht="16.5">
      <c r="A17" s="220" t="s">
        <v>223</v>
      </c>
      <c r="B17" s="220"/>
      <c r="C17" s="221" t="s">
        <v>1</v>
      </c>
      <c r="D17" s="224">
        <f>SUM(D14:D15)</f>
        <v>224</v>
      </c>
      <c r="E17" s="19"/>
      <c r="F17" s="38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</row>
    <row r="18" spans="1:238" s="34" customFormat="1" ht="16.5">
      <c r="A18" s="220" t="s">
        <v>224</v>
      </c>
      <c r="B18" s="220"/>
      <c r="C18" s="221" t="s">
        <v>2</v>
      </c>
      <c r="D18" s="224">
        <f>SUM(SU!D96)</f>
        <v>279</v>
      </c>
      <c r="E18" s="19"/>
      <c r="F18" s="38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</row>
  </sheetData>
  <sheetProtection/>
  <mergeCells count="4">
    <mergeCell ref="A1:D1"/>
    <mergeCell ref="A2:F2"/>
    <mergeCell ref="A4:F4"/>
    <mergeCell ref="A5:F5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BARA</cp:lastModifiedBy>
  <cp:lastPrinted>2017-02-10T13:17:55Z</cp:lastPrinted>
  <dcterms:created xsi:type="dcterms:W3CDTF">2008-02-07T10:43:28Z</dcterms:created>
  <dcterms:modified xsi:type="dcterms:W3CDTF">2017-02-10T13:18:02Z</dcterms:modified>
  <cp:category/>
  <cp:version/>
  <cp:contentType/>
  <cp:contentStatus/>
</cp:coreProperties>
</file>