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835" windowHeight="873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'Položky'!$A$1:$G$111</definedName>
    <definedName name="_xlnm.Print_Area" localSheetId="1">'Rekapitulace'!$A$1:$I$27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<sst xmlns="http://schemas.openxmlformats.org/spreadsheetml/2006/main" count="392" uniqueCount="272">
  <si>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</si>
  <si>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</si>
  <si>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</si>
  <si>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</si>
  <si>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</si>
  <si>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</si>
  <si>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</si>
  <si>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</si>
  <si>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</si>
  <si>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</si>
  <si>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</si>
  <si>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</si>
  <si>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</si>
  <si>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</si>
  <si>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</si>
  <si>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</si>
  <si>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</si>
  <si>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</si>
  <si>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</si>
  <si>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</si>
  <si>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</si>
  <si>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</si>
  <si>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</si>
  <si>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</si>
  <si>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</si>
  <si>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</si>
  <si>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</si>
  <si>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</si>
  <si>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</si>
  <si>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</si>
  <si>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</si>
  <si>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</si>
  <si>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</si>
  <si>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</si>
  <si>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</si>
  <si>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</si>
  <si>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</si>
  <si>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</si>
  <si>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</si>
  <si>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</si>
  <si>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</si>
  <si>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</si>
  <si>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</si>
  <si>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</si>
  <si>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</si>
  <si>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</si>
  <si>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</si>
  <si>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</si>
  <si>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</si>
  <si>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</si>
  <si>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</si>
  <si>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</si>
  <si>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</si>
  <si>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</si>
  <si>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</si>
  <si>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</si>
  <si>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</si>
  <si>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</si>
  <si>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</si>
  <si>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</si>
  <si>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</si>
  <si>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</si>
  <si>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</si>
  <si>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</si>
  <si>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</si>
  <si>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</si>
  <si>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</si>
  <si>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</si>
  <si>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ZŠ Jabloňová - oprava rozvodů vody</t>
  </si>
  <si>
    <t>vnitřní vodovod</t>
  </si>
  <si>
    <t>3</t>
  </si>
  <si>
    <t>Svislé a kompletní konstrukce</t>
  </si>
  <si>
    <t>340236212R00</t>
  </si>
  <si>
    <t xml:space="preserve">Zazdívka otvorů pl.0,09m2,cihlami tl.zdi nad 10 cm </t>
  </si>
  <si>
    <t>kus</t>
  </si>
  <si>
    <t>4</t>
  </si>
  <si>
    <t>Vodorovné konstrukce</t>
  </si>
  <si>
    <t>411387531R00</t>
  </si>
  <si>
    <t xml:space="preserve">Zabetonování otvorů 0,25 m2 ve stropech a klenbách </t>
  </si>
  <si>
    <t>61</t>
  </si>
  <si>
    <t>Upravy povrchů vnitřní</t>
  </si>
  <si>
    <t>612403386R00</t>
  </si>
  <si>
    <t xml:space="preserve">Hrubá výplň rýh ve stěnách do 10x10cm maltou z SMS </t>
  </si>
  <si>
    <t>m</t>
  </si>
  <si>
    <t>612403388R00</t>
  </si>
  <si>
    <t xml:space="preserve">Hrubá výplň rýh ve stěnách do 15x15cm maltou z SMS </t>
  </si>
  <si>
    <t>612403399R00</t>
  </si>
  <si>
    <t xml:space="preserve">Hrubá výplň rýh ve stěnách maltou </t>
  </si>
  <si>
    <t>m2</t>
  </si>
  <si>
    <t>612423531R00</t>
  </si>
  <si>
    <t xml:space="preserve">Omítka rýh stěn MV o šířce do 15 cm, štuková </t>
  </si>
  <si>
    <t>612423631R00</t>
  </si>
  <si>
    <t xml:space="preserve">Omítka rýh stěn MV o šířce do 30 cm, štuková </t>
  </si>
  <si>
    <t>97</t>
  </si>
  <si>
    <t>Prorážení otvorů</t>
  </si>
  <si>
    <t>972012211R00</t>
  </si>
  <si>
    <t xml:space="preserve">Vybourání otvorů strop prefa pl. 0,09 m2, nad 12cm </t>
  </si>
  <si>
    <t>971033241R00</t>
  </si>
  <si>
    <t xml:space="preserve">Vybourání otv. zeď cihel. 0,0225 m2, tl. 30cm, MVC </t>
  </si>
  <si>
    <t>974031153R00</t>
  </si>
  <si>
    <t xml:space="preserve">Vysekání rýh ve zdi cihelné 10 x 10 cm </t>
  </si>
  <si>
    <t>974031155R00</t>
  </si>
  <si>
    <t xml:space="preserve">Vysekání rýh ve zdi cihelné 10 x 20 cm </t>
  </si>
  <si>
    <t>974031167R00</t>
  </si>
  <si>
    <t xml:space="preserve">Vysekání rýh ve zdi cihelné 15 x 30 cm </t>
  </si>
  <si>
    <t>979 01-1111.R00</t>
  </si>
  <si>
    <t xml:space="preserve">Svislá doprava suti a vybour. hmot za 2.NP a 1.PP </t>
  </si>
  <si>
    <t>t</t>
  </si>
  <si>
    <t>979 08-1111.R00</t>
  </si>
  <si>
    <t xml:space="preserve">Odvoz suti a vybour. hmot na skládku do 1 km </t>
  </si>
  <si>
    <t>978059531R00</t>
  </si>
  <si>
    <t xml:space="preserve">Odsekání vnitřních obkladů stěn nad 2 m2 </t>
  </si>
  <si>
    <t>458-10050</t>
  </si>
  <si>
    <t xml:space="preserve">Závěrečný kompletní úklid stavby </t>
  </si>
  <si>
    <t>sbr</t>
  </si>
  <si>
    <t>979 08-2111.R00</t>
  </si>
  <si>
    <t xml:space="preserve">Vnitrostaveništní doprava suti do 10 m </t>
  </si>
  <si>
    <t>721</t>
  </si>
  <si>
    <t>Vnitřní kanalizace</t>
  </si>
  <si>
    <t>721176102R00</t>
  </si>
  <si>
    <t xml:space="preserve">Potrubí HT připojovací DN 40 x 1,8 mm </t>
  </si>
  <si>
    <t>721176103R00</t>
  </si>
  <si>
    <t xml:space="preserve">Potrubí HT připojovací DN 50 x 1,8 mm </t>
  </si>
  <si>
    <t>721176114R00</t>
  </si>
  <si>
    <t xml:space="preserve">Potrubí HT odpadní svislé DN 70 x 1,9 mm </t>
  </si>
  <si>
    <t>721194104R00</t>
  </si>
  <si>
    <t xml:space="preserve">Vyvedení odpadních výpustek D 40 x 1,8 </t>
  </si>
  <si>
    <t>721290123R00</t>
  </si>
  <si>
    <t xml:space="preserve">Zkouška těsnosti kanalizace kouřem DN 300 </t>
  </si>
  <si>
    <t>998 72-1101.R00</t>
  </si>
  <si>
    <t xml:space="preserve">Přesun hmot pro vnitřní kanalizaci, výšky do 6 m </t>
  </si>
  <si>
    <t>721171803R00</t>
  </si>
  <si>
    <t xml:space="preserve">Demontáž potrubí z PVC do DN 75 </t>
  </si>
  <si>
    <t>721140802R00</t>
  </si>
  <si>
    <t xml:space="preserve">Demontáž potrubí litinového DN 100 </t>
  </si>
  <si>
    <t>722</t>
  </si>
  <si>
    <t>Vnitřní vodovod</t>
  </si>
  <si>
    <t>722172311R00</t>
  </si>
  <si>
    <t xml:space="preserve">Potrubí z PPR Instaplast, studená, D 20/2,8 mm </t>
  </si>
  <si>
    <t>722172312R00</t>
  </si>
  <si>
    <t xml:space="preserve">Potrubí z PPR Instaplast, studená, D 25/3,5 mm </t>
  </si>
  <si>
    <t>722172313R00</t>
  </si>
  <si>
    <t xml:space="preserve">Potrubí z PPR Instaplast, studená, D 32/4,4 mm </t>
  </si>
  <si>
    <t>722172314R00</t>
  </si>
  <si>
    <t xml:space="preserve">Potrubí z PPR Instaplast, studená, D 40/5,5 mm </t>
  </si>
  <si>
    <t>722172315R00</t>
  </si>
  <si>
    <t xml:space="preserve">Potrubí z PPR Instaplast, studená, D 50/6,9 mm </t>
  </si>
  <si>
    <t>722172331R00</t>
  </si>
  <si>
    <t xml:space="preserve">Potrubí z PPR Instaplast, teplá, D 20/3,4 mm </t>
  </si>
  <si>
    <t>722172332R00</t>
  </si>
  <si>
    <t xml:space="preserve">Potrubí z PPR Instaplast, teplá, D 25/4,2 mm </t>
  </si>
  <si>
    <t>722172333R00</t>
  </si>
  <si>
    <t xml:space="preserve">Potrubí z PPR Instaplast, teplá, D 32/5,4 mm </t>
  </si>
  <si>
    <t>722172334R00</t>
  </si>
  <si>
    <t xml:space="preserve">Potrubí z PPR Instaplast, teplá, D 40/6,7 mm </t>
  </si>
  <si>
    <t>722172335R00</t>
  </si>
  <si>
    <t xml:space="preserve">Potrubí z PPR Instaplast, teplá, D 50/8,3 mm </t>
  </si>
  <si>
    <t>722130213R00</t>
  </si>
  <si>
    <t xml:space="preserve">Potrubí z trub.závit.pozink.bezešvých 11353, DN 25 </t>
  </si>
  <si>
    <t>722130214R00</t>
  </si>
  <si>
    <t xml:space="preserve">Potrubí z trub.závit.pozink.bezešvých 11353, DN 32 </t>
  </si>
  <si>
    <t>722130215R00</t>
  </si>
  <si>
    <t xml:space="preserve">Potrubí z trub.závit.pozink.bezešvých 11353, DN 40 </t>
  </si>
  <si>
    <t>722130216R00</t>
  </si>
  <si>
    <t xml:space="preserve">Potrubí z trub.závit.pozink.bezešvých 11353, DN 50 </t>
  </si>
  <si>
    <t>722190223R00</t>
  </si>
  <si>
    <t xml:space="preserve">Přípojky vodovodní pro pevné připojení DN 25 </t>
  </si>
  <si>
    <t>soubor</t>
  </si>
  <si>
    <t>722190225R00</t>
  </si>
  <si>
    <t xml:space="preserve">Přípojky vodovodní pro pevné připojení DN 40 </t>
  </si>
  <si>
    <t>48491050</t>
  </si>
  <si>
    <t xml:space="preserve">Kompenzační smyčka Ekoplastik d25 </t>
  </si>
  <si>
    <t>48491051</t>
  </si>
  <si>
    <t xml:space="preserve">Kompenzační smyčka Ekoplastik d32 </t>
  </si>
  <si>
    <t>48491052</t>
  </si>
  <si>
    <t xml:space="preserve">Kompenzační smyčka Ekoplastik d40 </t>
  </si>
  <si>
    <t>722220111R00</t>
  </si>
  <si>
    <t xml:space="preserve">Nástěnka K 247, pro výtokový ventil G 1/2 </t>
  </si>
  <si>
    <t>722229101R00</t>
  </si>
  <si>
    <t xml:space="preserve">Montáž vodovodních armatur,1závit, G 1/2 </t>
  </si>
  <si>
    <t>725820505</t>
  </si>
  <si>
    <t xml:space="preserve">Rohový kul.kohout 1/2" </t>
  </si>
  <si>
    <t>722239101R00</t>
  </si>
  <si>
    <t xml:space="preserve">Montáž vodovodních armatur 2závity, G 1/2 </t>
  </si>
  <si>
    <t>722239102R00</t>
  </si>
  <si>
    <t xml:space="preserve">Montáž vodovodních armatur 2závity, G 3/4 </t>
  </si>
  <si>
    <t>722239103R00</t>
  </si>
  <si>
    <t xml:space="preserve">Montáž vodovodních armatur 2závity, G 1 </t>
  </si>
  <si>
    <t>722239104R00</t>
  </si>
  <si>
    <t xml:space="preserve">Montáž vodovodních armatur 2závity, G 5/4 </t>
  </si>
  <si>
    <t>722239106R00</t>
  </si>
  <si>
    <t xml:space="preserve">Montáž vodovodních armatur 2závity, G 2 </t>
  </si>
  <si>
    <t>48430002</t>
  </si>
  <si>
    <t xml:space="preserve">Kulový kohout 1/2" </t>
  </si>
  <si>
    <t>48430003</t>
  </si>
  <si>
    <t xml:space="preserve">Kulový kohout 3/4" </t>
  </si>
  <si>
    <t>48430004</t>
  </si>
  <si>
    <t xml:space="preserve">Kulový kohout 1" </t>
  </si>
  <si>
    <t>48430005</t>
  </si>
  <si>
    <t xml:space="preserve">Kulový kohout 5/4" </t>
  </si>
  <si>
    <t>48430007</t>
  </si>
  <si>
    <t xml:space="preserve">Kulový kohout  2" </t>
  </si>
  <si>
    <t>1005025</t>
  </si>
  <si>
    <t xml:space="preserve">Ruční regulační ventil  DN 1" </t>
  </si>
  <si>
    <t>722254201RT3</t>
  </si>
  <si>
    <t>Hydrantový systém D25, box s plnými dveřmi průměr 25/30, stálotvará hadice</t>
  </si>
  <si>
    <t>722290226R00</t>
  </si>
  <si>
    <t xml:space="preserve">Zkouška tlaku potrubí závitového DN 50 </t>
  </si>
  <si>
    <t>722290234R00</t>
  </si>
  <si>
    <t xml:space="preserve">Proplach a dezinfekce vodovod.potrubí DN 80 </t>
  </si>
  <si>
    <t>722 18-2001.RT</t>
  </si>
  <si>
    <t>Montáž izolačních skruží na potrubí přímé do DN 25 samolepící spoj, rychlouzávěr</t>
  </si>
  <si>
    <t>722 18-2004.RT</t>
  </si>
  <si>
    <t>Montáž izolačních skruží na potrubí do DN 40 samolepící spoj, rychlouzávěr</t>
  </si>
  <si>
    <t>722182006RT1</t>
  </si>
  <si>
    <t>Montáž izolačních skruží na potrubí přímé DN 80 samolepící spoj, rychlouzávěr</t>
  </si>
  <si>
    <t>63151006</t>
  </si>
  <si>
    <t xml:space="preserve">Izol.návleková trubice do DN 25 tl.20 mm </t>
  </si>
  <si>
    <t>63151010</t>
  </si>
  <si>
    <t xml:space="preserve">Návleková trubice do DN 50 tl.30 mm </t>
  </si>
  <si>
    <t>63151012</t>
  </si>
  <si>
    <t xml:space="preserve">Návleková trubice do DN 100 tl.20mm </t>
  </si>
  <si>
    <t>783-00155</t>
  </si>
  <si>
    <t xml:space="preserve">žlab pod plast.potrubí </t>
  </si>
  <si>
    <t>998 72-2101.R00</t>
  </si>
  <si>
    <t xml:space="preserve">Přesun hmot pro vnitřní vodovod, výšky do 6 m </t>
  </si>
  <si>
    <t>725</t>
  </si>
  <si>
    <t>Zařizovací předměty</t>
  </si>
  <si>
    <t>725210821R00</t>
  </si>
  <si>
    <t xml:space="preserve">Demontáž umyvadel bez výtokových armatur </t>
  </si>
  <si>
    <t>725820802R00</t>
  </si>
  <si>
    <t xml:space="preserve">Demontáž baterie stojánkové do 1otvoru </t>
  </si>
  <si>
    <t>725219401R00</t>
  </si>
  <si>
    <t xml:space="preserve">Montáž umyvadel na šrouby do zdiva </t>
  </si>
  <si>
    <t>725830018</t>
  </si>
  <si>
    <t xml:space="preserve">Umyvadlo na šrouby bílé </t>
  </si>
  <si>
    <t>725829301R00</t>
  </si>
  <si>
    <t xml:space="preserve">Montáž baterie umyv.a dřezové stojánkové </t>
  </si>
  <si>
    <t>725800422</t>
  </si>
  <si>
    <t xml:space="preserve">Baterie umyvadlová stojánková </t>
  </si>
  <si>
    <t>998 72-5101.R00</t>
  </si>
  <si>
    <t xml:space="preserve">Přesun hmot pro zařizovací předměty, výšky do 6 m </t>
  </si>
  <si>
    <t>767</t>
  </si>
  <si>
    <t>Konstrukce zámečnické</t>
  </si>
  <si>
    <t>767995101R00</t>
  </si>
  <si>
    <t xml:space="preserve">Montáž kovových atypických konstrukcí do 5 kg </t>
  </si>
  <si>
    <t>kg</t>
  </si>
  <si>
    <t>999 04-0200</t>
  </si>
  <si>
    <t xml:space="preserve">přeložení školních hodin </t>
  </si>
  <si>
    <t>999 04 0205</t>
  </si>
  <si>
    <t xml:space="preserve">vysazení,úprava a zpětná montáž skleněné výplně </t>
  </si>
  <si>
    <t>781</t>
  </si>
  <si>
    <t>Obklady keramické</t>
  </si>
  <si>
    <t>781101111R00</t>
  </si>
  <si>
    <t xml:space="preserve">Vyrovnání podkladu maltou ze SMS tl. do 7 mm </t>
  </si>
  <si>
    <t>781101121R00</t>
  </si>
  <si>
    <t xml:space="preserve">Provedení penetrace podkladu - práce </t>
  </si>
  <si>
    <t>781230121R00</t>
  </si>
  <si>
    <t xml:space="preserve">Obkládání stěn vnitř.keram. do tmele do 300x300 mm </t>
  </si>
  <si>
    <t>592-38960</t>
  </si>
  <si>
    <t xml:space="preserve">Obklad keramický vnitřní </t>
  </si>
  <si>
    <t>784</t>
  </si>
  <si>
    <t>Malby</t>
  </si>
  <si>
    <t>784191101R00</t>
  </si>
  <si>
    <t xml:space="preserve">Penetrace podkladu univerzální Primalex 1x </t>
  </si>
  <si>
    <t>784195212R00</t>
  </si>
  <si>
    <t xml:space="preserve">Malba tekutá Primalex Plus, bílá, 2 x </t>
  </si>
  <si>
    <t>Individuální mimostaveništní doprava 5%</t>
  </si>
  <si>
    <t>Provozní vlivy 0,95 %</t>
  </si>
  <si>
    <t>Rezerva 8%</t>
  </si>
  <si>
    <t>Zařízení staveniště 2,7%</t>
  </si>
  <si>
    <t>Ing.Syrotiuková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</si>
</sst>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9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18" fillId="0" borderId="31" xfId="0" applyFont="1" applyBorder="1" applyAlignment="1">
      <alignment horizontal="centerContinuous" vertical="center"/>
    </xf>
    <xf numFmtId="0" fontId="23" fillId="0" borderId="32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22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5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3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6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/>
      <protection/>
    </xf>
    <xf numFmtId="0" fontId="0" fillId="0" borderId="58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2" fillId="0" borderId="34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22" fillId="0" borderId="34" xfId="0" applyFont="1" applyFill="1" applyBorder="1" applyAlignment="1">
      <alignment/>
    </xf>
    <xf numFmtId="3" fontId="22" fillId="0" borderId="36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39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0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center"/>
    </xf>
    <xf numFmtId="4" fontId="21" fillId="0" borderId="40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0" fontId="0" fillId="0" borderId="45" xfId="0" applyFill="1" applyBorder="1" applyAlignment="1">
      <alignment/>
    </xf>
    <xf numFmtId="0" fontId="22" fillId="0" borderId="46" xfId="0" applyFont="1" applyFill="1" applyBorder="1" applyAlignment="1">
      <alignment/>
    </xf>
    <xf numFmtId="0" fontId="0" fillId="0" borderId="46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3" fontId="22" fillId="0" borderId="46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0" fillId="0" borderId="51" xfId="46" applyFont="1" applyFill="1" applyBorder="1" applyAlignment="1">
      <alignment horizontal="center"/>
      <protection/>
    </xf>
    <xf numFmtId="0" fontId="0" fillId="0" borderId="52" xfId="46" applyFont="1" applyFill="1" applyBorder="1" applyAlignment="1">
      <alignment horizontal="center"/>
      <protection/>
    </xf>
    <xf numFmtId="0" fontId="20" fillId="0" borderId="53" xfId="46" applyFont="1" applyFill="1" applyBorder="1">
      <alignment/>
      <protection/>
    </xf>
    <xf numFmtId="0" fontId="0" fillId="0" borderId="53" xfId="46" applyFill="1" applyBorder="1">
      <alignment/>
      <protection/>
    </xf>
    <xf numFmtId="0" fontId="25" fillId="0" borderId="53" xfId="46" applyFont="1" applyFill="1" applyBorder="1" applyAlignment="1">
      <alignment horizontal="right"/>
      <protection/>
    </xf>
    <xf numFmtId="0" fontId="0" fillId="0" borderId="53" xfId="46" applyFill="1" applyBorder="1" applyAlignment="1">
      <alignment horizontal="left"/>
      <protection/>
    </xf>
    <xf numFmtId="0" fontId="0" fillId="0" borderId="54" xfId="46" applyFill="1" applyBorder="1">
      <alignment/>
      <protection/>
    </xf>
    <xf numFmtId="49" fontId="0" fillId="0" borderId="55" xfId="46" applyNumberFormat="1" applyFont="1" applyFill="1" applyBorder="1" applyAlignment="1">
      <alignment horizontal="center"/>
      <protection/>
    </xf>
    <xf numFmtId="0" fontId="0" fillId="0" borderId="56" xfId="46" applyFont="1" applyFill="1" applyBorder="1" applyAlignment="1">
      <alignment horizontal="center"/>
      <protection/>
    </xf>
    <xf numFmtId="0" fontId="20" fillId="0" borderId="57" xfId="46" applyFont="1" applyFill="1" applyBorder="1">
      <alignment/>
      <protection/>
    </xf>
    <xf numFmtId="0" fontId="0" fillId="0" borderId="57" xfId="46" applyFill="1" applyBorder="1">
      <alignment/>
      <protection/>
    </xf>
    <xf numFmtId="0" fontId="0" fillId="0" borderId="57" xfId="46" applyFill="1" applyBorder="1" applyAlignment="1">
      <alignment horizontal="center" shrinkToFit="1"/>
      <protection/>
    </xf>
    <xf numFmtId="0" fontId="0" fillId="0" borderId="58" xfId="46" applyFill="1" applyBorder="1" applyAlignment="1">
      <alignment horizontal="center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4" xfId="46" applyFont="1" applyFill="1" applyBorder="1" applyAlignment="1">
      <alignment horizontal="center"/>
      <protection/>
    </xf>
    <xf numFmtId="0" fontId="21" fillId="0" borderId="24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24" fillId="0" borderId="67" xfId="46" applyNumberFormat="1" applyFont="1" applyFill="1" applyBorder="1" applyAlignment="1">
      <alignment horizontal="left"/>
      <protection/>
    </xf>
    <xf numFmtId="0" fontId="24" fillId="0" borderId="67" xfId="46" applyFont="1" applyFill="1" applyBorder="1" applyAlignment="1">
      <alignment wrapText="1"/>
      <protection/>
    </xf>
    <xf numFmtId="49" fontId="24" fillId="0" borderId="67" xfId="46" applyNumberFormat="1" applyFont="1" applyFill="1" applyBorder="1" applyAlignment="1">
      <alignment horizontal="center" shrinkToFit="1"/>
      <protection/>
    </xf>
    <xf numFmtId="4" fontId="24" fillId="0" borderId="67" xfId="46" applyNumberFormat="1" applyFont="1" applyFill="1" applyBorder="1" applyAlignment="1">
      <alignment horizontal="right"/>
      <protection/>
    </xf>
    <xf numFmtId="4" fontId="24" fillId="0" borderId="67" xfId="46" applyNumberFormat="1" applyFont="1" applyFill="1" applyBorder="1">
      <alignment/>
      <protection/>
    </xf>
    <xf numFmtId="0" fontId="0" fillId="0" borderId="68" xfId="46" applyFill="1" applyBorder="1" applyAlignment="1">
      <alignment horizontal="center"/>
      <protection/>
    </xf>
    <xf numFmtId="49" fontId="20" fillId="0" borderId="68" xfId="46" applyNumberFormat="1" applyFont="1" applyFill="1" applyBorder="1" applyAlignment="1">
      <alignment horizontal="left"/>
      <protection/>
    </xf>
    <xf numFmtId="0" fontId="20" fillId="0" borderId="68" xfId="46" applyFont="1" applyFill="1" applyBorder="1">
      <alignment/>
      <protection/>
    </xf>
    <xf numFmtId="4" fontId="0" fillId="0" borderId="68" xfId="46" applyNumberFormat="1" applyFill="1" applyBorder="1" applyAlignment="1">
      <alignment horizontal="right"/>
      <protection/>
    </xf>
    <xf numFmtId="4" fontId="22" fillId="0" borderId="68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6">
      <selection activeCell="C33" sqref="C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69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68</v>
      </c>
      <c r="D6" s="10"/>
      <c r="E6" s="10"/>
      <c r="F6" s="18"/>
      <c r="G6" s="12"/>
    </row>
    <row r="7" spans="1:9" ht="12.75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 t="s">
        <v>271</v>
      </c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75" customHeight="1">
      <c r="A14" s="45"/>
      <c r="B14" s="46" t="s">
        <v>19</v>
      </c>
      <c r="C14" s="47">
        <f>Dodavka</f>
        <v>0</v>
      </c>
      <c r="D14" s="48" t="str">
        <f>Rekapitulace!A22</f>
        <v>Individuální mimostaveništní doprava 5%</v>
      </c>
      <c r="E14" s="49"/>
      <c r="F14" s="50"/>
      <c r="G14" s="47">
        <f>Rekapitulace!I22</f>
        <v>0</v>
      </c>
    </row>
    <row r="15" spans="1:7" ht="15.75" customHeight="1">
      <c r="A15" s="45" t="s">
        <v>20</v>
      </c>
      <c r="B15" s="46" t="s">
        <v>21</v>
      </c>
      <c r="C15" s="47">
        <f>Mont</f>
        <v>0</v>
      </c>
      <c r="D15" s="26" t="str">
        <f>Rekapitulace!A23</f>
        <v>Provozní vlivy 0,95 %</v>
      </c>
      <c r="E15" s="51"/>
      <c r="F15" s="52"/>
      <c r="G15" s="47">
        <f>Rekapitulace!I23</f>
        <v>0</v>
      </c>
    </row>
    <row r="16" spans="1:7" ht="15.75" customHeight="1">
      <c r="A16" s="45" t="s">
        <v>22</v>
      </c>
      <c r="B16" s="46" t="s">
        <v>23</v>
      </c>
      <c r="C16" s="47">
        <f>HSV</f>
        <v>0</v>
      </c>
      <c r="D16" s="26" t="str">
        <f>Rekapitulace!A24</f>
        <v>Rezerva 8%</v>
      </c>
      <c r="E16" s="51"/>
      <c r="F16" s="52"/>
      <c r="G16" s="47">
        <f>Rekapitulace!I24</f>
        <v>0</v>
      </c>
    </row>
    <row r="17" spans="1:7" ht="15.75" customHeight="1">
      <c r="A17" s="53" t="s">
        <v>24</v>
      </c>
      <c r="B17" s="46" t="s">
        <v>25</v>
      </c>
      <c r="C17" s="47">
        <f>PSV</f>
        <v>0</v>
      </c>
      <c r="D17" s="26" t="str">
        <f>Rekapitulace!A25</f>
        <v>Zařízení staveniště 2,7%</v>
      </c>
      <c r="E17" s="51"/>
      <c r="F17" s="52"/>
      <c r="G17" s="47">
        <f>Rekapitulace!I25</f>
        <v>0</v>
      </c>
    </row>
    <row r="18" spans="1:7" ht="15.75" customHeight="1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75" customHeight="1">
      <c r="A19" s="54"/>
      <c r="B19" s="46"/>
      <c r="C19" s="47"/>
      <c r="D19" s="26"/>
      <c r="E19" s="51"/>
      <c r="F19" s="52"/>
      <c r="G19" s="47"/>
    </row>
    <row r="20" spans="1:7" ht="15.75" customHeight="1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7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7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ht="12.75">
      <c r="A30" s="13" t="s">
        <v>39</v>
      </c>
      <c r="B30" s="15"/>
      <c r="C30" s="63">
        <v>0</v>
      </c>
      <c r="D30" s="15" t="s">
        <v>40</v>
      </c>
      <c r="E30" s="16"/>
      <c r="F30" s="64">
        <v>0</v>
      </c>
      <c r="G30" s="17"/>
    </row>
    <row r="31" spans="1:7" ht="12.75">
      <c r="A31" s="13" t="s">
        <v>41</v>
      </c>
      <c r="B31" s="15"/>
      <c r="C31" s="63">
        <v>0</v>
      </c>
      <c r="D31" s="15" t="s">
        <v>40</v>
      </c>
      <c r="E31" s="16"/>
      <c r="F31" s="65">
        <f>ROUND(PRODUCT(F30,C31/100),1)</f>
        <v>0</v>
      </c>
      <c r="G31" s="29"/>
    </row>
    <row r="32" spans="1:7" ht="12.75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7" ht="12.75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ROUND(PRODUCT(F32,C33/100),1)</f>
        <v>0</v>
      </c>
      <c r="G33" s="29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CEILING(SUM(F29:F33),1)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7"/>
  <sheetViews>
    <sheetView zoomScalePageLayoutView="0" workbookViewId="0" topLeftCell="A1">
      <selection activeCell="H26" sqref="H26:I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> ZŠ Jabloňová - oprava rozvodů vody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> vnitřní vodovod</v>
      </c>
      <c r="D2" s="87"/>
      <c r="E2" s="88"/>
      <c r="F2" s="87"/>
      <c r="G2" s="89"/>
      <c r="H2" s="89"/>
      <c r="I2" s="90"/>
    </row>
    <row r="3" ht="13.5" thickTop="1">
      <c r="F3" s="11"/>
    </row>
    <row r="4" spans="1:9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ht="13.5" thickBot="1"/>
    <row r="6" spans="1:9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9" s="11" customFormat="1" ht="12.75">
      <c r="A7" s="193" t="str">
        <f>Položky!B7</f>
        <v>3</v>
      </c>
      <c r="B7" s="99" t="str">
        <f>Položky!C7</f>
        <v>Svislé a kompletní konstrukce</v>
      </c>
      <c r="C7" s="100"/>
      <c r="D7" s="101"/>
      <c r="E7" s="194">
        <f>Položky!BA9</f>
        <v>0</v>
      </c>
      <c r="F7" s="195">
        <f>Položky!BB9</f>
        <v>0</v>
      </c>
      <c r="G7" s="195">
        <f>Položky!BC9</f>
        <v>0</v>
      </c>
      <c r="H7" s="195">
        <f>Položky!BD9</f>
        <v>0</v>
      </c>
      <c r="I7" s="196">
        <f>Položky!BE9</f>
        <v>0</v>
      </c>
    </row>
    <row r="8" spans="1:9" s="11" customFormat="1" ht="12.75">
      <c r="A8" s="193" t="str">
        <f>Položky!B10</f>
        <v>4</v>
      </c>
      <c r="B8" s="99" t="str">
        <f>Položky!C10</f>
        <v>Vodorovné konstrukce</v>
      </c>
      <c r="C8" s="100"/>
      <c r="D8" s="101"/>
      <c r="E8" s="194">
        <f>Položky!BA12</f>
        <v>0</v>
      </c>
      <c r="F8" s="195">
        <f>Položky!BB12</f>
        <v>0</v>
      </c>
      <c r="G8" s="195">
        <f>Položky!BC12</f>
        <v>0</v>
      </c>
      <c r="H8" s="195">
        <f>Položky!BD12</f>
        <v>0</v>
      </c>
      <c r="I8" s="196">
        <f>Položky!BE12</f>
        <v>0</v>
      </c>
    </row>
    <row r="9" spans="1:9" s="11" customFormat="1" ht="12.75">
      <c r="A9" s="193" t="str">
        <f>Položky!B13</f>
        <v>61</v>
      </c>
      <c r="B9" s="99" t="str">
        <f>Položky!C13</f>
        <v>Upravy povrchů vnitřní</v>
      </c>
      <c r="C9" s="100"/>
      <c r="D9" s="101"/>
      <c r="E9" s="194">
        <f>Položky!BA19</f>
        <v>0</v>
      </c>
      <c r="F9" s="195">
        <f>Položky!BB19</f>
        <v>0</v>
      </c>
      <c r="G9" s="195">
        <f>Položky!BC19</f>
        <v>0</v>
      </c>
      <c r="H9" s="195">
        <f>Položky!BD19</f>
        <v>0</v>
      </c>
      <c r="I9" s="196">
        <f>Položky!BE19</f>
        <v>0</v>
      </c>
    </row>
    <row r="10" spans="1:9" s="11" customFormat="1" ht="12.75">
      <c r="A10" s="193" t="str">
        <f>Položky!B20</f>
        <v>97</v>
      </c>
      <c r="B10" s="99" t="str">
        <f>Položky!C20</f>
        <v>Prorážení otvorů</v>
      </c>
      <c r="C10" s="100"/>
      <c r="D10" s="101"/>
      <c r="E10" s="194">
        <f>Položky!BA31</f>
        <v>0</v>
      </c>
      <c r="F10" s="195">
        <f>Položky!BB31</f>
        <v>0</v>
      </c>
      <c r="G10" s="195">
        <f>Položky!BC31</f>
        <v>0</v>
      </c>
      <c r="H10" s="195">
        <f>Položky!BD31</f>
        <v>0</v>
      </c>
      <c r="I10" s="196">
        <f>Položky!BE31</f>
        <v>0</v>
      </c>
    </row>
    <row r="11" spans="1:9" s="11" customFormat="1" ht="12.75">
      <c r="A11" s="193" t="str">
        <f>Položky!B32</f>
        <v>721</v>
      </c>
      <c r="B11" s="99" t="str">
        <f>Položky!C32</f>
        <v>Vnitřní kanalizace</v>
      </c>
      <c r="C11" s="100"/>
      <c r="D11" s="101"/>
      <c r="E11" s="194">
        <f>Položky!BA41</f>
        <v>0</v>
      </c>
      <c r="F11" s="195">
        <f>Položky!BB41</f>
        <v>0</v>
      </c>
      <c r="G11" s="195">
        <f>Položky!BC41</f>
        <v>0</v>
      </c>
      <c r="H11" s="195">
        <f>Položky!BD41</f>
        <v>0</v>
      </c>
      <c r="I11" s="196">
        <f>Položky!BE41</f>
        <v>0</v>
      </c>
    </row>
    <row r="12" spans="1:9" s="11" customFormat="1" ht="12.75">
      <c r="A12" s="193" t="str">
        <f>Položky!B42</f>
        <v>722</v>
      </c>
      <c r="B12" s="99" t="str">
        <f>Položky!C42</f>
        <v>Vnitřní vodovod</v>
      </c>
      <c r="C12" s="100"/>
      <c r="D12" s="101"/>
      <c r="E12" s="194">
        <f>Položky!BA87</f>
        <v>0</v>
      </c>
      <c r="F12" s="195">
        <f>Položky!BB87</f>
        <v>0</v>
      </c>
      <c r="G12" s="195">
        <f>Položky!BC87</f>
        <v>0</v>
      </c>
      <c r="H12" s="195">
        <f>Položky!BD87</f>
        <v>0</v>
      </c>
      <c r="I12" s="196">
        <f>Položky!BE87</f>
        <v>0</v>
      </c>
    </row>
    <row r="13" spans="1:9" s="11" customFormat="1" ht="12.75">
      <c r="A13" s="193" t="str">
        <f>Položky!B88</f>
        <v>725</v>
      </c>
      <c r="B13" s="99" t="str">
        <f>Položky!C88</f>
        <v>Zařizovací předměty</v>
      </c>
      <c r="C13" s="100"/>
      <c r="D13" s="101"/>
      <c r="E13" s="194">
        <f>Položky!BA96</f>
        <v>0</v>
      </c>
      <c r="F13" s="195">
        <f>Položky!BB96</f>
        <v>0</v>
      </c>
      <c r="G13" s="195">
        <f>Položky!BC96</f>
        <v>0</v>
      </c>
      <c r="H13" s="195">
        <f>Položky!BD96</f>
        <v>0</v>
      </c>
      <c r="I13" s="196">
        <f>Položky!BE96</f>
        <v>0</v>
      </c>
    </row>
    <row r="14" spans="1:9" s="11" customFormat="1" ht="12.75">
      <c r="A14" s="193" t="str">
        <f>Položky!B97</f>
        <v>767</v>
      </c>
      <c r="B14" s="99" t="str">
        <f>Položky!C97</f>
        <v>Konstrukce zámečnické</v>
      </c>
      <c r="C14" s="100"/>
      <c r="D14" s="101"/>
      <c r="E14" s="194">
        <f>Položky!BA101</f>
        <v>0</v>
      </c>
      <c r="F14" s="195">
        <f>Položky!BB101</f>
        <v>0</v>
      </c>
      <c r="G14" s="195">
        <f>Položky!BC101</f>
        <v>0</v>
      </c>
      <c r="H14" s="195">
        <f>Položky!BD101</f>
        <v>0</v>
      </c>
      <c r="I14" s="196">
        <f>Položky!BE101</f>
        <v>0</v>
      </c>
    </row>
    <row r="15" spans="1:9" s="11" customFormat="1" ht="12.75">
      <c r="A15" s="193" t="str">
        <f>Položky!B102</f>
        <v>781</v>
      </c>
      <c r="B15" s="99" t="str">
        <f>Položky!C102</f>
        <v>Obklady keramické</v>
      </c>
      <c r="C15" s="100"/>
      <c r="D15" s="101"/>
      <c r="E15" s="194">
        <f>Položky!BA107</f>
        <v>0</v>
      </c>
      <c r="F15" s="195">
        <f>Položky!BB107</f>
        <v>0</v>
      </c>
      <c r="G15" s="195">
        <f>Položky!BC107</f>
        <v>0</v>
      </c>
      <c r="H15" s="195">
        <f>Položky!BD107</f>
        <v>0</v>
      </c>
      <c r="I15" s="196">
        <f>Položky!BE107</f>
        <v>0</v>
      </c>
    </row>
    <row r="16" spans="1:9" s="11" customFormat="1" ht="13.5" thickBot="1">
      <c r="A16" s="193" t="str">
        <f>Položky!B108</f>
        <v>784</v>
      </c>
      <c r="B16" s="99" t="str">
        <f>Položky!C108</f>
        <v>Malby</v>
      </c>
      <c r="C16" s="100"/>
      <c r="D16" s="101"/>
      <c r="E16" s="194">
        <f>Položky!BA111</f>
        <v>0</v>
      </c>
      <c r="F16" s="195">
        <f>Položky!BB111</f>
        <v>0</v>
      </c>
      <c r="G16" s="195">
        <f>Položky!BC111</f>
        <v>0</v>
      </c>
      <c r="H16" s="195">
        <f>Položky!BD111</f>
        <v>0</v>
      </c>
      <c r="I16" s="196">
        <f>Položky!BE111</f>
        <v>0</v>
      </c>
    </row>
    <row r="17" spans="1:9" s="107" customFormat="1" ht="13.5" thickBot="1">
      <c r="A17" s="102"/>
      <c r="B17" s="94" t="s">
        <v>50</v>
      </c>
      <c r="C17" s="94"/>
      <c r="D17" s="103"/>
      <c r="E17" s="104">
        <f>SUM(E7:E16)</f>
        <v>0</v>
      </c>
      <c r="F17" s="105">
        <f>SUM(F7:F16)</f>
        <v>0</v>
      </c>
      <c r="G17" s="105">
        <f>SUM(G7:G16)</f>
        <v>0</v>
      </c>
      <c r="H17" s="105">
        <f>SUM(H7:H16)</f>
        <v>0</v>
      </c>
      <c r="I17" s="106">
        <f>SUM(I7:I16)</f>
        <v>0</v>
      </c>
    </row>
    <row r="18" spans="1:9" ht="12.75">
      <c r="A18" s="100"/>
      <c r="B18" s="100"/>
      <c r="C18" s="100"/>
      <c r="D18" s="100"/>
      <c r="E18" s="100"/>
      <c r="F18" s="100"/>
      <c r="G18" s="100"/>
      <c r="H18" s="100"/>
      <c r="I18" s="100"/>
    </row>
    <row r="19" spans="1:57" ht="19.5" customHeight="1">
      <c r="A19" s="108" t="s">
        <v>51</v>
      </c>
      <c r="B19" s="108"/>
      <c r="C19" s="108"/>
      <c r="D19" s="108"/>
      <c r="E19" s="108"/>
      <c r="F19" s="108"/>
      <c r="G19" s="109"/>
      <c r="H19" s="108"/>
      <c r="I19" s="108"/>
      <c r="BA19" s="32"/>
      <c r="BB19" s="32"/>
      <c r="BC19" s="32"/>
      <c r="BD19" s="32"/>
      <c r="BE19" s="32"/>
    </row>
    <row r="20" spans="1:9" ht="13.5" thickBot="1">
      <c r="A20" s="110"/>
      <c r="B20" s="110"/>
      <c r="C20" s="110"/>
      <c r="D20" s="110"/>
      <c r="E20" s="110"/>
      <c r="F20" s="110"/>
      <c r="G20" s="110"/>
      <c r="H20" s="110"/>
      <c r="I20" s="110"/>
    </row>
    <row r="21" spans="1:9" ht="12.75">
      <c r="A21" s="111" t="s">
        <v>52</v>
      </c>
      <c r="B21" s="112"/>
      <c r="C21" s="112"/>
      <c r="D21" s="113"/>
      <c r="E21" s="114" t="s">
        <v>53</v>
      </c>
      <c r="F21" s="115" t="s">
        <v>54</v>
      </c>
      <c r="G21" s="116" t="s">
        <v>55</v>
      </c>
      <c r="H21" s="117"/>
      <c r="I21" s="118" t="s">
        <v>53</v>
      </c>
    </row>
    <row r="22" spans="1:53" ht="12.75">
      <c r="A22" s="119" t="s">
        <v>267</v>
      </c>
      <c r="B22" s="120"/>
      <c r="C22" s="120"/>
      <c r="D22" s="121"/>
      <c r="E22" s="122"/>
      <c r="F22" s="123">
        <v>0</v>
      </c>
      <c r="G22" s="124">
        <f>CHOOSE(BA22+1,HSV+PSV,HSV+PSV+Mont,HSV+PSV+Dodavka+Mont,HSV,PSV,Mont,Dodavka,Mont+Dodavka,0)</f>
        <v>0</v>
      </c>
      <c r="H22" s="125"/>
      <c r="I22" s="126">
        <f>E22+F22*G22/100</f>
        <v>0</v>
      </c>
      <c r="BA22">
        <v>0</v>
      </c>
    </row>
    <row r="23" spans="1:53" ht="12.75">
      <c r="A23" s="119" t="s">
        <v>268</v>
      </c>
      <c r="B23" s="120"/>
      <c r="C23" s="120"/>
      <c r="D23" s="121"/>
      <c r="E23" s="122"/>
      <c r="F23" s="123">
        <v>0</v>
      </c>
      <c r="G23" s="124">
        <f>CHOOSE(BA23+1,HSV+PSV,HSV+PSV+Mont,HSV+PSV+Dodavka+Mont,HSV,PSV,Mont,Dodavka,Mont+Dodavka,0)</f>
        <v>0</v>
      </c>
      <c r="H23" s="125"/>
      <c r="I23" s="126">
        <f>E23+F23*G23/100</f>
        <v>0</v>
      </c>
      <c r="BA23">
        <v>0</v>
      </c>
    </row>
    <row r="24" spans="1:53" ht="12.75">
      <c r="A24" s="119" t="s">
        <v>269</v>
      </c>
      <c r="B24" s="120"/>
      <c r="C24" s="120"/>
      <c r="D24" s="121"/>
      <c r="E24" s="122"/>
      <c r="F24" s="123">
        <v>0</v>
      </c>
      <c r="G24" s="124">
        <f>CHOOSE(BA24+1,HSV+PSV,HSV+PSV+Mont,HSV+PSV+Dodavka+Mont,HSV,PSV,Mont,Dodavka,Mont+Dodavka,0)</f>
        <v>0</v>
      </c>
      <c r="H24" s="125"/>
      <c r="I24" s="126">
        <f>E24+F24*G24/100</f>
        <v>0</v>
      </c>
      <c r="BA24">
        <v>0</v>
      </c>
    </row>
    <row r="25" spans="1:53" ht="12.75">
      <c r="A25" s="119" t="s">
        <v>270</v>
      </c>
      <c r="B25" s="120"/>
      <c r="C25" s="120"/>
      <c r="D25" s="121"/>
      <c r="E25" s="122"/>
      <c r="F25" s="123">
        <v>0</v>
      </c>
      <c r="G25" s="124">
        <f>CHOOSE(BA25+1,HSV+PSV,HSV+PSV+Mont,HSV+PSV+Dodavka+Mont,HSV,PSV,Mont,Dodavka,Mont+Dodavka,0)</f>
        <v>0</v>
      </c>
      <c r="H25" s="125"/>
      <c r="I25" s="126">
        <f>E25+F25*G25/100</f>
        <v>0</v>
      </c>
      <c r="BA25">
        <v>0</v>
      </c>
    </row>
    <row r="26" spans="1:9" ht="13.5" thickBot="1">
      <c r="A26" s="127"/>
      <c r="B26" s="128" t="s">
        <v>56</v>
      </c>
      <c r="C26" s="129"/>
      <c r="D26" s="130"/>
      <c r="E26" s="131"/>
      <c r="F26" s="132"/>
      <c r="G26" s="132"/>
      <c r="H26" s="133">
        <f>SUM(I22:I25)</f>
        <v>0</v>
      </c>
      <c r="I26" s="134"/>
    </row>
    <row r="27" spans="1:9" ht="12.75">
      <c r="A27" s="110"/>
      <c r="B27" s="110"/>
      <c r="C27" s="110"/>
      <c r="D27" s="110"/>
      <c r="E27" s="110"/>
      <c r="F27" s="110"/>
      <c r="G27" s="110"/>
      <c r="H27" s="110"/>
      <c r="I27" s="110"/>
    </row>
    <row r="28" spans="2:9" ht="12.75">
      <c r="B28" s="107"/>
      <c r="F28" s="135"/>
      <c r="G28" s="136"/>
      <c r="H28" s="136"/>
      <c r="I28" s="137"/>
    </row>
    <row r="29" spans="6:9" ht="12.75">
      <c r="F29" s="135"/>
      <c r="G29" s="136"/>
      <c r="H29" s="136"/>
      <c r="I29" s="137"/>
    </row>
    <row r="30" spans="6:9" ht="12.75">
      <c r="F30" s="135"/>
      <c r="G30" s="136"/>
      <c r="H30" s="136"/>
      <c r="I30" s="137"/>
    </row>
    <row r="31" spans="6:9" ht="12.75">
      <c r="F31" s="135"/>
      <c r="G31" s="136"/>
      <c r="H31" s="136"/>
      <c r="I31" s="137"/>
    </row>
    <row r="32" spans="6:9" ht="12.75">
      <c r="F32" s="135"/>
      <c r="G32" s="136"/>
      <c r="H32" s="136"/>
      <c r="I32" s="137"/>
    </row>
    <row r="33" spans="6:9" ht="12.75">
      <c r="F33" s="135"/>
      <c r="G33" s="136"/>
      <c r="H33" s="136"/>
      <c r="I33" s="137"/>
    </row>
    <row r="34" spans="6:9" ht="12.75">
      <c r="F34" s="135"/>
      <c r="G34" s="136"/>
      <c r="H34" s="136"/>
      <c r="I34" s="137"/>
    </row>
    <row r="35" spans="6:9" ht="12.75">
      <c r="F35" s="135"/>
      <c r="G35" s="136"/>
      <c r="H35" s="136"/>
      <c r="I35" s="137"/>
    </row>
    <row r="36" spans="6:9" ht="12.75">
      <c r="F36" s="135"/>
      <c r="G36" s="136"/>
      <c r="H36" s="136"/>
      <c r="I36" s="137"/>
    </row>
    <row r="37" spans="6:9" ht="12.75">
      <c r="F37" s="135"/>
      <c r="G37" s="136"/>
      <c r="H37" s="136"/>
      <c r="I37" s="137"/>
    </row>
    <row r="38" spans="6:9" ht="12.75">
      <c r="F38" s="135"/>
      <c r="G38" s="136"/>
      <c r="H38" s="136"/>
      <c r="I38" s="137"/>
    </row>
    <row r="39" spans="6:9" ht="12.75">
      <c r="F39" s="135"/>
      <c r="G39" s="136"/>
      <c r="H39" s="136"/>
      <c r="I39" s="137"/>
    </row>
    <row r="40" spans="6:9" ht="12.75">
      <c r="F40" s="135"/>
      <c r="G40" s="136"/>
      <c r="H40" s="136"/>
      <c r="I40" s="137"/>
    </row>
    <row r="41" spans="6:9" ht="12.75">
      <c r="F41" s="135"/>
      <c r="G41" s="136"/>
      <c r="H41" s="136"/>
      <c r="I41" s="137"/>
    </row>
    <row r="42" spans="6:9" ht="12.75">
      <c r="F42" s="135"/>
      <c r="G42" s="136"/>
      <c r="H42" s="136"/>
      <c r="I42" s="137"/>
    </row>
    <row r="43" spans="6:9" ht="12.75">
      <c r="F43" s="135"/>
      <c r="G43" s="136"/>
      <c r="H43" s="136"/>
      <c r="I43" s="137"/>
    </row>
    <row r="44" spans="6:9" ht="12.75">
      <c r="F44" s="135"/>
      <c r="G44" s="136"/>
      <c r="H44" s="136"/>
      <c r="I44" s="137"/>
    </row>
    <row r="45" spans="6:9" ht="12.75">
      <c r="F45" s="135"/>
      <c r="G45" s="136"/>
      <c r="H45" s="136"/>
      <c r="I45" s="137"/>
    </row>
    <row r="46" spans="6:9" ht="12.75">
      <c r="F46" s="135"/>
      <c r="G46" s="136"/>
      <c r="H46" s="136"/>
      <c r="I46" s="137"/>
    </row>
    <row r="47" spans="6:9" ht="12.75">
      <c r="F47" s="135"/>
      <c r="G47" s="136"/>
      <c r="H47" s="136"/>
      <c r="I47" s="137"/>
    </row>
    <row r="48" spans="6:9" ht="12.75">
      <c r="F48" s="135"/>
      <c r="G48" s="136"/>
      <c r="H48" s="136"/>
      <c r="I48" s="137"/>
    </row>
    <row r="49" spans="6:9" ht="12.75">
      <c r="F49" s="135"/>
      <c r="G49" s="136"/>
      <c r="H49" s="136"/>
      <c r="I49" s="137"/>
    </row>
    <row r="50" spans="6:9" ht="12.75">
      <c r="F50" s="135"/>
      <c r="G50" s="136"/>
      <c r="H50" s="136"/>
      <c r="I50" s="137"/>
    </row>
    <row r="51" spans="6:9" ht="12.75">
      <c r="F51" s="135"/>
      <c r="G51" s="136"/>
      <c r="H51" s="136"/>
      <c r="I51" s="137"/>
    </row>
    <row r="52" spans="6:9" ht="12.75">
      <c r="F52" s="135"/>
      <c r="G52" s="136"/>
      <c r="H52" s="136"/>
      <c r="I52" s="137"/>
    </row>
    <row r="53" spans="6:9" ht="12.75">
      <c r="F53" s="135"/>
      <c r="G53" s="136"/>
      <c r="H53" s="136"/>
      <c r="I53" s="137"/>
    </row>
    <row r="54" spans="6:9" ht="12.75">
      <c r="F54" s="135"/>
      <c r="G54" s="136"/>
      <c r="H54" s="136"/>
      <c r="I54" s="137"/>
    </row>
    <row r="55" spans="6:9" ht="12.75">
      <c r="F55" s="135"/>
      <c r="G55" s="136"/>
      <c r="H55" s="136"/>
      <c r="I55" s="137"/>
    </row>
    <row r="56" spans="6:9" ht="12.75">
      <c r="F56" s="135"/>
      <c r="G56" s="136"/>
      <c r="H56" s="136"/>
      <c r="I56" s="137"/>
    </row>
    <row r="57" spans="6:9" ht="12.75">
      <c r="F57" s="135"/>
      <c r="G57" s="136"/>
      <c r="H57" s="136"/>
      <c r="I57" s="137"/>
    </row>
    <row r="58" spans="6:9" ht="12.75">
      <c r="F58" s="135"/>
      <c r="G58" s="136"/>
      <c r="H58" s="136"/>
      <c r="I58" s="137"/>
    </row>
    <row r="59" spans="6:9" ht="12.75">
      <c r="F59" s="135"/>
      <c r="G59" s="136"/>
      <c r="H59" s="136"/>
      <c r="I59" s="137"/>
    </row>
    <row r="60" spans="6:9" ht="12.75">
      <c r="F60" s="135"/>
      <c r="G60" s="136"/>
      <c r="H60" s="136"/>
      <c r="I60" s="137"/>
    </row>
    <row r="61" spans="6:9" ht="12.75">
      <c r="F61" s="135"/>
      <c r="G61" s="136"/>
      <c r="H61" s="136"/>
      <c r="I61" s="137"/>
    </row>
    <row r="62" spans="6:9" ht="12.75">
      <c r="F62" s="135"/>
      <c r="G62" s="136"/>
      <c r="H62" s="136"/>
      <c r="I62" s="137"/>
    </row>
    <row r="63" spans="6:9" ht="12.75">
      <c r="F63" s="135"/>
      <c r="G63" s="136"/>
      <c r="H63" s="136"/>
      <c r="I63" s="137"/>
    </row>
    <row r="64" spans="6:9" ht="12.75">
      <c r="F64" s="135"/>
      <c r="G64" s="136"/>
      <c r="H64" s="136"/>
      <c r="I64" s="137"/>
    </row>
    <row r="65" spans="6:9" ht="12.75">
      <c r="F65" s="135"/>
      <c r="G65" s="136"/>
      <c r="H65" s="136"/>
      <c r="I65" s="137"/>
    </row>
    <row r="66" spans="6:9" ht="12.75">
      <c r="F66" s="135"/>
      <c r="G66" s="136"/>
      <c r="H66" s="136"/>
      <c r="I66" s="137"/>
    </row>
    <row r="67" spans="6:9" ht="12.75">
      <c r="F67" s="135"/>
      <c r="G67" s="136"/>
      <c r="H67" s="136"/>
      <c r="I67" s="137"/>
    </row>
    <row r="68" spans="6:9" ht="12.75">
      <c r="F68" s="135"/>
      <c r="G68" s="136"/>
      <c r="H68" s="136"/>
      <c r="I68" s="137"/>
    </row>
    <row r="69" spans="6:9" ht="12.75">
      <c r="F69" s="135"/>
      <c r="G69" s="136"/>
      <c r="H69" s="136"/>
      <c r="I69" s="137"/>
    </row>
    <row r="70" spans="6:9" ht="12.75">
      <c r="F70" s="135"/>
      <c r="G70" s="136"/>
      <c r="H70" s="136"/>
      <c r="I70" s="137"/>
    </row>
    <row r="71" spans="6:9" ht="12.75">
      <c r="F71" s="135"/>
      <c r="G71" s="136"/>
      <c r="H71" s="136"/>
      <c r="I71" s="137"/>
    </row>
    <row r="72" spans="6:9" ht="12.75">
      <c r="F72" s="135"/>
      <c r="G72" s="136"/>
      <c r="H72" s="136"/>
      <c r="I72" s="137"/>
    </row>
    <row r="73" spans="6:9" ht="12.75">
      <c r="F73" s="135"/>
      <c r="G73" s="136"/>
      <c r="H73" s="136"/>
      <c r="I73" s="137"/>
    </row>
    <row r="74" spans="6:9" ht="12.75">
      <c r="F74" s="135"/>
      <c r="G74" s="136"/>
      <c r="H74" s="136"/>
      <c r="I74" s="137"/>
    </row>
    <row r="75" spans="6:9" ht="12.75">
      <c r="F75" s="135"/>
      <c r="G75" s="136"/>
      <c r="H75" s="136"/>
      <c r="I75" s="137"/>
    </row>
    <row r="76" spans="6:9" ht="12.75">
      <c r="F76" s="135"/>
      <c r="G76" s="136"/>
      <c r="H76" s="136"/>
      <c r="I76" s="137"/>
    </row>
    <row r="77" spans="6:9" ht="12.75">
      <c r="F77" s="135"/>
      <c r="G77" s="136"/>
      <c r="H77" s="136"/>
      <c r="I77" s="137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84"/>
  <sheetViews>
    <sheetView showGridLines="0" showZeros="0" zoomScalePageLayoutView="0" workbookViewId="0" topLeftCell="A1">
      <selection activeCell="A111" sqref="A111:IV113"/>
    </sheetView>
  </sheetViews>
  <sheetFormatPr defaultColWidth="9.00390625" defaultRowHeight="12.75"/>
  <cols>
    <col min="1" max="1" width="3.875" style="139" customWidth="1"/>
    <col min="2" max="2" width="12.00390625" style="139" customWidth="1"/>
    <col min="3" max="3" width="40.375" style="139" customWidth="1"/>
    <col min="4" max="4" width="5.625" style="139" customWidth="1"/>
    <col min="5" max="5" width="8.625" style="187" customWidth="1"/>
    <col min="6" max="6" width="9.875" style="139" customWidth="1"/>
    <col min="7" max="7" width="13.875" style="139" customWidth="1"/>
    <col min="8" max="16384" width="9.125" style="139" customWidth="1"/>
  </cols>
  <sheetData>
    <row r="1" spans="1:7" ht="15.75">
      <c r="A1" s="138" t="s">
        <v>57</v>
      </c>
      <c r="B1" s="138"/>
      <c r="C1" s="138"/>
      <c r="D1" s="138"/>
      <c r="E1" s="138"/>
      <c r="F1" s="138"/>
      <c r="G1" s="138"/>
    </row>
    <row r="2" spans="1:7" ht="13.5" thickBot="1">
      <c r="A2" s="140"/>
      <c r="B2" s="141"/>
      <c r="C2" s="142"/>
      <c r="D2" s="142"/>
      <c r="E2" s="143"/>
      <c r="F2" s="142"/>
      <c r="G2" s="142"/>
    </row>
    <row r="3" spans="1:7" ht="13.5" thickTop="1">
      <c r="A3" s="144" t="s">
        <v>5</v>
      </c>
      <c r="B3" s="145"/>
      <c r="C3" s="146" t="str">
        <f>CONCATENATE(cislostavby," ",nazevstavby)</f>
        <v> ZŠ Jabloňová - oprava rozvodů vody</v>
      </c>
      <c r="D3" s="147"/>
      <c r="E3" s="148"/>
      <c r="F3" s="149">
        <f>Rekapitulace!H1</f>
        <v>0</v>
      </c>
      <c r="G3" s="150"/>
    </row>
    <row r="4" spans="1:7" ht="13.5" thickBot="1">
      <c r="A4" s="151" t="s">
        <v>1</v>
      </c>
      <c r="B4" s="152"/>
      <c r="C4" s="153" t="str">
        <f>CONCATENATE(cisloobjektu," ",nazevobjektu)</f>
        <v> vnitřní vodovod</v>
      </c>
      <c r="D4" s="154"/>
      <c r="E4" s="155"/>
      <c r="F4" s="155"/>
      <c r="G4" s="156"/>
    </row>
    <row r="5" spans="1:7" ht="13.5" thickTop="1">
      <c r="A5" s="157"/>
      <c r="B5" s="158"/>
      <c r="C5" s="158"/>
      <c r="D5" s="140"/>
      <c r="E5" s="159"/>
      <c r="F5" s="140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70</v>
      </c>
      <c r="C7" s="167" t="s">
        <v>71</v>
      </c>
      <c r="D7" s="168"/>
      <c r="E7" s="169"/>
      <c r="F7" s="169"/>
      <c r="G7" s="170"/>
      <c r="H7" s="171"/>
      <c r="I7" s="171"/>
      <c r="O7" s="172">
        <v>1</v>
      </c>
    </row>
    <row r="8" spans="1:104" ht="12.75">
      <c r="A8" s="173">
        <v>1</v>
      </c>
      <c r="B8" s="174" t="s">
        <v>72</v>
      </c>
      <c r="C8" s="175" t="s">
        <v>73</v>
      </c>
      <c r="D8" s="176" t="s">
        <v>74</v>
      </c>
      <c r="E8" s="177">
        <v>22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1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0.027</v>
      </c>
    </row>
    <row r="9" spans="1:57" ht="12.75">
      <c r="A9" s="179"/>
      <c r="B9" s="180" t="s">
        <v>67</v>
      </c>
      <c r="C9" s="181" t="str">
        <f>CONCATENATE(B7," ",C7)</f>
        <v>3 Svislé a kompletní konstrukce</v>
      </c>
      <c r="D9" s="179"/>
      <c r="E9" s="182"/>
      <c r="F9" s="182"/>
      <c r="G9" s="183">
        <f>SUM(G7:G8)</f>
        <v>0</v>
      </c>
      <c r="O9" s="172">
        <v>4</v>
      </c>
      <c r="BA9" s="184">
        <f>SUM(BA7:BA8)</f>
        <v>0</v>
      </c>
      <c r="BB9" s="184">
        <f>SUM(BB7:BB8)</f>
        <v>0</v>
      </c>
      <c r="BC9" s="184">
        <f>SUM(BC7:BC8)</f>
        <v>0</v>
      </c>
      <c r="BD9" s="184">
        <f>SUM(BD7:BD8)</f>
        <v>0</v>
      </c>
      <c r="BE9" s="184">
        <f>SUM(BE7:BE8)</f>
        <v>0</v>
      </c>
    </row>
    <row r="10" spans="1:15" ht="12.75">
      <c r="A10" s="165" t="s">
        <v>65</v>
      </c>
      <c r="B10" s="166" t="s">
        <v>75</v>
      </c>
      <c r="C10" s="167" t="s">
        <v>76</v>
      </c>
      <c r="D10" s="168"/>
      <c r="E10" s="169"/>
      <c r="F10" s="169"/>
      <c r="G10" s="170"/>
      <c r="H10" s="171"/>
      <c r="I10" s="171"/>
      <c r="O10" s="172">
        <v>1</v>
      </c>
    </row>
    <row r="11" spans="1:104" ht="12.75">
      <c r="A11" s="173">
        <v>2</v>
      </c>
      <c r="B11" s="174" t="s">
        <v>77</v>
      </c>
      <c r="C11" s="175" t="s">
        <v>78</v>
      </c>
      <c r="D11" s="176" t="s">
        <v>74</v>
      </c>
      <c r="E11" s="177">
        <v>27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1</v>
      </c>
      <c r="AC11" s="139">
        <v>2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0.049</v>
      </c>
    </row>
    <row r="12" spans="1:57" ht="12.75">
      <c r="A12" s="179"/>
      <c r="B12" s="180" t="s">
        <v>67</v>
      </c>
      <c r="C12" s="181" t="str">
        <f>CONCATENATE(B10," ",C10)</f>
        <v>4 Vodorovné konstrukce</v>
      </c>
      <c r="D12" s="179"/>
      <c r="E12" s="182"/>
      <c r="F12" s="182"/>
      <c r="G12" s="183">
        <f>SUM(G10:G11)</f>
        <v>0</v>
      </c>
      <c r="O12" s="172">
        <v>4</v>
      </c>
      <c r="BA12" s="184">
        <f>SUM(BA10:BA11)</f>
        <v>0</v>
      </c>
      <c r="BB12" s="184">
        <f>SUM(BB10:BB11)</f>
        <v>0</v>
      </c>
      <c r="BC12" s="184">
        <f>SUM(BC10:BC11)</f>
        <v>0</v>
      </c>
      <c r="BD12" s="184">
        <f>SUM(BD10:BD11)</f>
        <v>0</v>
      </c>
      <c r="BE12" s="184">
        <f>SUM(BE10:BE11)</f>
        <v>0</v>
      </c>
    </row>
    <row r="13" spans="1:15" ht="12.75">
      <c r="A13" s="165" t="s">
        <v>65</v>
      </c>
      <c r="B13" s="166" t="s">
        <v>79</v>
      </c>
      <c r="C13" s="167" t="s">
        <v>80</v>
      </c>
      <c r="D13" s="168"/>
      <c r="E13" s="169"/>
      <c r="F13" s="169"/>
      <c r="G13" s="170"/>
      <c r="H13" s="171"/>
      <c r="I13" s="171"/>
      <c r="O13" s="172">
        <v>1</v>
      </c>
    </row>
    <row r="14" spans="1:104" ht="12.75">
      <c r="A14" s="173">
        <v>3</v>
      </c>
      <c r="B14" s="174" t="s">
        <v>81</v>
      </c>
      <c r="C14" s="175" t="s">
        <v>82</v>
      </c>
      <c r="D14" s="176" t="s">
        <v>83</v>
      </c>
      <c r="E14" s="177">
        <v>30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1</v>
      </c>
      <c r="AC14" s="139">
        <v>3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0.01733</v>
      </c>
    </row>
    <row r="15" spans="1:104" ht="12.75">
      <c r="A15" s="173">
        <v>4</v>
      </c>
      <c r="B15" s="174" t="s">
        <v>84</v>
      </c>
      <c r="C15" s="175" t="s">
        <v>85</v>
      </c>
      <c r="D15" s="176" t="s">
        <v>83</v>
      </c>
      <c r="E15" s="177">
        <v>85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1</v>
      </c>
      <c r="AC15" s="139">
        <v>4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0.03713</v>
      </c>
    </row>
    <row r="16" spans="1:104" ht="12.75">
      <c r="A16" s="173">
        <v>5</v>
      </c>
      <c r="B16" s="174" t="s">
        <v>86</v>
      </c>
      <c r="C16" s="175" t="s">
        <v>87</v>
      </c>
      <c r="D16" s="176" t="s">
        <v>88</v>
      </c>
      <c r="E16" s="177">
        <v>3.75</v>
      </c>
      <c r="F16" s="177">
        <v>0</v>
      </c>
      <c r="G16" s="178">
        <f>E16*F16</f>
        <v>0</v>
      </c>
      <c r="O16" s="172">
        <v>2</v>
      </c>
      <c r="AA16" s="139">
        <v>12</v>
      </c>
      <c r="AB16" s="139">
        <v>1</v>
      </c>
      <c r="AC16" s="139">
        <v>5</v>
      </c>
      <c r="AZ16" s="139">
        <v>1</v>
      </c>
      <c r="BA16" s="139">
        <f>IF(AZ16=1,G16,0)</f>
        <v>0</v>
      </c>
      <c r="BB16" s="139">
        <f>IF(AZ16=2,G16,0)</f>
        <v>0</v>
      </c>
      <c r="BC16" s="139">
        <f>IF(AZ16=3,G16,0)</f>
        <v>0</v>
      </c>
      <c r="BD16" s="139">
        <f>IF(AZ16=4,G16,0)</f>
        <v>0</v>
      </c>
      <c r="BE16" s="139">
        <f>IF(AZ16=5,G16,0)</f>
        <v>0</v>
      </c>
      <c r="CZ16" s="139">
        <v>0.08632</v>
      </c>
    </row>
    <row r="17" spans="1:104" ht="12.75">
      <c r="A17" s="173">
        <v>6</v>
      </c>
      <c r="B17" s="174" t="s">
        <v>89</v>
      </c>
      <c r="C17" s="175" t="s">
        <v>90</v>
      </c>
      <c r="D17" s="176" t="s">
        <v>88</v>
      </c>
      <c r="E17" s="177">
        <v>15.75</v>
      </c>
      <c r="F17" s="177">
        <v>0</v>
      </c>
      <c r="G17" s="178">
        <f>E17*F17</f>
        <v>0</v>
      </c>
      <c r="O17" s="172">
        <v>2</v>
      </c>
      <c r="AA17" s="139">
        <v>12</v>
      </c>
      <c r="AB17" s="139">
        <v>1</v>
      </c>
      <c r="AC17" s="139">
        <v>6</v>
      </c>
      <c r="AZ17" s="139">
        <v>1</v>
      </c>
      <c r="BA17" s="139">
        <f>IF(AZ17=1,G17,0)</f>
        <v>0</v>
      </c>
      <c r="BB17" s="139">
        <f>IF(AZ17=2,G17,0)</f>
        <v>0</v>
      </c>
      <c r="BC17" s="139">
        <f>IF(AZ17=3,G17,0)</f>
        <v>0</v>
      </c>
      <c r="BD17" s="139">
        <f>IF(AZ17=4,G17,0)</f>
        <v>0</v>
      </c>
      <c r="BE17" s="139">
        <f>IF(AZ17=5,G17,0)</f>
        <v>0</v>
      </c>
      <c r="CZ17" s="139">
        <v>0.062</v>
      </c>
    </row>
    <row r="18" spans="1:104" ht="12.75">
      <c r="A18" s="173">
        <v>7</v>
      </c>
      <c r="B18" s="174" t="s">
        <v>91</v>
      </c>
      <c r="C18" s="175" t="s">
        <v>92</v>
      </c>
      <c r="D18" s="176" t="s">
        <v>88</v>
      </c>
      <c r="E18" s="177">
        <v>3.75</v>
      </c>
      <c r="F18" s="177">
        <v>0</v>
      </c>
      <c r="G18" s="178">
        <f>E18*F18</f>
        <v>0</v>
      </c>
      <c r="O18" s="172">
        <v>2</v>
      </c>
      <c r="AA18" s="139">
        <v>12</v>
      </c>
      <c r="AB18" s="139">
        <v>1</v>
      </c>
      <c r="AC18" s="139">
        <v>7</v>
      </c>
      <c r="AZ18" s="139">
        <v>1</v>
      </c>
      <c r="BA18" s="139">
        <f>IF(AZ18=1,G18,0)</f>
        <v>0</v>
      </c>
      <c r="BB18" s="139">
        <f>IF(AZ18=2,G18,0)</f>
        <v>0</v>
      </c>
      <c r="BC18" s="139">
        <f>IF(AZ18=3,G18,0)</f>
        <v>0</v>
      </c>
      <c r="BD18" s="139">
        <f>IF(AZ18=4,G18,0)</f>
        <v>0</v>
      </c>
      <c r="BE18" s="139">
        <f>IF(AZ18=5,G18,0)</f>
        <v>0</v>
      </c>
      <c r="CZ18" s="139">
        <v>0.06</v>
      </c>
    </row>
    <row r="19" spans="1:57" ht="12.75">
      <c r="A19" s="179"/>
      <c r="B19" s="180" t="s">
        <v>67</v>
      </c>
      <c r="C19" s="181" t="str">
        <f>CONCATENATE(B13," ",C13)</f>
        <v>61 Upravy povrchů vnitřní</v>
      </c>
      <c r="D19" s="179"/>
      <c r="E19" s="182"/>
      <c r="F19" s="182"/>
      <c r="G19" s="183">
        <f>SUM(G13:G18)</f>
        <v>0</v>
      </c>
      <c r="O19" s="172">
        <v>4</v>
      </c>
      <c r="BA19" s="184">
        <f>SUM(BA13:BA18)</f>
        <v>0</v>
      </c>
      <c r="BB19" s="184">
        <f>SUM(BB13:BB18)</f>
        <v>0</v>
      </c>
      <c r="BC19" s="184">
        <f>SUM(BC13:BC18)</f>
        <v>0</v>
      </c>
      <c r="BD19" s="184">
        <f>SUM(BD13:BD18)</f>
        <v>0</v>
      </c>
      <c r="BE19" s="184">
        <f>SUM(BE13:BE18)</f>
        <v>0</v>
      </c>
    </row>
    <row r="20" spans="1:15" ht="12.75">
      <c r="A20" s="165" t="s">
        <v>65</v>
      </c>
      <c r="B20" s="166" t="s">
        <v>93</v>
      </c>
      <c r="C20" s="167" t="s">
        <v>94</v>
      </c>
      <c r="D20" s="168"/>
      <c r="E20" s="169"/>
      <c r="F20" s="169"/>
      <c r="G20" s="170"/>
      <c r="H20" s="171"/>
      <c r="I20" s="171"/>
      <c r="O20" s="172">
        <v>1</v>
      </c>
    </row>
    <row r="21" spans="1:104" ht="12.75">
      <c r="A21" s="173">
        <v>8</v>
      </c>
      <c r="B21" s="174" t="s">
        <v>95</v>
      </c>
      <c r="C21" s="175" t="s">
        <v>96</v>
      </c>
      <c r="D21" s="176" t="s">
        <v>74</v>
      </c>
      <c r="E21" s="177">
        <v>27</v>
      </c>
      <c r="F21" s="177">
        <v>0</v>
      </c>
      <c r="G21" s="178">
        <f>E21*F21</f>
        <v>0</v>
      </c>
      <c r="O21" s="172">
        <v>2</v>
      </c>
      <c r="AA21" s="139">
        <v>12</v>
      </c>
      <c r="AB21" s="139">
        <v>1</v>
      </c>
      <c r="AC21" s="139">
        <v>8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Z21" s="139">
        <v>0.001</v>
      </c>
    </row>
    <row r="22" spans="1:104" ht="12.75">
      <c r="A22" s="173">
        <v>9</v>
      </c>
      <c r="B22" s="174" t="s">
        <v>97</v>
      </c>
      <c r="C22" s="175" t="s">
        <v>98</v>
      </c>
      <c r="D22" s="176" t="s">
        <v>74</v>
      </c>
      <c r="E22" s="177">
        <v>22</v>
      </c>
      <c r="F22" s="177">
        <v>0</v>
      </c>
      <c r="G22" s="178">
        <f>E22*F22</f>
        <v>0</v>
      </c>
      <c r="O22" s="172">
        <v>2</v>
      </c>
      <c r="AA22" s="139">
        <v>12</v>
      </c>
      <c r="AB22" s="139">
        <v>1</v>
      </c>
      <c r="AC22" s="139">
        <v>9</v>
      </c>
      <c r="AZ22" s="139">
        <v>1</v>
      </c>
      <c r="BA22" s="139">
        <f>IF(AZ22=1,G22,0)</f>
        <v>0</v>
      </c>
      <c r="BB22" s="139">
        <f>IF(AZ22=2,G22,0)</f>
        <v>0</v>
      </c>
      <c r="BC22" s="139">
        <f>IF(AZ22=3,G22,0)</f>
        <v>0</v>
      </c>
      <c r="BD22" s="139">
        <f>IF(AZ22=4,G22,0)</f>
        <v>0</v>
      </c>
      <c r="BE22" s="139">
        <f>IF(AZ22=5,G22,0)</f>
        <v>0</v>
      </c>
      <c r="CZ22" s="139">
        <v>0</v>
      </c>
    </row>
    <row r="23" spans="1:104" ht="12.75">
      <c r="A23" s="173">
        <v>10</v>
      </c>
      <c r="B23" s="174" t="s">
        <v>99</v>
      </c>
      <c r="C23" s="175" t="s">
        <v>100</v>
      </c>
      <c r="D23" s="176" t="s">
        <v>83</v>
      </c>
      <c r="E23" s="177">
        <v>30</v>
      </c>
      <c r="F23" s="177">
        <v>0</v>
      </c>
      <c r="G23" s="178">
        <f>E23*F23</f>
        <v>0</v>
      </c>
      <c r="O23" s="172">
        <v>2</v>
      </c>
      <c r="AA23" s="139">
        <v>12</v>
      </c>
      <c r="AB23" s="139">
        <v>1</v>
      </c>
      <c r="AC23" s="139">
        <v>10</v>
      </c>
      <c r="AZ23" s="139">
        <v>1</v>
      </c>
      <c r="BA23" s="139">
        <f>IF(AZ23=1,G23,0)</f>
        <v>0</v>
      </c>
      <c r="BB23" s="139">
        <f>IF(AZ23=2,G23,0)</f>
        <v>0</v>
      </c>
      <c r="BC23" s="139">
        <f>IF(AZ23=3,G23,0)</f>
        <v>0</v>
      </c>
      <c r="BD23" s="139">
        <f>IF(AZ23=4,G23,0)</f>
        <v>0</v>
      </c>
      <c r="BE23" s="139">
        <f>IF(AZ23=5,G23,0)</f>
        <v>0</v>
      </c>
      <c r="CZ23" s="139">
        <v>0.001</v>
      </c>
    </row>
    <row r="24" spans="1:104" ht="12.75">
      <c r="A24" s="173">
        <v>11</v>
      </c>
      <c r="B24" s="174" t="s">
        <v>101</v>
      </c>
      <c r="C24" s="175" t="s">
        <v>102</v>
      </c>
      <c r="D24" s="176" t="s">
        <v>83</v>
      </c>
      <c r="E24" s="177">
        <v>85</v>
      </c>
      <c r="F24" s="177">
        <v>0</v>
      </c>
      <c r="G24" s="178">
        <f>E24*F24</f>
        <v>0</v>
      </c>
      <c r="O24" s="172">
        <v>2</v>
      </c>
      <c r="AA24" s="139">
        <v>12</v>
      </c>
      <c r="AB24" s="139">
        <v>1</v>
      </c>
      <c r="AC24" s="139">
        <v>11</v>
      </c>
      <c r="AZ24" s="139">
        <v>1</v>
      </c>
      <c r="BA24" s="139">
        <f>IF(AZ24=1,G24,0)</f>
        <v>0</v>
      </c>
      <c r="BB24" s="139">
        <f>IF(AZ24=2,G24,0)</f>
        <v>0</v>
      </c>
      <c r="BC24" s="139">
        <f>IF(AZ24=3,G24,0)</f>
        <v>0</v>
      </c>
      <c r="BD24" s="139">
        <f>IF(AZ24=4,G24,0)</f>
        <v>0</v>
      </c>
      <c r="BE24" s="139">
        <f>IF(AZ24=5,G24,0)</f>
        <v>0</v>
      </c>
      <c r="CZ24" s="139">
        <v>0</v>
      </c>
    </row>
    <row r="25" spans="1:104" ht="12.75">
      <c r="A25" s="173">
        <v>12</v>
      </c>
      <c r="B25" s="174" t="s">
        <v>103</v>
      </c>
      <c r="C25" s="175" t="s">
        <v>104</v>
      </c>
      <c r="D25" s="176" t="s">
        <v>83</v>
      </c>
      <c r="E25" s="177">
        <v>15</v>
      </c>
      <c r="F25" s="177">
        <v>0</v>
      </c>
      <c r="G25" s="178">
        <f>E25*F25</f>
        <v>0</v>
      </c>
      <c r="O25" s="172">
        <v>2</v>
      </c>
      <c r="AA25" s="139">
        <v>12</v>
      </c>
      <c r="AB25" s="139">
        <v>1</v>
      </c>
      <c r="AC25" s="139">
        <v>12</v>
      </c>
      <c r="AZ25" s="139">
        <v>1</v>
      </c>
      <c r="BA25" s="139">
        <f>IF(AZ25=1,G25,0)</f>
        <v>0</v>
      </c>
      <c r="BB25" s="139">
        <f>IF(AZ25=2,G25,0)</f>
        <v>0</v>
      </c>
      <c r="BC25" s="139">
        <f>IF(AZ25=3,G25,0)</f>
        <v>0</v>
      </c>
      <c r="BD25" s="139">
        <f>IF(AZ25=4,G25,0)</f>
        <v>0</v>
      </c>
      <c r="BE25" s="139">
        <f>IF(AZ25=5,G25,0)</f>
        <v>0</v>
      </c>
      <c r="CZ25" s="139">
        <v>0</v>
      </c>
    </row>
    <row r="26" spans="1:104" ht="12.75">
      <c r="A26" s="173">
        <v>13</v>
      </c>
      <c r="B26" s="174" t="s">
        <v>105</v>
      </c>
      <c r="C26" s="175" t="s">
        <v>106</v>
      </c>
      <c r="D26" s="176" t="s">
        <v>107</v>
      </c>
      <c r="E26" s="177">
        <v>4.28</v>
      </c>
      <c r="F26" s="177">
        <v>0</v>
      </c>
      <c r="G26" s="178">
        <f>E26*F26</f>
        <v>0</v>
      </c>
      <c r="O26" s="172">
        <v>2</v>
      </c>
      <c r="AA26" s="139">
        <v>12</v>
      </c>
      <c r="AB26" s="139">
        <v>1</v>
      </c>
      <c r="AC26" s="139">
        <v>13</v>
      </c>
      <c r="AZ26" s="139">
        <v>1</v>
      </c>
      <c r="BA26" s="139">
        <f>IF(AZ26=1,G26,0)</f>
        <v>0</v>
      </c>
      <c r="BB26" s="139">
        <f>IF(AZ26=2,G26,0)</f>
        <v>0</v>
      </c>
      <c r="BC26" s="139">
        <f>IF(AZ26=3,G26,0)</f>
        <v>0</v>
      </c>
      <c r="BD26" s="139">
        <f>IF(AZ26=4,G26,0)</f>
        <v>0</v>
      </c>
      <c r="BE26" s="139">
        <f>IF(AZ26=5,G26,0)</f>
        <v>0</v>
      </c>
      <c r="CZ26" s="139">
        <v>0</v>
      </c>
    </row>
    <row r="27" spans="1:104" ht="12.75">
      <c r="A27" s="173">
        <v>14</v>
      </c>
      <c r="B27" s="174" t="s">
        <v>108</v>
      </c>
      <c r="C27" s="175" t="s">
        <v>109</v>
      </c>
      <c r="D27" s="176" t="s">
        <v>107</v>
      </c>
      <c r="E27" s="177">
        <v>4.28</v>
      </c>
      <c r="F27" s="177">
        <v>0</v>
      </c>
      <c r="G27" s="178">
        <f>E27*F27</f>
        <v>0</v>
      </c>
      <c r="O27" s="172">
        <v>2</v>
      </c>
      <c r="AA27" s="139">
        <v>12</v>
      </c>
      <c r="AB27" s="139">
        <v>1</v>
      </c>
      <c r="AC27" s="139">
        <v>14</v>
      </c>
      <c r="AZ27" s="139">
        <v>1</v>
      </c>
      <c r="BA27" s="139">
        <f>IF(AZ27=1,G27,0)</f>
        <v>0</v>
      </c>
      <c r="BB27" s="139">
        <f>IF(AZ27=2,G27,0)</f>
        <v>0</v>
      </c>
      <c r="BC27" s="139">
        <f>IF(AZ27=3,G27,0)</f>
        <v>0</v>
      </c>
      <c r="BD27" s="139">
        <f>IF(AZ27=4,G27,0)</f>
        <v>0</v>
      </c>
      <c r="BE27" s="139">
        <f>IF(AZ27=5,G27,0)</f>
        <v>0</v>
      </c>
      <c r="CZ27" s="139">
        <v>0</v>
      </c>
    </row>
    <row r="28" spans="1:104" ht="12.75">
      <c r="A28" s="173">
        <v>15</v>
      </c>
      <c r="B28" s="174" t="s">
        <v>110</v>
      </c>
      <c r="C28" s="175" t="s">
        <v>111</v>
      </c>
      <c r="D28" s="176" t="s">
        <v>88</v>
      </c>
      <c r="E28" s="177">
        <v>55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1</v>
      </c>
      <c r="AC28" s="139">
        <v>15</v>
      </c>
      <c r="AZ28" s="139">
        <v>1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0</v>
      </c>
    </row>
    <row r="29" spans="1:104" ht="12.75">
      <c r="A29" s="173">
        <v>16</v>
      </c>
      <c r="B29" s="174" t="s">
        <v>112</v>
      </c>
      <c r="C29" s="175" t="s">
        <v>113</v>
      </c>
      <c r="D29" s="176" t="s">
        <v>114</v>
      </c>
      <c r="E29" s="177">
        <v>1</v>
      </c>
      <c r="F29" s="177">
        <v>0</v>
      </c>
      <c r="G29" s="178">
        <f>E29*F29</f>
        <v>0</v>
      </c>
      <c r="O29" s="172">
        <v>2</v>
      </c>
      <c r="AA29" s="139">
        <v>12</v>
      </c>
      <c r="AB29" s="139">
        <v>1</v>
      </c>
      <c r="AC29" s="139">
        <v>16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Z29" s="139">
        <v>0.05</v>
      </c>
    </row>
    <row r="30" spans="1:104" ht="12.75">
      <c r="A30" s="173">
        <v>17</v>
      </c>
      <c r="B30" s="174" t="s">
        <v>115</v>
      </c>
      <c r="C30" s="175" t="s">
        <v>116</v>
      </c>
      <c r="D30" s="176" t="s">
        <v>107</v>
      </c>
      <c r="E30" s="177">
        <v>8.955</v>
      </c>
      <c r="F30" s="177">
        <v>0</v>
      </c>
      <c r="G30" s="178">
        <f>E30*F30</f>
        <v>0</v>
      </c>
      <c r="O30" s="172">
        <v>2</v>
      </c>
      <c r="AA30" s="139">
        <v>12</v>
      </c>
      <c r="AB30" s="139">
        <v>1</v>
      </c>
      <c r="AC30" s="139">
        <v>17</v>
      </c>
      <c r="AZ30" s="139">
        <v>1</v>
      </c>
      <c r="BA30" s="139">
        <f>IF(AZ30=1,G30,0)</f>
        <v>0</v>
      </c>
      <c r="BB30" s="139">
        <f>IF(AZ30=2,G30,0)</f>
        <v>0</v>
      </c>
      <c r="BC30" s="139">
        <f>IF(AZ30=3,G30,0)</f>
        <v>0</v>
      </c>
      <c r="BD30" s="139">
        <f>IF(AZ30=4,G30,0)</f>
        <v>0</v>
      </c>
      <c r="BE30" s="139">
        <f>IF(AZ30=5,G30,0)</f>
        <v>0</v>
      </c>
      <c r="CZ30" s="139">
        <v>0</v>
      </c>
    </row>
    <row r="31" spans="1:57" ht="12.75">
      <c r="A31" s="179"/>
      <c r="B31" s="180" t="s">
        <v>67</v>
      </c>
      <c r="C31" s="181" t="str">
        <f>CONCATENATE(B20," ",C20)</f>
        <v>97 Prorážení otvorů</v>
      </c>
      <c r="D31" s="179"/>
      <c r="E31" s="182"/>
      <c r="F31" s="182"/>
      <c r="G31" s="183">
        <f>SUM(G20:G30)</f>
        <v>0</v>
      </c>
      <c r="O31" s="172">
        <v>4</v>
      </c>
      <c r="BA31" s="184">
        <f>SUM(BA20:BA30)</f>
        <v>0</v>
      </c>
      <c r="BB31" s="184">
        <f>SUM(BB20:BB30)</f>
        <v>0</v>
      </c>
      <c r="BC31" s="184">
        <f>SUM(BC20:BC30)</f>
        <v>0</v>
      </c>
      <c r="BD31" s="184">
        <f>SUM(BD20:BD30)</f>
        <v>0</v>
      </c>
      <c r="BE31" s="184">
        <f>SUM(BE20:BE30)</f>
        <v>0</v>
      </c>
    </row>
    <row r="32" spans="1:15" ht="12.75">
      <c r="A32" s="165" t="s">
        <v>65</v>
      </c>
      <c r="B32" s="166" t="s">
        <v>117</v>
      </c>
      <c r="C32" s="167" t="s">
        <v>118</v>
      </c>
      <c r="D32" s="168"/>
      <c r="E32" s="169"/>
      <c r="F32" s="169"/>
      <c r="G32" s="170"/>
      <c r="H32" s="171"/>
      <c r="I32" s="171"/>
      <c r="O32" s="172">
        <v>1</v>
      </c>
    </row>
    <row r="33" spans="1:104" ht="12.75">
      <c r="A33" s="173">
        <v>18</v>
      </c>
      <c r="B33" s="174" t="s">
        <v>119</v>
      </c>
      <c r="C33" s="175" t="s">
        <v>120</v>
      </c>
      <c r="D33" s="176" t="s">
        <v>83</v>
      </c>
      <c r="E33" s="177">
        <v>35</v>
      </c>
      <c r="F33" s="177">
        <v>0</v>
      </c>
      <c r="G33" s="178">
        <f>E33*F33</f>
        <v>0</v>
      </c>
      <c r="O33" s="172">
        <v>2</v>
      </c>
      <c r="AA33" s="139">
        <v>12</v>
      </c>
      <c r="AB33" s="139">
        <v>7</v>
      </c>
      <c r="AC33" s="139">
        <v>18</v>
      </c>
      <c r="AZ33" s="139">
        <v>2</v>
      </c>
      <c r="BA33" s="139">
        <f>IF(AZ33=1,G33,0)</f>
        <v>0</v>
      </c>
      <c r="BB33" s="139">
        <f>IF(AZ33=2,G33,0)</f>
        <v>0</v>
      </c>
      <c r="BC33" s="139">
        <f>IF(AZ33=3,G33,0)</f>
        <v>0</v>
      </c>
      <c r="BD33" s="139">
        <f>IF(AZ33=4,G33,0)</f>
        <v>0</v>
      </c>
      <c r="BE33" s="139">
        <f>IF(AZ33=5,G33,0)</f>
        <v>0</v>
      </c>
      <c r="CZ33" s="139">
        <v>0.00038</v>
      </c>
    </row>
    <row r="34" spans="1:104" ht="12.75">
      <c r="A34" s="173">
        <v>19</v>
      </c>
      <c r="B34" s="174" t="s">
        <v>121</v>
      </c>
      <c r="C34" s="175" t="s">
        <v>122</v>
      </c>
      <c r="D34" s="176" t="s">
        <v>83</v>
      </c>
      <c r="E34" s="177">
        <v>40</v>
      </c>
      <c r="F34" s="177">
        <v>0</v>
      </c>
      <c r="G34" s="178">
        <f>E34*F34</f>
        <v>0</v>
      </c>
      <c r="O34" s="172">
        <v>2</v>
      </c>
      <c r="AA34" s="139">
        <v>12</v>
      </c>
      <c r="AB34" s="139">
        <v>7</v>
      </c>
      <c r="AC34" s="139">
        <v>19</v>
      </c>
      <c r="AZ34" s="139">
        <v>2</v>
      </c>
      <c r="BA34" s="139">
        <f>IF(AZ34=1,G34,0)</f>
        <v>0</v>
      </c>
      <c r="BB34" s="139">
        <f>IF(AZ34=2,G34,0)</f>
        <v>0</v>
      </c>
      <c r="BC34" s="139">
        <f>IF(AZ34=3,G34,0)</f>
        <v>0</v>
      </c>
      <c r="BD34" s="139">
        <f>IF(AZ34=4,G34,0)</f>
        <v>0</v>
      </c>
      <c r="BE34" s="139">
        <f>IF(AZ34=5,G34,0)</f>
        <v>0</v>
      </c>
      <c r="CZ34" s="139">
        <v>0.00047</v>
      </c>
    </row>
    <row r="35" spans="1:104" ht="12.75">
      <c r="A35" s="173">
        <v>20</v>
      </c>
      <c r="B35" s="174" t="s">
        <v>123</v>
      </c>
      <c r="C35" s="175" t="s">
        <v>124</v>
      </c>
      <c r="D35" s="176" t="s">
        <v>83</v>
      </c>
      <c r="E35" s="177">
        <v>85</v>
      </c>
      <c r="F35" s="177">
        <v>0</v>
      </c>
      <c r="G35" s="178">
        <f>E35*F35</f>
        <v>0</v>
      </c>
      <c r="O35" s="172">
        <v>2</v>
      </c>
      <c r="AA35" s="139">
        <v>12</v>
      </c>
      <c r="AB35" s="139">
        <v>7</v>
      </c>
      <c r="AC35" s="139">
        <v>20</v>
      </c>
      <c r="AZ35" s="139">
        <v>2</v>
      </c>
      <c r="BA35" s="139">
        <f>IF(AZ35=1,G35,0)</f>
        <v>0</v>
      </c>
      <c r="BB35" s="139">
        <f>IF(AZ35=2,G35,0)</f>
        <v>0</v>
      </c>
      <c r="BC35" s="139">
        <f>IF(AZ35=3,G35,0)</f>
        <v>0</v>
      </c>
      <c r="BD35" s="139">
        <f>IF(AZ35=4,G35,0)</f>
        <v>0</v>
      </c>
      <c r="BE35" s="139">
        <f>IF(AZ35=5,G35,0)</f>
        <v>0</v>
      </c>
      <c r="CZ35" s="139">
        <v>0.00079</v>
      </c>
    </row>
    <row r="36" spans="1:104" ht="12.75">
      <c r="A36" s="173">
        <v>21</v>
      </c>
      <c r="B36" s="174" t="s">
        <v>125</v>
      </c>
      <c r="C36" s="175" t="s">
        <v>126</v>
      </c>
      <c r="D36" s="176" t="s">
        <v>74</v>
      </c>
      <c r="E36" s="177">
        <v>35</v>
      </c>
      <c r="F36" s="177">
        <v>0</v>
      </c>
      <c r="G36" s="178">
        <f>E36*F36</f>
        <v>0</v>
      </c>
      <c r="O36" s="172">
        <v>2</v>
      </c>
      <c r="AA36" s="139">
        <v>12</v>
      </c>
      <c r="AB36" s="139">
        <v>7</v>
      </c>
      <c r="AC36" s="139">
        <v>21</v>
      </c>
      <c r="AZ36" s="139">
        <v>2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</v>
      </c>
    </row>
    <row r="37" spans="1:104" ht="12.75">
      <c r="A37" s="173">
        <v>22</v>
      </c>
      <c r="B37" s="174" t="s">
        <v>127</v>
      </c>
      <c r="C37" s="175" t="s">
        <v>128</v>
      </c>
      <c r="D37" s="176" t="s">
        <v>83</v>
      </c>
      <c r="E37" s="177">
        <v>160</v>
      </c>
      <c r="F37" s="177">
        <v>0</v>
      </c>
      <c r="G37" s="178">
        <f>E37*F37</f>
        <v>0</v>
      </c>
      <c r="O37" s="172">
        <v>2</v>
      </c>
      <c r="AA37" s="139">
        <v>12</v>
      </c>
      <c r="AB37" s="139">
        <v>7</v>
      </c>
      <c r="AC37" s="139">
        <v>22</v>
      </c>
      <c r="AZ37" s="139">
        <v>2</v>
      </c>
      <c r="BA37" s="139">
        <f>IF(AZ37=1,G37,0)</f>
        <v>0</v>
      </c>
      <c r="BB37" s="139">
        <f>IF(AZ37=2,G37,0)</f>
        <v>0</v>
      </c>
      <c r="BC37" s="139">
        <f>IF(AZ37=3,G37,0)</f>
        <v>0</v>
      </c>
      <c r="BD37" s="139">
        <f>IF(AZ37=4,G37,0)</f>
        <v>0</v>
      </c>
      <c r="BE37" s="139">
        <f>IF(AZ37=5,G37,0)</f>
        <v>0</v>
      </c>
      <c r="CZ37" s="139">
        <v>0</v>
      </c>
    </row>
    <row r="38" spans="1:104" ht="12.75">
      <c r="A38" s="173">
        <v>23</v>
      </c>
      <c r="B38" s="174" t="s">
        <v>129</v>
      </c>
      <c r="C38" s="175" t="s">
        <v>130</v>
      </c>
      <c r="D38" s="176" t="s">
        <v>107</v>
      </c>
      <c r="E38" s="177">
        <v>0.099</v>
      </c>
      <c r="F38" s="177">
        <v>0</v>
      </c>
      <c r="G38" s="178">
        <f>E38*F38</f>
        <v>0</v>
      </c>
      <c r="O38" s="172">
        <v>2</v>
      </c>
      <c r="AA38" s="139">
        <v>12</v>
      </c>
      <c r="AB38" s="139">
        <v>7</v>
      </c>
      <c r="AC38" s="139">
        <v>23</v>
      </c>
      <c r="AZ38" s="139">
        <v>2</v>
      </c>
      <c r="BA38" s="139">
        <f>IF(AZ38=1,G38,0)</f>
        <v>0</v>
      </c>
      <c r="BB38" s="139">
        <f>IF(AZ38=2,G38,0)</f>
        <v>0</v>
      </c>
      <c r="BC38" s="139">
        <f>IF(AZ38=3,G38,0)</f>
        <v>0</v>
      </c>
      <c r="BD38" s="139">
        <f>IF(AZ38=4,G38,0)</f>
        <v>0</v>
      </c>
      <c r="BE38" s="139">
        <f>IF(AZ38=5,G38,0)</f>
        <v>0</v>
      </c>
      <c r="CZ38" s="139">
        <v>0</v>
      </c>
    </row>
    <row r="39" spans="1:104" ht="12.75">
      <c r="A39" s="173">
        <v>24</v>
      </c>
      <c r="B39" s="174" t="s">
        <v>131</v>
      </c>
      <c r="C39" s="175" t="s">
        <v>132</v>
      </c>
      <c r="D39" s="176" t="s">
        <v>83</v>
      </c>
      <c r="E39" s="177">
        <v>5</v>
      </c>
      <c r="F39" s="177">
        <v>0</v>
      </c>
      <c r="G39" s="178">
        <f>E39*F39</f>
        <v>0</v>
      </c>
      <c r="O39" s="172">
        <v>2</v>
      </c>
      <c r="AA39" s="139">
        <v>12</v>
      </c>
      <c r="AB39" s="139">
        <v>7</v>
      </c>
      <c r="AC39" s="139">
        <v>24</v>
      </c>
      <c r="AZ39" s="139">
        <v>2</v>
      </c>
      <c r="BA39" s="139">
        <f>IF(AZ39=1,G39,0)</f>
        <v>0</v>
      </c>
      <c r="BB39" s="139">
        <f>IF(AZ39=2,G39,0)</f>
        <v>0</v>
      </c>
      <c r="BC39" s="139">
        <f>IF(AZ39=3,G39,0)</f>
        <v>0</v>
      </c>
      <c r="BD39" s="139">
        <f>IF(AZ39=4,G39,0)</f>
        <v>0</v>
      </c>
      <c r="BE39" s="139">
        <f>IF(AZ39=5,G39,0)</f>
        <v>0</v>
      </c>
      <c r="CZ39" s="139">
        <v>0</v>
      </c>
    </row>
    <row r="40" spans="1:104" ht="12.75">
      <c r="A40" s="173">
        <v>25</v>
      </c>
      <c r="B40" s="174" t="s">
        <v>133</v>
      </c>
      <c r="C40" s="175" t="s">
        <v>134</v>
      </c>
      <c r="D40" s="176" t="s">
        <v>83</v>
      </c>
      <c r="E40" s="177">
        <v>85</v>
      </c>
      <c r="F40" s="177">
        <v>0</v>
      </c>
      <c r="G40" s="178">
        <f>E40*F40</f>
        <v>0</v>
      </c>
      <c r="O40" s="172">
        <v>2</v>
      </c>
      <c r="AA40" s="139">
        <v>12</v>
      </c>
      <c r="AB40" s="139">
        <v>7</v>
      </c>
      <c r="AC40" s="139">
        <v>25</v>
      </c>
      <c r="AZ40" s="139">
        <v>2</v>
      </c>
      <c r="BA40" s="139">
        <f>IF(AZ40=1,G40,0)</f>
        <v>0</v>
      </c>
      <c r="BB40" s="139">
        <f>IF(AZ40=2,G40,0)</f>
        <v>0</v>
      </c>
      <c r="BC40" s="139">
        <f>IF(AZ40=3,G40,0)</f>
        <v>0</v>
      </c>
      <c r="BD40" s="139">
        <f>IF(AZ40=4,G40,0)</f>
        <v>0</v>
      </c>
      <c r="BE40" s="139">
        <f>IF(AZ40=5,G40,0)</f>
        <v>0</v>
      </c>
      <c r="CZ40" s="139">
        <v>0</v>
      </c>
    </row>
    <row r="41" spans="1:57" ht="12.75">
      <c r="A41" s="179"/>
      <c r="B41" s="180" t="s">
        <v>67</v>
      </c>
      <c r="C41" s="181" t="str">
        <f>CONCATENATE(B32," ",C32)</f>
        <v>721 Vnitřní kanalizace</v>
      </c>
      <c r="D41" s="179"/>
      <c r="E41" s="182"/>
      <c r="F41" s="182"/>
      <c r="G41" s="183">
        <f>SUM(G32:G40)</f>
        <v>0</v>
      </c>
      <c r="O41" s="172">
        <v>4</v>
      </c>
      <c r="BA41" s="184">
        <f>SUM(BA32:BA40)</f>
        <v>0</v>
      </c>
      <c r="BB41" s="184">
        <f>SUM(BB32:BB40)</f>
        <v>0</v>
      </c>
      <c r="BC41" s="184">
        <f>SUM(BC32:BC40)</f>
        <v>0</v>
      </c>
      <c r="BD41" s="184">
        <f>SUM(BD32:BD40)</f>
        <v>0</v>
      </c>
      <c r="BE41" s="184">
        <f>SUM(BE32:BE40)</f>
        <v>0</v>
      </c>
    </row>
    <row r="42" spans="1:15" ht="12.75">
      <c r="A42" s="165" t="s">
        <v>65</v>
      </c>
      <c r="B42" s="166" t="s">
        <v>135</v>
      </c>
      <c r="C42" s="167" t="s">
        <v>136</v>
      </c>
      <c r="D42" s="168"/>
      <c r="E42" s="169"/>
      <c r="F42" s="169"/>
      <c r="G42" s="170"/>
      <c r="H42" s="171"/>
      <c r="I42" s="171"/>
      <c r="O42" s="172">
        <v>1</v>
      </c>
    </row>
    <row r="43" spans="1:104" ht="12.75">
      <c r="A43" s="173">
        <v>26</v>
      </c>
      <c r="B43" s="174" t="s">
        <v>137</v>
      </c>
      <c r="C43" s="175" t="s">
        <v>138</v>
      </c>
      <c r="D43" s="176" t="s">
        <v>83</v>
      </c>
      <c r="E43" s="177">
        <v>60</v>
      </c>
      <c r="F43" s="177">
        <v>0</v>
      </c>
      <c r="G43" s="178">
        <f>E43*F43</f>
        <v>0</v>
      </c>
      <c r="O43" s="172">
        <v>2</v>
      </c>
      <c r="AA43" s="139">
        <v>12</v>
      </c>
      <c r="AB43" s="139">
        <v>7</v>
      </c>
      <c r="AC43" s="139">
        <v>26</v>
      </c>
      <c r="AZ43" s="139">
        <v>2</v>
      </c>
      <c r="BA43" s="139">
        <f>IF(AZ43=1,G43,0)</f>
        <v>0</v>
      </c>
      <c r="BB43" s="139">
        <f>IF(AZ43=2,G43,0)</f>
        <v>0</v>
      </c>
      <c r="BC43" s="139">
        <f>IF(AZ43=3,G43,0)</f>
        <v>0</v>
      </c>
      <c r="BD43" s="139">
        <f>IF(AZ43=4,G43,0)</f>
        <v>0</v>
      </c>
      <c r="BE43" s="139">
        <f>IF(AZ43=5,G43,0)</f>
        <v>0</v>
      </c>
      <c r="CZ43" s="139">
        <v>0.00399</v>
      </c>
    </row>
    <row r="44" spans="1:104" ht="12.75">
      <c r="A44" s="173">
        <v>27</v>
      </c>
      <c r="B44" s="174" t="s">
        <v>139</v>
      </c>
      <c r="C44" s="175" t="s">
        <v>140</v>
      </c>
      <c r="D44" s="176" t="s">
        <v>83</v>
      </c>
      <c r="E44" s="177">
        <v>121</v>
      </c>
      <c r="F44" s="177">
        <v>0</v>
      </c>
      <c r="G44" s="178">
        <f>E44*F44</f>
        <v>0</v>
      </c>
      <c r="O44" s="172">
        <v>2</v>
      </c>
      <c r="AA44" s="139">
        <v>12</v>
      </c>
      <c r="AB44" s="139">
        <v>7</v>
      </c>
      <c r="AC44" s="139">
        <v>27</v>
      </c>
      <c r="AZ44" s="139">
        <v>2</v>
      </c>
      <c r="BA44" s="139">
        <f>IF(AZ44=1,G44,0)</f>
        <v>0</v>
      </c>
      <c r="BB44" s="139">
        <f>IF(AZ44=2,G44,0)</f>
        <v>0</v>
      </c>
      <c r="BC44" s="139">
        <f>IF(AZ44=3,G44,0)</f>
        <v>0</v>
      </c>
      <c r="BD44" s="139">
        <f>IF(AZ44=4,G44,0)</f>
        <v>0</v>
      </c>
      <c r="BE44" s="139">
        <f>IF(AZ44=5,G44,0)</f>
        <v>0</v>
      </c>
      <c r="CZ44" s="139">
        <v>0.00518</v>
      </c>
    </row>
    <row r="45" spans="1:104" ht="12.75">
      <c r="A45" s="173">
        <v>28</v>
      </c>
      <c r="B45" s="174" t="s">
        <v>141</v>
      </c>
      <c r="C45" s="175" t="s">
        <v>142</v>
      </c>
      <c r="D45" s="176" t="s">
        <v>83</v>
      </c>
      <c r="E45" s="177">
        <v>163</v>
      </c>
      <c r="F45" s="177">
        <v>0</v>
      </c>
      <c r="G45" s="178">
        <f>E45*F45</f>
        <v>0</v>
      </c>
      <c r="O45" s="172">
        <v>2</v>
      </c>
      <c r="AA45" s="139">
        <v>12</v>
      </c>
      <c r="AB45" s="139">
        <v>7</v>
      </c>
      <c r="AC45" s="139">
        <v>28</v>
      </c>
      <c r="AZ45" s="139">
        <v>2</v>
      </c>
      <c r="BA45" s="139">
        <f>IF(AZ45=1,G45,0)</f>
        <v>0</v>
      </c>
      <c r="BB45" s="139">
        <f>IF(AZ45=2,G45,0)</f>
        <v>0</v>
      </c>
      <c r="BC45" s="139">
        <f>IF(AZ45=3,G45,0)</f>
        <v>0</v>
      </c>
      <c r="BD45" s="139">
        <f>IF(AZ45=4,G45,0)</f>
        <v>0</v>
      </c>
      <c r="BE45" s="139">
        <f>IF(AZ45=5,G45,0)</f>
        <v>0</v>
      </c>
      <c r="CZ45" s="139">
        <v>0.00535</v>
      </c>
    </row>
    <row r="46" spans="1:104" ht="12.75">
      <c r="A46" s="173">
        <v>29</v>
      </c>
      <c r="B46" s="174" t="s">
        <v>143</v>
      </c>
      <c r="C46" s="175" t="s">
        <v>144</v>
      </c>
      <c r="D46" s="176" t="s">
        <v>83</v>
      </c>
      <c r="E46" s="177">
        <v>135</v>
      </c>
      <c r="F46" s="177">
        <v>0</v>
      </c>
      <c r="G46" s="178">
        <f>E46*F46</f>
        <v>0</v>
      </c>
      <c r="O46" s="172">
        <v>2</v>
      </c>
      <c r="AA46" s="139">
        <v>12</v>
      </c>
      <c r="AB46" s="139">
        <v>7</v>
      </c>
      <c r="AC46" s="139">
        <v>29</v>
      </c>
      <c r="AZ46" s="139">
        <v>2</v>
      </c>
      <c r="BA46" s="139">
        <f>IF(AZ46=1,G46,0)</f>
        <v>0</v>
      </c>
      <c r="BB46" s="139">
        <f>IF(AZ46=2,G46,0)</f>
        <v>0</v>
      </c>
      <c r="BC46" s="139">
        <f>IF(AZ46=3,G46,0)</f>
        <v>0</v>
      </c>
      <c r="BD46" s="139">
        <f>IF(AZ46=4,G46,0)</f>
        <v>0</v>
      </c>
      <c r="BE46" s="139">
        <f>IF(AZ46=5,G46,0)</f>
        <v>0</v>
      </c>
      <c r="CZ46" s="139">
        <v>0.00563</v>
      </c>
    </row>
    <row r="47" spans="1:104" ht="12.75">
      <c r="A47" s="173">
        <v>30</v>
      </c>
      <c r="B47" s="174" t="s">
        <v>145</v>
      </c>
      <c r="C47" s="175" t="s">
        <v>146</v>
      </c>
      <c r="D47" s="176" t="s">
        <v>83</v>
      </c>
      <c r="E47" s="177">
        <v>32</v>
      </c>
      <c r="F47" s="177">
        <v>0</v>
      </c>
      <c r="G47" s="178">
        <f>E47*F47</f>
        <v>0</v>
      </c>
      <c r="O47" s="172">
        <v>2</v>
      </c>
      <c r="AA47" s="139">
        <v>12</v>
      </c>
      <c r="AB47" s="139">
        <v>7</v>
      </c>
      <c r="AC47" s="139">
        <v>30</v>
      </c>
      <c r="AZ47" s="139">
        <v>2</v>
      </c>
      <c r="BA47" s="139">
        <f>IF(AZ47=1,G47,0)</f>
        <v>0</v>
      </c>
      <c r="BB47" s="139">
        <f>IF(AZ47=2,G47,0)</f>
        <v>0</v>
      </c>
      <c r="BC47" s="139">
        <f>IF(AZ47=3,G47,0)</f>
        <v>0</v>
      </c>
      <c r="BD47" s="139">
        <f>IF(AZ47=4,G47,0)</f>
        <v>0</v>
      </c>
      <c r="BE47" s="139">
        <f>IF(AZ47=5,G47,0)</f>
        <v>0</v>
      </c>
      <c r="CZ47" s="139">
        <v>0.00596</v>
      </c>
    </row>
    <row r="48" spans="1:104" ht="12.75">
      <c r="A48" s="173">
        <v>31</v>
      </c>
      <c r="B48" s="174" t="s">
        <v>147</v>
      </c>
      <c r="C48" s="175" t="s">
        <v>148</v>
      </c>
      <c r="D48" s="176" t="s">
        <v>83</v>
      </c>
      <c r="E48" s="177">
        <v>46</v>
      </c>
      <c r="F48" s="177">
        <v>0</v>
      </c>
      <c r="G48" s="178">
        <f>E48*F48</f>
        <v>0</v>
      </c>
      <c r="O48" s="172">
        <v>2</v>
      </c>
      <c r="AA48" s="139">
        <v>12</v>
      </c>
      <c r="AB48" s="139">
        <v>7</v>
      </c>
      <c r="AC48" s="139">
        <v>31</v>
      </c>
      <c r="AZ48" s="139">
        <v>2</v>
      </c>
      <c r="BA48" s="139">
        <f>IF(AZ48=1,G48,0)</f>
        <v>0</v>
      </c>
      <c r="BB48" s="139">
        <f>IF(AZ48=2,G48,0)</f>
        <v>0</v>
      </c>
      <c r="BC48" s="139">
        <f>IF(AZ48=3,G48,0)</f>
        <v>0</v>
      </c>
      <c r="BD48" s="139">
        <f>IF(AZ48=4,G48,0)</f>
        <v>0</v>
      </c>
      <c r="BE48" s="139">
        <f>IF(AZ48=5,G48,0)</f>
        <v>0</v>
      </c>
      <c r="CZ48" s="139">
        <v>0.00401</v>
      </c>
    </row>
    <row r="49" spans="1:104" ht="12.75">
      <c r="A49" s="173">
        <v>32</v>
      </c>
      <c r="B49" s="174" t="s">
        <v>149</v>
      </c>
      <c r="C49" s="175" t="s">
        <v>150</v>
      </c>
      <c r="D49" s="176" t="s">
        <v>83</v>
      </c>
      <c r="E49" s="177">
        <v>196</v>
      </c>
      <c r="F49" s="177">
        <v>0</v>
      </c>
      <c r="G49" s="178">
        <f>E49*F49</f>
        <v>0</v>
      </c>
      <c r="O49" s="172">
        <v>2</v>
      </c>
      <c r="AA49" s="139">
        <v>12</v>
      </c>
      <c r="AB49" s="139">
        <v>7</v>
      </c>
      <c r="AC49" s="139">
        <v>32</v>
      </c>
      <c r="AZ49" s="139">
        <v>2</v>
      </c>
      <c r="BA49" s="139">
        <f>IF(AZ49=1,G49,0)</f>
        <v>0</v>
      </c>
      <c r="BB49" s="139">
        <f>IF(AZ49=2,G49,0)</f>
        <v>0</v>
      </c>
      <c r="BC49" s="139">
        <f>IF(AZ49=3,G49,0)</f>
        <v>0</v>
      </c>
      <c r="BD49" s="139">
        <f>IF(AZ49=4,G49,0)</f>
        <v>0</v>
      </c>
      <c r="BE49" s="139">
        <f>IF(AZ49=5,G49,0)</f>
        <v>0</v>
      </c>
      <c r="CZ49" s="139">
        <v>0.00522</v>
      </c>
    </row>
    <row r="50" spans="1:104" ht="12.75">
      <c r="A50" s="173">
        <v>33</v>
      </c>
      <c r="B50" s="174" t="s">
        <v>151</v>
      </c>
      <c r="C50" s="175" t="s">
        <v>152</v>
      </c>
      <c r="D50" s="176" t="s">
        <v>83</v>
      </c>
      <c r="E50" s="177">
        <v>303</v>
      </c>
      <c r="F50" s="177">
        <v>0</v>
      </c>
      <c r="G50" s="178">
        <f>E50*F50</f>
        <v>0</v>
      </c>
      <c r="O50" s="172">
        <v>2</v>
      </c>
      <c r="AA50" s="139">
        <v>12</v>
      </c>
      <c r="AB50" s="139">
        <v>7</v>
      </c>
      <c r="AC50" s="139">
        <v>33</v>
      </c>
      <c r="AZ50" s="139">
        <v>2</v>
      </c>
      <c r="BA50" s="139">
        <f>IF(AZ50=1,G50,0)</f>
        <v>0</v>
      </c>
      <c r="BB50" s="139">
        <f>IF(AZ50=2,G50,0)</f>
        <v>0</v>
      </c>
      <c r="BC50" s="139">
        <f>IF(AZ50=3,G50,0)</f>
        <v>0</v>
      </c>
      <c r="BD50" s="139">
        <f>IF(AZ50=4,G50,0)</f>
        <v>0</v>
      </c>
      <c r="BE50" s="139">
        <f>IF(AZ50=5,G50,0)</f>
        <v>0</v>
      </c>
      <c r="CZ50" s="139">
        <v>0.00541</v>
      </c>
    </row>
    <row r="51" spans="1:104" ht="12.75">
      <c r="A51" s="173">
        <v>34</v>
      </c>
      <c r="B51" s="174" t="s">
        <v>153</v>
      </c>
      <c r="C51" s="175" t="s">
        <v>154</v>
      </c>
      <c r="D51" s="176" t="s">
        <v>83</v>
      </c>
      <c r="E51" s="177">
        <v>85</v>
      </c>
      <c r="F51" s="177">
        <v>0</v>
      </c>
      <c r="G51" s="178">
        <f>E51*F51</f>
        <v>0</v>
      </c>
      <c r="O51" s="172">
        <v>2</v>
      </c>
      <c r="AA51" s="139">
        <v>12</v>
      </c>
      <c r="AB51" s="139">
        <v>7</v>
      </c>
      <c r="AC51" s="139">
        <v>34</v>
      </c>
      <c r="AZ51" s="139">
        <v>2</v>
      </c>
      <c r="BA51" s="139">
        <f>IF(AZ51=1,G51,0)</f>
        <v>0</v>
      </c>
      <c r="BB51" s="139">
        <f>IF(AZ51=2,G51,0)</f>
        <v>0</v>
      </c>
      <c r="BC51" s="139">
        <f>IF(AZ51=3,G51,0)</f>
        <v>0</v>
      </c>
      <c r="BD51" s="139">
        <f>IF(AZ51=4,G51,0)</f>
        <v>0</v>
      </c>
      <c r="BE51" s="139">
        <f>IF(AZ51=5,G51,0)</f>
        <v>0</v>
      </c>
      <c r="CZ51" s="139">
        <v>0.00586</v>
      </c>
    </row>
    <row r="52" spans="1:104" ht="12.75">
      <c r="A52" s="173">
        <v>35</v>
      </c>
      <c r="B52" s="174" t="s">
        <v>155</v>
      </c>
      <c r="C52" s="175" t="s">
        <v>156</v>
      </c>
      <c r="D52" s="176" t="s">
        <v>83</v>
      </c>
      <c r="E52" s="177">
        <v>69</v>
      </c>
      <c r="F52" s="177">
        <v>0</v>
      </c>
      <c r="G52" s="178">
        <f>E52*F52</f>
        <v>0</v>
      </c>
      <c r="O52" s="172">
        <v>2</v>
      </c>
      <c r="AA52" s="139">
        <v>12</v>
      </c>
      <c r="AB52" s="139">
        <v>7</v>
      </c>
      <c r="AC52" s="139">
        <v>35</v>
      </c>
      <c r="AZ52" s="139">
        <v>2</v>
      </c>
      <c r="BA52" s="139">
        <f>IF(AZ52=1,G52,0)</f>
        <v>0</v>
      </c>
      <c r="BB52" s="139">
        <f>IF(AZ52=2,G52,0)</f>
        <v>0</v>
      </c>
      <c r="BC52" s="139">
        <f>IF(AZ52=3,G52,0)</f>
        <v>0</v>
      </c>
      <c r="BD52" s="139">
        <f>IF(AZ52=4,G52,0)</f>
        <v>0</v>
      </c>
      <c r="BE52" s="139">
        <f>IF(AZ52=5,G52,0)</f>
        <v>0</v>
      </c>
      <c r="CZ52" s="139">
        <v>0.00612</v>
      </c>
    </row>
    <row r="53" spans="1:104" ht="12.75">
      <c r="A53" s="173">
        <v>36</v>
      </c>
      <c r="B53" s="174" t="s">
        <v>157</v>
      </c>
      <c r="C53" s="175" t="s">
        <v>158</v>
      </c>
      <c r="D53" s="176" t="s">
        <v>83</v>
      </c>
      <c r="E53" s="177">
        <v>54</v>
      </c>
      <c r="F53" s="177">
        <v>0</v>
      </c>
      <c r="G53" s="178">
        <f>E53*F53</f>
        <v>0</v>
      </c>
      <c r="O53" s="172">
        <v>2</v>
      </c>
      <c r="AA53" s="139">
        <v>12</v>
      </c>
      <c r="AB53" s="139">
        <v>7</v>
      </c>
      <c r="AC53" s="139">
        <v>36</v>
      </c>
      <c r="AZ53" s="139">
        <v>2</v>
      </c>
      <c r="BA53" s="139">
        <f>IF(AZ53=1,G53,0)</f>
        <v>0</v>
      </c>
      <c r="BB53" s="139">
        <f>IF(AZ53=2,G53,0)</f>
        <v>0</v>
      </c>
      <c r="BC53" s="139">
        <f>IF(AZ53=3,G53,0)</f>
        <v>0</v>
      </c>
      <c r="BD53" s="139">
        <f>IF(AZ53=4,G53,0)</f>
        <v>0</v>
      </c>
      <c r="BE53" s="139">
        <f>IF(AZ53=5,G53,0)</f>
        <v>0</v>
      </c>
      <c r="CZ53" s="139">
        <v>0.01361</v>
      </c>
    </row>
    <row r="54" spans="1:104" ht="12.75">
      <c r="A54" s="173">
        <v>37</v>
      </c>
      <c r="B54" s="174" t="s">
        <v>159</v>
      </c>
      <c r="C54" s="175" t="s">
        <v>160</v>
      </c>
      <c r="D54" s="176" t="s">
        <v>83</v>
      </c>
      <c r="E54" s="177">
        <v>69</v>
      </c>
      <c r="F54" s="177">
        <v>0</v>
      </c>
      <c r="G54" s="178">
        <f>E54*F54</f>
        <v>0</v>
      </c>
      <c r="O54" s="172">
        <v>2</v>
      </c>
      <c r="AA54" s="139">
        <v>12</v>
      </c>
      <c r="AB54" s="139">
        <v>7</v>
      </c>
      <c r="AC54" s="139">
        <v>37</v>
      </c>
      <c r="AZ54" s="139">
        <v>2</v>
      </c>
      <c r="BA54" s="139">
        <f>IF(AZ54=1,G54,0)</f>
        <v>0</v>
      </c>
      <c r="BB54" s="139">
        <f>IF(AZ54=2,G54,0)</f>
        <v>0</v>
      </c>
      <c r="BC54" s="139">
        <f>IF(AZ54=3,G54,0)</f>
        <v>0</v>
      </c>
      <c r="BD54" s="139">
        <f>IF(AZ54=4,G54,0)</f>
        <v>0</v>
      </c>
      <c r="BE54" s="139">
        <f>IF(AZ54=5,G54,0)</f>
        <v>0</v>
      </c>
      <c r="CZ54" s="139">
        <v>0.01447</v>
      </c>
    </row>
    <row r="55" spans="1:104" ht="12.75">
      <c r="A55" s="173">
        <v>38</v>
      </c>
      <c r="B55" s="174" t="s">
        <v>161</v>
      </c>
      <c r="C55" s="175" t="s">
        <v>162</v>
      </c>
      <c r="D55" s="176" t="s">
        <v>83</v>
      </c>
      <c r="E55" s="177">
        <v>72</v>
      </c>
      <c r="F55" s="177">
        <v>0</v>
      </c>
      <c r="G55" s="178">
        <f>E55*F55</f>
        <v>0</v>
      </c>
      <c r="O55" s="172">
        <v>2</v>
      </c>
      <c r="AA55" s="139">
        <v>12</v>
      </c>
      <c r="AB55" s="139">
        <v>7</v>
      </c>
      <c r="AC55" s="139">
        <v>38</v>
      </c>
      <c r="AZ55" s="139">
        <v>2</v>
      </c>
      <c r="BA55" s="139">
        <f>IF(AZ55=1,G55,0)</f>
        <v>0</v>
      </c>
      <c r="BB55" s="139">
        <f>IF(AZ55=2,G55,0)</f>
        <v>0</v>
      </c>
      <c r="BC55" s="139">
        <f>IF(AZ55=3,G55,0)</f>
        <v>0</v>
      </c>
      <c r="BD55" s="139">
        <f>IF(AZ55=4,G55,0)</f>
        <v>0</v>
      </c>
      <c r="BE55" s="139">
        <f>IF(AZ55=5,G55,0)</f>
        <v>0</v>
      </c>
      <c r="CZ55" s="139">
        <v>0.01713</v>
      </c>
    </row>
    <row r="56" spans="1:104" ht="12.75">
      <c r="A56" s="173">
        <v>39</v>
      </c>
      <c r="B56" s="174" t="s">
        <v>163</v>
      </c>
      <c r="C56" s="175" t="s">
        <v>164</v>
      </c>
      <c r="D56" s="176" t="s">
        <v>83</v>
      </c>
      <c r="E56" s="177">
        <v>103</v>
      </c>
      <c r="F56" s="177">
        <v>0</v>
      </c>
      <c r="G56" s="178">
        <f>E56*F56</f>
        <v>0</v>
      </c>
      <c r="O56" s="172">
        <v>2</v>
      </c>
      <c r="AA56" s="139">
        <v>12</v>
      </c>
      <c r="AB56" s="139">
        <v>7</v>
      </c>
      <c r="AC56" s="139">
        <v>39</v>
      </c>
      <c r="AZ56" s="139">
        <v>2</v>
      </c>
      <c r="BA56" s="139">
        <f>IF(AZ56=1,G56,0)</f>
        <v>0</v>
      </c>
      <c r="BB56" s="139">
        <f>IF(AZ56=2,G56,0)</f>
        <v>0</v>
      </c>
      <c r="BC56" s="139">
        <f>IF(AZ56=3,G56,0)</f>
        <v>0</v>
      </c>
      <c r="BD56" s="139">
        <f>IF(AZ56=4,G56,0)</f>
        <v>0</v>
      </c>
      <c r="BE56" s="139">
        <f>IF(AZ56=5,G56,0)</f>
        <v>0</v>
      </c>
      <c r="CZ56" s="139">
        <v>0.01994</v>
      </c>
    </row>
    <row r="57" spans="1:104" ht="12.75">
      <c r="A57" s="173">
        <v>40</v>
      </c>
      <c r="B57" s="174" t="s">
        <v>165</v>
      </c>
      <c r="C57" s="175" t="s">
        <v>166</v>
      </c>
      <c r="D57" s="176" t="s">
        <v>167</v>
      </c>
      <c r="E57" s="177">
        <v>1</v>
      </c>
      <c r="F57" s="177">
        <v>0</v>
      </c>
      <c r="G57" s="178">
        <f>E57*F57</f>
        <v>0</v>
      </c>
      <c r="O57" s="172">
        <v>2</v>
      </c>
      <c r="AA57" s="139">
        <v>12</v>
      </c>
      <c r="AB57" s="139">
        <v>7</v>
      </c>
      <c r="AC57" s="139">
        <v>40</v>
      </c>
      <c r="AZ57" s="139">
        <v>2</v>
      </c>
      <c r="BA57" s="139">
        <f>IF(AZ57=1,G57,0)</f>
        <v>0</v>
      </c>
      <c r="BB57" s="139">
        <f>IF(AZ57=2,G57,0)</f>
        <v>0</v>
      </c>
      <c r="BC57" s="139">
        <f>IF(AZ57=3,G57,0)</f>
        <v>0</v>
      </c>
      <c r="BD57" s="139">
        <f>IF(AZ57=4,G57,0)</f>
        <v>0</v>
      </c>
      <c r="BE57" s="139">
        <f>IF(AZ57=5,G57,0)</f>
        <v>0</v>
      </c>
      <c r="CZ57" s="139">
        <v>0.00741</v>
      </c>
    </row>
    <row r="58" spans="1:104" ht="12.75">
      <c r="A58" s="173">
        <v>41</v>
      </c>
      <c r="B58" s="174" t="s">
        <v>168</v>
      </c>
      <c r="C58" s="175" t="s">
        <v>169</v>
      </c>
      <c r="D58" s="176" t="s">
        <v>167</v>
      </c>
      <c r="E58" s="177">
        <v>2</v>
      </c>
      <c r="F58" s="177">
        <v>0</v>
      </c>
      <c r="G58" s="178">
        <f>E58*F58</f>
        <v>0</v>
      </c>
      <c r="O58" s="172">
        <v>2</v>
      </c>
      <c r="AA58" s="139">
        <v>12</v>
      </c>
      <c r="AB58" s="139">
        <v>7</v>
      </c>
      <c r="AC58" s="139">
        <v>41</v>
      </c>
      <c r="AZ58" s="139">
        <v>2</v>
      </c>
      <c r="BA58" s="139">
        <f>IF(AZ58=1,G58,0)</f>
        <v>0</v>
      </c>
      <c r="BB58" s="139">
        <f>IF(AZ58=2,G58,0)</f>
        <v>0</v>
      </c>
      <c r="BC58" s="139">
        <f>IF(AZ58=3,G58,0)</f>
        <v>0</v>
      </c>
      <c r="BD58" s="139">
        <f>IF(AZ58=4,G58,0)</f>
        <v>0</v>
      </c>
      <c r="BE58" s="139">
        <f>IF(AZ58=5,G58,0)</f>
        <v>0</v>
      </c>
      <c r="CZ58" s="139">
        <v>0.01218</v>
      </c>
    </row>
    <row r="59" spans="1:104" ht="12.75">
      <c r="A59" s="173">
        <v>42</v>
      </c>
      <c r="B59" s="174" t="s">
        <v>170</v>
      </c>
      <c r="C59" s="175" t="s">
        <v>171</v>
      </c>
      <c r="D59" s="176" t="s">
        <v>66</v>
      </c>
      <c r="E59" s="177">
        <v>6</v>
      </c>
      <c r="F59" s="177">
        <v>0</v>
      </c>
      <c r="G59" s="178">
        <f>E59*F59</f>
        <v>0</v>
      </c>
      <c r="O59" s="172">
        <v>2</v>
      </c>
      <c r="AA59" s="139">
        <v>12</v>
      </c>
      <c r="AB59" s="139">
        <v>7</v>
      </c>
      <c r="AC59" s="139">
        <v>42</v>
      </c>
      <c r="AZ59" s="139">
        <v>2</v>
      </c>
      <c r="BA59" s="139">
        <f>IF(AZ59=1,G59,0)</f>
        <v>0</v>
      </c>
      <c r="BB59" s="139">
        <f>IF(AZ59=2,G59,0)</f>
        <v>0</v>
      </c>
      <c r="BC59" s="139">
        <f>IF(AZ59=3,G59,0)</f>
        <v>0</v>
      </c>
      <c r="BD59" s="139">
        <f>IF(AZ59=4,G59,0)</f>
        <v>0</v>
      </c>
      <c r="BE59" s="139">
        <f>IF(AZ59=5,G59,0)</f>
        <v>0</v>
      </c>
      <c r="CZ59" s="139">
        <v>0.0005</v>
      </c>
    </row>
    <row r="60" spans="1:104" ht="12.75">
      <c r="A60" s="173">
        <v>43</v>
      </c>
      <c r="B60" s="174" t="s">
        <v>172</v>
      </c>
      <c r="C60" s="175" t="s">
        <v>173</v>
      </c>
      <c r="D60" s="176" t="s">
        <v>66</v>
      </c>
      <c r="E60" s="177">
        <v>12</v>
      </c>
      <c r="F60" s="177">
        <v>0</v>
      </c>
      <c r="G60" s="178">
        <f>E60*F60</f>
        <v>0</v>
      </c>
      <c r="O60" s="172">
        <v>2</v>
      </c>
      <c r="AA60" s="139">
        <v>12</v>
      </c>
      <c r="AB60" s="139">
        <v>7</v>
      </c>
      <c r="AC60" s="139">
        <v>43</v>
      </c>
      <c r="AZ60" s="139">
        <v>2</v>
      </c>
      <c r="BA60" s="139">
        <f>IF(AZ60=1,G60,0)</f>
        <v>0</v>
      </c>
      <c r="BB60" s="139">
        <f>IF(AZ60=2,G60,0)</f>
        <v>0</v>
      </c>
      <c r="BC60" s="139">
        <f>IF(AZ60=3,G60,0)</f>
        <v>0</v>
      </c>
      <c r="BD60" s="139">
        <f>IF(AZ60=4,G60,0)</f>
        <v>0</v>
      </c>
      <c r="BE60" s="139">
        <f>IF(AZ60=5,G60,0)</f>
        <v>0</v>
      </c>
      <c r="CZ60" s="139">
        <v>0.0005</v>
      </c>
    </row>
    <row r="61" spans="1:104" ht="12.75">
      <c r="A61" s="173">
        <v>44</v>
      </c>
      <c r="B61" s="174" t="s">
        <v>174</v>
      </c>
      <c r="C61" s="175" t="s">
        <v>175</v>
      </c>
      <c r="D61" s="176" t="s">
        <v>66</v>
      </c>
      <c r="E61" s="177">
        <v>8</v>
      </c>
      <c r="F61" s="177">
        <v>0</v>
      </c>
      <c r="G61" s="178">
        <f>E61*F61</f>
        <v>0</v>
      </c>
      <c r="O61" s="172">
        <v>2</v>
      </c>
      <c r="AA61" s="139">
        <v>12</v>
      </c>
      <c r="AB61" s="139">
        <v>7</v>
      </c>
      <c r="AC61" s="139">
        <v>44</v>
      </c>
      <c r="AZ61" s="139">
        <v>2</v>
      </c>
      <c r="BA61" s="139">
        <f>IF(AZ61=1,G61,0)</f>
        <v>0</v>
      </c>
      <c r="BB61" s="139">
        <f>IF(AZ61=2,G61,0)</f>
        <v>0</v>
      </c>
      <c r="BC61" s="139">
        <f>IF(AZ61=3,G61,0)</f>
        <v>0</v>
      </c>
      <c r="BD61" s="139">
        <f>IF(AZ61=4,G61,0)</f>
        <v>0</v>
      </c>
      <c r="BE61" s="139">
        <f>IF(AZ61=5,G61,0)</f>
        <v>0</v>
      </c>
      <c r="CZ61" s="139">
        <v>0.0005</v>
      </c>
    </row>
    <row r="62" spans="1:104" ht="12.75">
      <c r="A62" s="173">
        <v>45</v>
      </c>
      <c r="B62" s="174" t="s">
        <v>176</v>
      </c>
      <c r="C62" s="175" t="s">
        <v>177</v>
      </c>
      <c r="D62" s="176" t="s">
        <v>74</v>
      </c>
      <c r="E62" s="177">
        <v>124</v>
      </c>
      <c r="F62" s="177">
        <v>0</v>
      </c>
      <c r="G62" s="178">
        <f>E62*F62</f>
        <v>0</v>
      </c>
      <c r="O62" s="172">
        <v>2</v>
      </c>
      <c r="AA62" s="139">
        <v>12</v>
      </c>
      <c r="AB62" s="139">
        <v>7</v>
      </c>
      <c r="AC62" s="139">
        <v>45</v>
      </c>
      <c r="AZ62" s="139">
        <v>2</v>
      </c>
      <c r="BA62" s="139">
        <f>IF(AZ62=1,G62,0)</f>
        <v>0</v>
      </c>
      <c r="BB62" s="139">
        <f>IF(AZ62=2,G62,0)</f>
        <v>0</v>
      </c>
      <c r="BC62" s="139">
        <f>IF(AZ62=3,G62,0)</f>
        <v>0</v>
      </c>
      <c r="BD62" s="139">
        <f>IF(AZ62=4,G62,0)</f>
        <v>0</v>
      </c>
      <c r="BE62" s="139">
        <f>IF(AZ62=5,G62,0)</f>
        <v>0</v>
      </c>
      <c r="CZ62" s="139">
        <v>0.00067</v>
      </c>
    </row>
    <row r="63" spans="1:104" ht="12.75">
      <c r="A63" s="173">
        <v>46</v>
      </c>
      <c r="B63" s="174" t="s">
        <v>178</v>
      </c>
      <c r="C63" s="175" t="s">
        <v>179</v>
      </c>
      <c r="D63" s="176" t="s">
        <v>74</v>
      </c>
      <c r="E63" s="177">
        <v>124</v>
      </c>
      <c r="F63" s="177">
        <v>0</v>
      </c>
      <c r="G63" s="178">
        <f>E63*F63</f>
        <v>0</v>
      </c>
      <c r="O63" s="172">
        <v>2</v>
      </c>
      <c r="AA63" s="139">
        <v>12</v>
      </c>
      <c r="AB63" s="139">
        <v>7</v>
      </c>
      <c r="AC63" s="139">
        <v>46</v>
      </c>
      <c r="AZ63" s="139">
        <v>2</v>
      </c>
      <c r="BA63" s="139">
        <f>IF(AZ63=1,G63,0)</f>
        <v>0</v>
      </c>
      <c r="BB63" s="139">
        <f>IF(AZ63=2,G63,0)</f>
        <v>0</v>
      </c>
      <c r="BC63" s="139">
        <f>IF(AZ63=3,G63,0)</f>
        <v>0</v>
      </c>
      <c r="BD63" s="139">
        <f>IF(AZ63=4,G63,0)</f>
        <v>0</v>
      </c>
      <c r="BE63" s="139">
        <f>IF(AZ63=5,G63,0)</f>
        <v>0</v>
      </c>
      <c r="CZ63" s="139">
        <v>6E-05</v>
      </c>
    </row>
    <row r="64" spans="1:104" ht="12.75">
      <c r="A64" s="173">
        <v>47</v>
      </c>
      <c r="B64" s="174" t="s">
        <v>180</v>
      </c>
      <c r="C64" s="175" t="s">
        <v>181</v>
      </c>
      <c r="D64" s="176" t="s">
        <v>66</v>
      </c>
      <c r="E64" s="177">
        <v>124</v>
      </c>
      <c r="F64" s="177">
        <v>0</v>
      </c>
      <c r="G64" s="178">
        <f>E64*F64</f>
        <v>0</v>
      </c>
      <c r="O64" s="172">
        <v>2</v>
      </c>
      <c r="AA64" s="139">
        <v>12</v>
      </c>
      <c r="AB64" s="139">
        <v>7</v>
      </c>
      <c r="AC64" s="139">
        <v>47</v>
      </c>
      <c r="AZ64" s="139">
        <v>2</v>
      </c>
      <c r="BA64" s="139">
        <f>IF(AZ64=1,G64,0)</f>
        <v>0</v>
      </c>
      <c r="BB64" s="139">
        <f>IF(AZ64=2,G64,0)</f>
        <v>0</v>
      </c>
      <c r="BC64" s="139">
        <f>IF(AZ64=3,G64,0)</f>
        <v>0</v>
      </c>
      <c r="BD64" s="139">
        <f>IF(AZ64=4,G64,0)</f>
        <v>0</v>
      </c>
      <c r="BE64" s="139">
        <f>IF(AZ64=5,G64,0)</f>
        <v>0</v>
      </c>
      <c r="CZ64" s="139">
        <v>0.005</v>
      </c>
    </row>
    <row r="65" spans="1:104" ht="12.75">
      <c r="A65" s="173">
        <v>48</v>
      </c>
      <c r="B65" s="174" t="s">
        <v>182</v>
      </c>
      <c r="C65" s="175" t="s">
        <v>183</v>
      </c>
      <c r="D65" s="176" t="s">
        <v>74</v>
      </c>
      <c r="E65" s="177">
        <v>158</v>
      </c>
      <c r="F65" s="177">
        <v>0</v>
      </c>
      <c r="G65" s="178">
        <f>E65*F65</f>
        <v>0</v>
      </c>
      <c r="O65" s="172">
        <v>2</v>
      </c>
      <c r="AA65" s="139">
        <v>12</v>
      </c>
      <c r="AB65" s="139">
        <v>7</v>
      </c>
      <c r="AC65" s="139">
        <v>48</v>
      </c>
      <c r="AZ65" s="139">
        <v>2</v>
      </c>
      <c r="BA65" s="139">
        <f>IF(AZ65=1,G65,0)</f>
        <v>0</v>
      </c>
      <c r="BB65" s="139">
        <f>IF(AZ65=2,G65,0)</f>
        <v>0</v>
      </c>
      <c r="BC65" s="139">
        <f>IF(AZ65=3,G65,0)</f>
        <v>0</v>
      </c>
      <c r="BD65" s="139">
        <f>IF(AZ65=4,G65,0)</f>
        <v>0</v>
      </c>
      <c r="BE65" s="139">
        <f>IF(AZ65=5,G65,0)</f>
        <v>0</v>
      </c>
      <c r="CZ65" s="139">
        <v>2E-05</v>
      </c>
    </row>
    <row r="66" spans="1:104" ht="12.75">
      <c r="A66" s="173">
        <v>49</v>
      </c>
      <c r="B66" s="174" t="s">
        <v>184</v>
      </c>
      <c r="C66" s="175" t="s">
        <v>185</v>
      </c>
      <c r="D66" s="176" t="s">
        <v>74</v>
      </c>
      <c r="E66" s="177">
        <v>29</v>
      </c>
      <c r="F66" s="177">
        <v>0</v>
      </c>
      <c r="G66" s="178">
        <f>E66*F66</f>
        <v>0</v>
      </c>
      <c r="O66" s="172">
        <v>2</v>
      </c>
      <c r="AA66" s="139">
        <v>12</v>
      </c>
      <c r="AB66" s="139">
        <v>7</v>
      </c>
      <c r="AC66" s="139">
        <v>49</v>
      </c>
      <c r="AZ66" s="139">
        <v>2</v>
      </c>
      <c r="BA66" s="139">
        <f>IF(AZ66=1,G66,0)</f>
        <v>0</v>
      </c>
      <c r="BB66" s="139">
        <f>IF(AZ66=2,G66,0)</f>
        <v>0</v>
      </c>
      <c r="BC66" s="139">
        <f>IF(AZ66=3,G66,0)</f>
        <v>0</v>
      </c>
      <c r="BD66" s="139">
        <f>IF(AZ66=4,G66,0)</f>
        <v>0</v>
      </c>
      <c r="BE66" s="139">
        <f>IF(AZ66=5,G66,0)</f>
        <v>0</v>
      </c>
      <c r="CZ66" s="139">
        <v>2E-05</v>
      </c>
    </row>
    <row r="67" spans="1:104" ht="12.75">
      <c r="A67" s="173">
        <v>50</v>
      </c>
      <c r="B67" s="174" t="s">
        <v>186</v>
      </c>
      <c r="C67" s="175" t="s">
        <v>187</v>
      </c>
      <c r="D67" s="176" t="s">
        <v>74</v>
      </c>
      <c r="E67" s="177">
        <v>62</v>
      </c>
      <c r="F67" s="177">
        <v>0</v>
      </c>
      <c r="G67" s="178">
        <f>E67*F67</f>
        <v>0</v>
      </c>
      <c r="O67" s="172">
        <v>2</v>
      </c>
      <c r="AA67" s="139">
        <v>12</v>
      </c>
      <c r="AB67" s="139">
        <v>7</v>
      </c>
      <c r="AC67" s="139">
        <v>50</v>
      </c>
      <c r="AZ67" s="139">
        <v>2</v>
      </c>
      <c r="BA67" s="139">
        <f>IF(AZ67=1,G67,0)</f>
        <v>0</v>
      </c>
      <c r="BB67" s="139">
        <f>IF(AZ67=2,G67,0)</f>
        <v>0</v>
      </c>
      <c r="BC67" s="139">
        <f>IF(AZ67=3,G67,0)</f>
        <v>0</v>
      </c>
      <c r="BD67" s="139">
        <f>IF(AZ67=4,G67,0)</f>
        <v>0</v>
      </c>
      <c r="BE67" s="139">
        <f>IF(AZ67=5,G67,0)</f>
        <v>0</v>
      </c>
      <c r="CZ67" s="139">
        <v>2E-05</v>
      </c>
    </row>
    <row r="68" spans="1:104" ht="12.75">
      <c r="A68" s="173">
        <v>51</v>
      </c>
      <c r="B68" s="174" t="s">
        <v>188</v>
      </c>
      <c r="C68" s="175" t="s">
        <v>189</v>
      </c>
      <c r="D68" s="176" t="s">
        <v>74</v>
      </c>
      <c r="E68" s="177">
        <v>5</v>
      </c>
      <c r="F68" s="177">
        <v>0</v>
      </c>
      <c r="G68" s="178">
        <f>E68*F68</f>
        <v>0</v>
      </c>
      <c r="O68" s="172">
        <v>2</v>
      </c>
      <c r="AA68" s="139">
        <v>12</v>
      </c>
      <c r="AB68" s="139">
        <v>7</v>
      </c>
      <c r="AC68" s="139">
        <v>51</v>
      </c>
      <c r="AZ68" s="139">
        <v>2</v>
      </c>
      <c r="BA68" s="139">
        <f>IF(AZ68=1,G68,0)</f>
        <v>0</v>
      </c>
      <c r="BB68" s="139">
        <f>IF(AZ68=2,G68,0)</f>
        <v>0</v>
      </c>
      <c r="BC68" s="139">
        <f>IF(AZ68=3,G68,0)</f>
        <v>0</v>
      </c>
      <c r="BD68" s="139">
        <f>IF(AZ68=4,G68,0)</f>
        <v>0</v>
      </c>
      <c r="BE68" s="139">
        <f>IF(AZ68=5,G68,0)</f>
        <v>0</v>
      </c>
      <c r="CZ68" s="139">
        <v>2E-05</v>
      </c>
    </row>
    <row r="69" spans="1:104" ht="12.75">
      <c r="A69" s="173">
        <v>52</v>
      </c>
      <c r="B69" s="174" t="s">
        <v>190</v>
      </c>
      <c r="C69" s="175" t="s">
        <v>191</v>
      </c>
      <c r="D69" s="176" t="s">
        <v>74</v>
      </c>
      <c r="E69" s="177">
        <v>2</v>
      </c>
      <c r="F69" s="177">
        <v>0</v>
      </c>
      <c r="G69" s="178">
        <f>E69*F69</f>
        <v>0</v>
      </c>
      <c r="O69" s="172">
        <v>2</v>
      </c>
      <c r="AA69" s="139">
        <v>12</v>
      </c>
      <c r="AB69" s="139">
        <v>7</v>
      </c>
      <c r="AC69" s="139">
        <v>52</v>
      </c>
      <c r="AZ69" s="139">
        <v>2</v>
      </c>
      <c r="BA69" s="139">
        <f>IF(AZ69=1,G69,0)</f>
        <v>0</v>
      </c>
      <c r="BB69" s="139">
        <f>IF(AZ69=2,G69,0)</f>
        <v>0</v>
      </c>
      <c r="BC69" s="139">
        <f>IF(AZ69=3,G69,0)</f>
        <v>0</v>
      </c>
      <c r="BD69" s="139">
        <f>IF(AZ69=4,G69,0)</f>
        <v>0</v>
      </c>
      <c r="BE69" s="139">
        <f>IF(AZ69=5,G69,0)</f>
        <v>0</v>
      </c>
      <c r="CZ69" s="139">
        <v>2E-05</v>
      </c>
    </row>
    <row r="70" spans="1:104" ht="12.75">
      <c r="A70" s="173">
        <v>53</v>
      </c>
      <c r="B70" s="174" t="s">
        <v>192</v>
      </c>
      <c r="C70" s="175" t="s">
        <v>193</v>
      </c>
      <c r="D70" s="176" t="s">
        <v>74</v>
      </c>
      <c r="E70" s="177">
        <v>15</v>
      </c>
      <c r="F70" s="177">
        <v>0</v>
      </c>
      <c r="G70" s="178">
        <f>E70*F70</f>
        <v>0</v>
      </c>
      <c r="O70" s="172">
        <v>2</v>
      </c>
      <c r="AA70" s="139">
        <v>12</v>
      </c>
      <c r="AB70" s="139">
        <v>7</v>
      </c>
      <c r="AC70" s="139">
        <v>53</v>
      </c>
      <c r="AZ70" s="139">
        <v>2</v>
      </c>
      <c r="BA70" s="139">
        <f>IF(AZ70=1,G70,0)</f>
        <v>0</v>
      </c>
      <c r="BB70" s="139">
        <f>IF(AZ70=2,G70,0)</f>
        <v>0</v>
      </c>
      <c r="BC70" s="139">
        <f>IF(AZ70=3,G70,0)</f>
        <v>0</v>
      </c>
      <c r="BD70" s="139">
        <f>IF(AZ70=4,G70,0)</f>
        <v>0</v>
      </c>
      <c r="BE70" s="139">
        <f>IF(AZ70=5,G70,0)</f>
        <v>0</v>
      </c>
      <c r="CZ70" s="139">
        <v>0.004</v>
      </c>
    </row>
    <row r="71" spans="1:104" ht="12.75">
      <c r="A71" s="173">
        <v>54</v>
      </c>
      <c r="B71" s="174" t="s">
        <v>194</v>
      </c>
      <c r="C71" s="175" t="s">
        <v>195</v>
      </c>
      <c r="D71" s="176" t="s">
        <v>74</v>
      </c>
      <c r="E71" s="177">
        <v>29</v>
      </c>
      <c r="F71" s="177">
        <v>0</v>
      </c>
      <c r="G71" s="178">
        <f>E71*F71</f>
        <v>0</v>
      </c>
      <c r="O71" s="172">
        <v>2</v>
      </c>
      <c r="AA71" s="139">
        <v>12</v>
      </c>
      <c r="AB71" s="139">
        <v>7</v>
      </c>
      <c r="AC71" s="139">
        <v>54</v>
      </c>
      <c r="AZ71" s="139">
        <v>2</v>
      </c>
      <c r="BA71" s="139">
        <f>IF(AZ71=1,G71,0)</f>
        <v>0</v>
      </c>
      <c r="BB71" s="139">
        <f>IF(AZ71=2,G71,0)</f>
        <v>0</v>
      </c>
      <c r="BC71" s="139">
        <f>IF(AZ71=3,G71,0)</f>
        <v>0</v>
      </c>
      <c r="BD71" s="139">
        <f>IF(AZ71=4,G71,0)</f>
        <v>0</v>
      </c>
      <c r="BE71" s="139">
        <f>IF(AZ71=5,G71,0)</f>
        <v>0</v>
      </c>
      <c r="CZ71" s="139">
        <v>0.0045</v>
      </c>
    </row>
    <row r="72" spans="1:104" ht="12.75">
      <c r="A72" s="173">
        <v>55</v>
      </c>
      <c r="B72" s="174" t="s">
        <v>196</v>
      </c>
      <c r="C72" s="175" t="s">
        <v>197</v>
      </c>
      <c r="D72" s="176" t="s">
        <v>74</v>
      </c>
      <c r="E72" s="177">
        <v>58</v>
      </c>
      <c r="F72" s="177">
        <v>0</v>
      </c>
      <c r="G72" s="178">
        <f>E72*F72</f>
        <v>0</v>
      </c>
      <c r="O72" s="172">
        <v>2</v>
      </c>
      <c r="AA72" s="139">
        <v>12</v>
      </c>
      <c r="AB72" s="139">
        <v>7</v>
      </c>
      <c r="AC72" s="139">
        <v>55</v>
      </c>
      <c r="AZ72" s="139">
        <v>2</v>
      </c>
      <c r="BA72" s="139">
        <f>IF(AZ72=1,G72,0)</f>
        <v>0</v>
      </c>
      <c r="BB72" s="139">
        <f>IF(AZ72=2,G72,0)</f>
        <v>0</v>
      </c>
      <c r="BC72" s="139">
        <f>IF(AZ72=3,G72,0)</f>
        <v>0</v>
      </c>
      <c r="BD72" s="139">
        <f>IF(AZ72=4,G72,0)</f>
        <v>0</v>
      </c>
      <c r="BE72" s="139">
        <f>IF(AZ72=5,G72,0)</f>
        <v>0</v>
      </c>
      <c r="CZ72" s="139">
        <v>0.005</v>
      </c>
    </row>
    <row r="73" spans="1:104" ht="12.75">
      <c r="A73" s="173">
        <v>56</v>
      </c>
      <c r="B73" s="174" t="s">
        <v>198</v>
      </c>
      <c r="C73" s="175" t="s">
        <v>199</v>
      </c>
      <c r="D73" s="176" t="s">
        <v>74</v>
      </c>
      <c r="E73" s="177">
        <v>5</v>
      </c>
      <c r="F73" s="177">
        <v>0</v>
      </c>
      <c r="G73" s="178">
        <f>E73*F73</f>
        <v>0</v>
      </c>
      <c r="O73" s="172">
        <v>2</v>
      </c>
      <c r="AA73" s="139">
        <v>12</v>
      </c>
      <c r="AB73" s="139">
        <v>7</v>
      </c>
      <c r="AC73" s="139">
        <v>56</v>
      </c>
      <c r="AZ73" s="139">
        <v>2</v>
      </c>
      <c r="BA73" s="139">
        <f>IF(AZ73=1,G73,0)</f>
        <v>0</v>
      </c>
      <c r="BB73" s="139">
        <f>IF(AZ73=2,G73,0)</f>
        <v>0</v>
      </c>
      <c r="BC73" s="139">
        <f>IF(AZ73=3,G73,0)</f>
        <v>0</v>
      </c>
      <c r="BD73" s="139">
        <f>IF(AZ73=4,G73,0)</f>
        <v>0</v>
      </c>
      <c r="BE73" s="139">
        <f>IF(AZ73=5,G73,0)</f>
        <v>0</v>
      </c>
      <c r="CZ73" s="139">
        <v>0.006</v>
      </c>
    </row>
    <row r="74" spans="1:104" ht="12.75">
      <c r="A74" s="173">
        <v>57</v>
      </c>
      <c r="B74" s="174" t="s">
        <v>200</v>
      </c>
      <c r="C74" s="175" t="s">
        <v>201</v>
      </c>
      <c r="D74" s="176" t="s">
        <v>74</v>
      </c>
      <c r="E74" s="177">
        <v>2</v>
      </c>
      <c r="F74" s="177">
        <v>0</v>
      </c>
      <c r="G74" s="178">
        <f>E74*F74</f>
        <v>0</v>
      </c>
      <c r="O74" s="172">
        <v>2</v>
      </c>
      <c r="AA74" s="139">
        <v>12</v>
      </c>
      <c r="AB74" s="139">
        <v>7</v>
      </c>
      <c r="AC74" s="139">
        <v>57</v>
      </c>
      <c r="AZ74" s="139">
        <v>2</v>
      </c>
      <c r="BA74" s="139">
        <f>IF(AZ74=1,G74,0)</f>
        <v>0</v>
      </c>
      <c r="BB74" s="139">
        <f>IF(AZ74=2,G74,0)</f>
        <v>0</v>
      </c>
      <c r="BC74" s="139">
        <f>IF(AZ74=3,G74,0)</f>
        <v>0</v>
      </c>
      <c r="BD74" s="139">
        <f>IF(AZ74=4,G74,0)</f>
        <v>0</v>
      </c>
      <c r="BE74" s="139">
        <f>IF(AZ74=5,G74,0)</f>
        <v>0</v>
      </c>
      <c r="CZ74" s="139">
        <v>0.008</v>
      </c>
    </row>
    <row r="75" spans="1:104" ht="12.75">
      <c r="A75" s="173">
        <v>58</v>
      </c>
      <c r="B75" s="174" t="s">
        <v>202</v>
      </c>
      <c r="C75" s="175" t="s">
        <v>203</v>
      </c>
      <c r="D75" s="176" t="s">
        <v>74</v>
      </c>
      <c r="E75" s="177">
        <v>4</v>
      </c>
      <c r="F75" s="177">
        <v>0</v>
      </c>
      <c r="G75" s="178">
        <f>E75*F75</f>
        <v>0</v>
      </c>
      <c r="O75" s="172">
        <v>2</v>
      </c>
      <c r="AA75" s="139">
        <v>12</v>
      </c>
      <c r="AB75" s="139">
        <v>7</v>
      </c>
      <c r="AC75" s="139">
        <v>58</v>
      </c>
      <c r="AZ75" s="139">
        <v>2</v>
      </c>
      <c r="BA75" s="139">
        <f>IF(AZ75=1,G75,0)</f>
        <v>0</v>
      </c>
      <c r="BB75" s="139">
        <f>IF(AZ75=2,G75,0)</f>
        <v>0</v>
      </c>
      <c r="BC75" s="139">
        <f>IF(AZ75=3,G75,0)</f>
        <v>0</v>
      </c>
      <c r="BD75" s="139">
        <f>IF(AZ75=4,G75,0)</f>
        <v>0</v>
      </c>
      <c r="BE75" s="139">
        <f>IF(AZ75=5,G75,0)</f>
        <v>0</v>
      </c>
      <c r="CZ75" s="139">
        <v>0.002</v>
      </c>
    </row>
    <row r="76" spans="1:104" ht="22.5">
      <c r="A76" s="173">
        <v>59</v>
      </c>
      <c r="B76" s="174" t="s">
        <v>204</v>
      </c>
      <c r="C76" s="175" t="s">
        <v>205</v>
      </c>
      <c r="D76" s="176" t="s">
        <v>74</v>
      </c>
      <c r="E76" s="177">
        <v>15</v>
      </c>
      <c r="F76" s="177">
        <v>0</v>
      </c>
      <c r="G76" s="178">
        <f>E76*F76</f>
        <v>0</v>
      </c>
      <c r="O76" s="172">
        <v>2</v>
      </c>
      <c r="AA76" s="139">
        <v>12</v>
      </c>
      <c r="AB76" s="139">
        <v>7</v>
      </c>
      <c r="AC76" s="139">
        <v>59</v>
      </c>
      <c r="AZ76" s="139">
        <v>2</v>
      </c>
      <c r="BA76" s="139">
        <f>IF(AZ76=1,G76,0)</f>
        <v>0</v>
      </c>
      <c r="BB76" s="139">
        <f>IF(AZ76=2,G76,0)</f>
        <v>0</v>
      </c>
      <c r="BC76" s="139">
        <f>IF(AZ76=3,G76,0)</f>
        <v>0</v>
      </c>
      <c r="BD76" s="139">
        <f>IF(AZ76=4,G76,0)</f>
        <v>0</v>
      </c>
      <c r="BE76" s="139">
        <f>IF(AZ76=5,G76,0)</f>
        <v>0</v>
      </c>
      <c r="CZ76" s="139">
        <v>0.015</v>
      </c>
    </row>
    <row r="77" spans="1:104" ht="12.75">
      <c r="A77" s="173">
        <v>60</v>
      </c>
      <c r="B77" s="174" t="s">
        <v>206</v>
      </c>
      <c r="C77" s="175" t="s">
        <v>207</v>
      </c>
      <c r="D77" s="176" t="s">
        <v>83</v>
      </c>
      <c r="E77" s="177">
        <v>1466</v>
      </c>
      <c r="F77" s="177">
        <v>0</v>
      </c>
      <c r="G77" s="178">
        <f>E77*F77</f>
        <v>0</v>
      </c>
      <c r="O77" s="172">
        <v>2</v>
      </c>
      <c r="AA77" s="139">
        <v>12</v>
      </c>
      <c r="AB77" s="139">
        <v>7</v>
      </c>
      <c r="AC77" s="139">
        <v>60</v>
      </c>
      <c r="AZ77" s="139">
        <v>2</v>
      </c>
      <c r="BA77" s="139">
        <f>IF(AZ77=1,G77,0)</f>
        <v>0</v>
      </c>
      <c r="BB77" s="139">
        <f>IF(AZ77=2,G77,0)</f>
        <v>0</v>
      </c>
      <c r="BC77" s="139">
        <f>IF(AZ77=3,G77,0)</f>
        <v>0</v>
      </c>
      <c r="BD77" s="139">
        <f>IF(AZ77=4,G77,0)</f>
        <v>0</v>
      </c>
      <c r="BE77" s="139">
        <f>IF(AZ77=5,G77,0)</f>
        <v>0</v>
      </c>
      <c r="CZ77" s="139">
        <v>0.00018</v>
      </c>
    </row>
    <row r="78" spans="1:104" ht="12.75">
      <c r="A78" s="173">
        <v>61</v>
      </c>
      <c r="B78" s="174" t="s">
        <v>208</v>
      </c>
      <c r="C78" s="175" t="s">
        <v>209</v>
      </c>
      <c r="D78" s="176" t="s">
        <v>83</v>
      </c>
      <c r="E78" s="177">
        <v>1466</v>
      </c>
      <c r="F78" s="177">
        <v>0</v>
      </c>
      <c r="G78" s="178">
        <f>E78*F78</f>
        <v>0</v>
      </c>
      <c r="O78" s="172">
        <v>2</v>
      </c>
      <c r="AA78" s="139">
        <v>12</v>
      </c>
      <c r="AB78" s="139">
        <v>7</v>
      </c>
      <c r="AC78" s="139">
        <v>61</v>
      </c>
      <c r="AZ78" s="139">
        <v>2</v>
      </c>
      <c r="BA78" s="139">
        <f>IF(AZ78=1,G78,0)</f>
        <v>0</v>
      </c>
      <c r="BB78" s="139">
        <f>IF(AZ78=2,G78,0)</f>
        <v>0</v>
      </c>
      <c r="BC78" s="139">
        <f>IF(AZ78=3,G78,0)</f>
        <v>0</v>
      </c>
      <c r="BD78" s="139">
        <f>IF(AZ78=4,G78,0)</f>
        <v>0</v>
      </c>
      <c r="BE78" s="139">
        <f>IF(AZ78=5,G78,0)</f>
        <v>0</v>
      </c>
      <c r="CZ78" s="139">
        <v>1E-05</v>
      </c>
    </row>
    <row r="79" spans="1:104" ht="22.5">
      <c r="A79" s="173">
        <v>62</v>
      </c>
      <c r="B79" s="174" t="s">
        <v>210</v>
      </c>
      <c r="C79" s="175" t="s">
        <v>211</v>
      </c>
      <c r="D79" s="176" t="s">
        <v>83</v>
      </c>
      <c r="E79" s="177">
        <v>931</v>
      </c>
      <c r="F79" s="177">
        <v>0</v>
      </c>
      <c r="G79" s="178">
        <f>E79*F79</f>
        <v>0</v>
      </c>
      <c r="O79" s="172">
        <v>2</v>
      </c>
      <c r="AA79" s="139">
        <v>12</v>
      </c>
      <c r="AB79" s="139">
        <v>7</v>
      </c>
      <c r="AC79" s="139">
        <v>62</v>
      </c>
      <c r="AZ79" s="139">
        <v>2</v>
      </c>
      <c r="BA79" s="139">
        <f>IF(AZ79=1,G79,0)</f>
        <v>0</v>
      </c>
      <c r="BB79" s="139">
        <f>IF(AZ79=2,G79,0)</f>
        <v>0</v>
      </c>
      <c r="BC79" s="139">
        <f>IF(AZ79=3,G79,0)</f>
        <v>0</v>
      </c>
      <c r="BD79" s="139">
        <f>IF(AZ79=4,G79,0)</f>
        <v>0</v>
      </c>
      <c r="BE79" s="139">
        <f>IF(AZ79=5,G79,0)</f>
        <v>0</v>
      </c>
      <c r="CZ79" s="139">
        <v>0</v>
      </c>
    </row>
    <row r="80" spans="1:104" ht="22.5">
      <c r="A80" s="173">
        <v>63</v>
      </c>
      <c r="B80" s="174" t="s">
        <v>212</v>
      </c>
      <c r="C80" s="175" t="s">
        <v>213</v>
      </c>
      <c r="D80" s="176" t="s">
        <v>83</v>
      </c>
      <c r="E80" s="177">
        <v>462</v>
      </c>
      <c r="F80" s="177">
        <v>0</v>
      </c>
      <c r="G80" s="178">
        <f>E80*F80</f>
        <v>0</v>
      </c>
      <c r="O80" s="172">
        <v>2</v>
      </c>
      <c r="AA80" s="139">
        <v>12</v>
      </c>
      <c r="AB80" s="139">
        <v>7</v>
      </c>
      <c r="AC80" s="139">
        <v>63</v>
      </c>
      <c r="AZ80" s="139">
        <v>2</v>
      </c>
      <c r="BA80" s="139">
        <f>IF(AZ80=1,G80,0)</f>
        <v>0</v>
      </c>
      <c r="BB80" s="139">
        <f>IF(AZ80=2,G80,0)</f>
        <v>0</v>
      </c>
      <c r="BC80" s="139">
        <f>IF(AZ80=3,G80,0)</f>
        <v>0</v>
      </c>
      <c r="BD80" s="139">
        <f>IF(AZ80=4,G80,0)</f>
        <v>0</v>
      </c>
      <c r="BE80" s="139">
        <f>IF(AZ80=5,G80,0)</f>
        <v>0</v>
      </c>
      <c r="CZ80" s="139">
        <v>0</v>
      </c>
    </row>
    <row r="81" spans="1:104" ht="22.5">
      <c r="A81" s="173">
        <v>64</v>
      </c>
      <c r="B81" s="174" t="s">
        <v>214</v>
      </c>
      <c r="C81" s="175" t="s">
        <v>215</v>
      </c>
      <c r="D81" s="176" t="s">
        <v>83</v>
      </c>
      <c r="E81" s="177">
        <v>103</v>
      </c>
      <c r="F81" s="177">
        <v>0</v>
      </c>
      <c r="G81" s="178">
        <f>E81*F81</f>
        <v>0</v>
      </c>
      <c r="O81" s="172">
        <v>2</v>
      </c>
      <c r="AA81" s="139">
        <v>12</v>
      </c>
      <c r="AB81" s="139">
        <v>7</v>
      </c>
      <c r="AC81" s="139">
        <v>64</v>
      </c>
      <c r="AZ81" s="139">
        <v>2</v>
      </c>
      <c r="BA81" s="139">
        <f>IF(AZ81=1,G81,0)</f>
        <v>0</v>
      </c>
      <c r="BB81" s="139">
        <f>IF(AZ81=2,G81,0)</f>
        <v>0</v>
      </c>
      <c r="BC81" s="139">
        <f>IF(AZ81=3,G81,0)</f>
        <v>0</v>
      </c>
      <c r="BD81" s="139">
        <f>IF(AZ81=4,G81,0)</f>
        <v>0</v>
      </c>
      <c r="BE81" s="139">
        <f>IF(AZ81=5,G81,0)</f>
        <v>0</v>
      </c>
      <c r="CZ81" s="139">
        <v>0</v>
      </c>
    </row>
    <row r="82" spans="1:104" ht="12.75">
      <c r="A82" s="173">
        <v>65</v>
      </c>
      <c r="B82" s="174" t="s">
        <v>216</v>
      </c>
      <c r="C82" s="175" t="s">
        <v>217</v>
      </c>
      <c r="D82" s="176" t="s">
        <v>83</v>
      </c>
      <c r="E82" s="177">
        <v>931</v>
      </c>
      <c r="F82" s="177">
        <v>0</v>
      </c>
      <c r="G82" s="178">
        <f>E82*F82</f>
        <v>0</v>
      </c>
      <c r="O82" s="172">
        <v>2</v>
      </c>
      <c r="AA82" s="139">
        <v>12</v>
      </c>
      <c r="AB82" s="139">
        <v>7</v>
      </c>
      <c r="AC82" s="139">
        <v>65</v>
      </c>
      <c r="AZ82" s="139">
        <v>2</v>
      </c>
      <c r="BA82" s="139">
        <f>IF(AZ82=1,G82,0)</f>
        <v>0</v>
      </c>
      <c r="BB82" s="139">
        <f>IF(AZ82=2,G82,0)</f>
        <v>0</v>
      </c>
      <c r="BC82" s="139">
        <f>IF(AZ82=3,G82,0)</f>
        <v>0</v>
      </c>
      <c r="BD82" s="139">
        <f>IF(AZ82=4,G82,0)</f>
        <v>0</v>
      </c>
      <c r="BE82" s="139">
        <f>IF(AZ82=5,G82,0)</f>
        <v>0</v>
      </c>
      <c r="CZ82" s="139">
        <v>0.0005</v>
      </c>
    </row>
    <row r="83" spans="1:104" ht="12.75">
      <c r="A83" s="173">
        <v>66</v>
      </c>
      <c r="B83" s="174" t="s">
        <v>218</v>
      </c>
      <c r="C83" s="175" t="s">
        <v>219</v>
      </c>
      <c r="D83" s="176" t="s">
        <v>83</v>
      </c>
      <c r="E83" s="177">
        <v>462</v>
      </c>
      <c r="F83" s="177">
        <v>0</v>
      </c>
      <c r="G83" s="178">
        <f>E83*F83</f>
        <v>0</v>
      </c>
      <c r="O83" s="172">
        <v>2</v>
      </c>
      <c r="AA83" s="139">
        <v>12</v>
      </c>
      <c r="AB83" s="139">
        <v>7</v>
      </c>
      <c r="AC83" s="139">
        <v>66</v>
      </c>
      <c r="AZ83" s="139">
        <v>2</v>
      </c>
      <c r="BA83" s="139">
        <f>IF(AZ83=1,G83,0)</f>
        <v>0</v>
      </c>
      <c r="BB83" s="139">
        <f>IF(AZ83=2,G83,0)</f>
        <v>0</v>
      </c>
      <c r="BC83" s="139">
        <f>IF(AZ83=3,G83,0)</f>
        <v>0</v>
      </c>
      <c r="BD83" s="139">
        <f>IF(AZ83=4,G83,0)</f>
        <v>0</v>
      </c>
      <c r="BE83" s="139">
        <f>IF(AZ83=5,G83,0)</f>
        <v>0</v>
      </c>
      <c r="CZ83" s="139">
        <v>0.001</v>
      </c>
    </row>
    <row r="84" spans="1:104" ht="12.75">
      <c r="A84" s="173">
        <v>67</v>
      </c>
      <c r="B84" s="174" t="s">
        <v>220</v>
      </c>
      <c r="C84" s="175" t="s">
        <v>221</v>
      </c>
      <c r="D84" s="176" t="s">
        <v>83</v>
      </c>
      <c r="E84" s="177">
        <v>103</v>
      </c>
      <c r="F84" s="177">
        <v>0</v>
      </c>
      <c r="G84" s="178">
        <f>E84*F84</f>
        <v>0</v>
      </c>
      <c r="O84" s="172">
        <v>2</v>
      </c>
      <c r="AA84" s="139">
        <v>12</v>
      </c>
      <c r="AB84" s="139">
        <v>7</v>
      </c>
      <c r="AC84" s="139">
        <v>67</v>
      </c>
      <c r="AZ84" s="139">
        <v>2</v>
      </c>
      <c r="BA84" s="139">
        <f>IF(AZ84=1,G84,0)</f>
        <v>0</v>
      </c>
      <c r="BB84" s="139">
        <f>IF(AZ84=2,G84,0)</f>
        <v>0</v>
      </c>
      <c r="BC84" s="139">
        <f>IF(AZ84=3,G84,0)</f>
        <v>0</v>
      </c>
      <c r="BD84" s="139">
        <f>IF(AZ84=4,G84,0)</f>
        <v>0</v>
      </c>
      <c r="BE84" s="139">
        <f>IF(AZ84=5,G84,0)</f>
        <v>0</v>
      </c>
      <c r="CZ84" s="139">
        <v>0.001</v>
      </c>
    </row>
    <row r="85" spans="1:104" ht="12.75">
      <c r="A85" s="173">
        <v>68</v>
      </c>
      <c r="B85" s="174" t="s">
        <v>222</v>
      </c>
      <c r="C85" s="175" t="s">
        <v>223</v>
      </c>
      <c r="D85" s="176" t="s">
        <v>83</v>
      </c>
      <c r="E85" s="177">
        <v>187</v>
      </c>
      <c r="F85" s="177">
        <v>0</v>
      </c>
      <c r="G85" s="178">
        <f>E85*F85</f>
        <v>0</v>
      </c>
      <c r="O85" s="172">
        <v>2</v>
      </c>
      <c r="AA85" s="139">
        <v>12</v>
      </c>
      <c r="AB85" s="139">
        <v>7</v>
      </c>
      <c r="AC85" s="139">
        <v>68</v>
      </c>
      <c r="AZ85" s="139">
        <v>2</v>
      </c>
      <c r="BA85" s="139">
        <f>IF(AZ85=1,G85,0)</f>
        <v>0</v>
      </c>
      <c r="BB85" s="139">
        <f>IF(AZ85=2,G85,0)</f>
        <v>0</v>
      </c>
      <c r="BC85" s="139">
        <f>IF(AZ85=3,G85,0)</f>
        <v>0</v>
      </c>
      <c r="BD85" s="139">
        <f>IF(AZ85=4,G85,0)</f>
        <v>0</v>
      </c>
      <c r="BE85" s="139">
        <f>IF(AZ85=5,G85,0)</f>
        <v>0</v>
      </c>
      <c r="CZ85" s="139">
        <v>0.001</v>
      </c>
    </row>
    <row r="86" spans="1:104" ht="12.75">
      <c r="A86" s="173">
        <v>69</v>
      </c>
      <c r="B86" s="174" t="s">
        <v>224</v>
      </c>
      <c r="C86" s="175" t="s">
        <v>225</v>
      </c>
      <c r="D86" s="176" t="s">
        <v>107</v>
      </c>
      <c r="E86" s="177">
        <v>14.492</v>
      </c>
      <c r="F86" s="177">
        <v>0</v>
      </c>
      <c r="G86" s="178">
        <f>E86*F86</f>
        <v>0</v>
      </c>
      <c r="O86" s="172">
        <v>2</v>
      </c>
      <c r="AA86" s="139">
        <v>12</v>
      </c>
      <c r="AB86" s="139">
        <v>7</v>
      </c>
      <c r="AC86" s="139">
        <v>69</v>
      </c>
      <c r="AZ86" s="139">
        <v>2</v>
      </c>
      <c r="BA86" s="139">
        <f>IF(AZ86=1,G86,0)</f>
        <v>0</v>
      </c>
      <c r="BB86" s="139">
        <f>IF(AZ86=2,G86,0)</f>
        <v>0</v>
      </c>
      <c r="BC86" s="139">
        <f>IF(AZ86=3,G86,0)</f>
        <v>0</v>
      </c>
      <c r="BD86" s="139">
        <f>IF(AZ86=4,G86,0)</f>
        <v>0</v>
      </c>
      <c r="BE86" s="139">
        <f>IF(AZ86=5,G86,0)</f>
        <v>0</v>
      </c>
      <c r="CZ86" s="139">
        <v>0</v>
      </c>
    </row>
    <row r="87" spans="1:57" ht="12.75">
      <c r="A87" s="179"/>
      <c r="B87" s="180" t="s">
        <v>67</v>
      </c>
      <c r="C87" s="181" t="str">
        <f>CONCATENATE(B42," ",C42)</f>
        <v>722 Vnitřní vodovod</v>
      </c>
      <c r="D87" s="179"/>
      <c r="E87" s="182"/>
      <c r="F87" s="182"/>
      <c r="G87" s="183">
        <f>SUM(G42:G86)</f>
        <v>0</v>
      </c>
      <c r="O87" s="172">
        <v>4</v>
      </c>
      <c r="BA87" s="184">
        <f>SUM(BA42:BA86)</f>
        <v>0</v>
      </c>
      <c r="BB87" s="184">
        <f>SUM(BB42:BB86)</f>
        <v>0</v>
      </c>
      <c r="BC87" s="184">
        <f>SUM(BC42:BC86)</f>
        <v>0</v>
      </c>
      <c r="BD87" s="184">
        <f>SUM(BD42:BD86)</f>
        <v>0</v>
      </c>
      <c r="BE87" s="184">
        <f>SUM(BE42:BE86)</f>
        <v>0</v>
      </c>
    </row>
    <row r="88" spans="1:15" ht="12.75">
      <c r="A88" s="165" t="s">
        <v>65</v>
      </c>
      <c r="B88" s="166" t="s">
        <v>226</v>
      </c>
      <c r="C88" s="167" t="s">
        <v>227</v>
      </c>
      <c r="D88" s="168"/>
      <c r="E88" s="169"/>
      <c r="F88" s="169"/>
      <c r="G88" s="170"/>
      <c r="H88" s="171"/>
      <c r="I88" s="171"/>
      <c r="O88" s="172">
        <v>1</v>
      </c>
    </row>
    <row r="89" spans="1:104" ht="12.75">
      <c r="A89" s="173">
        <v>70</v>
      </c>
      <c r="B89" s="174" t="s">
        <v>228</v>
      </c>
      <c r="C89" s="175" t="s">
        <v>229</v>
      </c>
      <c r="D89" s="176" t="s">
        <v>167</v>
      </c>
      <c r="E89" s="177">
        <v>62</v>
      </c>
      <c r="F89" s="177">
        <v>0</v>
      </c>
      <c r="G89" s="178">
        <f>E89*F89</f>
        <v>0</v>
      </c>
      <c r="O89" s="172">
        <v>2</v>
      </c>
      <c r="AA89" s="139">
        <v>12</v>
      </c>
      <c r="AB89" s="139">
        <v>7</v>
      </c>
      <c r="AC89" s="139">
        <v>70</v>
      </c>
      <c r="AZ89" s="139">
        <v>2</v>
      </c>
      <c r="BA89" s="139">
        <f>IF(AZ89=1,G89,0)</f>
        <v>0</v>
      </c>
      <c r="BB89" s="139">
        <f>IF(AZ89=2,G89,0)</f>
        <v>0</v>
      </c>
      <c r="BC89" s="139">
        <f>IF(AZ89=3,G89,0)</f>
        <v>0</v>
      </c>
      <c r="BD89" s="139">
        <f>IF(AZ89=4,G89,0)</f>
        <v>0</v>
      </c>
      <c r="BE89" s="139">
        <f>IF(AZ89=5,G89,0)</f>
        <v>0</v>
      </c>
      <c r="CZ89" s="139">
        <v>0</v>
      </c>
    </row>
    <row r="90" spans="1:104" ht="12.75">
      <c r="A90" s="173">
        <v>71</v>
      </c>
      <c r="B90" s="174" t="s">
        <v>230</v>
      </c>
      <c r="C90" s="175" t="s">
        <v>231</v>
      </c>
      <c r="D90" s="176" t="s">
        <v>167</v>
      </c>
      <c r="E90" s="177">
        <v>62</v>
      </c>
      <c r="F90" s="177">
        <v>0</v>
      </c>
      <c r="G90" s="178">
        <f>E90*F90</f>
        <v>0</v>
      </c>
      <c r="O90" s="172">
        <v>2</v>
      </c>
      <c r="AA90" s="139">
        <v>12</v>
      </c>
      <c r="AB90" s="139">
        <v>7</v>
      </c>
      <c r="AC90" s="139">
        <v>71</v>
      </c>
      <c r="AZ90" s="139">
        <v>2</v>
      </c>
      <c r="BA90" s="139">
        <f>IF(AZ90=1,G90,0)</f>
        <v>0</v>
      </c>
      <c r="BB90" s="139">
        <f>IF(AZ90=2,G90,0)</f>
        <v>0</v>
      </c>
      <c r="BC90" s="139">
        <f>IF(AZ90=3,G90,0)</f>
        <v>0</v>
      </c>
      <c r="BD90" s="139">
        <f>IF(AZ90=4,G90,0)</f>
        <v>0</v>
      </c>
      <c r="BE90" s="139">
        <f>IF(AZ90=5,G90,0)</f>
        <v>0</v>
      </c>
      <c r="CZ90" s="139">
        <v>0</v>
      </c>
    </row>
    <row r="91" spans="1:104" ht="12.75">
      <c r="A91" s="173">
        <v>72</v>
      </c>
      <c r="B91" s="174" t="s">
        <v>232</v>
      </c>
      <c r="C91" s="175" t="s">
        <v>233</v>
      </c>
      <c r="D91" s="176" t="s">
        <v>167</v>
      </c>
      <c r="E91" s="177">
        <v>62</v>
      </c>
      <c r="F91" s="177">
        <v>0</v>
      </c>
      <c r="G91" s="178">
        <f>E91*F91</f>
        <v>0</v>
      </c>
      <c r="O91" s="172">
        <v>2</v>
      </c>
      <c r="AA91" s="139">
        <v>12</v>
      </c>
      <c r="AB91" s="139">
        <v>7</v>
      </c>
      <c r="AC91" s="139">
        <v>72</v>
      </c>
      <c r="AZ91" s="139">
        <v>2</v>
      </c>
      <c r="BA91" s="139">
        <f>IF(AZ91=1,G91,0)</f>
        <v>0</v>
      </c>
      <c r="BB91" s="139">
        <f>IF(AZ91=2,G91,0)</f>
        <v>0</v>
      </c>
      <c r="BC91" s="139">
        <f>IF(AZ91=3,G91,0)</f>
        <v>0</v>
      </c>
      <c r="BD91" s="139">
        <f>IF(AZ91=4,G91,0)</f>
        <v>0</v>
      </c>
      <c r="BE91" s="139">
        <f>IF(AZ91=5,G91,0)</f>
        <v>0</v>
      </c>
      <c r="CZ91" s="139">
        <v>0.00139</v>
      </c>
    </row>
    <row r="92" spans="1:104" ht="12.75">
      <c r="A92" s="173">
        <v>73</v>
      </c>
      <c r="B92" s="174" t="s">
        <v>234</v>
      </c>
      <c r="C92" s="175" t="s">
        <v>235</v>
      </c>
      <c r="D92" s="176" t="s">
        <v>66</v>
      </c>
      <c r="E92" s="177">
        <v>62</v>
      </c>
      <c r="F92" s="177">
        <v>0</v>
      </c>
      <c r="G92" s="178">
        <f>E92*F92</f>
        <v>0</v>
      </c>
      <c r="O92" s="172">
        <v>2</v>
      </c>
      <c r="AA92" s="139">
        <v>12</v>
      </c>
      <c r="AB92" s="139">
        <v>7</v>
      </c>
      <c r="AC92" s="139">
        <v>73</v>
      </c>
      <c r="AZ92" s="139">
        <v>2</v>
      </c>
      <c r="BA92" s="139">
        <f>IF(AZ92=1,G92,0)</f>
        <v>0</v>
      </c>
      <c r="BB92" s="139">
        <f>IF(AZ92=2,G92,0)</f>
        <v>0</v>
      </c>
      <c r="BC92" s="139">
        <f>IF(AZ92=3,G92,0)</f>
        <v>0</v>
      </c>
      <c r="BD92" s="139">
        <f>IF(AZ92=4,G92,0)</f>
        <v>0</v>
      </c>
      <c r="BE92" s="139">
        <f>IF(AZ92=5,G92,0)</f>
        <v>0</v>
      </c>
      <c r="CZ92" s="139">
        <v>0.01</v>
      </c>
    </row>
    <row r="93" spans="1:104" ht="12.75">
      <c r="A93" s="173">
        <v>74</v>
      </c>
      <c r="B93" s="174" t="s">
        <v>236</v>
      </c>
      <c r="C93" s="175" t="s">
        <v>237</v>
      </c>
      <c r="D93" s="176" t="s">
        <v>74</v>
      </c>
      <c r="E93" s="177">
        <v>62</v>
      </c>
      <c r="F93" s="177">
        <v>0</v>
      </c>
      <c r="G93" s="178">
        <f>E93*F93</f>
        <v>0</v>
      </c>
      <c r="O93" s="172">
        <v>2</v>
      </c>
      <c r="AA93" s="139">
        <v>12</v>
      </c>
      <c r="AB93" s="139">
        <v>7</v>
      </c>
      <c r="AC93" s="139">
        <v>74</v>
      </c>
      <c r="AZ93" s="139">
        <v>2</v>
      </c>
      <c r="BA93" s="139">
        <f>IF(AZ93=1,G93,0)</f>
        <v>0</v>
      </c>
      <c r="BB93" s="139">
        <f>IF(AZ93=2,G93,0)</f>
        <v>0</v>
      </c>
      <c r="BC93" s="139">
        <f>IF(AZ93=3,G93,0)</f>
        <v>0</v>
      </c>
      <c r="BD93" s="139">
        <f>IF(AZ93=4,G93,0)</f>
        <v>0</v>
      </c>
      <c r="BE93" s="139">
        <f>IF(AZ93=5,G93,0)</f>
        <v>0</v>
      </c>
      <c r="CZ93" s="139">
        <v>4E-05</v>
      </c>
    </row>
    <row r="94" spans="1:104" ht="12.75">
      <c r="A94" s="173">
        <v>75</v>
      </c>
      <c r="B94" s="174" t="s">
        <v>238</v>
      </c>
      <c r="C94" s="175" t="s">
        <v>239</v>
      </c>
      <c r="D94" s="176" t="s">
        <v>66</v>
      </c>
      <c r="E94" s="177">
        <v>62</v>
      </c>
      <c r="F94" s="177">
        <v>0</v>
      </c>
      <c r="G94" s="178">
        <f>E94*F94</f>
        <v>0</v>
      </c>
      <c r="O94" s="172">
        <v>2</v>
      </c>
      <c r="AA94" s="139">
        <v>12</v>
      </c>
      <c r="AB94" s="139">
        <v>7</v>
      </c>
      <c r="AC94" s="139">
        <v>75</v>
      </c>
      <c r="AZ94" s="139">
        <v>2</v>
      </c>
      <c r="BA94" s="139">
        <f>IF(AZ94=1,G94,0)</f>
        <v>0</v>
      </c>
      <c r="BB94" s="139">
        <f>IF(AZ94=2,G94,0)</f>
        <v>0</v>
      </c>
      <c r="BC94" s="139">
        <f>IF(AZ94=3,G94,0)</f>
        <v>0</v>
      </c>
      <c r="BD94" s="139">
        <f>IF(AZ94=4,G94,0)</f>
        <v>0</v>
      </c>
      <c r="BE94" s="139">
        <f>IF(AZ94=5,G94,0)</f>
        <v>0</v>
      </c>
      <c r="CZ94" s="139">
        <v>0.001</v>
      </c>
    </row>
    <row r="95" spans="1:104" ht="12.75">
      <c r="A95" s="173">
        <v>76</v>
      </c>
      <c r="B95" s="174" t="s">
        <v>240</v>
      </c>
      <c r="C95" s="175" t="s">
        <v>241</v>
      </c>
      <c r="D95" s="176" t="s">
        <v>107</v>
      </c>
      <c r="E95" s="177">
        <v>1.076</v>
      </c>
      <c r="F95" s="177">
        <v>0</v>
      </c>
      <c r="G95" s="178">
        <f>E95*F95</f>
        <v>0</v>
      </c>
      <c r="O95" s="172">
        <v>2</v>
      </c>
      <c r="AA95" s="139">
        <v>12</v>
      </c>
      <c r="AB95" s="139">
        <v>7</v>
      </c>
      <c r="AC95" s="139">
        <v>76</v>
      </c>
      <c r="AZ95" s="139">
        <v>2</v>
      </c>
      <c r="BA95" s="139">
        <f>IF(AZ95=1,G95,0)</f>
        <v>0</v>
      </c>
      <c r="BB95" s="139">
        <f>IF(AZ95=2,G95,0)</f>
        <v>0</v>
      </c>
      <c r="BC95" s="139">
        <f>IF(AZ95=3,G95,0)</f>
        <v>0</v>
      </c>
      <c r="BD95" s="139">
        <f>IF(AZ95=4,G95,0)</f>
        <v>0</v>
      </c>
      <c r="BE95" s="139">
        <f>IF(AZ95=5,G95,0)</f>
        <v>0</v>
      </c>
      <c r="CZ95" s="139">
        <v>0</v>
      </c>
    </row>
    <row r="96" spans="1:57" ht="12.75">
      <c r="A96" s="179"/>
      <c r="B96" s="180" t="s">
        <v>67</v>
      </c>
      <c r="C96" s="181" t="str">
        <f>CONCATENATE(B88," ",C88)</f>
        <v>725 Zařizovací předměty</v>
      </c>
      <c r="D96" s="179"/>
      <c r="E96" s="182"/>
      <c r="F96" s="182"/>
      <c r="G96" s="183">
        <f>SUM(G88:G95)</f>
        <v>0</v>
      </c>
      <c r="O96" s="172">
        <v>4</v>
      </c>
      <c r="BA96" s="184">
        <f>SUM(BA88:BA95)</f>
        <v>0</v>
      </c>
      <c r="BB96" s="184">
        <f>SUM(BB88:BB95)</f>
        <v>0</v>
      </c>
      <c r="BC96" s="184">
        <f>SUM(BC88:BC95)</f>
        <v>0</v>
      </c>
      <c r="BD96" s="184">
        <f>SUM(BD88:BD95)</f>
        <v>0</v>
      </c>
      <c r="BE96" s="184">
        <f>SUM(BE88:BE95)</f>
        <v>0</v>
      </c>
    </row>
    <row r="97" spans="1:15" ht="12.75">
      <c r="A97" s="165" t="s">
        <v>65</v>
      </c>
      <c r="B97" s="166" t="s">
        <v>242</v>
      </c>
      <c r="C97" s="167" t="s">
        <v>243</v>
      </c>
      <c r="D97" s="168"/>
      <c r="E97" s="169"/>
      <c r="F97" s="169"/>
      <c r="G97" s="170"/>
      <c r="H97" s="171"/>
      <c r="I97" s="171"/>
      <c r="O97" s="172">
        <v>1</v>
      </c>
    </row>
    <row r="98" spans="1:104" ht="12.75">
      <c r="A98" s="173">
        <v>77</v>
      </c>
      <c r="B98" s="174" t="s">
        <v>244</v>
      </c>
      <c r="C98" s="175" t="s">
        <v>245</v>
      </c>
      <c r="D98" s="176" t="s">
        <v>246</v>
      </c>
      <c r="E98" s="177">
        <v>282</v>
      </c>
      <c r="F98" s="177">
        <v>0</v>
      </c>
      <c r="G98" s="178">
        <f>E98*F98</f>
        <v>0</v>
      </c>
      <c r="O98" s="172">
        <v>2</v>
      </c>
      <c r="AA98" s="139">
        <v>12</v>
      </c>
      <c r="AB98" s="139">
        <v>7</v>
      </c>
      <c r="AC98" s="139">
        <v>77</v>
      </c>
      <c r="AZ98" s="139">
        <v>2</v>
      </c>
      <c r="BA98" s="139">
        <f>IF(AZ98=1,G98,0)</f>
        <v>0</v>
      </c>
      <c r="BB98" s="139">
        <f>IF(AZ98=2,G98,0)</f>
        <v>0</v>
      </c>
      <c r="BC98" s="139">
        <f>IF(AZ98=3,G98,0)</f>
        <v>0</v>
      </c>
      <c r="BD98" s="139">
        <f>IF(AZ98=4,G98,0)</f>
        <v>0</v>
      </c>
      <c r="BE98" s="139">
        <f>IF(AZ98=5,G98,0)</f>
        <v>0</v>
      </c>
      <c r="CZ98" s="139">
        <v>9E-05</v>
      </c>
    </row>
    <row r="99" spans="1:104" ht="12.75">
      <c r="A99" s="173">
        <v>78</v>
      </c>
      <c r="B99" s="174" t="s">
        <v>247</v>
      </c>
      <c r="C99" s="175" t="s">
        <v>248</v>
      </c>
      <c r="D99" s="176" t="s">
        <v>66</v>
      </c>
      <c r="E99" s="177">
        <v>1</v>
      </c>
      <c r="F99" s="177">
        <v>0</v>
      </c>
      <c r="G99" s="178">
        <f>E99*F99</f>
        <v>0</v>
      </c>
      <c r="O99" s="172">
        <v>2</v>
      </c>
      <c r="AA99" s="139">
        <v>12</v>
      </c>
      <c r="AB99" s="139">
        <v>7</v>
      </c>
      <c r="AC99" s="139">
        <v>78</v>
      </c>
      <c r="AZ99" s="139">
        <v>2</v>
      </c>
      <c r="BA99" s="139">
        <f>IF(AZ99=1,G99,0)</f>
        <v>0</v>
      </c>
      <c r="BB99" s="139">
        <f>IF(AZ99=2,G99,0)</f>
        <v>0</v>
      </c>
      <c r="BC99" s="139">
        <f>IF(AZ99=3,G99,0)</f>
        <v>0</v>
      </c>
      <c r="BD99" s="139">
        <f>IF(AZ99=4,G99,0)</f>
        <v>0</v>
      </c>
      <c r="BE99" s="139">
        <f>IF(AZ99=5,G99,0)</f>
        <v>0</v>
      </c>
      <c r="CZ99" s="139">
        <v>0.001</v>
      </c>
    </row>
    <row r="100" spans="1:104" ht="12.75">
      <c r="A100" s="173">
        <v>79</v>
      </c>
      <c r="B100" s="174" t="s">
        <v>249</v>
      </c>
      <c r="C100" s="175" t="s">
        <v>250</v>
      </c>
      <c r="D100" s="176" t="s">
        <v>66</v>
      </c>
      <c r="E100" s="177">
        <v>1</v>
      </c>
      <c r="F100" s="177">
        <v>0</v>
      </c>
      <c r="G100" s="178">
        <f>E100*F100</f>
        <v>0</v>
      </c>
      <c r="O100" s="172">
        <v>2</v>
      </c>
      <c r="AA100" s="139">
        <v>12</v>
      </c>
      <c r="AB100" s="139">
        <v>7</v>
      </c>
      <c r="AC100" s="139">
        <v>79</v>
      </c>
      <c r="AZ100" s="139">
        <v>2</v>
      </c>
      <c r="BA100" s="139">
        <f>IF(AZ100=1,G100,0)</f>
        <v>0</v>
      </c>
      <c r="BB100" s="139">
        <f>IF(AZ100=2,G100,0)</f>
        <v>0</v>
      </c>
      <c r="BC100" s="139">
        <f>IF(AZ100=3,G100,0)</f>
        <v>0</v>
      </c>
      <c r="BD100" s="139">
        <f>IF(AZ100=4,G100,0)</f>
        <v>0</v>
      </c>
      <c r="BE100" s="139">
        <f>IF(AZ100=5,G100,0)</f>
        <v>0</v>
      </c>
      <c r="CZ100" s="139">
        <v>0.002</v>
      </c>
    </row>
    <row r="101" spans="1:57" ht="12.75">
      <c r="A101" s="179"/>
      <c r="B101" s="180" t="s">
        <v>67</v>
      </c>
      <c r="C101" s="181" t="str">
        <f>CONCATENATE(B97," ",C97)</f>
        <v>767 Konstrukce zámečnické</v>
      </c>
      <c r="D101" s="179"/>
      <c r="E101" s="182"/>
      <c r="F101" s="182"/>
      <c r="G101" s="183">
        <f>SUM(G97:G100)</f>
        <v>0</v>
      </c>
      <c r="O101" s="172">
        <v>4</v>
      </c>
      <c r="BA101" s="184">
        <f>SUM(BA97:BA100)</f>
        <v>0</v>
      </c>
      <c r="BB101" s="184">
        <f>SUM(BB97:BB100)</f>
        <v>0</v>
      </c>
      <c r="BC101" s="184">
        <f>SUM(BC97:BC100)</f>
        <v>0</v>
      </c>
      <c r="BD101" s="184">
        <f>SUM(BD97:BD100)</f>
        <v>0</v>
      </c>
      <c r="BE101" s="184">
        <f>SUM(BE97:BE100)</f>
        <v>0</v>
      </c>
    </row>
    <row r="102" spans="1:15" ht="12.75">
      <c r="A102" s="165" t="s">
        <v>65</v>
      </c>
      <c r="B102" s="166" t="s">
        <v>251</v>
      </c>
      <c r="C102" s="167" t="s">
        <v>252</v>
      </c>
      <c r="D102" s="168"/>
      <c r="E102" s="169"/>
      <c r="F102" s="169"/>
      <c r="G102" s="170"/>
      <c r="H102" s="171"/>
      <c r="I102" s="171"/>
      <c r="O102" s="172">
        <v>1</v>
      </c>
    </row>
    <row r="103" spans="1:104" ht="12.75">
      <c r="A103" s="173">
        <v>80</v>
      </c>
      <c r="B103" s="174" t="s">
        <v>253</v>
      </c>
      <c r="C103" s="175" t="s">
        <v>254</v>
      </c>
      <c r="D103" s="176" t="s">
        <v>88</v>
      </c>
      <c r="E103" s="177">
        <v>67</v>
      </c>
      <c r="F103" s="177">
        <v>0</v>
      </c>
      <c r="G103" s="178">
        <f>E103*F103</f>
        <v>0</v>
      </c>
      <c r="O103" s="172">
        <v>2</v>
      </c>
      <c r="AA103" s="139">
        <v>12</v>
      </c>
      <c r="AB103" s="139">
        <v>7</v>
      </c>
      <c r="AC103" s="139">
        <v>80</v>
      </c>
      <c r="AZ103" s="139">
        <v>2</v>
      </c>
      <c r="BA103" s="139">
        <f>IF(AZ103=1,G103,0)</f>
        <v>0</v>
      </c>
      <c r="BB103" s="139">
        <f>IF(AZ103=2,G103,0)</f>
        <v>0</v>
      </c>
      <c r="BC103" s="139">
        <f>IF(AZ103=3,G103,0)</f>
        <v>0</v>
      </c>
      <c r="BD103" s="139">
        <f>IF(AZ103=4,G103,0)</f>
        <v>0</v>
      </c>
      <c r="BE103" s="139">
        <f>IF(AZ103=5,G103,0)</f>
        <v>0</v>
      </c>
      <c r="CZ103" s="139">
        <v>0</v>
      </c>
    </row>
    <row r="104" spans="1:104" ht="12.75">
      <c r="A104" s="173">
        <v>81</v>
      </c>
      <c r="B104" s="174" t="s">
        <v>255</v>
      </c>
      <c r="C104" s="175" t="s">
        <v>256</v>
      </c>
      <c r="D104" s="176" t="s">
        <v>88</v>
      </c>
      <c r="E104" s="177">
        <v>67</v>
      </c>
      <c r="F104" s="177">
        <v>0</v>
      </c>
      <c r="G104" s="178">
        <f>E104*F104</f>
        <v>0</v>
      </c>
      <c r="O104" s="172">
        <v>2</v>
      </c>
      <c r="AA104" s="139">
        <v>12</v>
      </c>
      <c r="AB104" s="139">
        <v>7</v>
      </c>
      <c r="AC104" s="139">
        <v>81</v>
      </c>
      <c r="AZ104" s="139">
        <v>2</v>
      </c>
      <c r="BA104" s="139">
        <f>IF(AZ104=1,G104,0)</f>
        <v>0</v>
      </c>
      <c r="BB104" s="139">
        <f>IF(AZ104=2,G104,0)</f>
        <v>0</v>
      </c>
      <c r="BC104" s="139">
        <f>IF(AZ104=3,G104,0)</f>
        <v>0</v>
      </c>
      <c r="BD104" s="139">
        <f>IF(AZ104=4,G104,0)</f>
        <v>0</v>
      </c>
      <c r="BE104" s="139">
        <f>IF(AZ104=5,G104,0)</f>
        <v>0</v>
      </c>
      <c r="CZ104" s="139">
        <v>0</v>
      </c>
    </row>
    <row r="105" spans="1:104" ht="12.75">
      <c r="A105" s="173">
        <v>82</v>
      </c>
      <c r="B105" s="174" t="s">
        <v>257</v>
      </c>
      <c r="C105" s="175" t="s">
        <v>258</v>
      </c>
      <c r="D105" s="176" t="s">
        <v>88</v>
      </c>
      <c r="E105" s="177">
        <v>67</v>
      </c>
      <c r="F105" s="177">
        <v>0</v>
      </c>
      <c r="G105" s="178">
        <f>E105*F105</f>
        <v>0</v>
      </c>
      <c r="O105" s="172">
        <v>2</v>
      </c>
      <c r="AA105" s="139">
        <v>12</v>
      </c>
      <c r="AB105" s="139">
        <v>7</v>
      </c>
      <c r="AC105" s="139">
        <v>82</v>
      </c>
      <c r="AZ105" s="139">
        <v>2</v>
      </c>
      <c r="BA105" s="139">
        <f>IF(AZ105=1,G105,0)</f>
        <v>0</v>
      </c>
      <c r="BB105" s="139">
        <f>IF(AZ105=2,G105,0)</f>
        <v>0</v>
      </c>
      <c r="BC105" s="139">
        <f>IF(AZ105=3,G105,0)</f>
        <v>0</v>
      </c>
      <c r="BD105" s="139">
        <f>IF(AZ105=4,G105,0)</f>
        <v>0</v>
      </c>
      <c r="BE105" s="139">
        <f>IF(AZ105=5,G105,0)</f>
        <v>0</v>
      </c>
      <c r="CZ105" s="139">
        <v>0</v>
      </c>
    </row>
    <row r="106" spans="1:104" ht="12.75">
      <c r="A106" s="173">
        <v>83</v>
      </c>
      <c r="B106" s="174" t="s">
        <v>259</v>
      </c>
      <c r="C106" s="175" t="s">
        <v>260</v>
      </c>
      <c r="D106" s="176" t="s">
        <v>88</v>
      </c>
      <c r="E106" s="177">
        <v>67</v>
      </c>
      <c r="F106" s="177">
        <v>0</v>
      </c>
      <c r="G106" s="178">
        <f>E106*F106</f>
        <v>0</v>
      </c>
      <c r="O106" s="172">
        <v>2</v>
      </c>
      <c r="AA106" s="139">
        <v>12</v>
      </c>
      <c r="AB106" s="139">
        <v>7</v>
      </c>
      <c r="AC106" s="139">
        <v>83</v>
      </c>
      <c r="AZ106" s="139">
        <v>2</v>
      </c>
      <c r="BA106" s="139">
        <f>IF(AZ106=1,G106,0)</f>
        <v>0</v>
      </c>
      <c r="BB106" s="139">
        <f>IF(AZ106=2,G106,0)</f>
        <v>0</v>
      </c>
      <c r="BC106" s="139">
        <f>IF(AZ106=3,G106,0)</f>
        <v>0</v>
      </c>
      <c r="BD106" s="139">
        <f>IF(AZ106=4,G106,0)</f>
        <v>0</v>
      </c>
      <c r="BE106" s="139">
        <f>IF(AZ106=5,G106,0)</f>
        <v>0</v>
      </c>
      <c r="CZ106" s="139">
        <v>0.01</v>
      </c>
    </row>
    <row r="107" spans="1:57" ht="12.75">
      <c r="A107" s="179"/>
      <c r="B107" s="180" t="s">
        <v>67</v>
      </c>
      <c r="C107" s="181" t="str">
        <f>CONCATENATE(B102," ",C102)</f>
        <v>781 Obklady keramické</v>
      </c>
      <c r="D107" s="179"/>
      <c r="E107" s="182"/>
      <c r="F107" s="182"/>
      <c r="G107" s="183">
        <f>SUM(G102:G106)</f>
        <v>0</v>
      </c>
      <c r="O107" s="172">
        <v>4</v>
      </c>
      <c r="BA107" s="184">
        <f>SUM(BA102:BA106)</f>
        <v>0</v>
      </c>
      <c r="BB107" s="184">
        <f>SUM(BB102:BB106)</f>
        <v>0</v>
      </c>
      <c r="BC107" s="184">
        <f>SUM(BC102:BC106)</f>
        <v>0</v>
      </c>
      <c r="BD107" s="184">
        <f>SUM(BD102:BD106)</f>
        <v>0</v>
      </c>
      <c r="BE107" s="184">
        <f>SUM(BE102:BE106)</f>
        <v>0</v>
      </c>
    </row>
    <row r="108" spans="1:15" ht="12.75">
      <c r="A108" s="165" t="s">
        <v>65</v>
      </c>
      <c r="B108" s="166" t="s">
        <v>261</v>
      </c>
      <c r="C108" s="167" t="s">
        <v>262</v>
      </c>
      <c r="D108" s="168"/>
      <c r="E108" s="169"/>
      <c r="F108" s="169"/>
      <c r="G108" s="170"/>
      <c r="H108" s="171"/>
      <c r="I108" s="171"/>
      <c r="O108" s="172">
        <v>1</v>
      </c>
    </row>
    <row r="109" spans="1:104" ht="12.75">
      <c r="A109" s="173">
        <v>84</v>
      </c>
      <c r="B109" s="174" t="s">
        <v>263</v>
      </c>
      <c r="C109" s="175" t="s">
        <v>264</v>
      </c>
      <c r="D109" s="176" t="s">
        <v>88</v>
      </c>
      <c r="E109" s="177">
        <v>1050</v>
      </c>
      <c r="F109" s="177">
        <v>0</v>
      </c>
      <c r="G109" s="178">
        <f>E109*F109</f>
        <v>0</v>
      </c>
      <c r="O109" s="172">
        <v>2</v>
      </c>
      <c r="AA109" s="139">
        <v>12</v>
      </c>
      <c r="AB109" s="139">
        <v>7</v>
      </c>
      <c r="AC109" s="139">
        <v>84</v>
      </c>
      <c r="AZ109" s="139">
        <v>2</v>
      </c>
      <c r="BA109" s="139">
        <f>IF(AZ109=1,G109,0)</f>
        <v>0</v>
      </c>
      <c r="BB109" s="139">
        <f>IF(AZ109=2,G109,0)</f>
        <v>0</v>
      </c>
      <c r="BC109" s="139">
        <f>IF(AZ109=3,G109,0)</f>
        <v>0</v>
      </c>
      <c r="BD109" s="139">
        <f>IF(AZ109=4,G109,0)</f>
        <v>0</v>
      </c>
      <c r="BE109" s="139">
        <f>IF(AZ109=5,G109,0)</f>
        <v>0</v>
      </c>
      <c r="CZ109" s="139">
        <v>7E-05</v>
      </c>
    </row>
    <row r="110" spans="1:104" ht="12.75">
      <c r="A110" s="173">
        <v>85</v>
      </c>
      <c r="B110" s="174" t="s">
        <v>265</v>
      </c>
      <c r="C110" s="175" t="s">
        <v>266</v>
      </c>
      <c r="D110" s="176" t="s">
        <v>88</v>
      </c>
      <c r="E110" s="177">
        <v>1050</v>
      </c>
      <c r="F110" s="177">
        <v>0</v>
      </c>
      <c r="G110" s="178">
        <f>E110*F110</f>
        <v>0</v>
      </c>
      <c r="O110" s="172">
        <v>2</v>
      </c>
      <c r="AA110" s="139">
        <v>12</v>
      </c>
      <c r="AB110" s="139">
        <v>7</v>
      </c>
      <c r="AC110" s="139">
        <v>85</v>
      </c>
      <c r="AZ110" s="139">
        <v>2</v>
      </c>
      <c r="BA110" s="139">
        <f>IF(AZ110=1,G110,0)</f>
        <v>0</v>
      </c>
      <c r="BB110" s="139">
        <f>IF(AZ110=2,G110,0)</f>
        <v>0</v>
      </c>
      <c r="BC110" s="139">
        <f>IF(AZ110=3,G110,0)</f>
        <v>0</v>
      </c>
      <c r="BD110" s="139">
        <f>IF(AZ110=4,G110,0)</f>
        <v>0</v>
      </c>
      <c r="BE110" s="139">
        <f>IF(AZ110=5,G110,0)</f>
        <v>0</v>
      </c>
      <c r="CZ110" s="139">
        <v>0.00016</v>
      </c>
    </row>
    <row r="111" spans="1:57" ht="12.75">
      <c r="A111" s="179"/>
      <c r="B111" s="180" t="s">
        <v>67</v>
      </c>
      <c r="C111" s="181" t="str">
        <f>CONCATENATE(B108," ",C108)</f>
        <v>784 Malby</v>
      </c>
      <c r="D111" s="179"/>
      <c r="E111" s="182"/>
      <c r="F111" s="182"/>
      <c r="G111" s="183">
        <f>SUM(G108:G110)</f>
        <v>0</v>
      </c>
      <c r="O111" s="172">
        <v>4</v>
      </c>
      <c r="BA111" s="184">
        <f>SUM(BA108:BA110)</f>
        <v>0</v>
      </c>
      <c r="BB111" s="184">
        <f>SUM(BB108:BB110)</f>
        <v>0</v>
      </c>
      <c r="BC111" s="184">
        <f>SUM(BC108:BC110)</f>
        <v>0</v>
      </c>
      <c r="BD111" s="184">
        <f>SUM(BD108:BD110)</f>
        <v>0</v>
      </c>
      <c r="BE111" s="184">
        <f>SUM(BE108:BE110)</f>
        <v>0</v>
      </c>
    </row>
    <row r="112" spans="1:7" ht="12.75">
      <c r="A112" s="140"/>
      <c r="B112" s="140"/>
      <c r="C112" s="140"/>
      <c r="D112" s="140"/>
      <c r="E112" s="140"/>
      <c r="F112" s="140"/>
      <c r="G112" s="140"/>
    </row>
    <row r="113" ht="12.75">
      <c r="E113" s="139"/>
    </row>
    <row r="114" ht="12.75">
      <c r="E114" s="139"/>
    </row>
    <row r="115" ht="12.75">
      <c r="E115" s="139"/>
    </row>
    <row r="116" ht="12.75">
      <c r="E116" s="139"/>
    </row>
    <row r="117" ht="12.75">
      <c r="E117" s="139"/>
    </row>
    <row r="118" ht="12.75">
      <c r="E118" s="139"/>
    </row>
    <row r="119" ht="12.75">
      <c r="E119" s="139"/>
    </row>
    <row r="120" ht="12.75">
      <c r="E120" s="139"/>
    </row>
    <row r="121" ht="12.75">
      <c r="E121" s="139"/>
    </row>
    <row r="122" ht="12.75">
      <c r="E122" s="139"/>
    </row>
    <row r="123" ht="12.75">
      <c r="E123" s="139"/>
    </row>
    <row r="124" ht="12.75">
      <c r="E124" s="139"/>
    </row>
    <row r="125" ht="12.75">
      <c r="E125" s="139"/>
    </row>
    <row r="126" ht="12.75">
      <c r="E126" s="139"/>
    </row>
    <row r="127" ht="12.75">
      <c r="E127" s="139"/>
    </row>
    <row r="128" ht="12.75">
      <c r="E128" s="139"/>
    </row>
    <row r="129" ht="12.75">
      <c r="E129" s="139"/>
    </row>
    <row r="130" ht="12.75">
      <c r="E130" s="139"/>
    </row>
    <row r="131" ht="12.75">
      <c r="E131" s="139"/>
    </row>
    <row r="132" ht="12.75">
      <c r="E132" s="139"/>
    </row>
    <row r="133" ht="12.75">
      <c r="E133" s="139"/>
    </row>
    <row r="134" ht="12.75">
      <c r="E134" s="139"/>
    </row>
    <row r="135" spans="1:7" ht="12.75">
      <c r="A135" s="185"/>
      <c r="B135" s="185"/>
      <c r="C135" s="185"/>
      <c r="D135" s="185"/>
      <c r="E135" s="185"/>
      <c r="F135" s="185"/>
      <c r="G135" s="185"/>
    </row>
    <row r="136" spans="1:7" ht="12.75">
      <c r="A136" s="185"/>
      <c r="B136" s="185"/>
      <c r="C136" s="185"/>
      <c r="D136" s="185"/>
      <c r="E136" s="185"/>
      <c r="F136" s="185"/>
      <c r="G136" s="185"/>
    </row>
    <row r="137" spans="1:7" ht="12.75">
      <c r="A137" s="185"/>
      <c r="B137" s="185"/>
      <c r="C137" s="185"/>
      <c r="D137" s="185"/>
      <c r="E137" s="185"/>
      <c r="F137" s="185"/>
      <c r="G137" s="185"/>
    </row>
    <row r="138" spans="1:7" ht="12.75">
      <c r="A138" s="185"/>
      <c r="B138" s="185"/>
      <c r="C138" s="185"/>
      <c r="D138" s="185"/>
      <c r="E138" s="185"/>
      <c r="F138" s="185"/>
      <c r="G138" s="185"/>
    </row>
    <row r="139" ht="12.75">
      <c r="E139" s="139"/>
    </row>
    <row r="140" ht="12.75">
      <c r="E140" s="139"/>
    </row>
    <row r="141" ht="12.75">
      <c r="E141" s="139"/>
    </row>
    <row r="142" ht="12.75">
      <c r="E142" s="139"/>
    </row>
    <row r="143" ht="12.75">
      <c r="E143" s="139"/>
    </row>
    <row r="144" ht="12.75">
      <c r="E144" s="139"/>
    </row>
    <row r="145" ht="12.75">
      <c r="E145" s="139"/>
    </row>
    <row r="146" ht="12.75">
      <c r="E146" s="139"/>
    </row>
    <row r="147" ht="12.75">
      <c r="E147" s="139"/>
    </row>
    <row r="148" ht="12.75">
      <c r="E148" s="139"/>
    </row>
    <row r="149" ht="12.75">
      <c r="E149" s="139"/>
    </row>
    <row r="150" ht="12.75">
      <c r="E150" s="139"/>
    </row>
    <row r="151" ht="12.75">
      <c r="E151" s="139"/>
    </row>
    <row r="152" ht="12.75">
      <c r="E152" s="139"/>
    </row>
    <row r="153" ht="12.75">
      <c r="E153" s="139"/>
    </row>
    <row r="154" ht="12.75">
      <c r="E154" s="139"/>
    </row>
    <row r="155" ht="12.75">
      <c r="E155" s="139"/>
    </row>
    <row r="156" ht="12.75">
      <c r="E156" s="139"/>
    </row>
    <row r="157" ht="12.75">
      <c r="E157" s="139"/>
    </row>
    <row r="158" ht="12.75">
      <c r="E158" s="139"/>
    </row>
    <row r="159" ht="12.75">
      <c r="E159" s="139"/>
    </row>
    <row r="160" ht="12.75">
      <c r="E160" s="139"/>
    </row>
    <row r="161" ht="12.75">
      <c r="E161" s="139"/>
    </row>
    <row r="162" ht="12.75">
      <c r="E162" s="139"/>
    </row>
    <row r="163" ht="12.75">
      <c r="E163" s="139"/>
    </row>
    <row r="164" ht="12.75">
      <c r="E164" s="139"/>
    </row>
    <row r="165" ht="12.75">
      <c r="E165" s="139"/>
    </row>
    <row r="166" ht="12.75">
      <c r="E166" s="139"/>
    </row>
    <row r="167" ht="12.75">
      <c r="E167" s="139"/>
    </row>
    <row r="168" ht="12.75">
      <c r="E168" s="139"/>
    </row>
    <row r="169" ht="12.75">
      <c r="E169" s="139"/>
    </row>
    <row r="170" spans="1:2" ht="12.75">
      <c r="A170" s="186"/>
      <c r="B170" s="186"/>
    </row>
    <row r="171" spans="1:7" ht="12.75">
      <c r="A171" s="185"/>
      <c r="B171" s="185"/>
      <c r="C171" s="188"/>
      <c r="D171" s="188"/>
      <c r="E171" s="189"/>
      <c r="F171" s="188"/>
      <c r="G171" s="190"/>
    </row>
    <row r="172" spans="1:7" ht="12.75">
      <c r="A172" s="191"/>
      <c r="B172" s="191"/>
      <c r="C172" s="185"/>
      <c r="D172" s="185"/>
      <c r="E172" s="192"/>
      <c r="F172" s="185"/>
      <c r="G172" s="185"/>
    </row>
    <row r="173" spans="1:7" ht="12.75">
      <c r="A173" s="185"/>
      <c r="B173" s="185"/>
      <c r="C173" s="185"/>
      <c r="D173" s="185"/>
      <c r="E173" s="192"/>
      <c r="F173" s="185"/>
      <c r="G173" s="185"/>
    </row>
    <row r="174" spans="1:7" ht="12.75">
      <c r="A174" s="185"/>
      <c r="B174" s="185"/>
      <c r="C174" s="185"/>
      <c r="D174" s="185"/>
      <c r="E174" s="192"/>
      <c r="F174" s="185"/>
      <c r="G174" s="185"/>
    </row>
    <row r="175" spans="1:7" ht="12.75">
      <c r="A175" s="185"/>
      <c r="B175" s="185"/>
      <c r="C175" s="185"/>
      <c r="D175" s="185"/>
      <c r="E175" s="192"/>
      <c r="F175" s="185"/>
      <c r="G175" s="185"/>
    </row>
    <row r="176" spans="1:7" ht="12.75">
      <c r="A176" s="185"/>
      <c r="B176" s="185"/>
      <c r="C176" s="185"/>
      <c r="D176" s="185"/>
      <c r="E176" s="192"/>
      <c r="F176" s="185"/>
      <c r="G176" s="185"/>
    </row>
    <row r="177" spans="1:7" ht="12.75">
      <c r="A177" s="185"/>
      <c r="B177" s="185"/>
      <c r="C177" s="185"/>
      <c r="D177" s="185"/>
      <c r="E177" s="192"/>
      <c r="F177" s="185"/>
      <c r="G177" s="185"/>
    </row>
    <row r="178" spans="1:7" ht="12.75">
      <c r="A178" s="185"/>
      <c r="B178" s="185"/>
      <c r="C178" s="185"/>
      <c r="D178" s="185"/>
      <c r="E178" s="192"/>
      <c r="F178" s="185"/>
      <c r="G178" s="185"/>
    </row>
    <row r="179" spans="1:7" ht="12.75">
      <c r="A179" s="185"/>
      <c r="B179" s="185"/>
      <c r="C179" s="185"/>
      <c r="D179" s="185"/>
      <c r="E179" s="192"/>
      <c r="F179" s="185"/>
      <c r="G179" s="185"/>
    </row>
    <row r="180" spans="1:7" ht="12.75">
      <c r="A180" s="185"/>
      <c r="B180" s="185"/>
      <c r="C180" s="185"/>
      <c r="D180" s="185"/>
      <c r="E180" s="192"/>
      <c r="F180" s="185"/>
      <c r="G180" s="185"/>
    </row>
    <row r="181" spans="1:7" ht="12.75">
      <c r="A181" s="185"/>
      <c r="B181" s="185"/>
      <c r="C181" s="185"/>
      <c r="D181" s="185"/>
      <c r="E181" s="192"/>
      <c r="F181" s="185"/>
      <c r="G181" s="185"/>
    </row>
    <row r="182" spans="1:7" ht="12.75">
      <c r="A182" s="185"/>
      <c r="B182" s="185"/>
      <c r="C182" s="185"/>
      <c r="D182" s="185"/>
      <c r="E182" s="192"/>
      <c r="F182" s="185"/>
      <c r="G182" s="185"/>
    </row>
    <row r="183" spans="1:7" ht="12.75">
      <c r="A183" s="185"/>
      <c r="B183" s="185"/>
      <c r="C183" s="185"/>
      <c r="D183" s="185"/>
      <c r="E183" s="192"/>
      <c r="F183" s="185"/>
      <c r="G183" s="185"/>
    </row>
    <row r="184" spans="1:7" ht="12.75">
      <c r="A184" s="185"/>
      <c r="B184" s="185"/>
      <c r="C184" s="185"/>
      <c r="D184" s="185"/>
      <c r="E184" s="192"/>
      <c r="F184" s="185"/>
      <c r="G184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Fanda</dc:creator>
  <cp:keywords/>
  <dc:description/>
  <cp:lastModifiedBy>Fanda</cp:lastModifiedBy>
  <dcterms:created xsi:type="dcterms:W3CDTF">2018-01-28T07:12:31Z</dcterms:created>
  <dcterms:modified xsi:type="dcterms:W3CDTF">2018-01-28T07:13:30Z</dcterms:modified>
  <cp:category/>
  <cp:version/>
  <cp:contentType/>
  <cp:contentStatus/>
</cp:coreProperties>
</file>