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<sst xmlns="http://schemas.openxmlformats.org/spreadsheetml/2006/main" count="433" uniqueCount="239">
  <si>
    <t>Soupis objektů s DPH</t>
  </si>
  <si>
    <t>Stavba:17-025 - Oprava lávky LB - 073 u krajského úřadu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</si>
  <si>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</si>
  <si>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</si>
  <si>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</si>
  <si>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</si>
  <si>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</si>
  <si>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</si>
  <si>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</si>
  <si>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</si>
  <si>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</si>
  <si>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</si>
  <si>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</si>
  <si>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</si>
  <si>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RAL Projekt s.r.o.</t>
  </si>
  <si>
    <t>Příloha k formuláři pro ocenění nabídky</t>
  </si>
  <si>
    <t>Stavba :</t>
  </si>
  <si>
    <t>číslo a název SO:</t>
  </si>
  <si>
    <t>číslo a název rozpočtu:</t>
  </si>
  <si>
    <t>17-025</t>
  </si>
  <si>
    <t>Oprava lávky LB - 073 u krajského úřadu</t>
  </si>
  <si>
    <t>SO 001</t>
  </si>
  <si>
    <t>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</si>
  <si>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</si>
  <si>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</si>
  <si>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</si>
  <si>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</si>
  <si>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</si>
  <si>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</si>
  <si>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</si>
  <si>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</si>
  <si>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</si>
  <si>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</si>
  <si>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</si>
  <si>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</si>
  <si>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</si>
  <si>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</si>
  <si>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</si>
  <si>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</si>
  <si>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</si>
  <si>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</si>
  <si>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</si>
  <si>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</si>
  <si>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</si>
  <si>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02710</t>
  </si>
  <si>
    <t/>
  </si>
  <si>
    <t>POMOC PRÁCE ZŘÍZ NEBO ZAJIŠŤ OBJÍŽĎKY A PŘÍSTUP CESTY
Dočasné staveništní komunikace, vč. lávek přes výkopy provizorní přístupy k nemovitostem, včetně vyznačení, ohrazení a osvětlení ochrana přejezdy přes staveništní rozvody.</t>
  </si>
  <si>
    <t xml:space="preserve">KPL       </t>
  </si>
  <si>
    <t>1=1.000 [A]</t>
  </si>
  <si>
    <t>zahrnuje veškeré náklady spojené s objednatelem požadovanými zařízeními</t>
  </si>
  <si>
    <t>02720</t>
  </si>
  <si>
    <t>POMOC PRÁCE ZŘÍZ NEBO ZAJIŠŤ REGULACI A OCHRANU DOPRAVY
Zahrnuje kompletní dopravně inženýrská opatření v průběhu celé stavby (dle
schváleného plánu ZOV a vyjádření DI PČR, který si zpracuje a zajistí zhotovitel
stavby), zahrnuje osazení, údržbu během stavby, přesuny a odvoz provizorního
dopravního značení. Zahrnuje dočasné dopravní značení, semafory, dopravní
zařízení (např citybloky, provizorní betonová a ocelová svodidla, ochranná
zábradlí, světelné výstražné zařízení atd.) oplocení a všechny související práce po
dobu trvání stavby. Součástí položky je i údržba a péče o dopravně inženýrská
opatření v průběhu celé stavby a zpracování plánu ZOV vč, jeho projednání.</t>
  </si>
  <si>
    <t>02730</t>
  </si>
  <si>
    <t>POMOC PRÁCE ZŘÍZ NEBO ZAJIŠŤ OCHRANU INŽENÝRSKÝCH SÍTÍ
Práce v ochranném pásmu stáv. IS - dočasná opatření po dobu stavby, vytyčení a vyznačení tras a ochranných pásem náklady na ztížené práce v ochranném pásmu IS, komunikace se správcem, náklady spojené s dodržením vydaných požadvků, vyjádření a stanovisek jednotlivých dotčených správců IS.</t>
  </si>
  <si>
    <t>02822</t>
  </si>
  <si>
    <t>PRŮZKUMNÉ PRÁCE ARCHEOLOGICKÉ V PODZEMÍ</t>
  </si>
  <si>
    <t>zahrnuje veškeré náklady spojené s objednatelem požadovanými pracemi</t>
  </si>
  <si>
    <t>02910</t>
  </si>
  <si>
    <t>OSTATNÍ POŽADAVKY - ZEMĚMĚŘIČSKÁ MĚŘENÍ</t>
  </si>
  <si>
    <t>zahrnuje veškeré náklady spojené s objednatelem požadovanými pracemi, 
- pro stanovení orientační investorské ceny určete jednotkovou cenu jako 1% odhadované ceny stavby</t>
  </si>
  <si>
    <t>02940</t>
  </si>
  <si>
    <t xml:space="preserve">OSTATNÍ POŽADAVKY - VYPRACOVÁNÍ DOKUMENTACE
Plán BOZP vč. oznámení o zahájení stavebních prací Oblastnímu inspektorátu práce ve smyslu Přílohy č. 6 k nařízení vlády č. 591/2006 Sb., zhodnocení zásad bezpečnosti práce na staveništi, zásad organizace výstavby. </t>
  </si>
  <si>
    <t>029412</t>
  </si>
  <si>
    <t>OSTATNÍ POŽADAVKY - VYPRACOVÁNÍ MOSTNÍHO LISTU
ML</t>
  </si>
  <si>
    <t xml:space="preserve">KUS       </t>
  </si>
  <si>
    <t>02943</t>
  </si>
  <si>
    <t>OSTATNÍ POŽADAVKY - VYPRACOVÁNÍ RDS</t>
  </si>
  <si>
    <t>02944</t>
  </si>
  <si>
    <t>OSTAT POŽADAVKY - DOKUMENTACE SKUTEČ PROVEDENÍ V DIGIT FORMĚ
DSPS</t>
  </si>
  <si>
    <t>02950</t>
  </si>
  <si>
    <t>a</t>
  </si>
  <si>
    <t>OSTATNÍ POŽADAVKY - POSUDKY, KONTROLY, REVIZNÍ ZPRÁVY
havarijní a povodńový plán, včetně schválení příslušnými orgány státní správy</t>
  </si>
  <si>
    <t>b</t>
  </si>
  <si>
    <t>OSTATNÍ POŽADAVKY - POSUDKY, KONTROLY, REVIZNÍ ZPRÁVY
Monitoring - pasport a fotodokumentace stávajícího stavu okolních objektů a staveb před
zahájením prací a po dokončení prací.</t>
  </si>
  <si>
    <t>02953</t>
  </si>
  <si>
    <t>OSTATNÍ POŽADAVKY - HLAVNÍ MOSTNÍ PROHLÍDKA
1.HPM</t>
  </si>
  <si>
    <t>položka zahrnuje :
- úkony dle ČSN 73 6221
- provedení hlavní mostní prohlídky oprávněnou fyzickou nebo právnickou osobou
- vyhotovení záznamu (protokolu), který jednoznačně definuje stav mostu</t>
  </si>
  <si>
    <t>02991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</si>
  <si>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</si>
  <si>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</si>
  <si>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</si>
  <si>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
Kompletní zařízení staveniště pro celou stavbu, včetně zajištění potřebných povolení a rozhodnutí. Položka zahrnuje náklady spojené s: oplocení a ohrazení staveniště, prostory pro skladování a manipulaci, osvětlení, prostoru pracoviště,
taveništní přípojky, zajištění dodávky elektrické energie, rozvody médií po stavbě, zajištění případných odstávek a náhradního zásobování po dobu odstávky, kancelářské plochy pro potřeby zhotovitele, echnického dozoru stavby a zástupců investora, sociální zařízení, zajištění skladovacích ploch a prostor pro potřeby stavby, čerpání vody, poplatky a náklady spojené se záborem veřejného prostranství, poplatky a náklady za spotřebované energie a zásobování, zajištění
údržby,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</si>
  <si>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</si>
  <si>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R02900</t>
  </si>
  <si>
    <t>OSTATNÍ POŽADAVKY - BEZPEČNOSTNÍ POŽADAVKY - OSTRAHA
Komplexní ostrahu a zabezpečení staveniště, včetně osvětlení staveniště,
výstražných cedulí, výstražných světel.</t>
  </si>
  <si>
    <t xml:space="preserve">KČ        </t>
  </si>
  <si>
    <t>OSTATNÍ POŽADAVKY
Ostatní náklady vyplývající ze zpracovaného plánu BOZP a v rozpočtu samostatně nevyčíslené a vyplývající z
Nařízení vlády č. 591/2006 Sb.o bližších minimálních požadavcích na bezpečnost a ochranu zdraví při práci na staveništích ve znění pozdějších předpisů a ostatních bezpečnostních předpisů a ČSN, např.:
ochranné pomůcky osob pohybujících se v prostoru staveniště
při provozu a používání strojů, nářadí a technických zařízení
při pracích spojené s prováděním a demontáží bednění, zajištění bezpečnostních
opatření ve spojení s prací ve výšce nebo pod zemí (ve výkopech)
při pracích v místech s nebezpečím výbuchu, zasypání, otravy, utonutí, pádu z
výšky, apod.
při bouracích a demoličních pracích
při pracích nad vodou nebo v její těsné blízkosti
požární ochrana staveb</t>
  </si>
  <si>
    <t>C e l k e m</t>
  </si>
  <si>
    <t>SO 201</t>
  </si>
  <si>
    <t>Oprava lávky</t>
  </si>
  <si>
    <t>Zemní práce</t>
  </si>
  <si>
    <t>11090</t>
  </si>
  <si>
    <t>VŠEOBECNÉ VYKLIZENÍ OSTATNÍCH PLOCH</t>
  </si>
  <si>
    <t xml:space="preserve">M2        </t>
  </si>
  <si>
    <t>20.0=20.000 [A]</t>
  </si>
  <si>
    <t>zahrnuje odstranění všech překážek pro uskutečnění stavby</t>
  </si>
  <si>
    <t>113486</t>
  </si>
  <si>
    <t>ODSTRANĚNÍ KRYTU ZPEVNĚNÝCH PLOCH Z DLAŽDIC VČETNĚ PODKLADU, ODVOZ DO 12KM
včetně odvozu a skládkovného</t>
  </si>
  <si>
    <t xml:space="preserve">M3        </t>
  </si>
  <si>
    <t>plochy odečteny z půdorysu
(12.0051+5.7992)*0.3=5.341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</si>
  <si>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</si>
  <si>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113514</t>
  </si>
  <si>
    <t>ODSTRANĚNÍ ZÁHONOVÝCH OBRUBNÍKŮ, ODVOZ DO 5KM
včetně odvozu a skládkovného</t>
  </si>
  <si>
    <t xml:space="preserve">M         </t>
  </si>
  <si>
    <t>na levobřežním předpolí
1.70+1.40+2.0+2.0+0.70+0.70+0.60+1.70=10.800 [A]</t>
  </si>
  <si>
    <t>131736</t>
  </si>
  <si>
    <t>HLOUBENÍ JAM ZAPAŽ I NEPAŽ TŘ. I, ODVOZ DO 12KM
včetně odvozu a skládkovného</t>
  </si>
  <si>
    <t>za opěrami 1.1*1.5*3.0+1.1*1.5*2.80=9.570 [A]
pro gabiony 2*2.4*1.2*1.4=8.064 [B]
pro bet.patky na osazení zábr.sloupků mimo lávku 
8*0.25*0.25*0.8=0.400 [C]
Celkem: A+B+C=18.034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</si>
  <si>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</si>
  <si>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18214</t>
  </si>
  <si>
    <t>ÚPRAVA POVRCHŮ SROVNÁNÍM ÚZEMÍ V TL DO 0,25M</t>
  </si>
  <si>
    <t>položka zahrnuje srovnání výškových rozdílů terénu</t>
  </si>
  <si>
    <t>18220</t>
  </si>
  <si>
    <t>ROZPROSTŘENÍ ORNICE VE SVAHU</t>
  </si>
  <si>
    <t>20.0*0.10=2.000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</si>
  <si>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</si>
  <si>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</si>
  <si>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</si>
  <si>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20=20.000 [A]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</si>
  <si>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</si>
  <si>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</si>
  <si>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</si>
  <si>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
včetně obsypu ŠD a podkladního betonu</t>
  </si>
  <si>
    <t>6.3+3.5=9.800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</si>
  <si>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</si>
  <si>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261512</t>
  </si>
  <si>
    <t>VRTY PRO KOTVENÍ A INJEKTÁŽ TŘ V NA POVRCHU D DO 16MM</t>
  </si>
  <si>
    <t>kotvení zábradlí do betonových patek
8*4*0.2=6.400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</si>
  <si>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</si>
  <si>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261513</t>
  </si>
  <si>
    <t>VRTY PRO KOTVENÍ A INJEKTÁŽ TŘ V NA POVRCHU D DO 25MM
pro kotevní trny úložných prahů</t>
  </si>
  <si>
    <t>2*2*(6*0.3)=7.200 [A]</t>
  </si>
  <si>
    <t>Svislé konstrukce</t>
  </si>
  <si>
    <t>327325</t>
  </si>
  <si>
    <t>ZDI OPĚRNÉ, ZÁRUBNÍ, NÁBŘEŽNÍ ZE ŽELEZOVÉHO BETONU DO C30/37 (B37)
železobetonové úložné prahy u betonu C30/37-XC4+XD3+XF4</t>
  </si>
  <si>
    <t>plochy jsou odečteny z příčných řezů
úložný práh 2*(0.3166*2.36)=1.494 [A]
závěrné zídky (0.1187+0.1409)*2.36=0.613 [B]
podložiskové bloky 8*(0.0286*0.29)=0.066 [C]
Celkem: A+B+C=2.173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</si>
  <si>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</si>
  <si>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</si>
  <si>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10505, B500B
odhad stupně vyztužení, včetně kotevních trnů</t>
  </si>
  <si>
    <t xml:space="preserve">T         </t>
  </si>
  <si>
    <t>plochy jsou odečteny z příčných řezů
úložný práh (2*(0.3166*2.36))*0.035*7850/1000=0.411 [A]
závěrné zídky ((0.1187+0.1409)*2.36)*0.035*7850/1000=0.168 [B]
podložiskové bloky (8*(0.0286*0.29))*0.035*7850/1000=0.018 [C]
Celkem: A+B+C=0.597 [D]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</si>
  <si>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</si>
  <si>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3332A7</t>
  </si>
  <si>
    <t>MOSTNÍ OPĚRY A KŘÍDLA Z GABIONŮ RUČNĚ ROVNANÝCH, DRÁT O4,0MM, POVRCHOVÁ ÚPRAVA Zn + Al
včetně výplně ručně rovnané v celém profilu</t>
  </si>
  <si>
    <t>2*1.0*1.0*2.0=4.000 [A]</t>
  </si>
  <si>
    <t>- položka zahrnuje dodávku a osazení drátěných košů s výplní lomovým kamenem.
- gabionové matrace se vykazují v pol.č.2722**.</t>
  </si>
  <si>
    <t>Vodorovné konstrukce</t>
  </si>
  <si>
    <t>421951</t>
  </si>
  <si>
    <t>MOSTOVKY A PODLAHY ZE DŘEVA TRVALÉ
mostovka z kompozitní plné desky tl. 41 mm, včetně osazení a spojovacího materiálu</t>
  </si>
  <si>
    <t>10% na prořez 
1.1*(8.51+3.02)*2.36*0.041=1.227 [A]</t>
  </si>
  <si>
    <t>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zeminou,- veškeré úpravy dřeva pro zlepšení jeho užitných vlastností (impregnace, zpevňování a pod.),
- zvláštní spojovací prostředky, rozebíratelnost konstrukce,</t>
  </si>
  <si>
    <t>42417</t>
  </si>
  <si>
    <t>MOSTNÍ NOSNÍKY Z OCELI
včetně dopravy, osazení, úprav pro uchycení navazujících konstrukcí a
protikorozní ochrany</t>
  </si>
  <si>
    <t xml:space="preserve">hl. nosníky (4*(8.47+3.03)*49.1)/1000=2.259 [A]
příčníky ((3*7)*0.58*12.9)/1000=0.157 [B]
Celkem: A+B=2.416 [C]
 </t>
  </si>
  <si>
    <t>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zeminou,- veškeré druhy protikorozní ochrany a nátěry konstrukcí,
- zvláštní spojovací prostředky, rozebíratelnost konstrukce,
- ochranná opatření před účinky bludných proudů
- ochranu před přepětím.</t>
  </si>
  <si>
    <t>42840</t>
  </si>
  <si>
    <t>MOSTNÍ LOŽISKA Z OCELI (OCELOLITINY)
včetně PKO a osazení</t>
  </si>
  <si>
    <t xml:space="preserve">posuvná 4=4.000 [A]
pevná 4=4.000 [B]
Celkem: A+B=8.000 [C] </t>
  </si>
  <si>
    <t>- výrobní dokumentaci, jde-li o ložisko individuálně vyráběné
- dodání kompletních ložisek požadované kvality
- přípravu, očištění a úpravy úložných ploch
- osazení ložisek podle předepsaného technologického předpisu bez ohledu na způsob uložení a kotvení
- uložení do malty jakéhokoliv druhu včetně dodávky této malty
- uložení na plastické vložky nebo maltu včetně dodávky této vložky nebo malty
- uložení na vrstvu plastbetonové malty nebo podobné vrstvy jako ochranu proti průchodu bludných proudů
- vyplnění kotevních otvorů
- lešení a podpěrné konstrukce
- tmelení, těsnění a výplně spar
- nastavení ložisek a odborná prohlídka
- dočasné zpevnění nebo naopak dočasné uvolnění ložisek
- opatření ložisek znakem výrobce a typovým číslem
- úpravy, očištění a ošetření okolí ložisek
- přiměřeným způsobem je nutné zahrnout ustanovení pro TMCH 94 pro kovové konstrukce.</t>
  </si>
  <si>
    <t>451315</t>
  </si>
  <si>
    <t>PODKLADNÍ A VÝPLŇOVÉ VRSTVY Z PROSTÉHO BETONU C30/37</t>
  </si>
  <si>
    <t>srovnání koruny opěr do požadované výšky 2*(0.85*(0.15+2.36+0.15))=4.522 [A]
za opěrami (plochy odečteny z podélného řezu) (0.7319+0.4603)*2.36=2.814 [B]
Celkem: A+B=7.336 [C]</t>
  </si>
  <si>
    <t>45157</t>
  </si>
  <si>
    <t>PODKLADNÍ A VÝPLŇOVÉ VRSTVY Z KAMENIVA TĚŽENÉHO</t>
  </si>
  <si>
    <t>pod gabion 2*2.4*1.4*0.15=1.008 [A]</t>
  </si>
  <si>
    <t>položka zahrnuje dodávku předepsaného kameniva, mimostaveništní a vnitrostaveništní dopravu a jeho uložení
není-li v zadávací dokumentaci uvedeno jinak, jedná se o nakupovaný materiál</t>
  </si>
  <si>
    <t>461314</t>
  </si>
  <si>
    <t>PATKY Z PROSTÉHO BETONU C25/30</t>
  </si>
  <si>
    <t>pro zábradelní sloupky na levobřežním předpolí
8*(0.25*0.25)*0.8=0.400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</si>
  <si>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</si>
  <si>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Komunikace</t>
  </si>
  <si>
    <t>56330</t>
  </si>
  <si>
    <t>VOZOVKOVÉ VRSTVY ZE ŠTĚRKODRTI
frakce 0 - 32 mm</t>
  </si>
  <si>
    <t>podkladní vrstva skladby chodníku - plochy odečteny z půdorysu
(12.0051+5.7992)*0.2=3.561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</si>
  <si>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</si>
  <si>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582611</t>
  </si>
  <si>
    <t>KRYTY Z BETON DLAŽDIC SE ZÁMKEM ŠEDÝCH TL 60MM DO LOŽE Z KAM
včetně lože z drceného kameniva frakce 4-8 mm a napojení na stávající chodník, využití původní bet.blažby na přímý
příkaz TDI</t>
  </si>
  <si>
    <t>12.0051+5.7992=17.804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</si>
  <si>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</si>
  <si>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Úpravy povrchů, podlahy, výplně otvorů</t>
  </si>
  <si>
    <t>62745</t>
  </si>
  <si>
    <t>SPÁROVÁNÍ STARÉHO ZDIVA CEMENTOVOU MALTOU</t>
  </si>
  <si>
    <t>hloubkové přespárování stávajícíc opěr, resp. jejich horních částí
2*2.0*4.0=16.000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</si>
  <si>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</si>
  <si>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Přidružená stavební výroba</t>
  </si>
  <si>
    <t>711111</t>
  </si>
  <si>
    <t>IZOLACE BĚŽNÝCH KONSTRUKCÍ PROTI ZEMNÍ VLHKOSTI ASFALTOVÝMI NÁTĚRY
1xALP + 2xALN</t>
  </si>
  <si>
    <t>(0.95+0.80)*2.36=4.130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</si>
  <si>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</si>
  <si>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 xml:space="preserve">Potrubí    </t>
  </si>
  <si>
    <t>87633</t>
  </si>
  <si>
    <t>CHRÁNIČKY Z TRUB PLASTOVÝCH DN DO 150MM
půlená chránička pro případné osazení kabelu VO skrz gabiony</t>
  </si>
  <si>
    <t>5.0=5.000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</si>
  <si>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</si>
  <si>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Potrubí</t>
  </si>
  <si>
    <t>Ostatní konstrukce a práce</t>
  </si>
  <si>
    <t>9112B1</t>
  </si>
  <si>
    <t>ZÁBRADLÍ MOSTNÍ SE SVISLOU VÝPLNÍ - DODÁVKA A MONTÁŽ</t>
  </si>
  <si>
    <t>3*1.50+12.50+12.50+4.75=34.250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</si>
  <si>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</si>
  <si>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91355</t>
  </si>
  <si>
    <t>EVIDENČNÍ ČÍSLO MOSTU</t>
  </si>
  <si>
    <t>2=2.000 [A]</t>
  </si>
  <si>
    <t>položka zahrnuje štítek s evidenčním číslem mostu, sloupek dopravní značky včetně osazení a nutných zemních prací a zabetonování</t>
  </si>
  <si>
    <t>917212</t>
  </si>
  <si>
    <t>ZÁHONOVÉ OBRUBY Z BETONOVÝCH OBRUBNÍKŮ ŠÍŘ 80MM
včetně bet. lože a příp. napojení na stávající obrubu</t>
  </si>
  <si>
    <t>na levobřežním předpolí 2.9+1.9+1.9+3.75=10.450 [A]</t>
  </si>
  <si>
    <t>Položka zahrnuje:
dodání a pokládku betonových obrubníků o rozměrech předepsaných zadávací dokumentací
betonové lože i boční betonovou opěrku.</t>
  </si>
  <si>
    <t>936501</t>
  </si>
  <si>
    <t>DROBNÉ DOPLŇK KONSTR KOVOVÉ NEREZ</t>
  </si>
  <si>
    <t xml:space="preserve">KG        </t>
  </si>
  <si>
    <t>kotvy zábradlí do bet. patek 8*4*0.5=16.000 [A]
krycí lišta z boku kompozitní desky (na přímý příkaz TDI) 
(2*11.47+2*2.36)*3.0=82.980 [B]
Celkem: A+B=98.980 [C]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</si>
  <si>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</si>
  <si>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936502</t>
  </si>
  <si>
    <t>DROBNÉ DOPLŇK KONSTR KOVOVÉ POZINK
včetně osazení (některé části již před PKO) a včetně PKO</t>
  </si>
  <si>
    <t>spojovací materiál (odhad) 50=50.000 [A]
ostatní doplňující drobné kce (odhad) 60=60.000 [B]
Celkem: A+B=110.000 [C]</t>
  </si>
  <si>
    <t>938442</t>
  </si>
  <si>
    <t>OČIŠTĚNÍ ZDIVA OTRYSKÁNÍM TLAKOVOU VODOU DO 500 BARŮ</t>
  </si>
  <si>
    <t>stávající regulační zdi toku v koruně
2*2.0*4.0=16.000 [A]</t>
  </si>
  <si>
    <t>položka zahrnuje očištění předepsaným způsobem včetně odklizení vzniklého odpadu</t>
  </si>
  <si>
    <t>94190</t>
  </si>
  <si>
    <t>LEHKÉ PRACOVNÍ LEŠENÍ DO 1,5 KPA
v korytě, včetně dopravy, montáže a demontáže</t>
  </si>
  <si>
    <t xml:space="preserve">M3OP      </t>
  </si>
  <si>
    <t>10.0*3.0*3.5=105.000 [A]</t>
  </si>
  <si>
    <t>Položka zahrnuje dovoz, montáž, údržbu, opotřebení (nájemné), demontáž, konzervaci, odvoz.</t>
  </si>
  <si>
    <t>966136</t>
  </si>
  <si>
    <t>BOURÁNÍ KONSTRUKCÍ Z KAMENE NA MC S ODVOZEM DO 12KM
včetně odvozu a skládkovného</t>
  </si>
  <si>
    <t>pro provedení úložných prahů
2.36*0.5*0.9+2.36*0.7*0.9=2.549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</si>
  <si>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</si>
  <si>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966156</t>
  </si>
  <si>
    <t>BOURÁNÍ KONSTRUKCÍ Z PROST BETONU S ODVOZEM DO 12KM
včetně odvozu a skládkovného</t>
  </si>
  <si>
    <t>levobřežní bet. opěra, včetně křídel (odhad) 
1.2*0.8*2.7=2.592 [A]</t>
  </si>
  <si>
    <t>966176</t>
  </si>
  <si>
    <t>BOURÁNÍ KONSTRUKCÍ ZE DŘEVA S ODVOZEM DO 12KM
včetně odvozu a skládkovného</t>
  </si>
  <si>
    <t>příčníky 11*(0.18*0.18)*2.30=0.820 [A]
mostovka 2.30*11.32*0.05=1.302 [B]
Celkem: A+B=2.122 [C]</t>
  </si>
  <si>
    <t>966186</t>
  </si>
  <si>
    <t>DEMONTÁŽ KONSTRUKCÍ KOVOVÝCH S ODVOZEM DO 12KM
včetně rozřezání, odvozu a skládkovného</t>
  </si>
  <si>
    <t>zábradlí  ((0.5+1.2+2.1+0.7+2.2+11.45+0.25)+(0.9+1.1+11.55+0.3))*0.050=1.613 [A]
NK + odhad 15% táhla a drobné kce 1.15*(2*11.60*42.2/1000)=1.126 [B]
Celkem: A+B=2.739 [C]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</si>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</sst>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001'!H62</f>
        <v>0</v>
      </c>
      <c r="D11" s="10">
        <f>'SO 001'!P62</f>
        <v>0</v>
      </c>
      <c r="E11" s="10">
        <f>C11+D11</f>
        <v>0</v>
      </c>
    </row>
    <row r="12" spans="1:5" ht="12.75" customHeight="1">
      <c r="A12" s="6" t="s">
        <v>88</v>
      </c>
      <c r="B12" s="6" t="s">
        <v>89</v>
      </c>
      <c r="C12" s="10">
        <f>'SO 201'!H143</f>
        <v>0</v>
      </c>
      <c r="D12" s="10">
        <f>'SO 201'!P143</f>
        <v>0</v>
      </c>
      <c r="E12" s="10">
        <f>C12+D12</f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9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t="s">
        <v>41</v>
      </c>
    </row>
    <row r="11" spans="1:9" ht="12.75" customHeight="1">
      <c r="A11" s="7"/>
      <c r="B11" s="7"/>
      <c r="C11" s="7" t="s">
        <v>43</v>
      </c>
      <c r="D11" s="7" t="s">
        <v>42</v>
      </c>
      <c r="E11" s="7"/>
      <c r="F11" s="9"/>
      <c r="G11" s="7"/>
      <c r="H11" s="9"/>
      <c r="I11" s="7"/>
    </row>
    <row r="12" spans="1:16" ht="51">
      <c r="A12" s="6">
        <v>1</v>
      </c>
      <c r="B12" s="6" t="s">
        <v>44</v>
      </c>
      <c r="C12" s="6" t="s">
        <v>45</v>
      </c>
      <c r="D12" s="6" t="s">
        <v>46</v>
      </c>
      <c r="E12" s="6" t="s">
        <v>47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2" t="s">
        <v>48</v>
      </c>
    </row>
    <row r="14" ht="12.75">
      <c r="D14" s="12" t="s">
        <v>49</v>
      </c>
    </row>
    <row r="15" spans="1:16" ht="114.75">
      <c r="A15" s="6">
        <v>2</v>
      </c>
      <c r="B15" s="6" t="s">
        <v>50</v>
      </c>
      <c r="C15" s="6" t="s">
        <v>45</v>
      </c>
      <c r="D15" s="6" t="s">
        <v>51</v>
      </c>
      <c r="E15" s="6" t="s">
        <v>47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ht="12.75">
      <c r="D16" s="12" t="s">
        <v>48</v>
      </c>
    </row>
    <row r="17" ht="12.75">
      <c r="D17" s="12" t="s">
        <v>49</v>
      </c>
    </row>
    <row r="18" spans="1:16" ht="63.75">
      <c r="A18" s="6">
        <v>3</v>
      </c>
      <c r="B18" s="6" t="s">
        <v>52</v>
      </c>
      <c r="C18" s="6" t="s">
        <v>45</v>
      </c>
      <c r="D18" s="6" t="s">
        <v>53</v>
      </c>
      <c r="E18" s="6" t="s">
        <v>47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ht="12.75">
      <c r="D19" s="12" t="s">
        <v>48</v>
      </c>
    </row>
    <row r="20" ht="12.75">
      <c r="D20" s="12" t="s">
        <v>49</v>
      </c>
    </row>
    <row r="21" spans="1:16" ht="12.75">
      <c r="A21" s="6">
        <v>4</v>
      </c>
      <c r="B21" s="6" t="s">
        <v>54</v>
      </c>
      <c r="C21" s="6" t="s">
        <v>45</v>
      </c>
      <c r="D21" s="6" t="s">
        <v>55</v>
      </c>
      <c r="E21" s="6" t="s">
        <v>47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ht="12.75">
      <c r="D22" s="12" t="s">
        <v>48</v>
      </c>
    </row>
    <row r="23" ht="12.75">
      <c r="D23" s="12" t="s">
        <v>56</v>
      </c>
    </row>
    <row r="24" spans="1:16" ht="12.75">
      <c r="A24" s="6">
        <v>5</v>
      </c>
      <c r="B24" s="6" t="s">
        <v>57</v>
      </c>
      <c r="C24" s="6" t="s">
        <v>45</v>
      </c>
      <c r="D24" s="6" t="s">
        <v>58</v>
      </c>
      <c r="E24" s="6" t="s">
        <v>47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ht="12.75">
      <c r="D25" s="12" t="s">
        <v>48</v>
      </c>
    </row>
    <row r="26" ht="38.25">
      <c r="D26" s="12" t="s">
        <v>59</v>
      </c>
    </row>
    <row r="27" spans="1:16" ht="51">
      <c r="A27" s="6">
        <v>6</v>
      </c>
      <c r="B27" s="6" t="s">
        <v>60</v>
      </c>
      <c r="C27" s="6" t="s">
        <v>45</v>
      </c>
      <c r="D27" s="6" t="s">
        <v>61</v>
      </c>
      <c r="E27" s="6" t="s">
        <v>47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2" t="s">
        <v>48</v>
      </c>
    </row>
    <row r="29" ht="12.75">
      <c r="D29" s="12" t="s">
        <v>56</v>
      </c>
    </row>
    <row r="30" spans="1:16" ht="25.5">
      <c r="A30" s="6">
        <v>7</v>
      </c>
      <c r="B30" s="6" t="s">
        <v>62</v>
      </c>
      <c r="C30" s="6" t="s">
        <v>45</v>
      </c>
      <c r="D30" s="6" t="s">
        <v>63</v>
      </c>
      <c r="E30" s="6" t="s">
        <v>64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ROUND(O30/100*H30,2)</f>
        <v>0</v>
      </c>
    </row>
    <row r="31" ht="12.75">
      <c r="D31" s="12" t="s">
        <v>48</v>
      </c>
    </row>
    <row r="32" ht="12.75">
      <c r="D32" s="12" t="s">
        <v>56</v>
      </c>
    </row>
    <row r="33" spans="1:16" ht="12.75">
      <c r="A33" s="6">
        <v>8</v>
      </c>
      <c r="B33" s="6" t="s">
        <v>65</v>
      </c>
      <c r="C33" s="6" t="s">
        <v>45</v>
      </c>
      <c r="D33" s="6" t="s">
        <v>66</v>
      </c>
      <c r="E33" s="6" t="s">
        <v>47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ROUND(O33/100*H33,2)</f>
        <v>0</v>
      </c>
    </row>
    <row r="34" ht="12.75">
      <c r="D34" s="12" t="s">
        <v>48</v>
      </c>
    </row>
    <row r="35" ht="12.75">
      <c r="D35" s="12" t="s">
        <v>56</v>
      </c>
    </row>
    <row r="36" spans="1:16" ht="25.5">
      <c r="A36" s="6">
        <v>9</v>
      </c>
      <c r="B36" s="6" t="s">
        <v>67</v>
      </c>
      <c r="C36" s="6" t="s">
        <v>45</v>
      </c>
      <c r="D36" s="6" t="s">
        <v>68</v>
      </c>
      <c r="E36" s="6" t="s">
        <v>47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ROUND(O36/100*H36,2)</f>
        <v>0</v>
      </c>
    </row>
    <row r="37" ht="12.75">
      <c r="D37" s="12" t="s">
        <v>48</v>
      </c>
    </row>
    <row r="38" ht="12.75">
      <c r="D38" s="12" t="s">
        <v>56</v>
      </c>
    </row>
    <row r="39" spans="1:16" ht="25.5">
      <c r="A39" s="6">
        <v>10</v>
      </c>
      <c r="B39" s="6" t="s">
        <v>69</v>
      </c>
      <c r="C39" s="6" t="s">
        <v>70</v>
      </c>
      <c r="D39" s="6" t="s">
        <v>71</v>
      </c>
      <c r="E39" s="6" t="s">
        <v>47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ROUND(O39/100*H39,2)</f>
        <v>0</v>
      </c>
    </row>
    <row r="40" ht="12.75">
      <c r="D40" s="12" t="s">
        <v>48</v>
      </c>
    </row>
    <row r="41" ht="12.75">
      <c r="D41" s="12" t="s">
        <v>56</v>
      </c>
    </row>
    <row r="42" spans="1:16" ht="38.25">
      <c r="A42" s="6">
        <v>11</v>
      </c>
      <c r="B42" s="6" t="s">
        <v>69</v>
      </c>
      <c r="C42" s="6" t="s">
        <v>72</v>
      </c>
      <c r="D42" s="6" t="s">
        <v>73</v>
      </c>
      <c r="E42" s="6" t="s">
        <v>47</v>
      </c>
      <c r="F42" s="8">
        <v>1</v>
      </c>
      <c r="G42" s="11"/>
      <c r="H42" s="10">
        <f>ROUND((G42*F42),2)</f>
        <v>0</v>
      </c>
      <c r="O42">
        <f>rekapitulace!H8</f>
        <v>21</v>
      </c>
      <c r="P42">
        <f>ROUND(O42/100*H42,2)</f>
        <v>0</v>
      </c>
    </row>
    <row r="43" ht="12.75">
      <c r="D43" s="12" t="s">
        <v>48</v>
      </c>
    </row>
    <row r="44" ht="12.75">
      <c r="D44" s="12" t="s">
        <v>56</v>
      </c>
    </row>
    <row r="45" spans="1:16" ht="25.5">
      <c r="A45" s="6">
        <v>12</v>
      </c>
      <c r="B45" s="6" t="s">
        <v>74</v>
      </c>
      <c r="C45" s="6" t="s">
        <v>45</v>
      </c>
      <c r="D45" s="6" t="s">
        <v>75</v>
      </c>
      <c r="E45" s="6" t="s">
        <v>64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ROUND(O45/100*H45,2)</f>
        <v>0</v>
      </c>
    </row>
    <row r="46" ht="12.75">
      <c r="D46" s="12" t="s">
        <v>48</v>
      </c>
    </row>
    <row r="47" ht="51">
      <c r="D47" s="12" t="s">
        <v>76</v>
      </c>
    </row>
    <row r="48" spans="1:16" ht="12.75">
      <c r="A48" s="6">
        <v>13</v>
      </c>
      <c r="B48" s="6" t="s">
        <v>77</v>
      </c>
      <c r="C48" s="6" t="s">
        <v>45</v>
      </c>
      <c r="D48" s="6" t="s">
        <v>78</v>
      </c>
      <c r="E48" s="6" t="s">
        <v>64</v>
      </c>
      <c r="F48" s="8">
        <v>1</v>
      </c>
      <c r="G48" s="11"/>
      <c r="H48" s="10">
        <f>ROUND((G48*F48),2)</f>
        <v>0</v>
      </c>
      <c r="O48">
        <f>rekapitulace!H8</f>
        <v>21</v>
      </c>
      <c r="P48">
        <f>ROUND(O48/100*H48,2)</f>
        <v>0</v>
      </c>
    </row>
    <row r="49" ht="12.75">
      <c r="D49" s="12" t="s">
        <v>48</v>
      </c>
    </row>
    <row r="50" ht="89.25">
      <c r="D50" s="12" t="s">
        <v>79</v>
      </c>
    </row>
    <row r="51" spans="1:16" ht="153">
      <c r="A51" s="6">
        <v>14</v>
      </c>
      <c r="B51" s="6" t="s">
        <v>80</v>
      </c>
      <c r="C51" s="6" t="s">
        <v>45</v>
      </c>
      <c r="D51" s="6" t="s">
        <v>81</v>
      </c>
      <c r="E51" s="6" t="s">
        <v>47</v>
      </c>
      <c r="F51" s="8">
        <v>1</v>
      </c>
      <c r="G51" s="11"/>
      <c r="H51" s="10">
        <f>ROUND((G51*F51),2)</f>
        <v>0</v>
      </c>
      <c r="O51">
        <f>rekapitulace!H8</f>
        <v>21</v>
      </c>
      <c r="P51">
        <f>ROUND(O51/100*H51,2)</f>
        <v>0</v>
      </c>
    </row>
    <row r="52" ht="12.75">
      <c r="D52" s="12" t="s">
        <v>48</v>
      </c>
    </row>
    <row r="53" ht="25.5">
      <c r="D53" s="12" t="s">
        <v>82</v>
      </c>
    </row>
    <row r="54" spans="1:16" ht="38.25">
      <c r="A54" s="6">
        <v>15</v>
      </c>
      <c r="B54" s="6" t="s">
        <v>83</v>
      </c>
      <c r="C54" s="6" t="s">
        <v>70</v>
      </c>
      <c r="D54" s="6" t="s">
        <v>84</v>
      </c>
      <c r="E54" s="6" t="s">
        <v>85</v>
      </c>
      <c r="F54" s="8">
        <v>1</v>
      </c>
      <c r="G54" s="11"/>
      <c r="H54" s="10">
        <f>ROUND((G54*F54),2)</f>
        <v>0</v>
      </c>
      <c r="O54">
        <f>rekapitulace!H8</f>
        <v>21</v>
      </c>
      <c r="P54">
        <f>ROUND(O54/100*H54,2)</f>
        <v>0</v>
      </c>
    </row>
    <row r="55" ht="12.75">
      <c r="D55" s="12" t="s">
        <v>48</v>
      </c>
    </row>
    <row r="56" ht="12.75">
      <c r="D56" s="12" t="s">
        <v>45</v>
      </c>
    </row>
    <row r="57" spans="1:16" ht="191.25">
      <c r="A57" s="6">
        <v>16</v>
      </c>
      <c r="B57" s="6" t="s">
        <v>83</v>
      </c>
      <c r="C57" s="6" t="s">
        <v>72</v>
      </c>
      <c r="D57" s="6" t="s">
        <v>86</v>
      </c>
      <c r="E57" s="6" t="s">
        <v>85</v>
      </c>
      <c r="F57" s="8">
        <v>1</v>
      </c>
      <c r="G57" s="11"/>
      <c r="H57" s="10">
        <f>ROUND((G57*F57),2)</f>
        <v>0</v>
      </c>
      <c r="O57">
        <f>rekapitulace!H8</f>
        <v>21</v>
      </c>
      <c r="P57">
        <f>ROUND(O57/100*H57,2)</f>
        <v>0</v>
      </c>
    </row>
    <row r="58" ht="12.75">
      <c r="D58" s="12" t="s">
        <v>48</v>
      </c>
    </row>
    <row r="59" ht="12.75">
      <c r="D59" s="12" t="s">
        <v>45</v>
      </c>
    </row>
    <row r="60" spans="1:16" ht="12.75" customHeight="1">
      <c r="A60" s="13"/>
      <c r="B60" s="13"/>
      <c r="C60" s="13" t="s">
        <v>43</v>
      </c>
      <c r="D60" s="13" t="s">
        <v>42</v>
      </c>
      <c r="E60" s="13"/>
      <c r="F60" s="13"/>
      <c r="G60" s="13"/>
      <c r="H60" s="13">
        <f>SUM(H12:H59)</f>
        <v>0</v>
      </c>
      <c r="I60" s="13"/>
      <c r="P60">
        <f>SUM(P12:P59)</f>
        <v>0</v>
      </c>
    </row>
    <row r="62" spans="1:16" ht="12.75" customHeight="1">
      <c r="A62" s="13"/>
      <c r="B62" s="13"/>
      <c r="C62" s="13"/>
      <c r="D62" s="13" t="s">
        <v>87</v>
      </c>
      <c r="E62" s="13"/>
      <c r="F62" s="13"/>
      <c r="G62" s="13"/>
      <c r="H62" s="13">
        <f>+H60</f>
        <v>0</v>
      </c>
      <c r="I62" s="13"/>
      <c r="P62">
        <f>+P60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88</v>
      </c>
      <c r="D5" s="5" t="s">
        <v>89</v>
      </c>
      <c r="E5" s="5"/>
    </row>
    <row r="6" spans="1:5" ht="12.75" customHeight="1">
      <c r="A6" t="s">
        <v>18</v>
      </c>
      <c r="C6" s="5" t="s">
        <v>88</v>
      </c>
      <c r="D6" s="5" t="s">
        <v>89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9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t="s">
        <v>41</v>
      </c>
    </row>
    <row r="11" spans="1:9" ht="12.75" customHeight="1">
      <c r="A11" s="7"/>
      <c r="B11" s="7"/>
      <c r="C11" s="7" t="s">
        <v>24</v>
      </c>
      <c r="D11" s="7" t="s">
        <v>90</v>
      </c>
      <c r="E11" s="7"/>
      <c r="F11" s="9"/>
      <c r="G11" s="7"/>
      <c r="H11" s="9"/>
      <c r="I11" s="7"/>
    </row>
    <row r="12" spans="1:16" ht="12.75">
      <c r="A12" s="6">
        <v>1</v>
      </c>
      <c r="B12" s="6" t="s">
        <v>91</v>
      </c>
      <c r="C12" s="6" t="s">
        <v>45</v>
      </c>
      <c r="D12" s="6" t="s">
        <v>92</v>
      </c>
      <c r="E12" s="6" t="s">
        <v>93</v>
      </c>
      <c r="F12" s="8">
        <v>20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2" t="s">
        <v>94</v>
      </c>
    </row>
    <row r="14" ht="12.75">
      <c r="D14" s="12" t="s">
        <v>95</v>
      </c>
    </row>
    <row r="15" spans="1:16" ht="38.25">
      <c r="A15" s="6">
        <v>2</v>
      </c>
      <c r="B15" s="6" t="s">
        <v>96</v>
      </c>
      <c r="C15" s="6" t="s">
        <v>45</v>
      </c>
      <c r="D15" s="6" t="s">
        <v>97</v>
      </c>
      <c r="E15" s="6" t="s">
        <v>98</v>
      </c>
      <c r="F15" s="8">
        <v>5.341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ht="25.5">
      <c r="D16" s="12" t="s">
        <v>99</v>
      </c>
    </row>
    <row r="17" ht="63.75">
      <c r="D17" s="12" t="s">
        <v>100</v>
      </c>
    </row>
    <row r="18" spans="1:16" ht="25.5">
      <c r="A18" s="6">
        <v>3</v>
      </c>
      <c r="B18" s="6" t="s">
        <v>101</v>
      </c>
      <c r="C18" s="6" t="s">
        <v>45</v>
      </c>
      <c r="D18" s="6" t="s">
        <v>102</v>
      </c>
      <c r="E18" s="6" t="s">
        <v>103</v>
      </c>
      <c r="F18" s="8">
        <v>10.8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ht="25.5">
      <c r="D19" s="12" t="s">
        <v>104</v>
      </c>
    </row>
    <row r="20" ht="63.75">
      <c r="D20" s="12" t="s">
        <v>100</v>
      </c>
    </row>
    <row r="21" spans="1:16" ht="25.5">
      <c r="A21" s="6">
        <v>4</v>
      </c>
      <c r="B21" s="6" t="s">
        <v>105</v>
      </c>
      <c r="C21" s="6" t="s">
        <v>45</v>
      </c>
      <c r="D21" s="6" t="s">
        <v>106</v>
      </c>
      <c r="E21" s="6" t="s">
        <v>98</v>
      </c>
      <c r="F21" s="8">
        <v>18.034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ht="63.75">
      <c r="D22" s="12" t="s">
        <v>107</v>
      </c>
    </row>
    <row r="23" ht="318.75">
      <c r="D23" s="12" t="s">
        <v>108</v>
      </c>
    </row>
    <row r="24" spans="1:16" ht="12.75">
      <c r="A24" s="6">
        <v>5</v>
      </c>
      <c r="B24" s="6" t="s">
        <v>109</v>
      </c>
      <c r="C24" s="6" t="s">
        <v>45</v>
      </c>
      <c r="D24" s="6" t="s">
        <v>110</v>
      </c>
      <c r="E24" s="6" t="s">
        <v>93</v>
      </c>
      <c r="F24" s="8">
        <v>20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ht="12.75">
      <c r="D25" s="12" t="s">
        <v>94</v>
      </c>
    </row>
    <row r="26" ht="12.75">
      <c r="D26" s="12" t="s">
        <v>111</v>
      </c>
    </row>
    <row r="27" spans="1:16" ht="12.75">
      <c r="A27" s="6">
        <v>6</v>
      </c>
      <c r="B27" s="6" t="s">
        <v>112</v>
      </c>
      <c r="C27" s="6" t="s">
        <v>45</v>
      </c>
      <c r="D27" s="6" t="s">
        <v>113</v>
      </c>
      <c r="E27" s="6" t="s">
        <v>98</v>
      </c>
      <c r="F27" s="8">
        <v>2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2" t="s">
        <v>114</v>
      </c>
    </row>
    <row r="29" ht="38.25">
      <c r="D29" s="12" t="s">
        <v>115</v>
      </c>
    </row>
    <row r="30" spans="1:16" ht="12.75">
      <c r="A30" s="6">
        <v>7</v>
      </c>
      <c r="B30" s="6" t="s">
        <v>116</v>
      </c>
      <c r="C30" s="6" t="s">
        <v>45</v>
      </c>
      <c r="D30" s="6" t="s">
        <v>117</v>
      </c>
      <c r="E30" s="6" t="s">
        <v>93</v>
      </c>
      <c r="F30" s="8">
        <v>20</v>
      </c>
      <c r="G30" s="11"/>
      <c r="H30" s="10">
        <f>ROUND((G30*F30),2)</f>
        <v>0</v>
      </c>
      <c r="O30">
        <f>rekapitulace!H8</f>
        <v>21</v>
      </c>
      <c r="P30">
        <f>ROUND(O30/100*H30,2)</f>
        <v>0</v>
      </c>
    </row>
    <row r="31" ht="12.75">
      <c r="D31" s="12" t="s">
        <v>118</v>
      </c>
    </row>
    <row r="32" ht="25.5">
      <c r="D32" s="12" t="s">
        <v>119</v>
      </c>
    </row>
    <row r="33" spans="1:16" ht="12.75" customHeight="1">
      <c r="A33" s="13"/>
      <c r="B33" s="13"/>
      <c r="C33" s="13" t="s">
        <v>24</v>
      </c>
      <c r="D33" s="13" t="s">
        <v>90</v>
      </c>
      <c r="E33" s="13"/>
      <c r="F33" s="13"/>
      <c r="G33" s="13"/>
      <c r="H33" s="13">
        <f>SUM(H12:H32)</f>
        <v>0</v>
      </c>
      <c r="I33" s="13"/>
      <c r="P33">
        <f>SUM(P12:P32)</f>
        <v>0</v>
      </c>
    </row>
    <row r="35" spans="1:9" ht="12.75" customHeight="1">
      <c r="A35" s="7"/>
      <c r="B35" s="7"/>
      <c r="C35" s="7" t="s">
        <v>34</v>
      </c>
      <c r="D35" s="7" t="s">
        <v>120</v>
      </c>
      <c r="E35" s="7"/>
      <c r="F35" s="9"/>
      <c r="G35" s="7"/>
      <c r="H35" s="9"/>
      <c r="I35" s="7"/>
    </row>
    <row r="36" spans="1:16" ht="25.5">
      <c r="A36" s="6">
        <v>8</v>
      </c>
      <c r="B36" s="6" t="s">
        <v>121</v>
      </c>
      <c r="C36" s="6" t="s">
        <v>45</v>
      </c>
      <c r="D36" s="6" t="s">
        <v>122</v>
      </c>
      <c r="E36" s="6" t="s">
        <v>103</v>
      </c>
      <c r="F36" s="8">
        <v>9.8</v>
      </c>
      <c r="G36" s="11"/>
      <c r="H36" s="10">
        <f>ROUND((G36*F36),2)</f>
        <v>0</v>
      </c>
      <c r="O36">
        <f>rekapitulace!H8</f>
        <v>21</v>
      </c>
      <c r="P36">
        <f>ROUND(O36/100*H36,2)</f>
        <v>0</v>
      </c>
    </row>
    <row r="37" ht="12.75">
      <c r="D37" s="12" t="s">
        <v>123</v>
      </c>
    </row>
    <row r="38" ht="165.75">
      <c r="D38" s="12" t="s">
        <v>124</v>
      </c>
    </row>
    <row r="39" spans="1:16" ht="12.75">
      <c r="A39" s="6">
        <v>9</v>
      </c>
      <c r="B39" s="6" t="s">
        <v>125</v>
      </c>
      <c r="C39" s="6" t="s">
        <v>45</v>
      </c>
      <c r="D39" s="6" t="s">
        <v>126</v>
      </c>
      <c r="E39" s="6" t="s">
        <v>103</v>
      </c>
      <c r="F39" s="8">
        <v>6.4</v>
      </c>
      <c r="G39" s="11"/>
      <c r="H39" s="10">
        <f>ROUND((G39*F39),2)</f>
        <v>0</v>
      </c>
      <c r="O39">
        <f>rekapitulace!H8</f>
        <v>21</v>
      </c>
      <c r="P39">
        <f>ROUND(O39/100*H39,2)</f>
        <v>0</v>
      </c>
    </row>
    <row r="40" ht="25.5">
      <c r="D40" s="12" t="s">
        <v>127</v>
      </c>
    </row>
    <row r="41" ht="63.75">
      <c r="D41" s="12" t="s">
        <v>128</v>
      </c>
    </row>
    <row r="42" spans="1:16" ht="25.5">
      <c r="A42" s="6">
        <v>10</v>
      </c>
      <c r="B42" s="6" t="s">
        <v>129</v>
      </c>
      <c r="C42" s="6" t="s">
        <v>45</v>
      </c>
      <c r="D42" s="6" t="s">
        <v>130</v>
      </c>
      <c r="E42" s="6" t="s">
        <v>103</v>
      </c>
      <c r="F42" s="8">
        <v>7.2</v>
      </c>
      <c r="G42" s="11"/>
      <c r="H42" s="10">
        <f>ROUND((G42*F42),2)</f>
        <v>0</v>
      </c>
      <c r="O42">
        <f>rekapitulace!H8</f>
        <v>21</v>
      </c>
      <c r="P42">
        <f>ROUND(O42/100*H42,2)</f>
        <v>0</v>
      </c>
    </row>
    <row r="43" ht="12.75">
      <c r="D43" s="12" t="s">
        <v>131</v>
      </c>
    </row>
    <row r="44" ht="63.75">
      <c r="D44" s="12" t="s">
        <v>128</v>
      </c>
    </row>
    <row r="45" spans="1:16" ht="12.75" customHeight="1">
      <c r="A45" s="13"/>
      <c r="B45" s="13"/>
      <c r="C45" s="13" t="s">
        <v>34</v>
      </c>
      <c r="D45" s="13" t="s">
        <v>120</v>
      </c>
      <c r="E45" s="13"/>
      <c r="F45" s="13"/>
      <c r="G45" s="13"/>
      <c r="H45" s="13">
        <f>SUM(H36:H44)</f>
        <v>0</v>
      </c>
      <c r="I45" s="13"/>
      <c r="P45">
        <f>SUM(P36:P44)</f>
        <v>0</v>
      </c>
    </row>
    <row r="47" spans="1:9" ht="12.75" customHeight="1">
      <c r="A47" s="7"/>
      <c r="B47" s="7"/>
      <c r="C47" s="7" t="s">
        <v>35</v>
      </c>
      <c r="D47" s="7" t="s">
        <v>132</v>
      </c>
      <c r="E47" s="7"/>
      <c r="F47" s="9"/>
      <c r="G47" s="7"/>
      <c r="H47" s="9"/>
      <c r="I47" s="7"/>
    </row>
    <row r="48" spans="1:16" ht="25.5">
      <c r="A48" s="6">
        <v>11</v>
      </c>
      <c r="B48" s="6" t="s">
        <v>133</v>
      </c>
      <c r="C48" s="6" t="s">
        <v>45</v>
      </c>
      <c r="D48" s="6" t="s">
        <v>134</v>
      </c>
      <c r="E48" s="6" t="s">
        <v>98</v>
      </c>
      <c r="F48" s="8">
        <v>2.173</v>
      </c>
      <c r="G48" s="11"/>
      <c r="H48" s="10">
        <f>ROUND((G48*F48),2)</f>
        <v>0</v>
      </c>
      <c r="O48">
        <f>rekapitulace!H8</f>
        <v>21</v>
      </c>
      <c r="P48">
        <f>ROUND(O48/100*H48,2)</f>
        <v>0</v>
      </c>
    </row>
    <row r="49" ht="63.75">
      <c r="D49" s="12" t="s">
        <v>135</v>
      </c>
    </row>
    <row r="50" ht="357">
      <c r="D50" s="12" t="s">
        <v>136</v>
      </c>
    </row>
    <row r="51" spans="1:16" ht="25.5">
      <c r="A51" s="6">
        <v>12</v>
      </c>
      <c r="B51" s="6" t="s">
        <v>137</v>
      </c>
      <c r="C51" s="6" t="s">
        <v>45</v>
      </c>
      <c r="D51" s="6" t="s">
        <v>138</v>
      </c>
      <c r="E51" s="6" t="s">
        <v>139</v>
      </c>
      <c r="F51" s="8">
        <v>0.597</v>
      </c>
      <c r="G51" s="11"/>
      <c r="H51" s="10">
        <f>ROUND((G51*F51),2)</f>
        <v>0</v>
      </c>
      <c r="O51">
        <f>rekapitulace!H8</f>
        <v>21</v>
      </c>
      <c r="P51">
        <f>ROUND(O51/100*H51,2)</f>
        <v>0</v>
      </c>
    </row>
    <row r="52" ht="63.75">
      <c r="D52" s="12" t="s">
        <v>140</v>
      </c>
    </row>
    <row r="53" ht="267.75">
      <c r="D53" s="12" t="s">
        <v>141</v>
      </c>
    </row>
    <row r="54" spans="1:16" ht="38.25">
      <c r="A54" s="6">
        <v>13</v>
      </c>
      <c r="B54" s="6" t="s">
        <v>142</v>
      </c>
      <c r="C54" s="6" t="s">
        <v>45</v>
      </c>
      <c r="D54" s="6" t="s">
        <v>143</v>
      </c>
      <c r="E54" s="6" t="s">
        <v>98</v>
      </c>
      <c r="F54" s="8">
        <v>4</v>
      </c>
      <c r="G54" s="11"/>
      <c r="H54" s="10">
        <f>ROUND((G54*F54),2)</f>
        <v>0</v>
      </c>
      <c r="O54">
        <f>rekapitulace!H8</f>
        <v>21</v>
      </c>
      <c r="P54">
        <f>ROUND(O54/100*H54,2)</f>
        <v>0</v>
      </c>
    </row>
    <row r="55" ht="12.75">
      <c r="D55" s="12" t="s">
        <v>144</v>
      </c>
    </row>
    <row r="56" ht="25.5">
      <c r="D56" s="12" t="s">
        <v>145</v>
      </c>
    </row>
    <row r="57" spans="1:16" ht="12.75" customHeight="1">
      <c r="A57" s="13"/>
      <c r="B57" s="13"/>
      <c r="C57" s="13" t="s">
        <v>35</v>
      </c>
      <c r="D57" s="13" t="s">
        <v>132</v>
      </c>
      <c r="E57" s="13"/>
      <c r="F57" s="13"/>
      <c r="G57" s="13"/>
      <c r="H57" s="13">
        <f>SUM(H48:H56)</f>
        <v>0</v>
      </c>
      <c r="I57" s="13"/>
      <c r="P57">
        <f>SUM(P48:P56)</f>
        <v>0</v>
      </c>
    </row>
    <row r="59" spans="1:9" ht="12.75" customHeight="1">
      <c r="A59" s="7"/>
      <c r="B59" s="7"/>
      <c r="C59" s="7" t="s">
        <v>36</v>
      </c>
      <c r="D59" s="7" t="s">
        <v>146</v>
      </c>
      <c r="E59" s="7"/>
      <c r="F59" s="9"/>
      <c r="G59" s="7"/>
      <c r="H59" s="9"/>
      <c r="I59" s="7"/>
    </row>
    <row r="60" spans="1:16" ht="25.5">
      <c r="A60" s="6">
        <v>14</v>
      </c>
      <c r="B60" s="6" t="s">
        <v>147</v>
      </c>
      <c r="C60" s="6" t="s">
        <v>45</v>
      </c>
      <c r="D60" s="6" t="s">
        <v>148</v>
      </c>
      <c r="E60" s="6" t="s">
        <v>98</v>
      </c>
      <c r="F60" s="8">
        <v>1.227</v>
      </c>
      <c r="G60" s="11"/>
      <c r="H60" s="10">
        <f>ROUND((G60*F60),2)</f>
        <v>0</v>
      </c>
      <c r="O60">
        <f>rekapitulace!H8</f>
        <v>21</v>
      </c>
      <c r="P60">
        <f>ROUND(O60/100*H60,2)</f>
        <v>0</v>
      </c>
    </row>
    <row r="61" ht="25.5">
      <c r="D61" s="12" t="s">
        <v>149</v>
      </c>
    </row>
    <row r="62" ht="255">
      <c r="D62" s="12" t="s">
        <v>150</v>
      </c>
    </row>
    <row r="63" spans="1:16" ht="38.25">
      <c r="A63" s="6">
        <v>15</v>
      </c>
      <c r="B63" s="6" t="s">
        <v>151</v>
      </c>
      <c r="C63" s="6" t="s">
        <v>45</v>
      </c>
      <c r="D63" s="6" t="s">
        <v>152</v>
      </c>
      <c r="E63" s="6" t="s">
        <v>139</v>
      </c>
      <c r="F63" s="8">
        <v>2.416</v>
      </c>
      <c r="G63" s="11"/>
      <c r="H63" s="10">
        <f>ROUND((G63*F63),2)</f>
        <v>0</v>
      </c>
      <c r="O63">
        <f>rekapitulace!H8</f>
        <v>21</v>
      </c>
      <c r="P63">
        <f>ROUND(O63/100*H63,2)</f>
        <v>0</v>
      </c>
    </row>
    <row r="64" ht="51">
      <c r="D64" s="12" t="s">
        <v>153</v>
      </c>
    </row>
    <row r="65" ht="280.5">
      <c r="D65" s="12" t="s">
        <v>154</v>
      </c>
    </row>
    <row r="66" spans="1:16" ht="25.5">
      <c r="A66" s="6">
        <v>16</v>
      </c>
      <c r="B66" s="6" t="s">
        <v>155</v>
      </c>
      <c r="C66" s="6" t="s">
        <v>45</v>
      </c>
      <c r="D66" s="6" t="s">
        <v>156</v>
      </c>
      <c r="E66" s="6" t="s">
        <v>64</v>
      </c>
      <c r="F66" s="8">
        <v>8</v>
      </c>
      <c r="G66" s="11"/>
      <c r="H66" s="10">
        <f>ROUND((G66*F66),2)</f>
        <v>0</v>
      </c>
      <c r="O66">
        <f>rekapitulace!H8</f>
        <v>21</v>
      </c>
      <c r="P66">
        <f>ROUND(O66/100*H66,2)</f>
        <v>0</v>
      </c>
    </row>
    <row r="67" ht="38.25">
      <c r="D67" s="12" t="s">
        <v>157</v>
      </c>
    </row>
    <row r="68" ht="229.5">
      <c r="D68" s="12" t="s">
        <v>158</v>
      </c>
    </row>
    <row r="69" spans="1:16" ht="12.75">
      <c r="A69" s="6">
        <v>17</v>
      </c>
      <c r="B69" s="6" t="s">
        <v>159</v>
      </c>
      <c r="C69" s="6" t="s">
        <v>45</v>
      </c>
      <c r="D69" s="6" t="s">
        <v>160</v>
      </c>
      <c r="E69" s="6" t="s">
        <v>98</v>
      </c>
      <c r="F69" s="8">
        <v>7.336</v>
      </c>
      <c r="G69" s="11"/>
      <c r="H69" s="10">
        <f>ROUND((G69*F69),2)</f>
        <v>0</v>
      </c>
      <c r="O69">
        <f>rekapitulace!H8</f>
        <v>21</v>
      </c>
      <c r="P69">
        <f>ROUND(O69/100*H69,2)</f>
        <v>0</v>
      </c>
    </row>
    <row r="70" ht="38.25">
      <c r="D70" s="12" t="s">
        <v>161</v>
      </c>
    </row>
    <row r="71" ht="357">
      <c r="D71" s="12" t="s">
        <v>136</v>
      </c>
    </row>
    <row r="72" spans="1:16" ht="12.75">
      <c r="A72" s="6">
        <v>18</v>
      </c>
      <c r="B72" s="6" t="s">
        <v>162</v>
      </c>
      <c r="C72" s="6" t="s">
        <v>45</v>
      </c>
      <c r="D72" s="6" t="s">
        <v>163</v>
      </c>
      <c r="E72" s="6" t="s">
        <v>98</v>
      </c>
      <c r="F72" s="8">
        <v>1.008</v>
      </c>
      <c r="G72" s="11"/>
      <c r="H72" s="10">
        <f>ROUND((G72*F72),2)</f>
        <v>0</v>
      </c>
      <c r="O72">
        <f>rekapitulace!H8</f>
        <v>21</v>
      </c>
      <c r="P72">
        <f>ROUND(O72/100*H72,2)</f>
        <v>0</v>
      </c>
    </row>
    <row r="73" ht="12.75">
      <c r="D73" s="12" t="s">
        <v>164</v>
      </c>
    </row>
    <row r="74" ht="38.25">
      <c r="D74" s="12" t="s">
        <v>165</v>
      </c>
    </row>
    <row r="75" spans="1:16" ht="12.75">
      <c r="A75" s="6">
        <v>19</v>
      </c>
      <c r="B75" s="6" t="s">
        <v>166</v>
      </c>
      <c r="C75" s="6" t="s">
        <v>45</v>
      </c>
      <c r="D75" s="6" t="s">
        <v>167</v>
      </c>
      <c r="E75" s="6" t="s">
        <v>98</v>
      </c>
      <c r="F75" s="8">
        <v>0.4</v>
      </c>
      <c r="G75" s="11"/>
      <c r="H75" s="10">
        <f>ROUND((G75*F75),2)</f>
        <v>0</v>
      </c>
      <c r="O75">
        <f>rekapitulace!H8</f>
        <v>21</v>
      </c>
      <c r="P75">
        <f>ROUND(O75/100*H75,2)</f>
        <v>0</v>
      </c>
    </row>
    <row r="76" ht="25.5">
      <c r="D76" s="12" t="s">
        <v>168</v>
      </c>
    </row>
    <row r="77" ht="280.5">
      <c r="D77" s="12" t="s">
        <v>169</v>
      </c>
    </row>
    <row r="78" spans="1:16" ht="12.75" customHeight="1">
      <c r="A78" s="13"/>
      <c r="B78" s="13"/>
      <c r="C78" s="13" t="s">
        <v>36</v>
      </c>
      <c r="D78" s="13" t="s">
        <v>146</v>
      </c>
      <c r="E78" s="13"/>
      <c r="F78" s="13"/>
      <c r="G78" s="13"/>
      <c r="H78" s="13">
        <f>SUM(H60:H77)</f>
        <v>0</v>
      </c>
      <c r="I78" s="13"/>
      <c r="P78">
        <f>SUM(P60:P77)</f>
        <v>0</v>
      </c>
    </row>
    <row r="80" spans="1:9" ht="12.75" customHeight="1">
      <c r="A80" s="7"/>
      <c r="B80" s="7"/>
      <c r="C80" s="7" t="s">
        <v>37</v>
      </c>
      <c r="D80" s="7" t="s">
        <v>170</v>
      </c>
      <c r="E80" s="7"/>
      <c r="F80" s="9"/>
      <c r="G80" s="7"/>
      <c r="H80" s="9"/>
      <c r="I80" s="7"/>
    </row>
    <row r="81" spans="1:16" ht="25.5">
      <c r="A81" s="6">
        <v>20</v>
      </c>
      <c r="B81" s="6" t="s">
        <v>171</v>
      </c>
      <c r="C81" s="6" t="s">
        <v>45</v>
      </c>
      <c r="D81" s="6" t="s">
        <v>172</v>
      </c>
      <c r="E81" s="6" t="s">
        <v>98</v>
      </c>
      <c r="F81" s="8">
        <v>3.561</v>
      </c>
      <c r="G81" s="11"/>
      <c r="H81" s="10">
        <f>ROUND((G81*F81),2)</f>
        <v>0</v>
      </c>
      <c r="O81">
        <f>rekapitulace!H8</f>
        <v>21</v>
      </c>
      <c r="P81">
        <f>ROUND(O81/100*H81,2)</f>
        <v>0</v>
      </c>
    </row>
    <row r="82" ht="25.5">
      <c r="D82" s="12" t="s">
        <v>173</v>
      </c>
    </row>
    <row r="83" ht="51">
      <c r="D83" s="12" t="s">
        <v>174</v>
      </c>
    </row>
    <row r="84" spans="1:16" ht="51">
      <c r="A84" s="6">
        <v>21</v>
      </c>
      <c r="B84" s="6" t="s">
        <v>175</v>
      </c>
      <c r="C84" s="6" t="s">
        <v>45</v>
      </c>
      <c r="D84" s="6" t="s">
        <v>176</v>
      </c>
      <c r="E84" s="6" t="s">
        <v>93</v>
      </c>
      <c r="F84" s="8">
        <v>17.804</v>
      </c>
      <c r="G84" s="11"/>
      <c r="H84" s="10">
        <f>ROUND((G84*F84),2)</f>
        <v>0</v>
      </c>
      <c r="O84">
        <f>rekapitulace!H8</f>
        <v>21</v>
      </c>
      <c r="P84">
        <f>ROUND(O84/100*H84,2)</f>
        <v>0</v>
      </c>
    </row>
    <row r="85" ht="12.75">
      <c r="D85" s="12" t="s">
        <v>177</v>
      </c>
    </row>
    <row r="86" ht="140.25">
      <c r="D86" s="12" t="s">
        <v>178</v>
      </c>
    </row>
    <row r="87" spans="1:16" ht="12.75" customHeight="1">
      <c r="A87" s="13"/>
      <c r="B87" s="13"/>
      <c r="C87" s="13" t="s">
        <v>37</v>
      </c>
      <c r="D87" s="13" t="s">
        <v>170</v>
      </c>
      <c r="E87" s="13"/>
      <c r="F87" s="13"/>
      <c r="G87" s="13"/>
      <c r="H87" s="13">
        <f>SUM(H81:H86)</f>
        <v>0</v>
      </c>
      <c r="I87" s="13"/>
      <c r="P87">
        <f>SUM(P81:P86)</f>
        <v>0</v>
      </c>
    </row>
    <row r="89" spans="1:9" ht="12.75" customHeight="1">
      <c r="A89" s="7"/>
      <c r="B89" s="7"/>
      <c r="C89" s="7" t="s">
        <v>38</v>
      </c>
      <c r="D89" s="7" t="s">
        <v>179</v>
      </c>
      <c r="E89" s="7"/>
      <c r="F89" s="9"/>
      <c r="G89" s="7"/>
      <c r="H89" s="9"/>
      <c r="I89" s="7"/>
    </row>
    <row r="90" spans="1:16" ht="12.75">
      <c r="A90" s="6">
        <v>22</v>
      </c>
      <c r="B90" s="6" t="s">
        <v>180</v>
      </c>
      <c r="C90" s="6" t="s">
        <v>45</v>
      </c>
      <c r="D90" s="6" t="s">
        <v>181</v>
      </c>
      <c r="E90" s="6" t="s">
        <v>93</v>
      </c>
      <c r="F90" s="8">
        <v>16</v>
      </c>
      <c r="G90" s="11"/>
      <c r="H90" s="10">
        <f>ROUND((G90*F90),2)</f>
        <v>0</v>
      </c>
      <c r="O90">
        <f>rekapitulace!H8</f>
        <v>21</v>
      </c>
      <c r="P90">
        <f>ROUND(O90/100*H90,2)</f>
        <v>0</v>
      </c>
    </row>
    <row r="91" ht="25.5">
      <c r="D91" s="12" t="s">
        <v>182</v>
      </c>
    </row>
    <row r="92" ht="76.5">
      <c r="D92" s="12" t="s">
        <v>183</v>
      </c>
    </row>
    <row r="93" spans="1:16" ht="12.75" customHeight="1">
      <c r="A93" s="13"/>
      <c r="B93" s="13"/>
      <c r="C93" s="13" t="s">
        <v>38</v>
      </c>
      <c r="D93" s="13" t="s">
        <v>179</v>
      </c>
      <c r="E93" s="13"/>
      <c r="F93" s="13"/>
      <c r="G93" s="13"/>
      <c r="H93" s="13">
        <f>SUM(H90:H92)</f>
        <v>0</v>
      </c>
      <c r="I93" s="13"/>
      <c r="P93">
        <f>SUM(P90:P92)</f>
        <v>0</v>
      </c>
    </row>
    <row r="95" spans="1:9" ht="12.75" customHeight="1">
      <c r="A95" s="7"/>
      <c r="B95" s="7"/>
      <c r="C95" s="7" t="s">
        <v>39</v>
      </c>
      <c r="D95" s="7" t="s">
        <v>184</v>
      </c>
      <c r="E95" s="7"/>
      <c r="F95" s="9"/>
      <c r="G95" s="7"/>
      <c r="H95" s="9"/>
      <c r="I95" s="7"/>
    </row>
    <row r="96" spans="1:16" ht="38.25">
      <c r="A96" s="6">
        <v>23</v>
      </c>
      <c r="B96" s="6" t="s">
        <v>185</v>
      </c>
      <c r="C96" s="6" t="s">
        <v>45</v>
      </c>
      <c r="D96" s="6" t="s">
        <v>186</v>
      </c>
      <c r="E96" s="6" t="s">
        <v>93</v>
      </c>
      <c r="F96" s="8">
        <v>4.13</v>
      </c>
      <c r="G96" s="11"/>
      <c r="H96" s="10">
        <f>ROUND((G96*F96),2)</f>
        <v>0</v>
      </c>
      <c r="O96">
        <f>rekapitulace!H8</f>
        <v>21</v>
      </c>
      <c r="P96">
        <f>ROUND(O96/100*H96,2)</f>
        <v>0</v>
      </c>
    </row>
    <row r="97" ht="12.75">
      <c r="D97" s="12" t="s">
        <v>187</v>
      </c>
    </row>
    <row r="98" ht="191.25">
      <c r="D98" s="12" t="s">
        <v>188</v>
      </c>
    </row>
    <row r="99" spans="1:16" ht="12.75" customHeight="1">
      <c r="A99" s="13"/>
      <c r="B99" s="13"/>
      <c r="C99" s="13" t="s">
        <v>39</v>
      </c>
      <c r="D99" s="13" t="s">
        <v>184</v>
      </c>
      <c r="E99" s="13"/>
      <c r="F99" s="13"/>
      <c r="G99" s="13"/>
      <c r="H99" s="13">
        <f>SUM(H96:H98)</f>
        <v>0</v>
      </c>
      <c r="I99" s="13"/>
      <c r="P99">
        <f>SUM(P96:P98)</f>
        <v>0</v>
      </c>
    </row>
    <row r="101" spans="1:9" ht="12.75" customHeight="1">
      <c r="A101" s="7"/>
      <c r="B101" s="7"/>
      <c r="C101" s="7" t="s">
        <v>40</v>
      </c>
      <c r="D101" s="7" t="s">
        <v>189</v>
      </c>
      <c r="E101" s="7"/>
      <c r="F101" s="9"/>
      <c r="G101" s="7"/>
      <c r="H101" s="9"/>
      <c r="I101" s="7"/>
    </row>
    <row r="102" spans="1:16" ht="25.5">
      <c r="A102" s="6">
        <v>24</v>
      </c>
      <c r="B102" s="6" t="s">
        <v>190</v>
      </c>
      <c r="C102" s="6" t="s">
        <v>45</v>
      </c>
      <c r="D102" s="6" t="s">
        <v>191</v>
      </c>
      <c r="E102" s="6" t="s">
        <v>103</v>
      </c>
      <c r="F102" s="8">
        <v>5</v>
      </c>
      <c r="G102" s="11"/>
      <c r="H102" s="10">
        <f>ROUND((G102*F102),2)</f>
        <v>0</v>
      </c>
      <c r="O102">
        <f>rekapitulace!H8</f>
        <v>21</v>
      </c>
      <c r="P102">
        <f>ROUND(O102/100*H102,2)</f>
        <v>0</v>
      </c>
    </row>
    <row r="103" ht="12.75">
      <c r="D103" s="12" t="s">
        <v>192</v>
      </c>
    </row>
    <row r="104" ht="242.25">
      <c r="D104" s="12" t="s">
        <v>193</v>
      </c>
    </row>
    <row r="105" spans="1:16" ht="12.75" customHeight="1">
      <c r="A105" s="13"/>
      <c r="B105" s="13"/>
      <c r="C105" s="13" t="s">
        <v>40</v>
      </c>
      <c r="D105" s="13" t="s">
        <v>194</v>
      </c>
      <c r="E105" s="13"/>
      <c r="F105" s="13"/>
      <c r="G105" s="13"/>
      <c r="H105" s="13">
        <f>SUM(H102:H104)</f>
        <v>0</v>
      </c>
      <c r="I105" s="13"/>
      <c r="P105">
        <f>SUM(P102:P104)</f>
        <v>0</v>
      </c>
    </row>
    <row r="107" spans="1:9" ht="12.75" customHeight="1">
      <c r="A107" s="7"/>
      <c r="B107" s="7"/>
      <c r="C107" s="7" t="s">
        <v>41</v>
      </c>
      <c r="D107" s="7" t="s">
        <v>195</v>
      </c>
      <c r="E107" s="7"/>
      <c r="F107" s="9"/>
      <c r="G107" s="7"/>
      <c r="H107" s="9"/>
      <c r="I107" s="7"/>
    </row>
    <row r="108" spans="1:16" ht="12.75">
      <c r="A108" s="6">
        <v>25</v>
      </c>
      <c r="B108" s="6" t="s">
        <v>196</v>
      </c>
      <c r="C108" s="6" t="s">
        <v>45</v>
      </c>
      <c r="D108" s="6" t="s">
        <v>197</v>
      </c>
      <c r="E108" s="6" t="s">
        <v>103</v>
      </c>
      <c r="F108" s="8">
        <v>34.25</v>
      </c>
      <c r="G108" s="11"/>
      <c r="H108" s="10">
        <f>ROUND((G108*F108),2)</f>
        <v>0</v>
      </c>
      <c r="O108">
        <f>rekapitulace!H8</f>
        <v>21</v>
      </c>
      <c r="P108">
        <f>ROUND(O108/100*H108,2)</f>
        <v>0</v>
      </c>
    </row>
    <row r="109" ht="12.75">
      <c r="D109" s="12" t="s">
        <v>198</v>
      </c>
    </row>
    <row r="110" ht="63.75">
      <c r="D110" s="12" t="s">
        <v>199</v>
      </c>
    </row>
    <row r="111" spans="1:16" ht="12.75">
      <c r="A111" s="6">
        <v>26</v>
      </c>
      <c r="B111" s="6" t="s">
        <v>200</v>
      </c>
      <c r="C111" s="6" t="s">
        <v>45</v>
      </c>
      <c r="D111" s="6" t="s">
        <v>201</v>
      </c>
      <c r="E111" s="6" t="s">
        <v>64</v>
      </c>
      <c r="F111" s="8">
        <v>2</v>
      </c>
      <c r="G111" s="11"/>
      <c r="H111" s="10">
        <f>ROUND((G111*F111),2)</f>
        <v>0</v>
      </c>
      <c r="O111">
        <f>rekapitulace!H8</f>
        <v>21</v>
      </c>
      <c r="P111">
        <f>ROUND(O111/100*H111,2)</f>
        <v>0</v>
      </c>
    </row>
    <row r="112" ht="12.75">
      <c r="D112" s="12" t="s">
        <v>202</v>
      </c>
    </row>
    <row r="113" ht="25.5">
      <c r="D113" s="12" t="s">
        <v>203</v>
      </c>
    </row>
    <row r="114" spans="1:16" ht="25.5">
      <c r="A114" s="6">
        <v>27</v>
      </c>
      <c r="B114" s="6" t="s">
        <v>204</v>
      </c>
      <c r="C114" s="6" t="s">
        <v>45</v>
      </c>
      <c r="D114" s="6" t="s">
        <v>205</v>
      </c>
      <c r="E114" s="6" t="s">
        <v>103</v>
      </c>
      <c r="F114" s="8">
        <v>10.45</v>
      </c>
      <c r="G114" s="11"/>
      <c r="H114" s="10">
        <f>ROUND((G114*F114),2)</f>
        <v>0</v>
      </c>
      <c r="O114">
        <f>rekapitulace!H8</f>
        <v>21</v>
      </c>
      <c r="P114">
        <f>ROUND(O114/100*H114,2)</f>
        <v>0</v>
      </c>
    </row>
    <row r="115" ht="12.75">
      <c r="D115" s="12" t="s">
        <v>206</v>
      </c>
    </row>
    <row r="116" ht="51">
      <c r="D116" s="12" t="s">
        <v>207</v>
      </c>
    </row>
    <row r="117" spans="1:16" ht="12.75">
      <c r="A117" s="6">
        <v>28</v>
      </c>
      <c r="B117" s="6" t="s">
        <v>208</v>
      </c>
      <c r="C117" s="6" t="s">
        <v>45</v>
      </c>
      <c r="D117" s="6" t="s">
        <v>209</v>
      </c>
      <c r="E117" s="6" t="s">
        <v>210</v>
      </c>
      <c r="F117" s="8">
        <v>98.98</v>
      </c>
      <c r="G117" s="11"/>
      <c r="H117" s="10">
        <f>ROUND((G117*F117),2)</f>
        <v>0</v>
      </c>
      <c r="O117">
        <f>rekapitulace!H8</f>
        <v>21</v>
      </c>
      <c r="P117">
        <f>ROUND(O117/100*H117,2)</f>
        <v>0</v>
      </c>
    </row>
    <row r="118" ht="51">
      <c r="D118" s="12" t="s">
        <v>211</v>
      </c>
    </row>
    <row r="119" ht="344.25">
      <c r="D119" s="12" t="s">
        <v>212</v>
      </c>
    </row>
    <row r="120" spans="1:16" ht="25.5">
      <c r="A120" s="6">
        <v>29</v>
      </c>
      <c r="B120" s="6" t="s">
        <v>213</v>
      </c>
      <c r="C120" s="6" t="s">
        <v>45</v>
      </c>
      <c r="D120" s="6" t="s">
        <v>214</v>
      </c>
      <c r="E120" s="6" t="s">
        <v>210</v>
      </c>
      <c r="F120" s="8">
        <v>110</v>
      </c>
      <c r="G120" s="11"/>
      <c r="H120" s="10">
        <f>ROUND((G120*F120),2)</f>
        <v>0</v>
      </c>
      <c r="O120">
        <f>rekapitulace!H8</f>
        <v>21</v>
      </c>
      <c r="P120">
        <f>ROUND(O120/100*H120,2)</f>
        <v>0</v>
      </c>
    </row>
    <row r="121" ht="38.25">
      <c r="D121" s="12" t="s">
        <v>215</v>
      </c>
    </row>
    <row r="122" ht="344.25">
      <c r="D122" s="12" t="s">
        <v>212</v>
      </c>
    </row>
    <row r="123" spans="1:16" ht="12.75">
      <c r="A123" s="6">
        <v>30</v>
      </c>
      <c r="B123" s="6" t="s">
        <v>216</v>
      </c>
      <c r="C123" s="6" t="s">
        <v>45</v>
      </c>
      <c r="D123" s="6" t="s">
        <v>217</v>
      </c>
      <c r="E123" s="6" t="s">
        <v>93</v>
      </c>
      <c r="F123" s="8">
        <v>16</v>
      </c>
      <c r="G123" s="11"/>
      <c r="H123" s="10">
        <f>ROUND((G123*F123),2)</f>
        <v>0</v>
      </c>
      <c r="O123">
        <f>rekapitulace!H8</f>
        <v>21</v>
      </c>
      <c r="P123">
        <f>ROUND(O123/100*H123,2)</f>
        <v>0</v>
      </c>
    </row>
    <row r="124" ht="25.5">
      <c r="D124" s="12" t="s">
        <v>218</v>
      </c>
    </row>
    <row r="125" ht="12.75">
      <c r="D125" s="12" t="s">
        <v>219</v>
      </c>
    </row>
    <row r="126" spans="1:16" ht="25.5">
      <c r="A126" s="6">
        <v>31</v>
      </c>
      <c r="B126" s="6" t="s">
        <v>220</v>
      </c>
      <c r="C126" s="6" t="s">
        <v>45</v>
      </c>
      <c r="D126" s="6" t="s">
        <v>221</v>
      </c>
      <c r="E126" s="6" t="s">
        <v>222</v>
      </c>
      <c r="F126" s="8">
        <v>105</v>
      </c>
      <c r="G126" s="11"/>
      <c r="H126" s="10">
        <f>ROUND((G126*F126),2)</f>
        <v>0</v>
      </c>
      <c r="O126">
        <f>rekapitulace!H8</f>
        <v>21</v>
      </c>
      <c r="P126">
        <f>ROUND(O126/100*H126,2)</f>
        <v>0</v>
      </c>
    </row>
    <row r="127" ht="12.75">
      <c r="D127" s="12" t="s">
        <v>223</v>
      </c>
    </row>
    <row r="128" ht="25.5">
      <c r="D128" s="12" t="s">
        <v>224</v>
      </c>
    </row>
    <row r="129" spans="1:16" ht="25.5">
      <c r="A129" s="6">
        <v>32</v>
      </c>
      <c r="B129" s="6" t="s">
        <v>225</v>
      </c>
      <c r="C129" s="6" t="s">
        <v>45</v>
      </c>
      <c r="D129" s="6" t="s">
        <v>226</v>
      </c>
      <c r="E129" s="6" t="s">
        <v>98</v>
      </c>
      <c r="F129" s="8">
        <v>2.549</v>
      </c>
      <c r="G129" s="11"/>
      <c r="H129" s="10">
        <f>ROUND((G129*F129),2)</f>
        <v>0</v>
      </c>
      <c r="O129">
        <f>rekapitulace!H8</f>
        <v>21</v>
      </c>
      <c r="P129">
        <f>ROUND(O129/100*H129,2)</f>
        <v>0</v>
      </c>
    </row>
    <row r="130" ht="25.5">
      <c r="D130" s="12" t="s">
        <v>227</v>
      </c>
    </row>
    <row r="131" ht="102">
      <c r="D131" s="12" t="s">
        <v>228</v>
      </c>
    </row>
    <row r="132" spans="1:16" ht="25.5">
      <c r="A132" s="6">
        <v>33</v>
      </c>
      <c r="B132" s="6" t="s">
        <v>229</v>
      </c>
      <c r="C132" s="6" t="s">
        <v>45</v>
      </c>
      <c r="D132" s="6" t="s">
        <v>230</v>
      </c>
      <c r="E132" s="6" t="s">
        <v>98</v>
      </c>
      <c r="F132" s="8">
        <v>2.592</v>
      </c>
      <c r="G132" s="11"/>
      <c r="H132" s="10">
        <f>ROUND((G132*F132),2)</f>
        <v>0</v>
      </c>
      <c r="O132">
        <f>rekapitulace!H8</f>
        <v>21</v>
      </c>
      <c r="P132">
        <f>ROUND(O132/100*H132,2)</f>
        <v>0</v>
      </c>
    </row>
    <row r="133" ht="25.5">
      <c r="D133" s="12" t="s">
        <v>231</v>
      </c>
    </row>
    <row r="134" ht="102">
      <c r="D134" s="12" t="s">
        <v>228</v>
      </c>
    </row>
    <row r="135" spans="1:16" ht="25.5">
      <c r="A135" s="6">
        <v>34</v>
      </c>
      <c r="B135" s="6" t="s">
        <v>232</v>
      </c>
      <c r="C135" s="6" t="s">
        <v>45</v>
      </c>
      <c r="D135" s="6" t="s">
        <v>233</v>
      </c>
      <c r="E135" s="6" t="s">
        <v>98</v>
      </c>
      <c r="F135" s="8">
        <v>2.122</v>
      </c>
      <c r="G135" s="11"/>
      <c r="H135" s="10">
        <f>ROUND((G135*F135),2)</f>
        <v>0</v>
      </c>
      <c r="O135">
        <f>rekapitulace!H8</f>
        <v>21</v>
      </c>
      <c r="P135">
        <f>ROUND(O135/100*H135,2)</f>
        <v>0</v>
      </c>
    </row>
    <row r="136" ht="38.25">
      <c r="D136" s="12" t="s">
        <v>234</v>
      </c>
    </row>
    <row r="137" ht="102">
      <c r="D137" s="12" t="s">
        <v>228</v>
      </c>
    </row>
    <row r="138" spans="1:16" ht="25.5">
      <c r="A138" s="6">
        <v>35</v>
      </c>
      <c r="B138" s="6" t="s">
        <v>235</v>
      </c>
      <c r="C138" s="6" t="s">
        <v>45</v>
      </c>
      <c r="D138" s="6" t="s">
        <v>236</v>
      </c>
      <c r="E138" s="6" t="s">
        <v>139</v>
      </c>
      <c r="F138" s="8">
        <v>2.739</v>
      </c>
      <c r="G138" s="11"/>
      <c r="H138" s="10">
        <f>ROUND((G138*F138),2)</f>
        <v>0</v>
      </c>
      <c r="O138">
        <f>rekapitulace!H8</f>
        <v>21</v>
      </c>
      <c r="P138">
        <f>ROUND(O138/100*H138,2)</f>
        <v>0</v>
      </c>
    </row>
    <row r="139" ht="38.25">
      <c r="D139" s="12" t="s">
        <v>237</v>
      </c>
    </row>
    <row r="140" ht="102">
      <c r="D140" s="12" t="s">
        <v>238</v>
      </c>
    </row>
    <row r="141" spans="1:16" ht="12.75" customHeight="1">
      <c r="A141" s="13"/>
      <c r="B141" s="13"/>
      <c r="C141" s="13" t="s">
        <v>41</v>
      </c>
      <c r="D141" s="13" t="s">
        <v>195</v>
      </c>
      <c r="E141" s="13"/>
      <c r="F141" s="13"/>
      <c r="G141" s="13"/>
      <c r="H141" s="13">
        <f>SUM(H108:H140)</f>
        <v>0</v>
      </c>
      <c r="I141" s="13"/>
      <c r="P141">
        <f>SUM(P108:P140)</f>
        <v>0</v>
      </c>
    </row>
    <row r="143" spans="1:16" ht="12.75" customHeight="1">
      <c r="A143" s="13"/>
      <c r="B143" s="13"/>
      <c r="C143" s="13"/>
      <c r="D143" s="13" t="s">
        <v>87</v>
      </c>
      <c r="E143" s="13"/>
      <c r="F143" s="13"/>
      <c r="G143" s="13"/>
      <c r="H143" s="13">
        <f>+H33+H45+H57+H78+H87+H93+H99+H105+H141</f>
        <v>0</v>
      </c>
      <c r="I143" s="13"/>
      <c r="P143">
        <f>+P33+P45+P57+P78+P87+P93+P99+P105+P141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2018-01-08T11:42:06Z</dcterms:modified>
  <cp:category/>
  <cp:version/>
  <cp:contentType/>
  <cp:contentStatus/>
</cp:coreProperties>
</file>