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FC SLOVAN tribuna západ přístavba výtahu\"/>
    </mc:Choice>
  </mc:AlternateContent>
  <bookViews>
    <workbookView xWindow="0" yWindow="0" windowWidth="28800" windowHeight="11835" activeTab="6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1" sheetId="11" r:id="rId5"/>
    <sheet name="SO1 1.02 Pol" sheetId="12" r:id="rId6"/>
    <sheet name="Příloha Elektroinstalace" sheetId="13" r:id="rId7"/>
  </sheets>
  <externalReferences>
    <externalReference r:id="rId8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SO1'!$A$1:$H$56</definedName>
    <definedName name="_xlnm.Print_Area" localSheetId="5">'SO1 1.02 Pol'!$A$1:$I$531</definedName>
    <definedName name="_xlnm.Print_Area" localSheetId="1">Stavba!$A$1:$J$69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 localSheetId="6">#REF!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 localSheetId="6">#REF!</definedName>
    <definedName name="SloupecCC">#REF!</definedName>
    <definedName name="SloupecCisloPol" localSheetId="6">#REF!</definedName>
    <definedName name="SloupecCisloPol">#REF!</definedName>
    <definedName name="SloupecJC" localSheetId="6">#REF!</definedName>
    <definedName name="SloupecJC">#REF!</definedName>
    <definedName name="SloupecMJ" localSheetId="6">#REF!</definedName>
    <definedName name="SloupecMJ">#REF!</definedName>
    <definedName name="SloupecMnozstvi" localSheetId="6">#REF!</definedName>
    <definedName name="SloupecMnozstvi">#REF!</definedName>
    <definedName name="SloupecNazPol" localSheetId="6">#REF!</definedName>
    <definedName name="SloupecNazPol">#REF!</definedName>
    <definedName name="SloupecPC" localSheetId="6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71027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H48" i="13" l="1"/>
  <c r="H47" i="13"/>
  <c r="H46" i="13"/>
  <c r="H45" i="13"/>
  <c r="H44" i="13"/>
  <c r="H43" i="13"/>
  <c r="H42" i="13"/>
  <c r="H41" i="13"/>
  <c r="H40" i="13"/>
  <c r="H39" i="13"/>
  <c r="H38" i="13"/>
  <c r="F38" i="13"/>
  <c r="H37" i="13"/>
  <c r="F37" i="13"/>
  <c r="H36" i="13"/>
  <c r="F36" i="13"/>
  <c r="H35" i="13"/>
  <c r="F35" i="13"/>
  <c r="H34" i="13"/>
  <c r="F34" i="13"/>
  <c r="H33" i="13"/>
  <c r="F33" i="13"/>
  <c r="H32" i="13"/>
  <c r="F32" i="13"/>
  <c r="H31" i="13"/>
  <c r="F31" i="13"/>
  <c r="H30" i="13"/>
  <c r="F30" i="13"/>
  <c r="H29" i="13"/>
  <c r="F29" i="13"/>
  <c r="H28" i="13"/>
  <c r="F28" i="13"/>
  <c r="H27" i="13"/>
  <c r="F27" i="13"/>
  <c r="H26" i="13"/>
  <c r="F26" i="13"/>
  <c r="H25" i="13"/>
  <c r="F25" i="13"/>
  <c r="H24" i="13"/>
  <c r="F24" i="13"/>
  <c r="H23" i="13"/>
  <c r="H22" i="13"/>
  <c r="H21" i="13"/>
  <c r="F21" i="13"/>
  <c r="H20" i="13"/>
  <c r="F20" i="13"/>
  <c r="H19" i="13"/>
  <c r="H18" i="13"/>
  <c r="H17" i="13"/>
  <c r="F17" i="13"/>
  <c r="H16" i="13"/>
  <c r="F16" i="13"/>
  <c r="H15" i="13"/>
  <c r="F15" i="13"/>
  <c r="H14" i="13"/>
  <c r="H49" i="13" s="1"/>
  <c r="F14" i="13"/>
  <c r="F49" i="13" s="1"/>
  <c r="C10" i="13" l="1"/>
  <c r="I10" i="13" s="1"/>
  <c r="F473" i="12" s="1"/>
  <c r="D56" i="11"/>
  <c r="BC28" i="11"/>
  <c r="AN533" i="12"/>
  <c r="O18" i="11" s="1"/>
  <c r="H22" i="11" s="1"/>
  <c r="BA530" i="12"/>
  <c r="BA528" i="12"/>
  <c r="BA524" i="12"/>
  <c r="BA520" i="12"/>
  <c r="BA516" i="12"/>
  <c r="BA511" i="12"/>
  <c r="BA508" i="12"/>
  <c r="BA505" i="12"/>
  <c r="BA504" i="12"/>
  <c r="BA501" i="12"/>
  <c r="BA492" i="12"/>
  <c r="AZ487" i="12"/>
  <c r="BA484" i="12"/>
  <c r="BA483" i="12"/>
  <c r="BA482" i="12"/>
  <c r="BA481" i="12"/>
  <c r="BA480" i="12"/>
  <c r="BA479" i="12"/>
  <c r="BA478" i="12"/>
  <c r="BA477" i="12"/>
  <c r="BA476" i="12"/>
  <c r="BA448" i="12"/>
  <c r="BA436" i="12"/>
  <c r="BA428" i="12"/>
  <c r="BA379" i="12"/>
  <c r="BA374" i="12"/>
  <c r="BA325" i="12"/>
  <c r="BA321" i="12"/>
  <c r="BA314" i="12"/>
  <c r="BA310" i="12"/>
  <c r="BA306" i="12"/>
  <c r="BA300" i="12"/>
  <c r="BA283" i="12"/>
  <c r="BA281" i="12"/>
  <c r="AZ201" i="12"/>
  <c r="AZ195" i="12"/>
  <c r="AZ187" i="12"/>
  <c r="BA184" i="12"/>
  <c r="BA182" i="12"/>
  <c r="BA173" i="12"/>
  <c r="AZ163" i="12"/>
  <c r="AZ141" i="12"/>
  <c r="AZ134" i="12"/>
  <c r="AZ127" i="12"/>
  <c r="AZ112" i="12"/>
  <c r="BA106" i="12"/>
  <c r="AZ103" i="12"/>
  <c r="AZ96" i="12"/>
  <c r="AZ74" i="12"/>
  <c r="BA70" i="12"/>
  <c r="AZ45" i="12"/>
  <c r="AZ19" i="12"/>
  <c r="G12" i="12"/>
  <c r="G16" i="12"/>
  <c r="G20" i="12"/>
  <c r="G24" i="12"/>
  <c r="G28" i="12"/>
  <c r="G33" i="12"/>
  <c r="G39" i="12"/>
  <c r="G42" i="12"/>
  <c r="G46" i="12"/>
  <c r="G50" i="12"/>
  <c r="G53" i="12"/>
  <c r="G58" i="12"/>
  <c r="G63" i="12"/>
  <c r="G69" i="12"/>
  <c r="G75" i="12"/>
  <c r="G78" i="12"/>
  <c r="G83" i="12"/>
  <c r="G88" i="12"/>
  <c r="G92" i="12"/>
  <c r="G97" i="12"/>
  <c r="G105" i="12"/>
  <c r="G114" i="12"/>
  <c r="G118" i="12"/>
  <c r="G128" i="12"/>
  <c r="G135" i="12"/>
  <c r="G143" i="12"/>
  <c r="G154" i="12"/>
  <c r="G160" i="12"/>
  <c r="G164" i="12"/>
  <c r="G172" i="12"/>
  <c r="F169" i="12" s="1"/>
  <c r="G177" i="12"/>
  <c r="F176" i="12" s="1"/>
  <c r="G181" i="12"/>
  <c r="G183" i="12"/>
  <c r="F180" i="12" s="1"/>
  <c r="J50" i="1" s="1"/>
  <c r="G188" i="12"/>
  <c r="G191" i="12"/>
  <c r="G196" i="12"/>
  <c r="F193" i="12" s="1"/>
  <c r="G202" i="12"/>
  <c r="F199" i="12" s="1"/>
  <c r="G207" i="12"/>
  <c r="G212" i="12"/>
  <c r="G215" i="12"/>
  <c r="G218" i="12"/>
  <c r="G220" i="12"/>
  <c r="G232" i="12"/>
  <c r="G235" i="12"/>
  <c r="G240" i="12"/>
  <c r="G246" i="12"/>
  <c r="G248" i="12"/>
  <c r="G251" i="12"/>
  <c r="G254" i="12"/>
  <c r="G259" i="12"/>
  <c r="G262" i="12"/>
  <c r="G266" i="12"/>
  <c r="G269" i="12"/>
  <c r="G273" i="12"/>
  <c r="G278" i="12"/>
  <c r="G280" i="12"/>
  <c r="G282" i="12"/>
  <c r="G287" i="12"/>
  <c r="G290" i="12"/>
  <c r="F284" i="12" s="1"/>
  <c r="J58" i="1" s="1"/>
  <c r="G295" i="12"/>
  <c r="G299" i="12"/>
  <c r="G305" i="12"/>
  <c r="G309" i="12"/>
  <c r="G313" i="12"/>
  <c r="G315" i="12"/>
  <c r="G318" i="12"/>
  <c r="G320" i="12"/>
  <c r="F319" i="12" s="1"/>
  <c r="J60" i="1" s="1"/>
  <c r="G324" i="12"/>
  <c r="G331" i="12"/>
  <c r="G342" i="12"/>
  <c r="G356" i="12"/>
  <c r="G358" i="12"/>
  <c r="G359" i="12"/>
  <c r="G362" i="12"/>
  <c r="G363" i="12"/>
  <c r="G368" i="12"/>
  <c r="G373" i="12"/>
  <c r="G378" i="12"/>
  <c r="G381" i="12"/>
  <c r="G383" i="12"/>
  <c r="G387" i="12"/>
  <c r="G395" i="12"/>
  <c r="G403" i="12"/>
  <c r="G407" i="12"/>
  <c r="G411" i="12"/>
  <c r="G415" i="12"/>
  <c r="G419" i="12"/>
  <c r="G425" i="12"/>
  <c r="G427" i="12"/>
  <c r="G435" i="12"/>
  <c r="G441" i="12"/>
  <c r="G444" i="12"/>
  <c r="G447" i="12"/>
  <c r="G470" i="12"/>
  <c r="F445" i="12" s="1"/>
  <c r="G473" i="12"/>
  <c r="F472" i="12" s="1"/>
  <c r="J64" i="1" s="1"/>
  <c r="G475" i="12"/>
  <c r="F474" i="12" s="1"/>
  <c r="H52" i="11" s="1"/>
  <c r="G488" i="12"/>
  <c r="G489" i="12"/>
  <c r="G491" i="12"/>
  <c r="G493" i="12"/>
  <c r="G495" i="12"/>
  <c r="G497" i="12"/>
  <c r="G500" i="12"/>
  <c r="G503" i="12"/>
  <c r="G507" i="12"/>
  <c r="G509" i="12"/>
  <c r="G510" i="12"/>
  <c r="G515" i="12"/>
  <c r="G519" i="12"/>
  <c r="G523" i="12"/>
  <c r="G527" i="12"/>
  <c r="G529" i="12"/>
  <c r="D19" i="11"/>
  <c r="B7" i="11"/>
  <c r="B6" i="11"/>
  <c r="C1" i="11"/>
  <c r="B1" i="11"/>
  <c r="B1" i="9"/>
  <c r="C1" i="9"/>
  <c r="B7" i="9"/>
  <c r="B6" i="9"/>
  <c r="AO533" i="12" l="1"/>
  <c r="P18" i="11" s="1"/>
  <c r="H24" i="11" s="1"/>
  <c r="P21" i="11" s="1"/>
  <c r="P23" i="1" s="1"/>
  <c r="J29" i="1" s="1"/>
  <c r="J30" i="1" s="1"/>
  <c r="H51" i="11"/>
  <c r="H40" i="11"/>
  <c r="J53" i="1"/>
  <c r="H36" i="11"/>
  <c r="J49" i="1"/>
  <c r="H50" i="11"/>
  <c r="J63" i="1"/>
  <c r="J52" i="1"/>
  <c r="H39" i="11"/>
  <c r="J48" i="1"/>
  <c r="H35" i="11"/>
  <c r="F498" i="12"/>
  <c r="F426" i="12"/>
  <c r="F260" i="12"/>
  <c r="F203" i="12"/>
  <c r="F125" i="12"/>
  <c r="F56" i="12"/>
  <c r="H37" i="11"/>
  <c r="H45" i="11"/>
  <c r="H47" i="11"/>
  <c r="J65" i="1"/>
  <c r="F512" i="12"/>
  <c r="F485" i="12"/>
  <c r="F329" i="12"/>
  <c r="F296" i="12"/>
  <c r="F279" i="12"/>
  <c r="F233" i="12"/>
  <c r="F185" i="12"/>
  <c r="F158" i="12"/>
  <c r="F89" i="12"/>
  <c r="F8" i="12"/>
  <c r="O21" i="11"/>
  <c r="O23" i="1" s="1"/>
  <c r="J27" i="1" s="1"/>
  <c r="J28" i="1" s="1"/>
  <c r="H23" i="11"/>
  <c r="H25" i="11" l="1"/>
  <c r="J31" i="1"/>
  <c r="H26" i="11"/>
  <c r="H32" i="11"/>
  <c r="J45" i="1"/>
  <c r="H38" i="11"/>
  <c r="J51" i="1"/>
  <c r="H44" i="11"/>
  <c r="J57" i="1"/>
  <c r="H48" i="11"/>
  <c r="J61" i="1"/>
  <c r="J68" i="1"/>
  <c r="H55" i="11"/>
  <c r="J46" i="1"/>
  <c r="H33" i="11"/>
  <c r="J56" i="1"/>
  <c r="H43" i="11"/>
  <c r="H54" i="11"/>
  <c r="J67" i="1"/>
  <c r="H30" i="11"/>
  <c r="G532" i="12"/>
  <c r="H18" i="11" s="1"/>
  <c r="H19" i="11" s="1"/>
  <c r="J23" i="1" s="1"/>
  <c r="J24" i="1" s="1"/>
  <c r="J43" i="1"/>
  <c r="H34" i="11"/>
  <c r="J47" i="1"/>
  <c r="H42" i="11"/>
  <c r="J55" i="1"/>
  <c r="H46" i="11"/>
  <c r="J59" i="1"/>
  <c r="J66" i="1"/>
  <c r="H53" i="11"/>
  <c r="J44" i="1"/>
  <c r="H31" i="11"/>
  <c r="J54" i="1"/>
  <c r="H41" i="11"/>
  <c r="J62" i="1"/>
  <c r="H49" i="11"/>
  <c r="J69" i="1" l="1"/>
  <c r="H56" i="11"/>
</calcChain>
</file>

<file path=xl/sharedStrings.xml><?xml version="1.0" encoding="utf-8"?>
<sst xmlns="http://schemas.openxmlformats.org/spreadsheetml/2006/main" count="1490" uniqueCount="708">
  <si>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</si>
  <si>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</si>
  <si>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</si>
  <si>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</si>
  <si>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</si>
  <si>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</si>
  <si>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</si>
  <si>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</si>
  <si>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</si>
  <si>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</si>
  <si>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</si>
  <si>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</si>
  <si>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</si>
  <si>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</si>
  <si>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</si>
  <si>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</si>
  <si>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</si>
  <si>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</si>
  <si>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</si>
  <si>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</si>
  <si>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</si>
  <si>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</si>
  <si>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</si>
  <si>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</si>
  <si>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</si>
  <si>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</si>
  <si>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</si>
  <si>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</si>
  <si>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</si>
  <si>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</si>
  <si>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</si>
  <si>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</si>
  <si>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</si>
  <si>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</si>
  <si>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</si>
  <si>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</si>
  <si>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</si>
  <si>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</si>
  <si>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</si>
  <si>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</si>
  <si>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</si>
  <si>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OD2017/043</t>
  </si>
  <si>
    <t>Tribuna západ FC Slovan Liberec - přístavba výtahu</t>
  </si>
  <si>
    <t>FC SLOVAN LIBEREC a.s.</t>
  </si>
  <si>
    <t>Na Hradbách 1300/17</t>
  </si>
  <si>
    <t>Liberec-Liberec I-Staré Město</t>
  </si>
  <si>
    <t>46001</t>
  </si>
  <si>
    <t>Ing. Radovan Novotný</t>
  </si>
  <si>
    <t>Vesecká 97/12</t>
  </si>
  <si>
    <t>Liberec-Liberec VI-Rochlice</t>
  </si>
  <si>
    <t>46006</t>
  </si>
  <si>
    <t>49080300</t>
  </si>
  <si>
    <t>CZ6804292275</t>
  </si>
  <si>
    <t>61326461</t>
  </si>
  <si>
    <t>CZ61326461</t>
  </si>
  <si>
    <t>Stavební objekt</t>
  </si>
  <si>
    <t>SO1</t>
  </si>
  <si>
    <t>Stavební část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</si>
  <si>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</si>
  <si>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</si>
  <si>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</si>
  <si>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</si>
  <si>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</si>
  <si>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</si>
  <si>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</si>
  <si>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</si>
  <si>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</si>
  <si>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</si>
  <si>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</si>
  <si>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</si>
  <si>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</si>
  <si>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</si>
  <si>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</si>
  <si>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</si>
  <si>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</si>
  <si>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</si>
  <si>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</si>
  <si>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</si>
  <si>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</si>
  <si>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</si>
  <si>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</si>
  <si>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</si>
  <si>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</si>
  <si>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</si>
  <si>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</si>
  <si>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</si>
  <si>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</si>
  <si>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</si>
  <si>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</si>
  <si>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</si>
  <si>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</si>
  <si>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</si>
  <si>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</si>
  <si>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</si>
  <si>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</si>
  <si>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</si>
  <si>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</si>
  <si>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</si>
  <si>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</si>
  <si>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</si>
  <si>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</si>
  <si>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</si>
  <si>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</si>
  <si>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</si>
  <si>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</si>
  <si>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</si>
  <si>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777</t>
  </si>
  <si>
    <t>Podlahy ze syntetických hmot</t>
  </si>
  <si>
    <t>783</t>
  </si>
  <si>
    <t>Nátěry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</si>
  <si>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</si>
  <si>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</si>
  <si>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</si>
  <si>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</si>
  <si>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</si>
  <si>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</si>
  <si>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</si>
  <si>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</si>
  <si>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</si>
  <si>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</si>
  <si>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</si>
  <si>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</si>
  <si>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</si>
  <si>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</si>
  <si>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</si>
  <si>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</si>
  <si>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1.02</t>
  </si>
  <si>
    <t>Soupis prací, dodávek a služeb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</si>
  <si>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</si>
  <si>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</si>
  <si>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</si>
  <si>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</si>
  <si>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</si>
  <si>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</si>
  <si>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</si>
  <si>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</si>
  <si>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</si>
  <si>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</si>
  <si>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</si>
  <si>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 přemístěním hmot na skládku na vzdálenost do 3 m nebo s naložením na dopravní prostředek</t>
  </si>
  <si>
    <t>SPX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</si>
  <si>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</si>
  <si>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</si>
  <si>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</si>
  <si>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</si>
  <si>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</si>
  <si>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</t>
  </si>
  <si>
    <t>POL</t>
  </si>
  <si>
    <t xml:space="preserve">Výkres A1, půdorys základů, D1.2. stavebně-konstrukční část, dno výtahové šachty - výkres tvaru : </t>
  </si>
  <si>
    <t>rozebrání komunikace před provedením výkopů pro základy : 4,00*4,00</t>
  </si>
  <si>
    <t>113 10-7 Odstranění podkladů nebo krytů</t>
  </si>
  <si>
    <t>113107320R00</t>
  </si>
  <si>
    <t>...z kameniva těženého, v ploše jednotlivě do 50 m2, tloušťka vrstvy 200 mm</t>
  </si>
  <si>
    <t>Položka pořadí 1 : 16.00000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</si>
  <si>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</si>
  <si>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</si>
  <si>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</si>
  <si>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 xml:space="preserve">...příplatek za lepivost, v hornině 3,  </t>
  </si>
  <si>
    <t>m3</t>
  </si>
  <si>
    <t>800-1</t>
  </si>
  <si>
    <t>Položka pořadí 11 : 35.23500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</si>
  <si>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</si>
  <si>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</si>
  <si>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</si>
  <si>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</si>
  <si>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</si>
  <si>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</si>
  <si>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</si>
  <si>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</si>
  <si>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 xml:space="preserve">přemístění z místa výkopu na meziskládku : </t>
  </si>
  <si>
    <t xml:space="preserve">přemístění zásypového materiálu z meziskládky na místo zásypu : </t>
  </si>
  <si>
    <t>Položka pořadí 9 : 15.84000</t>
  </si>
  <si>
    <t>162701105R00</t>
  </si>
  <si>
    <t>...z horniny 1 až 4, na vzdálenost přes 9 000  do 10 000 m</t>
  </si>
  <si>
    <t xml:space="preserve">výkopek : </t>
  </si>
  <si>
    <t xml:space="preserve">odpočet výkopku použitého do zásypů : </t>
  </si>
  <si>
    <t>Položka pořadí 9 : -15.84000*-1</t>
  </si>
  <si>
    <t>162 10-9 příplatek k ceně za každých dalších i započatých 1 000 m přes 10 000 m</t>
  </si>
  <si>
    <t>162701109R00</t>
  </si>
  <si>
    <t>...z horniny 1 až 4</t>
  </si>
  <si>
    <t>Položka pořadí 6 : 96.97500*5</t>
  </si>
  <si>
    <t>171 20 Uložení sypaniny</t>
  </si>
  <si>
    <t>171201201R00</t>
  </si>
  <si>
    <t>...na dočasnou skládku tak, že na 1 m2 plochy připadá přes 2 m3 výkopku nebo ornice</t>
  </si>
  <si>
    <t>Položka pořadí 6 : 19.39500</t>
  </si>
  <si>
    <t>175 10-12 Obsyp objektů</t>
  </si>
  <si>
    <t>sypaninou z vhodných hornin tř. 1 - 4 nebo materiálem, uloženým ve vzdálenosti do 30 m od vnějšího kraje objektu, pro jakoukoliv míru zhutnění,</t>
  </si>
  <si>
    <t>175101201R00</t>
  </si>
  <si>
    <t>...bez prohození sypaniny</t>
  </si>
  <si>
    <t>zásyp stavební jámy po provedení železobetonového dna výtahové šachty : (0,75+3,00+0,75)*0,80*1,50+2*(0,75+3,60)*0,80*1,50</t>
  </si>
  <si>
    <t>199 Poplatky za skládku</t>
  </si>
  <si>
    <t>199000005R00</t>
  </si>
  <si>
    <t>...zeminy 1- 4</t>
  </si>
  <si>
    <t>t</t>
  </si>
  <si>
    <t xml:space="preserve">cca 1,8t/m3 : </t>
  </si>
  <si>
    <t>Položka pořadí 8 : 34.91100*1,8</t>
  </si>
  <si>
    <t>131201110X00</t>
  </si>
  <si>
    <t>Hloubení nezapaž. jam hor.3 do 50 m3, technologie dle zhotovitele, ruční nebo malá technika</t>
  </si>
  <si>
    <t>Vlastní</t>
  </si>
  <si>
    <t>POL_NEZ</t>
  </si>
  <si>
    <t>pro dojezd výtahu : (0,75+3,00+0,75)*(3,60+0,75)*1,80</t>
  </si>
  <si>
    <t>271 5 Polštáře zhutněné pod základy</t>
  </si>
  <si>
    <t>271531113R00</t>
  </si>
  <si>
    <t>Polštář základu z kameniva hr. drceného 16-32 mm</t>
  </si>
  <si>
    <t>800-2</t>
  </si>
  <si>
    <t>pod základovou deskou, tl.200mm : 3,00*3,60*0,20</t>
  </si>
  <si>
    <t>273 31 Beton základových desek</t>
  </si>
  <si>
    <t>273 31-3 prostý</t>
  </si>
  <si>
    <t>273313511R00</t>
  </si>
  <si>
    <t>...třídy C 12/15</t>
  </si>
  <si>
    <t>801-1</t>
  </si>
  <si>
    <t>podkladní beton pod základovou deskou : 3,00*3,60*0,05</t>
  </si>
  <si>
    <t>273 32 Beton základových desek železový</t>
  </si>
  <si>
    <t>bez dodávky a uložení výztuže</t>
  </si>
  <si>
    <t>273 32-3 vodostavební</t>
  </si>
  <si>
    <t>273323411R00</t>
  </si>
  <si>
    <t>...třídy C 25/30, stupeň vlivu prostředí XD2, odolnost proti korozi způsobené chloridy</t>
  </si>
  <si>
    <t>položka obsahuje přidání krystalizační přísady do betonové směsi</t>
  </si>
  <si>
    <t>základová deska - dno výtahové šachty, tl.300mm : 2,54*3,10*0,30</t>
  </si>
  <si>
    <t>273 35 Bednění stěn základových desek</t>
  </si>
  <si>
    <t>svislé nebo šikmé (odkloněné) , půdorysně přímé nebo zalomené, stěn základových desek ve volných nebo zapažených jámách, rýhách, šachtách, včetně případných vzpěr,</t>
  </si>
  <si>
    <t>273351215R00</t>
  </si>
  <si>
    <t>...zřízení</t>
  </si>
  <si>
    <t>základová deska - dno výtahové šachty, tl.300mm : 2*(2,54+3,10)*0,30</t>
  </si>
  <si>
    <t>273351216R00</t>
  </si>
  <si>
    <t>...odstranění</t>
  </si>
  <si>
    <t>Položka pořadí 15 : 3.38400</t>
  </si>
  <si>
    <t>273 36 Výztuž základových desek</t>
  </si>
  <si>
    <t>rovných nebo s náběhy nebo hřibových nebo upnutých do žeber včetně výztuže těchto žeber,</t>
  </si>
  <si>
    <t>273 36-1 z betonářské oceli</t>
  </si>
  <si>
    <t>273361821R00</t>
  </si>
  <si>
    <t>...10 505(R)</t>
  </si>
  <si>
    <t xml:space="preserve">Výkres D1.2.4 stavebně-konstrukční část, dno výtahové šachty - výkres výztuže : </t>
  </si>
  <si>
    <t xml:space="preserve">celkem 5,83m3 betonu, 1275kg výztuže, tedy 218,694kg/m3 : </t>
  </si>
  <si>
    <t>Položka pořadí 14 : 0.51660*0,218694</t>
  </si>
  <si>
    <t>armatura pro překlenutí dešťové kanalizace zasahující do desky : 0,10</t>
  </si>
  <si>
    <t>273369001X00</t>
  </si>
  <si>
    <t>Příplatek za propojení nových a stávajících základů - vlepovaná výztuž</t>
  </si>
  <si>
    <t>soub</t>
  </si>
  <si>
    <t>311 11 Stěny z betonových bednicích tvárnic a betonu</t>
  </si>
  <si>
    <t>(ztracené bednění) z betonových tvárnic a zálivka betonem,</t>
  </si>
  <si>
    <t>311112320RT2</t>
  </si>
  <si>
    <t>...šířky 200 mm, zálivka betonem C16/20</t>
  </si>
  <si>
    <t xml:space="preserve">Výkres A6, řez : </t>
  </si>
  <si>
    <t>izolační přizdívka : (2*3,10+2,94)*1,50+2,94*0,50</t>
  </si>
  <si>
    <t>311 32 Beton nadzákladových zdí železový</t>
  </si>
  <si>
    <t>nosných, výplňových, obkladových, půdních, štítových, poprsních apod. (bez výztuže), s pomocným lešením o výšce podlahy do 1900 mm a pro zatížení 1,5 kPa,</t>
  </si>
  <si>
    <t>311321411R00</t>
  </si>
  <si>
    <t>...třídy C 25/30</t>
  </si>
  <si>
    <t xml:space="preserve">stěny dojezdu výtahu, tl.300mm : </t>
  </si>
  <si>
    <t>tl.300mm : (2*2,60+2,54)*1,05*0,30</t>
  </si>
  <si>
    <t>tl.200mm : 2,54*1,06*0,30</t>
  </si>
  <si>
    <t>311 35 Bednění nadzákladových zdí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</si>
  <si>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</si>
  <si>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311 35-2 oboustranné za každou stranu</t>
  </si>
  <si>
    <t>311351105R00</t>
  </si>
  <si>
    <t>vč. zkosení hran</t>
  </si>
  <si>
    <t>tl.300mm : (2*2,60+2*3,10)*1,05+(2,54+1,94)*1,05</t>
  </si>
  <si>
    <t>tl.200mm : (2,54+1,94)*1,06</t>
  </si>
  <si>
    <t>311351106R00</t>
  </si>
  <si>
    <t>Položka pořadí 21 : 21.42280</t>
  </si>
  <si>
    <t>311 36 Výztuž nadzákladových zdí</t>
  </si>
  <si>
    <t>311 36-1 z betonářské oceli</t>
  </si>
  <si>
    <t>311361821R00</t>
  </si>
  <si>
    <t>Položka pořadí 20 : 0.70984*0,218694</t>
  </si>
  <si>
    <t>Mezisoučet</t>
  </si>
  <si>
    <t>Stěna z tvárnic ztraceného bedněn cca 65kg/m3 : 13,71*0,20*65,00/1000</t>
  </si>
  <si>
    <t>411 32 Beton stropů železový</t>
  </si>
  <si>
    <t>411 32-1 stropů deskových, desek plochých střech, desek balkónových, desek hřibových stropů včetně hlavic hřibových sloupů, železový (bez výztuže)</t>
  </si>
  <si>
    <t>411321414R00</t>
  </si>
  <si>
    <t>podesta 1.NP : 1,50*0,15</t>
  </si>
  <si>
    <t xml:space="preserve">Výkres D1.2.4 stavebně-konstrukční část, výtahová šachta - podesty : </t>
  </si>
  <si>
    <t>podesty 2 - 3.np : 2*1,60*0,15</t>
  </si>
  <si>
    <t>411 35-42 Bednění stropů zabudované (ztracené) z ocelových trapézových plechů</t>
  </si>
  <si>
    <t>otevřeného podhledu, bez podpěrné konstrukce, s osazením na sucho na zdech do připravených ozubů, popř. na rovných zdech, trámech, průvlacích, nebo do traverz, bez úpravy povrchu plechů, s pomocným lešením o výšce podlahy do 1900 mm a pro zatížení do 1,5 kPa,</t>
  </si>
  <si>
    <t>411354236R00</t>
  </si>
  <si>
    <t>...lesklých, vlna 50 mm, tloušťky 1 mm</t>
  </si>
  <si>
    <t>bednění podesty, uložení do pol. ozn.13 : 1,50</t>
  </si>
  <si>
    <t>ztracené bednění : 2*1,60</t>
  </si>
  <si>
    <t>411 36-1 Výztuž stropů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</si>
  <si>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</si>
  <si>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411 36-11 z betonářské oceli</t>
  </si>
  <si>
    <t>411361821R00</t>
  </si>
  <si>
    <t>Položka pořadí 24 : 0.15418*0,218694</t>
  </si>
  <si>
    <t>R16 : 9*1,578/1000*2</t>
  </si>
  <si>
    <t>KARI 8/100/100 : 1,60*1,15*5,37*2,00/1000</t>
  </si>
  <si>
    <t>413 94 Osazení ocelových válcovaných nosníků ve stropech</t>
  </si>
  <si>
    <t>I , IE, U , UE nebo L</t>
  </si>
  <si>
    <t>413941123RU3</t>
  </si>
  <si>
    <t>...profil U, 160 mm</t>
  </si>
  <si>
    <t>ozn.13, 18,80 kg/m´ : (0,20+1,94+0,20)*18,80/1000</t>
  </si>
  <si>
    <t>zaokrouhlení : 0,008/1000</t>
  </si>
  <si>
    <t>564 8 Podklad ze štěrkodrti s rozprostřením a zhutněním</t>
  </si>
  <si>
    <t>564851111R00</t>
  </si>
  <si>
    <t>...tloušťka po zhutnění 150 mm</t>
  </si>
  <si>
    <t>Položka pořadí 29 : 8.12600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</si>
  <si>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</si>
  <si>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</si>
  <si>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596215040R00</t>
  </si>
  <si>
    <t>...tloušťka dlažby 80 mm, tloušťka lože 40 mm</t>
  </si>
  <si>
    <t xml:space="preserve">zpětná montáž zámkové dlažby : </t>
  </si>
  <si>
    <t>demontovaná plocha : 4,00*4,00</t>
  </si>
  <si>
    <t>odpočet výtahové šachty : -1*2,54*3,10</t>
  </si>
  <si>
    <t>632 41-1 Potěr ze suchých směsí</t>
  </si>
  <si>
    <t>s rozprostřením a uhlazením</t>
  </si>
  <si>
    <t>632421116RT1</t>
  </si>
  <si>
    <t>...samonivelační podlahová hmota na bázi cementu, tloušťky 6 mm, ruční zpracování</t>
  </si>
  <si>
    <t>včetně penetrace podkladu.</t>
  </si>
  <si>
    <t xml:space="preserve">vyrovnání betonových podkladů pod podlahovou stěrku : </t>
  </si>
  <si>
    <t>Položka pořadí 89 : 10.23200</t>
  </si>
  <si>
    <t>939941112X00</t>
  </si>
  <si>
    <t>Těsnění pracovní spáry plechem mezi dnem a stěnou, vč. dodávky nerezového plechu a těsnící hmoty</t>
  </si>
  <si>
    <t>m</t>
  </si>
  <si>
    <t>obvod želeobetonové jímky - dojezd výtahu : 2*(2,54+3,10)</t>
  </si>
  <si>
    <t>941940031XAB</t>
  </si>
  <si>
    <t>Lešení nebo plošiny pro montáž nosné konstrukce výtahové šachty a technologie výtahu, montáž, demontáž, doprava, pronájem</t>
  </si>
  <si>
    <t>technologie a výměra dle návrhu dodavatele, v rozsahu nutném pro provedení díla</t>
  </si>
  <si>
    <t>941940031YAB</t>
  </si>
  <si>
    <t>Lešení nebo plošiny pro montáž opláštění výtahové šachty (sklo + cementovláknité desky), montáž, demontáž, doprava, pronájem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</si>
  <si>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</si>
  <si>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</si>
  <si>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</si>
  <si>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</si>
  <si>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Po dokončení stavebních prací, výtahová šachta, podesty, navazující prostory : 20,00</t>
  </si>
  <si>
    <t>9 Hodinové zúčtovací sazby</t>
  </si>
  <si>
    <t>909      R00</t>
  </si>
  <si>
    <t>Hzs-nezmeritelne stavebni prace</t>
  </si>
  <si>
    <t>h</t>
  </si>
  <si>
    <t>Přir.M</t>
  </si>
  <si>
    <t>Stavební přípomoce pro elektro + výtah : 20,00</t>
  </si>
  <si>
    <t>962 05-2 Bourání zdiva železobetonového</t>
  </si>
  <si>
    <t>nebo vybourání otvorů průřezové plochy přes 4 m2 ve zdivu železobetonovém, včetně pomocného lešení o výšce podlahy do 1900 mm a pro zatížení do 1,5 kPa  (150 kg/m2),</t>
  </si>
  <si>
    <t>962052211R00</t>
  </si>
  <si>
    <t>...nadzákladového</t>
  </si>
  <si>
    <t>801-3</t>
  </si>
  <si>
    <t>odbourání opěrné zdi (BD 20) v místě šachetních dveří v 1.NP : 2,00*0,50*0,20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</si>
  <si>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</si>
  <si>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</si>
  <si>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998011001R00</t>
  </si>
  <si>
    <t>...výšky do 6 m</t>
  </si>
  <si>
    <t>711 11 Provedení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</si>
  <si>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</si>
  <si>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</si>
  <si>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</si>
  <si>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</si>
  <si>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</si>
  <si>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Položka pořadí 40 : 7.87400</t>
  </si>
  <si>
    <t>711 11-2 na ploše svislé, včetně pomocného lešení o výšce podlahy do 1900 mm a pro zatížení do 1,5 kPa.</t>
  </si>
  <si>
    <t>711 11-21 nátěrem</t>
  </si>
  <si>
    <t>711112001RZ1</t>
  </si>
  <si>
    <t>...penetračním, 1x nátěr, včetně dodávky penetračního laku ALP</t>
  </si>
  <si>
    <t>Položka pořadí 41 : 15.18000</t>
  </si>
  <si>
    <t>711 14 Provedení izolace proti zemní vlhkosti pásy přitavením</t>
  </si>
  <si>
    <t>711141559RT2</t>
  </si>
  <si>
    <t xml:space="preserve">...vodorovná, 2 vrstvy, bez dodávky izolačních pásů,  </t>
  </si>
  <si>
    <t>základová deska - dno výtahové šachty, tl.300mm : 2,54*3,10</t>
  </si>
  <si>
    <t>711142559RT2</t>
  </si>
  <si>
    <t xml:space="preserve">...svislá, 2 vrstvy, bez dodávky izolačních pásů,  </t>
  </si>
  <si>
    <t>Položka pořadí 19 : 15.18000</t>
  </si>
  <si>
    <t>62832134R</t>
  </si>
  <si>
    <t>pás izolační z oxidovaného asfaltu natavitelný; nosná vložka skelná rohož; horní strana jemný minerální posyp; spodní strana PE fólie; tl. 4,0 mm</t>
  </si>
  <si>
    <t>SPCM</t>
  </si>
  <si>
    <t xml:space="preserve">materiál +15% k čisté výměře : </t>
  </si>
  <si>
    <t xml:space="preserve">vrstva 1 : </t>
  </si>
  <si>
    <t>Položka pořadí 40 : 9.05510*1,15</t>
  </si>
  <si>
    <t>Položka pořadí 41 : 17.45700*1,15</t>
  </si>
  <si>
    <t xml:space="preserve">vrstva 2 : </t>
  </si>
  <si>
    <t>998 71-1 Přesun hmot pro izolace proti vodě</t>
  </si>
  <si>
    <t>50 m vodorovně měřeno od těžiště půdorysné plochy skládky do těžiště půdorysné plochy objektu</t>
  </si>
  <si>
    <t>998711101R00</t>
  </si>
  <si>
    <t>...svisle do 6 m</t>
  </si>
  <si>
    <t>712 34 Povlakové krytiny střech do 10° pásy přitavením</t>
  </si>
  <si>
    <t>712341559RT1</t>
  </si>
  <si>
    <t>...v celé ploše, 1 vrstva, bez dodávky pásu</t>
  </si>
  <si>
    <t>skladba střechy v +10,35m : 2,29*1,29</t>
  </si>
  <si>
    <t>detaily, napojení, přesahy : 1,00</t>
  </si>
  <si>
    <t>712 35 Povlakové krytiny střech do 10° samolepicími pásy</t>
  </si>
  <si>
    <t>712351111RT1</t>
  </si>
  <si>
    <t>...1 vrstva, bez dodávky materiálu</t>
  </si>
  <si>
    <t>skladba střechy 1.NP : 1,00*3,118+1,90*1,00</t>
  </si>
  <si>
    <t>712909001X00</t>
  </si>
  <si>
    <t>Příplatek k pol. 712351111RT1 za malý rozsah a provedení detailů a napojení na stáv. střechu</t>
  </si>
  <si>
    <t>Výkres úprava napojení střech : 1,00</t>
  </si>
  <si>
    <t>712909002X00</t>
  </si>
  <si>
    <t>Příplatek k pol. 712351111RT1 za přikotvení samolepícího pásu a tepelné izolace</t>
  </si>
  <si>
    <t>62855031R</t>
  </si>
  <si>
    <t>pás izolační z modifikovaného asfaltu barva šedá; natavitelný; nosná vložka polyesterové rouno; horní strana posyp - břidlice; spodní strana PE fólie; tl. 4,2 mm</t>
  </si>
  <si>
    <t>Položka pořadí 44 : 4.54722*1,15</t>
  </si>
  <si>
    <t>62855210R</t>
  </si>
  <si>
    <t>pás izolační z modifikovaného asfaltu samolepicí; nosná vložka polyesterové rouno; horní strana jemný minerální posyp; spodní strana PE fólie; tl. 3,0 mm</t>
  </si>
  <si>
    <t>Položka pořadí 45 : 9.16792*1,15</t>
  </si>
  <si>
    <t>998 71-2 Přesun hmot pro povlakové krytiny</t>
  </si>
  <si>
    <t>50 m vodorovně</t>
  </si>
  <si>
    <t>998712102R00</t>
  </si>
  <si>
    <t>...v objektech výšky přes 6 do 12 m</t>
  </si>
  <si>
    <t>713 11 Montáž tepelné izolace stropů</t>
  </si>
  <si>
    <t>713111130RT1</t>
  </si>
  <si>
    <t xml:space="preserve">...vložené mezi krokve,  </t>
  </si>
  <si>
    <t>800-713</t>
  </si>
  <si>
    <t>713 14 Montáž tepelné izolace střech na plný podklad</t>
  </si>
  <si>
    <t>713141151R00</t>
  </si>
  <si>
    <t>...kladená na sucho, jednovrstvá</t>
  </si>
  <si>
    <t>28375704R</t>
  </si>
  <si>
    <t>deska izolační stabilizovaná; pěnový polystyren; rovná hrana; součinitel tepelné vodivosti 0,037 W/mK; obj. hmotnost 20,00 kg/m3</t>
  </si>
  <si>
    <t xml:space="preserve">materiál +5% k čisté výměře : </t>
  </si>
  <si>
    <t>skladba střechy v +10,35m, EPS tl.40mm : 2,29*1,29*1,05*0,04</t>
  </si>
  <si>
    <t>63151406R</t>
  </si>
  <si>
    <t>deska izolační minerální vlákno; tl. 100,0 mm; součinitel tepelné vodivosti 0,035 W/mK; R = 2,800 m2K/W; obj. hmotnost 40,00 kg/m3; hydrofobizováno</t>
  </si>
  <si>
    <t>Položka pořadí 51 : 5.26890*1,05</t>
  </si>
  <si>
    <t>998 71-3 Přesun hmot pro izolace tepelné</t>
  </si>
  <si>
    <t>998713102R00</t>
  </si>
  <si>
    <t>...v objektech výšky do 12 m</t>
  </si>
  <si>
    <t>725909001RAX</t>
  </si>
  <si>
    <t>Výměna WC pro imobily, umyvadlo pro imobily + úpravy dle vyhlášky 398/2009 Sb.(madla apod.)</t>
  </si>
  <si>
    <t>Položka obsahuje veškeré nutné náklady vč. stavebních přípomocí, přesunů hmot, likvidace odpadů a pod.</t>
  </si>
  <si>
    <t>725919001RAX</t>
  </si>
  <si>
    <t>Příplatek za veškeré stavební práce spojené s úpravou WC</t>
  </si>
  <si>
    <t>SDK příčka, 1ks dveře 2L, vč. zárubně a kování, zakrývání, výmalba, úklid, sutě, přesun hmot, provedení detailů atd.</t>
  </si>
  <si>
    <t>763 61 Opláštění z dřevoštěpkových desek</t>
  </si>
  <si>
    <t>vč. dodávky a montáže spojovacího materiálu</t>
  </si>
  <si>
    <t>763611232R00</t>
  </si>
  <si>
    <t>...bednění střech, z desek tl. nad 18 mm, na P+D, šroubované</t>
  </si>
  <si>
    <t>800-763</t>
  </si>
  <si>
    <t>60726122R</t>
  </si>
  <si>
    <t>deska dřevoštěpková třívrstvá pro prostředí vlhké; strana broušená; hrana pero/drážka; tl = 22,0 mm</t>
  </si>
  <si>
    <t xml:space="preserve">materiál +10% k čisté výměře : </t>
  </si>
  <si>
    <t>Položka pořadí 58 : 5.51980*1,1</t>
  </si>
  <si>
    <t>998 76 Přesun hmot pro konstrukce tesařské</t>
  </si>
  <si>
    <t>998762102R00</t>
  </si>
  <si>
    <t>800-762</t>
  </si>
  <si>
    <t>764 90 Klempířské prvky z plechu s povrchovou úpravou</t>
  </si>
  <si>
    <t>764 90-2 krytina střech z ocelových lakovaných rovinných plechů, včetně spojovacích prostředků</t>
  </si>
  <si>
    <t>764904010R00</t>
  </si>
  <si>
    <t>...hladký plech, tl. 0,5 mm, povrchová úprava polyester, barva hnědá a cihlově červená, sklon do 30°</t>
  </si>
  <si>
    <t>800-764</t>
  </si>
  <si>
    <t>včetně spojovacích prostředků.</t>
  </si>
  <si>
    <t>764 90-8 okapový systém</t>
  </si>
  <si>
    <t>764908204RT2</t>
  </si>
  <si>
    <t>...podokapní čtvercový žlab, ocelový žárově zinkovaný plech s povrchovou úpravou, průměr 136 mm, v ostatních barvách</t>
  </si>
  <si>
    <t>včetně háků, čela, spojky a kotlíku.</t>
  </si>
  <si>
    <t xml:space="preserve">Výkres A5, půdorys střechy, A6, řez : </t>
  </si>
  <si>
    <t>skladba střechy 1.NP : 3,142+2,932</t>
  </si>
  <si>
    <t>764291410X00</t>
  </si>
  <si>
    <t>Závětrná lišta z poplastovaného plechu, rš 250 mm, kompletní provedení vč. příponek</t>
  </si>
  <si>
    <t>včetně spojovacích prostředků a zednické výpomoci.</t>
  </si>
  <si>
    <t>obvod střechy v +10,35m : 2*1,10+0,25+0,10+2*2,29+1,29</t>
  </si>
  <si>
    <t>764908109X</t>
  </si>
  <si>
    <t>Odpadní trouba poplastovaný plech, DN50, v ostatních barvách</t>
  </si>
  <si>
    <t>včetně kolena, objímky, mezikusu, spojovacího materiálu a zednické výpomoci.</t>
  </si>
  <si>
    <t>764909001X00</t>
  </si>
  <si>
    <t>Příplatek k pol. 764904010R00 za provedení detailů a závětrné lišty na okraji bez žlabu</t>
  </si>
  <si>
    <t>998 76-4 Přesun hmot pro konstrukce klempířské</t>
  </si>
  <si>
    <t>998764102R00</t>
  </si>
  <si>
    <t>766410020XAA</t>
  </si>
  <si>
    <t>Obklad stěn cementovláknitými deskami tl.12mm, kompletní provedení vč. dodávky desek, detailů, roštů, prořezů</t>
  </si>
  <si>
    <t>Podkladový rošt, obklad deskami, dodávka materiálu.</t>
  </si>
  <si>
    <t xml:space="preserve">Opláštění výtahové šachty : </t>
  </si>
  <si>
    <t>plocha : (1,10+1,10)*10,36</t>
  </si>
  <si>
    <t>766420020XAA</t>
  </si>
  <si>
    <t>Obklad podhledů cementovláknitými deskami tl.12mm, kompletní provedení vč. dodávky desek, detailů, roštů, prořezů, pomocného lešení</t>
  </si>
  <si>
    <t>podesty 2.NP a 3.NP : 2*1,60</t>
  </si>
  <si>
    <t>767 99 Montáž ostatních atypických kovov. doplňků staveb</t>
  </si>
  <si>
    <t>767995104R00</t>
  </si>
  <si>
    <t>...atypických konstrukcí o hmotnosti přes 20 do 50 kg</t>
  </si>
  <si>
    <t>kg</t>
  </si>
  <si>
    <t>800-767</t>
  </si>
  <si>
    <t xml:space="preserve">Výkres ZA8 : </t>
  </si>
  <si>
    <t xml:space="preserve">prvek Pz1 : </t>
  </si>
  <si>
    <t>T 100/100 (polovina IPE200) : 35,9528*1</t>
  </si>
  <si>
    <t>plech 100/200/5 : 0,80*2</t>
  </si>
  <si>
    <t xml:space="preserve">prvek Pz2 : </t>
  </si>
  <si>
    <t>T 100/100 (polovina IPE200) : 40,32*1</t>
  </si>
  <si>
    <t xml:space="preserve">prvek Pz3 : </t>
  </si>
  <si>
    <t>T 100/100 (polovina IPE200) : 30,24*1</t>
  </si>
  <si>
    <t>767995108R00</t>
  </si>
  <si>
    <t>...atypických konstrukcí o hmotnosti přes 500 kg</t>
  </si>
  <si>
    <t xml:space="preserve">Tabulka oceli - výkr. č. D.1.2.5-7 : </t>
  </si>
  <si>
    <t xml:space="preserve">výtahová šachta : </t>
  </si>
  <si>
    <t>JC 60/40/4 : 15,00*5,80</t>
  </si>
  <si>
    <t>JC 80/40/4 : 13,00*7,10</t>
  </si>
  <si>
    <t>JC 80/80/5 : 120,00*11,40</t>
  </si>
  <si>
    <t>JC 100/100/4 : 8,00*11,90</t>
  </si>
  <si>
    <t xml:space="preserve">Tabulka oceli - výkr. č. D.1.2.8 : </t>
  </si>
  <si>
    <t xml:space="preserve">podesty : </t>
  </si>
  <si>
    <t>U180 : 2,10*22,00*2</t>
  </si>
  <si>
    <t>P5/60 : 1,00*2,355*2</t>
  </si>
  <si>
    <t>P14 250/250 : 2,00*6,869*2</t>
  </si>
  <si>
    <t>767139001X00</t>
  </si>
  <si>
    <t>Demontáž, úprava a přesun nosných prvků fasády, kompletní provedení</t>
  </si>
  <si>
    <t>Výkres A2, A3, A4, půdorys 1.NP, 2.NP, 3.NP : 1,00</t>
  </si>
  <si>
    <t>767139002X00</t>
  </si>
  <si>
    <t>Dmtž prosvětlovacích pásů a žaluziového fas. systému + úprava a zpětná mtž</t>
  </si>
  <si>
    <t>767392112XT1</t>
  </si>
  <si>
    <t>Montáž krytiny střech, tvar. plechem, šroubováním, včetně dodávky plechu 50/1000</t>
  </si>
  <si>
    <t>767909001X00</t>
  </si>
  <si>
    <t>Dod+Mtž Al. L profilu - napojení opláštění šachty na vrchní líc betonového okraje dojezdové jámy</t>
  </si>
  <si>
    <t>953981202X00</t>
  </si>
  <si>
    <t>Chemické kotvy, beton, M10, d=150mm</t>
  </si>
  <si>
    <t>kus</t>
  </si>
  <si>
    <t>prvek Pz1 : 8,00</t>
  </si>
  <si>
    <t>prvek Pz2 : 8,00</t>
  </si>
  <si>
    <t>prvek Pz3 : 8,00</t>
  </si>
  <si>
    <t>953981205X00</t>
  </si>
  <si>
    <t>Chemické kotvy, beton, M20</t>
  </si>
  <si>
    <t>výtahová šachta : 24,00</t>
  </si>
  <si>
    <t>podesty : 8,00*2</t>
  </si>
  <si>
    <t>767110210XA0</t>
  </si>
  <si>
    <t>Dod+Mtž strukturované prosklené fasády, vč. podpůrného rastru, veškeré parametry dle projektové dokumentace</t>
  </si>
  <si>
    <t>Kompletní provedení vč. všech detailů, systémových prvků, statiky. Lešení je uvedeno samostatnou položkou. V rámci ceny položky dodavatel zpracuje dílenskou prováděcí dokumentaci.</t>
  </si>
  <si>
    <t>plocha : (0,25+2,90+1,90+2,90+0,10)*10,36</t>
  </si>
  <si>
    <t>odpočet dveří - nástup : -1,80*2,00</t>
  </si>
  <si>
    <t>767919001X00</t>
  </si>
  <si>
    <t>Dod+Mtž venkovní atypické plechové dveře ozn. 1/L, parametry dle projektové dokumentace</t>
  </si>
  <si>
    <t>agregovaná položka, kompletní provedení vč. zárubně, kování, povrchové úpravy a provedení všech detailů.</t>
  </si>
  <si>
    <t>Výkres A8, výpis výplní dveří : 1,00</t>
  </si>
  <si>
    <t>13351380.XR</t>
  </si>
  <si>
    <t>Ocel pásová jakost 11373  60x5,0 mm</t>
  </si>
  <si>
    <t>P5/60 : 1,00*2,355*2/1000</t>
  </si>
  <si>
    <t>13480910R</t>
  </si>
  <si>
    <t>tyč ocelová profilová válcovaná za tepla 11375 (S235JR); průřez I; výška 180 mm</t>
  </si>
  <si>
    <t>U180 : 2,10*22,00*2/1000*1,20</t>
  </si>
  <si>
    <t>13482715R</t>
  </si>
  <si>
    <t>tyč ocelová profilová válcovaná za tepla 11375 (S235JR); průřez IPE; výška 200 mm</t>
  </si>
  <si>
    <t>T 100/100 (polovina IPE200) : 35,952*1,20/1000</t>
  </si>
  <si>
    <t>T 100/100 (polovina IPE200) : 40,32*1,20/1000</t>
  </si>
  <si>
    <t>T 100/100 (polovina IPE200) : 30,24*1,20/1000</t>
  </si>
  <si>
    <t>13611218R</t>
  </si>
  <si>
    <t>plech ocelový válcovaný za tepla 11375 (S235JR); povrch hladký; tl.  5,00 mm</t>
  </si>
  <si>
    <t>plech 100/200/5 : 0,80*2*1,20/1000</t>
  </si>
  <si>
    <t>13611238X</t>
  </si>
  <si>
    <t>Plech hladký jakost 11375.1  14x1000x2000 mm</t>
  </si>
  <si>
    <t>P14 250/250 : 2,00*6,869*2*1,20/1000</t>
  </si>
  <si>
    <t>14587757R</t>
  </si>
  <si>
    <t>profil ocelový tenkostěnný uzavřený svařovaný jak. S235; obdélníkový; tl = 4,00 mm; a = 60,0 mm; b = 40,0 mm</t>
  </si>
  <si>
    <t>JC 60/40/4 : 15,00*5,80*1,20/1000</t>
  </si>
  <si>
    <t>14587777R</t>
  </si>
  <si>
    <t>profil ocelový tenkostěnný uzavřený svařovaný jak. S235; obdélníkový; tl = 4,00 mm; a = 80,0 mm; b = 40,0 mm</t>
  </si>
  <si>
    <t>JC 80/40/4 : 13,00*7,10*1,20/1000</t>
  </si>
  <si>
    <t>14587777X</t>
  </si>
  <si>
    <t>Profil obdélník. uzavř.svařovaný S235   80x80x5 mm</t>
  </si>
  <si>
    <t>JC 80/80/5 : 120,00*11,40*1,20/1000</t>
  </si>
  <si>
    <t>14587794X</t>
  </si>
  <si>
    <t>Profil obdélník. uzavř.svařovaný S235  100x100x4 mm</t>
  </si>
  <si>
    <t>JC 100/100/4 : 8,00*11,90*1,20/1000</t>
  </si>
  <si>
    <t>998 76-7 Přesun hmot pro kovové stavební doplňk. konstrukce</t>
  </si>
  <si>
    <t>998767102R00</t>
  </si>
  <si>
    <t>777115111X00</t>
  </si>
  <si>
    <t>Podlaha litá epoxidová se vsypem, R11</t>
  </si>
  <si>
    <t>včetně penetračního nátěru.</t>
  </si>
  <si>
    <t>podesta 1.NP : 2,54*0,80</t>
  </si>
  <si>
    <t>detail soklu dojezdové jámy výtahu - vrchní, venkovní líc : 5,00</t>
  </si>
  <si>
    <t>777551450XT2</t>
  </si>
  <si>
    <t>Uzavírací stěrka na beton, odolná proti hydraulickému oleji</t>
  </si>
  <si>
    <t>Včetně penetrace zředěné vodou, samonivelační stěrky smíchané se záměsovou vodou a vytvrzující ochranné impregnace.</t>
  </si>
  <si>
    <t xml:space="preserve">dojezdová jáma výtahu : </t>
  </si>
  <si>
    <t>podlaha : 2,60*1,94</t>
  </si>
  <si>
    <t>stěny : 2*(2,60+1,94)*1,50</t>
  </si>
  <si>
    <t>777909001X00</t>
  </si>
  <si>
    <t>Příplatek k pol. 777115111X00 za malý rozsah a pracnost (detaily, soklíky a pod.)</t>
  </si>
  <si>
    <t>998 77-7 Přesun hmot pro podlahy syntetické</t>
  </si>
  <si>
    <t>998777102R00</t>
  </si>
  <si>
    <t>800-773</t>
  </si>
  <si>
    <t>783 12 Nátěry ocelových konstrukcí syntetické</t>
  </si>
  <si>
    <t>783120014RAC</t>
  </si>
  <si>
    <t>...konstrukcí lehkých "C", dvojnásobý krycí s emailováním</t>
  </si>
  <si>
    <t>AP-PSV</t>
  </si>
  <si>
    <t>položka vč. přípravy podkladu</t>
  </si>
  <si>
    <t>JC 60/40/4 : 15,00*(2*0,06+2*0,04)</t>
  </si>
  <si>
    <t>JC 80/40/4 : 13,00*(2*0,08+2*0,04)</t>
  </si>
  <si>
    <t>JC 80/80/5 : 120,00*(4*0,08)</t>
  </si>
  <si>
    <t>JC 100/100/4 : 8,00*(4*0,10)</t>
  </si>
  <si>
    <t>U180, 0,611 m2/m : 2,10*0,611</t>
  </si>
  <si>
    <t>P5/60 : 0,50</t>
  </si>
  <si>
    <t>P14 250/250 : 0,50</t>
  </si>
  <si>
    <t>T 100/100 (polovina IPE200), 0,384m2/m´ : 3,21*0,348*1,10</t>
  </si>
  <si>
    <t>T 100/100 (polovina IPE200) : 3,60*0,348*1,10</t>
  </si>
  <si>
    <t>T 100/100 (polovina IPE200) : 2,70*0,348*1,10</t>
  </si>
  <si>
    <t>783909001X00</t>
  </si>
  <si>
    <t>Příplatek k pol. 783120014RAC za životnost nátěru - velmi vysoká, 15let, dle ČSN ISO 9223, C4</t>
  </si>
  <si>
    <t>Položka pořadí 93 : 53.64353</t>
  </si>
  <si>
    <t>210909002RAX</t>
  </si>
  <si>
    <t>Elektroinstalace - dle oceněné přílohy</t>
  </si>
  <si>
    <t>330030110XAB</t>
  </si>
  <si>
    <t>Výtah osobní s automatickými dveřmi, 3 stanice, 3 nástupiště</t>
  </si>
  <si>
    <t>kompletní dodávka výtahu včetně technické dokumentace, certifikátů bezpečnostních komponent, prohlášení o shodě, schválení autorizovanou osobou</t>
  </si>
  <si>
    <t>doprava výtahu na místo montáže</t>
  </si>
  <si>
    <t>montáž výtahu</t>
  </si>
  <si>
    <t>dodávka žebříku pro vstup do prohlubně výtahu</t>
  </si>
  <si>
    <t>dodávka a montáž osvětlení šachty</t>
  </si>
  <si>
    <t>eletroinstalace výtahu</t>
  </si>
  <si>
    <t>provedení předepsaných zkoušek a revizí</t>
  </si>
  <si>
    <t>zaškolení obsluhy, předání</t>
  </si>
  <si>
    <t>odvoz a ekologická likvidace odpadu</t>
  </si>
  <si>
    <t>979 01 Svislá doprava suti a vybouraných hmot</t>
  </si>
  <si>
    <t>Svislá doprava s popřípadným nutným naložením do dopravního zařízení, s vyprázdněním dopravního zařízení na hromadu nebo do dopravního prostředku</t>
  </si>
  <si>
    <t>979012112R00</t>
  </si>
  <si>
    <t>Svislá doprava suti na výšku do 3,5 m</t>
  </si>
  <si>
    <t>821-1</t>
  </si>
  <si>
    <t>979013119R00</t>
  </si>
  <si>
    <t>Příplatek k hmotám za každých dalších 3,5 m výšky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</si>
  <si>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</si>
  <si>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</si>
  <si>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</si>
  <si>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</si>
  <si>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</si>
  <si>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</si>
  <si>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</si>
  <si>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</si>
  <si>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</si>
  <si>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 08-4 Poplatek za skládku</t>
  </si>
  <si>
    <t>979990001R00</t>
  </si>
  <si>
    <t>...stavební suti</t>
  </si>
  <si>
    <t>00511 Geodetické práce</t>
  </si>
  <si>
    <t>005111021R</t>
  </si>
  <si>
    <t>Vytyčení inženýrských sítí</t>
  </si>
  <si>
    <t>Soubor</t>
  </si>
  <si>
    <t>800-0</t>
  </si>
  <si>
    <t>Zaměření a vytýčení stávajících inženýrských sítí v místě stavby z hlediska jejich ochrany při provádění stavby.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</si>
  <si>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</si>
  <si>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</si>
  <si>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</si>
  <si>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 Zařízení staveniště</t>
  </si>
  <si>
    <t>005121 R</t>
  </si>
  <si>
    <t>Zařízení staveniště</t>
  </si>
  <si>
    <t>Veškeré náklady spojené s vybudováním, provozem a odstraněním zařízení staveniště.</t>
  </si>
  <si>
    <t>00523  X</t>
  </si>
  <si>
    <t>Odborné posouzení základové spáry - geolog</t>
  </si>
  <si>
    <t>00523  X2</t>
  </si>
  <si>
    <t>Střešní plášť - návrh kotvení, zpracování kotevního plánu</t>
  </si>
  <si>
    <t>Náklady zhotovitele, související s prováděním zkoušek a revizí předepsaných technickými normami nebo objednatelem a které jsou pro provedení díla nezbytné.</t>
  </si>
  <si>
    <t>00521 Staveniště</t>
  </si>
  <si>
    <t>Náklady spojené s provozem staveniště, které vzniknou dodavateli podle podmínek smlouvy.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</si>
  <si>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</si>
  <si>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</si>
  <si>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</si>
  <si>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</si>
  <si>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</si>
  <si>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</si>
  <si>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</si>
  <si>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</si>
  <si>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</si>
  <si>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</si>
  <si>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</si>
  <si>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</si>
  <si>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</si>
  <si>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005261030X</t>
  </si>
  <si>
    <t>Finanční rezerva na nepředpokládané práce, uchazeč použije částku 80.000,- Kč</t>
  </si>
  <si>
    <t>Finanční rezerva požadovaná objednatelem jako součást smluvní ceny. Způsob jejího stanovení, čerpání a vykazování definuje objednatel.</t>
  </si>
  <si>
    <t>Geodetické zaměření rohů stavby, stabilizace bodů a sestavení laviček.</t>
  </si>
  <si>
    <t>Celkem za objekt</t>
  </si>
  <si>
    <t/>
  </si>
  <si>
    <t>Rekapitulace soupisu</t>
  </si>
  <si>
    <t>Stavební díl</t>
  </si>
  <si>
    <t>Celkem soupis</t>
  </si>
  <si>
    <t xml:space="preserve">Akce: </t>
  </si>
  <si>
    <t xml:space="preserve">  Tribuna západ FC Slovan Liberec</t>
  </si>
  <si>
    <t xml:space="preserve">  přístavba výtahu </t>
  </si>
  <si>
    <t xml:space="preserve">Část: </t>
  </si>
  <si>
    <t xml:space="preserve">  Elektroinstalace</t>
  </si>
  <si>
    <t>Investor:</t>
  </si>
  <si>
    <t xml:space="preserve">  FC Slovan Liberec a.s., Na Hradbách 1300, Liberec</t>
  </si>
  <si>
    <t>Datum:</t>
  </si>
  <si>
    <t xml:space="preserve">  06.2017</t>
  </si>
  <si>
    <t>Celková cena bez DPH</t>
  </si>
  <si>
    <t>Položkový výkaz výměr - materiál a montáže</t>
  </si>
  <si>
    <t>p.č.</t>
  </si>
  <si>
    <t>popis materiál</t>
  </si>
  <si>
    <t>m.j.</t>
  </si>
  <si>
    <t>cena za m.j.</t>
  </si>
  <si>
    <t>celková cena</t>
  </si>
  <si>
    <t>cena za montáž</t>
  </si>
  <si>
    <t>celková cena za montáž</t>
  </si>
  <si>
    <t>Průmyslové přisazené zářivkové svítidlo. Těleso svítidla z šedého polykarbonátubarvy RAL7035, difuzor z průsvitného polykarbonát odolného vůči UV záření, reflektor z bíle lakovaného plechu. Světelný zdroj - 2x lineární zářivka 28W, napájení 230V/50Hz, index krytí - IP66, třída izolace - I, výzbroj - svítidlo s elektronickým předřadníkem.</t>
  </si>
  <si>
    <t>ks</t>
  </si>
  <si>
    <t>Průmyslové přisazené zářivkové svítidlo. Těleso svítidla z šedého polykarbonátubarvy RAL7035, difuzor z průsvitného polykarbonát odolného vůči UV záření, reflektor z bíle lakovaného plechu. Světelný zdroj - 2x lineární zářivka 80W, napájení 230V/50Hz, index krytí - IP66, třída izolace - I, výzbroj - svítidlo s elektronickým předřadníkem.</t>
  </si>
  <si>
    <t>Jistič jednopólový B10/1</t>
  </si>
  <si>
    <t>Jistič třípólový B32/3</t>
  </si>
  <si>
    <t>Demontáž jednopólového jističe</t>
  </si>
  <si>
    <t>Demontáž třípólového jističe</t>
  </si>
  <si>
    <t>Řadová svorka 6 mm2</t>
  </si>
  <si>
    <t>Popis přístrojů, svorek a okruhů v rozvaděči RS41</t>
  </si>
  <si>
    <t>Pomocné práce při úpravě rozvaděče RS41</t>
  </si>
  <si>
    <t>Protokol o kusové zkoušce a kompletnosti rozvaděče RS41</t>
  </si>
  <si>
    <t>Krabice elektroinstalační rozvodná v nástěnném provedení IP54</t>
  </si>
  <si>
    <t>Spínač jednopólový v provedení na omítku, 10A/230V, barva bílá, plastové provedení, samozhášivé, zapojení 1, krytí IP44</t>
  </si>
  <si>
    <t>Kabel CYKY 2Ax1,5</t>
  </si>
  <si>
    <t>Kabel CYKY 3Cx1,5</t>
  </si>
  <si>
    <t>Kabel CYKY 5Cx6</t>
  </si>
  <si>
    <t>Trubka s vysokou mechanickou odolností 75/61</t>
  </si>
  <si>
    <t>Hmoždinka HM8 + vrut</t>
  </si>
  <si>
    <t>El.instal. trubka PE20 pevná + příchytky</t>
  </si>
  <si>
    <t>Elektroinstalační lišta 80x40</t>
  </si>
  <si>
    <t>Pásek FeZn 30/4 uložení v zemi s izolací spojů</t>
  </si>
  <si>
    <t>Drát FeZn 10</t>
  </si>
  <si>
    <t>Svorka klínová pásek-pásek</t>
  </si>
  <si>
    <t>Svorka klínová pásek-drát</t>
  </si>
  <si>
    <t>Svorka připojovací</t>
  </si>
  <si>
    <t>Rozebrání zámkové dlažby a opětovné položení m2</t>
  </si>
  <si>
    <t>Výkop rýhy 50x100 volný terén 4.třída</t>
  </si>
  <si>
    <t>Zához rýhy 50x100 4.třída</t>
  </si>
  <si>
    <t>Hutnění zeminy</t>
  </si>
  <si>
    <t>Ukončení kabelu do 3x4mm2</t>
  </si>
  <si>
    <t>Ukončení kabelu do 5x6mm2</t>
  </si>
  <si>
    <t>Vypracování dokumentace skutečného provedení</t>
  </si>
  <si>
    <t>Revize el. zařízení</t>
  </si>
  <si>
    <t>Zkouška a prohlídka rozvodných zařízení</t>
  </si>
  <si>
    <t xml:space="preserve">Proškolení obsluhy </t>
  </si>
  <si>
    <t>Přesun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</si>
</sst>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K_č"/>
    <numFmt numFmtId="165" formatCode="#,##0.00000"/>
    <numFmt numFmtId="166" formatCode="#,##0.00_\_K_č"/>
    <numFmt numFmtId="167" formatCode="#,##0.00\ &quot;Kč&quot;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24" fillId="0" borderId="0" xfId="0" applyFont="1" applyFill="1" applyBorder="1"/>
    <xf numFmtId="0" fontId="25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2" fontId="24" fillId="0" borderId="0" xfId="0" applyNumberFormat="1" applyFont="1" applyFill="1" applyAlignment="1">
      <alignment vertical="center"/>
    </xf>
    <xf numFmtId="0" fontId="24" fillId="0" borderId="0" xfId="0" applyFont="1" applyFill="1"/>
    <xf numFmtId="0" fontId="2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49" fontId="28" fillId="0" borderId="27" xfId="0" applyNumberFormat="1" applyFont="1" applyFill="1" applyBorder="1" applyAlignment="1" applyProtection="1">
      <alignment horizontal="center" vertical="center" wrapText="1"/>
    </xf>
    <xf numFmtId="49" fontId="28" fillId="0" borderId="13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2" fontId="1" fillId="7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2" fontId="30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2" fontId="30" fillId="0" borderId="0" xfId="0" applyNumberFormat="1" applyFont="1" applyFill="1" applyAlignment="1">
      <alignment vertical="center"/>
    </xf>
    <xf numFmtId="2" fontId="30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29" fillId="0" borderId="0" xfId="0" applyFont="1" applyFill="1"/>
    <xf numFmtId="167" fontId="29" fillId="0" borderId="0" xfId="0" applyNumberFormat="1" applyFont="1" applyFill="1"/>
    <xf numFmtId="0" fontId="24" fillId="0" borderId="0" xfId="0" applyFont="1" applyFill="1" applyBorder="1" applyAlignment="1">
      <alignment horizontal="center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2" fontId="27" fillId="0" borderId="0" xfId="0" applyNumberFormat="1" applyFont="1" applyFill="1" applyAlignment="1">
      <alignment horizontal="left" vertical="center"/>
    </xf>
    <xf numFmtId="2" fontId="0" fillId="0" borderId="0" xfId="0" applyNumberForma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315" t="s">
        <v>0</v>
      </c>
      <c r="C5" s="315"/>
      <c r="D5" s="315"/>
      <c r="E5" s="315"/>
      <c r="F5" s="315"/>
      <c r="G5" s="316"/>
      <c r="H5" s="15"/>
    </row>
    <row r="6" spans="1:8" x14ac:dyDescent="0.2">
      <c r="A6" s="20" t="s">
        <v>6</v>
      </c>
      <c r="B6" s="317"/>
      <c r="C6" s="317"/>
      <c r="D6" s="317"/>
      <c r="E6" s="317"/>
      <c r="F6" s="317"/>
      <c r="G6" s="318"/>
      <c r="H6" s="15"/>
    </row>
    <row r="7" spans="1:8" x14ac:dyDescent="0.2">
      <c r="A7" s="20" t="s">
        <v>7</v>
      </c>
      <c r="B7" s="317"/>
      <c r="C7" s="317"/>
      <c r="D7" s="317"/>
      <c r="E7" s="317"/>
      <c r="F7" s="317"/>
      <c r="G7" s="318"/>
      <c r="H7" s="15"/>
    </row>
    <row r="8" spans="1:8" x14ac:dyDescent="0.2">
      <c r="A8" s="20" t="s">
        <v>8</v>
      </c>
      <c r="B8" s="317"/>
      <c r="C8" s="317"/>
      <c r="D8" s="317"/>
      <c r="E8" s="317"/>
      <c r="F8" s="317"/>
      <c r="G8" s="318"/>
      <c r="H8" s="15"/>
    </row>
    <row r="9" spans="1:8" x14ac:dyDescent="0.2">
      <c r="A9" s="20" t="s">
        <v>9</v>
      </c>
      <c r="B9" s="317"/>
      <c r="C9" s="317"/>
      <c r="D9" s="317"/>
      <c r="E9" s="317"/>
      <c r="F9" s="317"/>
      <c r="G9" s="318"/>
      <c r="H9" s="15"/>
    </row>
    <row r="10" spans="1:8" x14ac:dyDescent="0.2">
      <c r="A10" s="20" t="s">
        <v>10</v>
      </c>
      <c r="B10" s="317"/>
      <c r="C10" s="317"/>
      <c r="D10" s="317"/>
      <c r="E10" s="317"/>
      <c r="F10" s="317"/>
      <c r="G10" s="318"/>
      <c r="H10" s="15"/>
    </row>
    <row r="11" spans="1:8" x14ac:dyDescent="0.2">
      <c r="A11" s="20" t="s">
        <v>11</v>
      </c>
      <c r="B11" s="307"/>
      <c r="C11" s="307"/>
      <c r="D11" s="307"/>
      <c r="E11" s="307"/>
      <c r="F11" s="307"/>
      <c r="G11" s="308"/>
      <c r="H11" s="15"/>
    </row>
    <row r="12" spans="1:8" x14ac:dyDescent="0.2">
      <c r="A12" s="20" t="s">
        <v>12</v>
      </c>
      <c r="B12" s="309"/>
      <c r="C12" s="310"/>
      <c r="D12" s="310"/>
      <c r="E12" s="310"/>
      <c r="F12" s="310"/>
      <c r="G12" s="311"/>
      <c r="H12" s="15"/>
    </row>
    <row r="13" spans="1:8" ht="13.5" thickBot="1" x14ac:dyDescent="0.25">
      <c r="A13" s="21" t="s">
        <v>13</v>
      </c>
      <c r="B13" s="312"/>
      <c r="C13" s="312"/>
      <c r="D13" s="312"/>
      <c r="E13" s="312"/>
      <c r="F13" s="312"/>
      <c r="G13" s="313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314" t="s">
        <v>40</v>
      </c>
      <c r="B17" s="314"/>
      <c r="C17" s="314"/>
      <c r="D17" s="314"/>
      <c r="E17" s="314"/>
      <c r="F17" s="314"/>
      <c r="G17" s="314"/>
      <c r="H17" s="15"/>
    </row>
  </sheetData>
  <sheetProtection algorithmName="SHA-512" hashValue="OxMo499wFfW2tzVVYUQOs0iGZmZWdJ9bbo2mus2+kjU9SbAxiRu20X7adyKssnMKD/6hgl7AQ0Oyr+7n3PHAAQ==" saltValue="LbxfLuLPwI/TvLiO7ieuS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2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8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81" t="s">
        <v>43</v>
      </c>
      <c r="H11" s="13" t="s">
        <v>2</v>
      </c>
      <c r="I11" s="83" t="s">
        <v>53</v>
      </c>
      <c r="J11" s="51"/>
    </row>
    <row r="12" spans="1:14" x14ac:dyDescent="0.2">
      <c r="D12" s="81" t="s">
        <v>44</v>
      </c>
      <c r="H12" s="13" t="s">
        <v>3</v>
      </c>
      <c r="I12" s="83" t="s">
        <v>54</v>
      </c>
      <c r="J12" s="51"/>
    </row>
    <row r="13" spans="1:14" ht="12" customHeight="1" x14ac:dyDescent="0.2">
      <c r="C13" s="82" t="s">
        <v>46</v>
      </c>
      <c r="D13" s="81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1" t="s">
        <v>47</v>
      </c>
      <c r="H15" s="13" t="s">
        <v>2</v>
      </c>
      <c r="I15" s="83" t="s">
        <v>51</v>
      </c>
      <c r="J15" s="52"/>
    </row>
    <row r="16" spans="1:14" ht="12" customHeight="1" x14ac:dyDescent="0.2">
      <c r="C16" s="13"/>
      <c r="D16" s="81" t="s">
        <v>48</v>
      </c>
      <c r="H16" s="13" t="s">
        <v>3</v>
      </c>
      <c r="I16" s="83" t="s">
        <v>52</v>
      </c>
      <c r="J16" s="52"/>
    </row>
    <row r="17" spans="1:16" ht="12" customHeight="1" x14ac:dyDescent="0.2">
      <c r="C17" s="82" t="s">
        <v>50</v>
      </c>
      <c r="D17" s="81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4"/>
      <c r="B21" s="85" t="s">
        <v>20</v>
      </c>
      <c r="C21" s="86"/>
      <c r="D21" s="86"/>
      <c r="E21" s="87"/>
      <c r="F21" s="88"/>
      <c r="G21" s="88"/>
      <c r="H21" s="95" t="s">
        <v>21</v>
      </c>
      <c r="I21" s="96" t="s">
        <v>22</v>
      </c>
      <c r="J21" s="97" t="s">
        <v>23</v>
      </c>
    </row>
    <row r="22" spans="1:16" x14ac:dyDescent="0.2">
      <c r="A22" s="92"/>
      <c r="B22" s="92" t="s">
        <v>55</v>
      </c>
      <c r="C22" s="93"/>
      <c r="D22" s="93"/>
      <c r="E22" s="93"/>
      <c r="F22" s="93"/>
      <c r="G22" s="94"/>
      <c r="H22" s="98"/>
      <c r="I22" s="99">
        <v>1</v>
      </c>
      <c r="J22" s="100"/>
    </row>
    <row r="23" spans="1:16" x14ac:dyDescent="0.2">
      <c r="A23" s="92"/>
      <c r="B23" s="92" t="s">
        <v>56</v>
      </c>
      <c r="C23" s="93" t="s">
        <v>57</v>
      </c>
      <c r="D23" s="93"/>
      <c r="E23" s="93"/>
      <c r="F23" s="93"/>
      <c r="G23" s="94"/>
      <c r="H23" s="98"/>
      <c r="I23" s="99">
        <v>1</v>
      </c>
      <c r="J23" s="100">
        <f>'Rekapitulace Objekt SO1'!H19</f>
        <v>0</v>
      </c>
      <c r="O23">
        <f>'Rekapitulace Objekt SO1'!O21</f>
        <v>0</v>
      </c>
      <c r="P23">
        <f>'Rekapitulace Objekt SO1'!P21</f>
        <v>0</v>
      </c>
    </row>
    <row r="24" spans="1:16" ht="25.5" customHeight="1" x14ac:dyDescent="0.25">
      <c r="A24" s="102"/>
      <c r="B24" s="325" t="s">
        <v>58</v>
      </c>
      <c r="C24" s="326"/>
      <c r="D24" s="326"/>
      <c r="E24" s="326"/>
      <c r="F24" s="103"/>
      <c r="G24" s="104"/>
      <c r="H24" s="105"/>
      <c r="I24" s="106"/>
      <c r="J24" s="101">
        <f>SUM(J22:J23)</f>
        <v>0</v>
      </c>
    </row>
    <row r="25" spans="1:16" ht="13.5" thickBot="1" x14ac:dyDescent="0.25">
      <c r="J25" s="91"/>
    </row>
    <row r="26" spans="1:16" x14ac:dyDescent="0.2">
      <c r="A26" s="118"/>
      <c r="B26" s="119" t="s">
        <v>59</v>
      </c>
      <c r="C26" s="120"/>
      <c r="D26" s="120"/>
      <c r="E26" s="120"/>
      <c r="F26" s="120"/>
      <c r="G26" s="121"/>
      <c r="H26" s="120"/>
      <c r="I26" s="122"/>
      <c r="J26" s="123" t="s">
        <v>23</v>
      </c>
    </row>
    <row r="27" spans="1:16" x14ac:dyDescent="0.2">
      <c r="A27" s="113"/>
      <c r="B27" s="108" t="s">
        <v>60</v>
      </c>
      <c r="C27" s="108"/>
      <c r="D27" s="108"/>
      <c r="E27" s="108">
        <v>15</v>
      </c>
      <c r="F27" s="108" t="s">
        <v>61</v>
      </c>
      <c r="G27" s="110"/>
      <c r="H27" s="108"/>
      <c r="I27" s="109"/>
      <c r="J27" s="116">
        <f>SUM(O23:O24)</f>
        <v>0</v>
      </c>
    </row>
    <row r="28" spans="1:16" x14ac:dyDescent="0.2">
      <c r="A28" s="114"/>
      <c r="B28" s="46" t="s">
        <v>62</v>
      </c>
      <c r="C28" s="46"/>
      <c r="D28" s="46"/>
      <c r="E28" s="46">
        <v>15</v>
      </c>
      <c r="F28" s="46" t="s">
        <v>61</v>
      </c>
      <c r="G28" s="111"/>
      <c r="H28" s="46"/>
      <c r="I28" s="107"/>
      <c r="J28" s="117">
        <f>J27*(E28/100)</f>
        <v>0</v>
      </c>
    </row>
    <row r="29" spans="1:16" x14ac:dyDescent="0.2">
      <c r="A29" s="114"/>
      <c r="B29" s="46" t="s">
        <v>60</v>
      </c>
      <c r="C29" s="46"/>
      <c r="D29" s="46"/>
      <c r="E29" s="46">
        <v>21</v>
      </c>
      <c r="F29" s="46" t="s">
        <v>61</v>
      </c>
      <c r="G29" s="111"/>
      <c r="H29" s="46"/>
      <c r="I29" s="107"/>
      <c r="J29" s="117">
        <f>SUM(P23:P24)</f>
        <v>0</v>
      </c>
    </row>
    <row r="30" spans="1:16" ht="13.5" thickBot="1" x14ac:dyDescent="0.25">
      <c r="A30" s="115"/>
      <c r="B30" s="39" t="s">
        <v>62</v>
      </c>
      <c r="C30" s="39"/>
      <c r="D30" s="39"/>
      <c r="E30" s="39">
        <v>21</v>
      </c>
      <c r="F30" s="39" t="s">
        <v>61</v>
      </c>
      <c r="G30" s="112"/>
      <c r="H30" s="46"/>
      <c r="I30" s="107"/>
      <c r="J30" s="117">
        <f>J29*(E30/100)</f>
        <v>0</v>
      </c>
    </row>
    <row r="31" spans="1:16" ht="16.5" thickBot="1" x14ac:dyDescent="0.25">
      <c r="A31" s="124"/>
      <c r="B31" s="125" t="s">
        <v>63</v>
      </c>
      <c r="C31" s="126"/>
      <c r="D31" s="126"/>
      <c r="E31" s="126"/>
      <c r="F31" s="126"/>
      <c r="G31" s="126"/>
      <c r="H31" s="127"/>
      <c r="I31" s="128"/>
      <c r="J31" s="129">
        <f>SUM(J27:J30)</f>
        <v>0</v>
      </c>
    </row>
    <row r="40" spans="1:10" ht="15.75" x14ac:dyDescent="0.25">
      <c r="B40" s="130" t="s">
        <v>64</v>
      </c>
    </row>
    <row r="42" spans="1:10" ht="25.5" customHeight="1" x14ac:dyDescent="0.2">
      <c r="A42" s="131"/>
      <c r="B42" s="132" t="s">
        <v>65</v>
      </c>
      <c r="C42" s="133" t="s">
        <v>66</v>
      </c>
      <c r="D42" s="133"/>
      <c r="E42" s="133"/>
      <c r="F42" s="133"/>
      <c r="G42" s="134"/>
      <c r="H42" s="134"/>
      <c r="I42" s="134"/>
      <c r="J42" s="135" t="s">
        <v>67</v>
      </c>
    </row>
    <row r="43" spans="1:10" ht="25.5" customHeight="1" x14ac:dyDescent="0.2">
      <c r="A43" s="136"/>
      <c r="B43" s="137" t="s">
        <v>68</v>
      </c>
      <c r="C43" s="327" t="s">
        <v>69</v>
      </c>
      <c r="D43" s="327"/>
      <c r="E43" s="327"/>
      <c r="F43" s="328"/>
      <c r="G43" s="329"/>
      <c r="H43" s="329"/>
      <c r="I43" s="329"/>
      <c r="J43" s="138">
        <f>'SO1 1.02 Pol'!F8</f>
        <v>0</v>
      </c>
    </row>
    <row r="44" spans="1:10" ht="25.5" customHeight="1" x14ac:dyDescent="0.2">
      <c r="A44" s="136"/>
      <c r="B44" s="136" t="s">
        <v>70</v>
      </c>
      <c r="C44" s="319" t="s">
        <v>71</v>
      </c>
      <c r="D44" s="319"/>
      <c r="E44" s="319"/>
      <c r="F44" s="320"/>
      <c r="G44" s="321"/>
      <c r="H44" s="321"/>
      <c r="I44" s="321"/>
      <c r="J44" s="139">
        <f>'SO1 1.02 Pol'!F56</f>
        <v>0</v>
      </c>
    </row>
    <row r="45" spans="1:10" ht="25.5" customHeight="1" x14ac:dyDescent="0.2">
      <c r="A45" s="136"/>
      <c r="B45" s="136" t="s">
        <v>72</v>
      </c>
      <c r="C45" s="319" t="s">
        <v>73</v>
      </c>
      <c r="D45" s="319"/>
      <c r="E45" s="319"/>
      <c r="F45" s="320"/>
      <c r="G45" s="321"/>
      <c r="H45" s="321"/>
      <c r="I45" s="321"/>
      <c r="J45" s="139">
        <f>'SO1 1.02 Pol'!F89</f>
        <v>0</v>
      </c>
    </row>
    <row r="46" spans="1:10" ht="25.5" customHeight="1" x14ac:dyDescent="0.2">
      <c r="A46" s="136"/>
      <c r="B46" s="136" t="s">
        <v>74</v>
      </c>
      <c r="C46" s="319" t="s">
        <v>75</v>
      </c>
      <c r="D46" s="319"/>
      <c r="E46" s="319"/>
      <c r="F46" s="320"/>
      <c r="G46" s="321"/>
      <c r="H46" s="321"/>
      <c r="I46" s="321"/>
      <c r="J46" s="139">
        <f>'SO1 1.02 Pol'!F125</f>
        <v>0</v>
      </c>
    </row>
    <row r="47" spans="1:10" ht="25.5" customHeight="1" x14ac:dyDescent="0.2">
      <c r="A47" s="136"/>
      <c r="B47" s="136" t="s">
        <v>76</v>
      </c>
      <c r="C47" s="319" t="s">
        <v>77</v>
      </c>
      <c r="D47" s="319"/>
      <c r="E47" s="319"/>
      <c r="F47" s="320"/>
      <c r="G47" s="321"/>
      <c r="H47" s="321"/>
      <c r="I47" s="321"/>
      <c r="J47" s="139">
        <f>'SO1 1.02 Pol'!F158</f>
        <v>0</v>
      </c>
    </row>
    <row r="48" spans="1:10" ht="25.5" customHeight="1" x14ac:dyDescent="0.2">
      <c r="A48" s="136"/>
      <c r="B48" s="136" t="s">
        <v>78</v>
      </c>
      <c r="C48" s="319" t="s">
        <v>79</v>
      </c>
      <c r="D48" s="319"/>
      <c r="E48" s="319"/>
      <c r="F48" s="320"/>
      <c r="G48" s="321"/>
      <c r="H48" s="321"/>
      <c r="I48" s="321"/>
      <c r="J48" s="139">
        <f>'SO1 1.02 Pol'!F169</f>
        <v>0</v>
      </c>
    </row>
    <row r="49" spans="1:10" ht="25.5" customHeight="1" x14ac:dyDescent="0.2">
      <c r="A49" s="136"/>
      <c r="B49" s="136" t="s">
        <v>80</v>
      </c>
      <c r="C49" s="319" t="s">
        <v>81</v>
      </c>
      <c r="D49" s="319"/>
      <c r="E49" s="319"/>
      <c r="F49" s="320"/>
      <c r="G49" s="321"/>
      <c r="H49" s="321"/>
      <c r="I49" s="321"/>
      <c r="J49" s="139">
        <f>'SO1 1.02 Pol'!F176</f>
        <v>0</v>
      </c>
    </row>
    <row r="50" spans="1:10" ht="25.5" customHeight="1" x14ac:dyDescent="0.2">
      <c r="A50" s="136"/>
      <c r="B50" s="136" t="s">
        <v>82</v>
      </c>
      <c r="C50" s="319" t="s">
        <v>83</v>
      </c>
      <c r="D50" s="319"/>
      <c r="E50" s="319"/>
      <c r="F50" s="320"/>
      <c r="G50" s="321"/>
      <c r="H50" s="321"/>
      <c r="I50" s="321"/>
      <c r="J50" s="139">
        <f>'SO1 1.02 Pol'!F180</f>
        <v>0</v>
      </c>
    </row>
    <row r="51" spans="1:10" ht="25.5" customHeight="1" x14ac:dyDescent="0.2">
      <c r="A51" s="136"/>
      <c r="B51" s="136" t="s">
        <v>84</v>
      </c>
      <c r="C51" s="319" t="s">
        <v>85</v>
      </c>
      <c r="D51" s="319"/>
      <c r="E51" s="319"/>
      <c r="F51" s="320"/>
      <c r="G51" s="321"/>
      <c r="H51" s="321"/>
      <c r="I51" s="321"/>
      <c r="J51" s="139">
        <f>'SO1 1.02 Pol'!F185</f>
        <v>0</v>
      </c>
    </row>
    <row r="52" spans="1:10" ht="25.5" customHeight="1" x14ac:dyDescent="0.2">
      <c r="A52" s="136"/>
      <c r="B52" s="136" t="s">
        <v>86</v>
      </c>
      <c r="C52" s="319" t="s">
        <v>87</v>
      </c>
      <c r="D52" s="319"/>
      <c r="E52" s="319"/>
      <c r="F52" s="320"/>
      <c r="G52" s="321"/>
      <c r="H52" s="321"/>
      <c r="I52" s="321"/>
      <c r="J52" s="139">
        <f>'SO1 1.02 Pol'!F193</f>
        <v>0</v>
      </c>
    </row>
    <row r="53" spans="1:10" ht="25.5" customHeight="1" x14ac:dyDescent="0.2">
      <c r="A53" s="136"/>
      <c r="B53" s="136" t="s">
        <v>88</v>
      </c>
      <c r="C53" s="319" t="s">
        <v>89</v>
      </c>
      <c r="D53" s="319"/>
      <c r="E53" s="319"/>
      <c r="F53" s="320"/>
      <c r="G53" s="321"/>
      <c r="H53" s="321"/>
      <c r="I53" s="321"/>
      <c r="J53" s="139">
        <f>'SO1 1.02 Pol'!F199</f>
        <v>0</v>
      </c>
    </row>
    <row r="54" spans="1:10" ht="25.5" customHeight="1" x14ac:dyDescent="0.2">
      <c r="A54" s="136"/>
      <c r="B54" s="136" t="s">
        <v>90</v>
      </c>
      <c r="C54" s="319" t="s">
        <v>91</v>
      </c>
      <c r="D54" s="319"/>
      <c r="E54" s="319"/>
      <c r="F54" s="320"/>
      <c r="G54" s="321"/>
      <c r="H54" s="321"/>
      <c r="I54" s="321"/>
      <c r="J54" s="139">
        <f>'SO1 1.02 Pol'!F203</f>
        <v>0</v>
      </c>
    </row>
    <row r="55" spans="1:10" ht="25.5" customHeight="1" x14ac:dyDescent="0.2">
      <c r="A55" s="136"/>
      <c r="B55" s="136" t="s">
        <v>92</v>
      </c>
      <c r="C55" s="319" t="s">
        <v>93</v>
      </c>
      <c r="D55" s="319"/>
      <c r="E55" s="319"/>
      <c r="F55" s="320"/>
      <c r="G55" s="321"/>
      <c r="H55" s="321"/>
      <c r="I55" s="321"/>
      <c r="J55" s="139">
        <f>'SO1 1.02 Pol'!F233</f>
        <v>0</v>
      </c>
    </row>
    <row r="56" spans="1:10" ht="25.5" customHeight="1" x14ac:dyDescent="0.2">
      <c r="A56" s="136"/>
      <c r="B56" s="136" t="s">
        <v>94</v>
      </c>
      <c r="C56" s="319" t="s">
        <v>95</v>
      </c>
      <c r="D56" s="319"/>
      <c r="E56" s="319"/>
      <c r="F56" s="320"/>
      <c r="G56" s="321"/>
      <c r="H56" s="321"/>
      <c r="I56" s="321"/>
      <c r="J56" s="139">
        <f>'SO1 1.02 Pol'!F260</f>
        <v>0</v>
      </c>
    </row>
    <row r="57" spans="1:10" ht="25.5" customHeight="1" x14ac:dyDescent="0.2">
      <c r="A57" s="136"/>
      <c r="B57" s="136" t="s">
        <v>96</v>
      </c>
      <c r="C57" s="319" t="s">
        <v>97</v>
      </c>
      <c r="D57" s="319"/>
      <c r="E57" s="319"/>
      <c r="F57" s="320"/>
      <c r="G57" s="321"/>
      <c r="H57" s="321"/>
      <c r="I57" s="321"/>
      <c r="J57" s="139">
        <f>'SO1 1.02 Pol'!F279</f>
        <v>0</v>
      </c>
    </row>
    <row r="58" spans="1:10" ht="25.5" customHeight="1" x14ac:dyDescent="0.2">
      <c r="A58" s="136"/>
      <c r="B58" s="136" t="s">
        <v>98</v>
      </c>
      <c r="C58" s="319" t="s">
        <v>99</v>
      </c>
      <c r="D58" s="319"/>
      <c r="E58" s="319"/>
      <c r="F58" s="320"/>
      <c r="G58" s="321"/>
      <c r="H58" s="321"/>
      <c r="I58" s="321"/>
      <c r="J58" s="139">
        <f>'SO1 1.02 Pol'!F284</f>
        <v>0</v>
      </c>
    </row>
    <row r="59" spans="1:10" ht="25.5" customHeight="1" x14ac:dyDescent="0.2">
      <c r="A59" s="136"/>
      <c r="B59" s="136" t="s">
        <v>100</v>
      </c>
      <c r="C59" s="319" t="s">
        <v>101</v>
      </c>
      <c r="D59" s="319"/>
      <c r="E59" s="319"/>
      <c r="F59" s="320"/>
      <c r="G59" s="321"/>
      <c r="H59" s="321"/>
      <c r="I59" s="321"/>
      <c r="J59" s="139">
        <f>'SO1 1.02 Pol'!F296</f>
        <v>0</v>
      </c>
    </row>
    <row r="60" spans="1:10" ht="25.5" customHeight="1" x14ac:dyDescent="0.2">
      <c r="A60" s="136"/>
      <c r="B60" s="136" t="s">
        <v>102</v>
      </c>
      <c r="C60" s="319" t="s">
        <v>103</v>
      </c>
      <c r="D60" s="319"/>
      <c r="E60" s="319"/>
      <c r="F60" s="320"/>
      <c r="G60" s="321"/>
      <c r="H60" s="321"/>
      <c r="I60" s="321"/>
      <c r="J60" s="139">
        <f>'SO1 1.02 Pol'!F319</f>
        <v>0</v>
      </c>
    </row>
    <row r="61" spans="1:10" ht="25.5" customHeight="1" x14ac:dyDescent="0.2">
      <c r="A61" s="136"/>
      <c r="B61" s="136" t="s">
        <v>104</v>
      </c>
      <c r="C61" s="319" t="s">
        <v>105</v>
      </c>
      <c r="D61" s="319"/>
      <c r="E61" s="319"/>
      <c r="F61" s="320"/>
      <c r="G61" s="321"/>
      <c r="H61" s="321"/>
      <c r="I61" s="321"/>
      <c r="J61" s="139">
        <f>'SO1 1.02 Pol'!F329</f>
        <v>0</v>
      </c>
    </row>
    <row r="62" spans="1:10" ht="25.5" customHeight="1" x14ac:dyDescent="0.2">
      <c r="A62" s="136"/>
      <c r="B62" s="136" t="s">
        <v>106</v>
      </c>
      <c r="C62" s="319" t="s">
        <v>107</v>
      </c>
      <c r="D62" s="319"/>
      <c r="E62" s="319"/>
      <c r="F62" s="320"/>
      <c r="G62" s="321"/>
      <c r="H62" s="321"/>
      <c r="I62" s="321"/>
      <c r="J62" s="139">
        <f>'SO1 1.02 Pol'!F426</f>
        <v>0</v>
      </c>
    </row>
    <row r="63" spans="1:10" ht="25.5" customHeight="1" x14ac:dyDescent="0.2">
      <c r="A63" s="136"/>
      <c r="B63" s="136" t="s">
        <v>108</v>
      </c>
      <c r="C63" s="319" t="s">
        <v>109</v>
      </c>
      <c r="D63" s="319"/>
      <c r="E63" s="319"/>
      <c r="F63" s="320"/>
      <c r="G63" s="321"/>
      <c r="H63" s="321"/>
      <c r="I63" s="321"/>
      <c r="J63" s="139">
        <f>'SO1 1.02 Pol'!F445</f>
        <v>0</v>
      </c>
    </row>
    <row r="64" spans="1:10" ht="25.5" customHeight="1" x14ac:dyDescent="0.2">
      <c r="A64" s="136"/>
      <c r="B64" s="136" t="s">
        <v>110</v>
      </c>
      <c r="C64" s="319" t="s">
        <v>111</v>
      </c>
      <c r="D64" s="319"/>
      <c r="E64" s="319"/>
      <c r="F64" s="320"/>
      <c r="G64" s="321"/>
      <c r="H64" s="321"/>
      <c r="I64" s="321"/>
      <c r="J64" s="139">
        <f>'SO1 1.02 Pol'!F472</f>
        <v>0</v>
      </c>
    </row>
    <row r="65" spans="1:10" ht="25.5" customHeight="1" x14ac:dyDescent="0.2">
      <c r="A65" s="136"/>
      <c r="B65" s="136" t="s">
        <v>112</v>
      </c>
      <c r="C65" s="319" t="s">
        <v>113</v>
      </c>
      <c r="D65" s="319"/>
      <c r="E65" s="319"/>
      <c r="F65" s="320"/>
      <c r="G65" s="321"/>
      <c r="H65" s="321"/>
      <c r="I65" s="321"/>
      <c r="J65" s="139">
        <f>'SO1 1.02 Pol'!F474</f>
        <v>0</v>
      </c>
    </row>
    <row r="66" spans="1:10" ht="25.5" customHeight="1" x14ac:dyDescent="0.2">
      <c r="A66" s="136"/>
      <c r="B66" s="136" t="s">
        <v>114</v>
      </c>
      <c r="C66" s="319" t="s">
        <v>115</v>
      </c>
      <c r="D66" s="319"/>
      <c r="E66" s="319"/>
      <c r="F66" s="320"/>
      <c r="G66" s="321"/>
      <c r="H66" s="321"/>
      <c r="I66" s="321"/>
      <c r="J66" s="139">
        <f>'SO1 1.02 Pol'!F485</f>
        <v>0</v>
      </c>
    </row>
    <row r="67" spans="1:10" ht="25.5" customHeight="1" x14ac:dyDescent="0.2">
      <c r="A67" s="136"/>
      <c r="B67" s="136" t="s">
        <v>116</v>
      </c>
      <c r="C67" s="319" t="s">
        <v>117</v>
      </c>
      <c r="D67" s="319"/>
      <c r="E67" s="319"/>
      <c r="F67" s="320"/>
      <c r="G67" s="321"/>
      <c r="H67" s="321"/>
      <c r="I67" s="321"/>
      <c r="J67" s="139">
        <f>'SO1 1.02 Pol'!F498</f>
        <v>0</v>
      </c>
    </row>
    <row r="68" spans="1:10" ht="25.5" customHeight="1" x14ac:dyDescent="0.2">
      <c r="A68" s="136"/>
      <c r="B68" s="140" t="s">
        <v>118</v>
      </c>
      <c r="C68" s="322" t="s">
        <v>119</v>
      </c>
      <c r="D68" s="322"/>
      <c r="E68" s="322"/>
      <c r="F68" s="323"/>
      <c r="G68" s="324"/>
      <c r="H68" s="324"/>
      <c r="I68" s="324"/>
      <c r="J68" s="141">
        <f>'SO1 1.02 Pol'!F512</f>
        <v>0</v>
      </c>
    </row>
    <row r="69" spans="1:10" ht="25.5" customHeight="1" x14ac:dyDescent="0.2">
      <c r="A69" s="142"/>
      <c r="B69" s="143" t="s">
        <v>120</v>
      </c>
      <c r="C69" s="144"/>
      <c r="D69" s="144"/>
      <c r="E69" s="144"/>
      <c r="F69" s="145"/>
      <c r="G69" s="146"/>
      <c r="H69" s="146"/>
      <c r="I69" s="146"/>
      <c r="J69" s="147">
        <f>SUM(J43:J68)</f>
        <v>0</v>
      </c>
    </row>
    <row r="70" spans="1:10" x14ac:dyDescent="0.2">
      <c r="A70" s="89"/>
      <c r="B70" s="89"/>
      <c r="C70" s="89"/>
      <c r="D70" s="89"/>
      <c r="E70" s="89"/>
      <c r="F70" s="89"/>
      <c r="G70" s="90"/>
      <c r="H70" s="89"/>
      <c r="I70" s="90"/>
      <c r="J70" s="91"/>
    </row>
    <row r="71" spans="1:10" x14ac:dyDescent="0.2">
      <c r="A71" s="89"/>
      <c r="B71" s="89"/>
      <c r="C71" s="89"/>
      <c r="D71" s="89"/>
      <c r="E71" s="89"/>
      <c r="F71" s="89"/>
      <c r="G71" s="90"/>
      <c r="H71" s="89"/>
      <c r="I71" s="90"/>
      <c r="J71" s="91"/>
    </row>
    <row r="72" spans="1:10" x14ac:dyDescent="0.2">
      <c r="A72" s="89"/>
      <c r="B72" s="89"/>
      <c r="C72" s="89"/>
      <c r="D72" s="89"/>
      <c r="E72" s="89"/>
      <c r="F72" s="89"/>
      <c r="G72" s="90"/>
      <c r="H72" s="89"/>
      <c r="I72" s="90"/>
      <c r="J72" s="91"/>
    </row>
  </sheetData>
  <sheetProtection algorithmName="SHA-512" hashValue="FlYT7lfP/I6Fn8MjLrZbuzFJUTHZO3gMSenZYIKx51yHb4fEoHYuVoF1XdPeOW5mGdQunWCNLZb8aUr0rM/+ig==" saltValue="ds2TklnYqw9Qyj3Jvv446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C47:I47"/>
    <mergeCell ref="B24:E24"/>
    <mergeCell ref="C43:I43"/>
    <mergeCell ref="C44:I44"/>
    <mergeCell ref="C45:I45"/>
    <mergeCell ref="C46:I46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66:I66"/>
    <mergeCell ref="C67:I67"/>
    <mergeCell ref="C68:I68"/>
    <mergeCell ref="C60:I60"/>
    <mergeCell ref="C61:I61"/>
    <mergeCell ref="C62:I62"/>
    <mergeCell ref="C63:I63"/>
    <mergeCell ref="C64:I64"/>
    <mergeCell ref="C65:I65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OD2017/043</v>
      </c>
      <c r="C1" s="31" t="str">
        <f>Stavba!NazevStavby</f>
        <v>Tribuna západ FC Slovan Liberec - přístavba výtahu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331"/>
      <c r="D2" s="331"/>
      <c r="E2" s="331"/>
      <c r="F2" s="331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330" t="s">
        <v>17</v>
      </c>
      <c r="B4" s="330"/>
      <c r="C4" s="330"/>
      <c r="D4" s="330"/>
      <c r="E4" s="330"/>
      <c r="F4" s="330"/>
      <c r="G4" s="330"/>
      <c r="H4" s="330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332">
        <f>C2</f>
        <v>0</v>
      </c>
      <c r="C7" s="333"/>
      <c r="D7" s="333"/>
      <c r="E7" s="333"/>
      <c r="F7" s="333"/>
      <c r="G7" s="333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5o+goGD9dJ8KZ4ULn8dlGyjqmRhfLoDqv0w09HcPXIcKbUGqlziiwYM6CPTC0TUpVkzls1+SDwWI7Jqjw281Eg==" saltValue="OFHnu46Q07IfC6dP9qrkb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34" t="s">
        <v>29</v>
      </c>
      <c r="B1" s="334"/>
      <c r="C1" s="335"/>
      <c r="D1" s="334"/>
      <c r="E1" s="334"/>
      <c r="F1" s="334"/>
      <c r="G1" s="334"/>
    </row>
    <row r="2" spans="1:7" ht="13.5" thickTop="1" x14ac:dyDescent="0.2">
      <c r="A2" s="55" t="s">
        <v>30</v>
      </c>
      <c r="B2" s="56"/>
      <c r="C2" s="336"/>
      <c r="D2" s="336"/>
      <c r="E2" s="336"/>
      <c r="F2" s="336"/>
      <c r="G2" s="337"/>
    </row>
    <row r="3" spans="1:7" x14ac:dyDescent="0.2">
      <c r="A3" s="57" t="s">
        <v>31</v>
      </c>
      <c r="B3" s="58"/>
      <c r="C3" s="338"/>
      <c r="D3" s="338"/>
      <c r="E3" s="338"/>
      <c r="F3" s="338"/>
      <c r="G3" s="339"/>
    </row>
    <row r="4" spans="1:7" ht="13.5" thickBot="1" x14ac:dyDescent="0.25">
      <c r="A4" s="59" t="s">
        <v>32</v>
      </c>
      <c r="B4" s="60"/>
      <c r="C4" s="340"/>
      <c r="D4" s="340"/>
      <c r="E4" s="340"/>
      <c r="F4" s="340"/>
      <c r="G4" s="341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F617wmxJ69AzQxY27QR5WTMzBorVW7hOu58Q5iWQOKYufRfKRgniIoaUo3Br67/vKhJCTiffro/gr4KQQsw3aQ==" saltValue="44fnMx4gKK6OhyF2Mi7DP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showGridLines="0" topLeftCell="A3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OD2017/043</v>
      </c>
      <c r="C1" s="31" t="str">
        <f>Stavba!NazevStavby</f>
        <v>Tribuna západ FC Slovan Liberec - přístavba výtahu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8" t="s">
        <v>56</v>
      </c>
      <c r="C2" s="342" t="s">
        <v>57</v>
      </c>
      <c r="D2" s="331"/>
      <c r="E2" s="331"/>
      <c r="F2" s="331"/>
      <c r="G2" s="26" t="s">
        <v>15</v>
      </c>
      <c r="H2" s="34" t="s">
        <v>16</v>
      </c>
      <c r="O2" s="8" t="s">
        <v>121</v>
      </c>
    </row>
    <row r="3" spans="1:15" ht="13.5" customHeight="1" thickTop="1" x14ac:dyDescent="0.2">
      <c r="H3" s="35"/>
    </row>
    <row r="4" spans="1:15" ht="18" customHeight="1" x14ac:dyDescent="0.25">
      <c r="A4" s="330" t="s">
        <v>17</v>
      </c>
      <c r="B4" s="330"/>
      <c r="C4" s="330"/>
      <c r="D4" s="330"/>
      <c r="E4" s="330"/>
      <c r="F4" s="330"/>
      <c r="G4" s="330"/>
      <c r="H4" s="330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SO1</v>
      </c>
      <c r="H6" s="35"/>
    </row>
    <row r="7" spans="1:15" ht="15.75" customHeight="1" x14ac:dyDescent="0.25">
      <c r="B7" s="332" t="str">
        <f>C2</f>
        <v>Stavební část</v>
      </c>
      <c r="C7" s="333"/>
      <c r="D7" s="333"/>
      <c r="E7" s="333"/>
      <c r="F7" s="333"/>
      <c r="G7" s="333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9" t="s">
        <v>123</v>
      </c>
      <c r="B16" s="150"/>
      <c r="C16" s="150"/>
      <c r="D16" s="150"/>
      <c r="E16" s="150"/>
      <c r="F16" s="150"/>
      <c r="G16" s="150"/>
      <c r="H16" s="151"/>
      <c r="I16" s="32"/>
      <c r="J16" s="32"/>
    </row>
    <row r="17" spans="1:55" ht="12.75" customHeight="1" x14ac:dyDescent="0.2">
      <c r="A17" s="159" t="s">
        <v>124</v>
      </c>
      <c r="B17" s="160"/>
      <c r="C17" s="161"/>
      <c r="D17" s="161"/>
      <c r="E17" s="161"/>
      <c r="F17" s="161"/>
      <c r="G17" s="162"/>
      <c r="H17" s="163" t="s">
        <v>125</v>
      </c>
      <c r="I17" s="32"/>
      <c r="J17" s="32"/>
    </row>
    <row r="18" spans="1:55" ht="12.75" customHeight="1" x14ac:dyDescent="0.2">
      <c r="A18" s="157" t="s">
        <v>126</v>
      </c>
      <c r="B18" s="155" t="s">
        <v>127</v>
      </c>
      <c r="C18" s="154"/>
      <c r="D18" s="154"/>
      <c r="E18" s="154"/>
      <c r="F18" s="154"/>
      <c r="G18" s="156"/>
      <c r="H18" s="158">
        <f>'SO1 1.02 Pol'!G532</f>
        <v>0</v>
      </c>
      <c r="I18" s="32"/>
      <c r="J18" s="32"/>
      <c r="O18">
        <f>'SO1 1.02 Pol'!AN533</f>
        <v>0</v>
      </c>
      <c r="P18">
        <f>'SO1 1.02 Pol'!AO533</f>
        <v>0</v>
      </c>
    </row>
    <row r="19" spans="1:55" ht="12.75" customHeight="1" thickBot="1" x14ac:dyDescent="0.25">
      <c r="A19" s="164"/>
      <c r="B19" s="165" t="s">
        <v>128</v>
      </c>
      <c r="C19" s="166"/>
      <c r="D19" s="167" t="str">
        <f>B2</f>
        <v>SO1</v>
      </c>
      <c r="E19" s="166"/>
      <c r="F19" s="166"/>
      <c r="G19" s="168"/>
      <c r="H19" s="169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70"/>
      <c r="I20" s="32"/>
      <c r="J20" s="32"/>
    </row>
    <row r="21" spans="1:55" ht="12.75" customHeight="1" x14ac:dyDescent="0.2">
      <c r="A21" s="180"/>
      <c r="B21" s="181"/>
      <c r="C21" s="181"/>
      <c r="D21" s="181"/>
      <c r="E21" s="182"/>
      <c r="F21" s="181"/>
      <c r="G21" s="181"/>
      <c r="H21" s="183" t="s">
        <v>59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5" t="s">
        <v>60</v>
      </c>
      <c r="B22" s="171"/>
      <c r="C22" s="171"/>
      <c r="D22" s="171">
        <v>15</v>
      </c>
      <c r="E22" s="172" t="s">
        <v>61</v>
      </c>
      <c r="F22" s="171"/>
      <c r="G22" s="171"/>
      <c r="H22" s="178">
        <f>SUM(O18:O19)</f>
        <v>0</v>
      </c>
      <c r="I22" s="32"/>
      <c r="J22" s="32"/>
    </row>
    <row r="23" spans="1:55" ht="12.75" customHeight="1" x14ac:dyDescent="0.2">
      <c r="A23" s="176" t="s">
        <v>62</v>
      </c>
      <c r="B23" s="152"/>
      <c r="C23" s="152"/>
      <c r="D23" s="152">
        <v>15</v>
      </c>
      <c r="E23" s="173" t="s">
        <v>61</v>
      </c>
      <c r="F23" s="152"/>
      <c r="G23" s="152"/>
      <c r="H23" s="179">
        <f>H22*(D23/100)</f>
        <v>0</v>
      </c>
      <c r="I23" s="32"/>
      <c r="J23" s="32"/>
    </row>
    <row r="24" spans="1:55" ht="12.75" customHeight="1" x14ac:dyDescent="0.2">
      <c r="A24" s="176" t="s">
        <v>60</v>
      </c>
      <c r="B24" s="152"/>
      <c r="C24" s="152"/>
      <c r="D24" s="152">
        <v>21</v>
      </c>
      <c r="E24" s="173" t="s">
        <v>61</v>
      </c>
      <c r="F24" s="152"/>
      <c r="G24" s="152"/>
      <c r="H24" s="179">
        <f>SUM(P18:P19)</f>
        <v>0</v>
      </c>
      <c r="I24" s="32"/>
      <c r="J24" s="32"/>
    </row>
    <row r="25" spans="1:55" ht="12.75" customHeight="1" thickBot="1" x14ac:dyDescent="0.25">
      <c r="A25" s="177" t="s">
        <v>62</v>
      </c>
      <c r="B25" s="153"/>
      <c r="C25" s="153"/>
      <c r="D25" s="153">
        <v>21</v>
      </c>
      <c r="E25" s="174" t="s">
        <v>61</v>
      </c>
      <c r="F25" s="152"/>
      <c r="G25" s="152"/>
      <c r="H25" s="179">
        <f>H24*(D25/100)</f>
        <v>0</v>
      </c>
      <c r="I25" s="32"/>
      <c r="J25" s="32"/>
    </row>
    <row r="26" spans="1:55" ht="12.75" customHeight="1" thickBot="1" x14ac:dyDescent="0.25">
      <c r="A26" s="184" t="s">
        <v>129</v>
      </c>
      <c r="B26" s="185"/>
      <c r="C26" s="185"/>
      <c r="D26" s="185"/>
      <c r="E26" s="185"/>
      <c r="F26" s="186"/>
      <c r="G26" s="187"/>
      <c r="H26" s="188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9" t="s">
        <v>651</v>
      </c>
      <c r="B28" s="150"/>
      <c r="C28" s="150"/>
      <c r="D28" s="215" t="s">
        <v>126</v>
      </c>
      <c r="E28" s="343" t="s">
        <v>127</v>
      </c>
      <c r="F28" s="343"/>
      <c r="G28" s="343"/>
      <c r="H28" s="343"/>
      <c r="I28" s="32"/>
      <c r="J28" s="32"/>
      <c r="BC28" s="263" t="str">
        <f>E28</f>
        <v>Soupis prací, dodávek a služeb</v>
      </c>
    </row>
    <row r="29" spans="1:55" ht="12.75" customHeight="1" x14ac:dyDescent="0.2">
      <c r="A29" s="159" t="s">
        <v>652</v>
      </c>
      <c r="B29" s="160"/>
      <c r="C29" s="161"/>
      <c r="D29" s="161"/>
      <c r="E29" s="161"/>
      <c r="F29" s="161"/>
      <c r="G29" s="162"/>
      <c r="H29" s="163" t="s">
        <v>125</v>
      </c>
      <c r="I29" s="32"/>
      <c r="J29" s="32"/>
    </row>
    <row r="30" spans="1:55" ht="12.75" customHeight="1" x14ac:dyDescent="0.2">
      <c r="A30" s="157" t="s">
        <v>68</v>
      </c>
      <c r="B30" s="155" t="s">
        <v>69</v>
      </c>
      <c r="C30" s="154"/>
      <c r="D30" s="154"/>
      <c r="E30" s="154"/>
      <c r="F30" s="154"/>
      <c r="G30" s="156"/>
      <c r="H30" s="264">
        <f>'SO1 1.02 Pol'!F8</f>
        <v>0</v>
      </c>
      <c r="I30" s="32"/>
      <c r="J30" s="32"/>
    </row>
    <row r="31" spans="1:55" ht="12.75" customHeight="1" x14ac:dyDescent="0.2">
      <c r="A31" s="157" t="s">
        <v>70</v>
      </c>
      <c r="B31" s="155" t="s">
        <v>71</v>
      </c>
      <c r="C31" s="154"/>
      <c r="D31" s="154"/>
      <c r="E31" s="154"/>
      <c r="F31" s="154"/>
      <c r="G31" s="156"/>
      <c r="H31" s="264">
        <f>'SO1 1.02 Pol'!F56</f>
        <v>0</v>
      </c>
      <c r="I31" s="32"/>
      <c r="J31" s="32"/>
    </row>
    <row r="32" spans="1:55" ht="12.75" customHeight="1" x14ac:dyDescent="0.2">
      <c r="A32" s="157" t="s">
        <v>72</v>
      </c>
      <c r="B32" s="155" t="s">
        <v>73</v>
      </c>
      <c r="C32" s="154"/>
      <c r="D32" s="154"/>
      <c r="E32" s="154"/>
      <c r="F32" s="154"/>
      <c r="G32" s="156"/>
      <c r="H32" s="264">
        <f>'SO1 1.02 Pol'!F89</f>
        <v>0</v>
      </c>
      <c r="I32" s="32"/>
      <c r="J32" s="32"/>
    </row>
    <row r="33" spans="1:10" ht="12.75" customHeight="1" x14ac:dyDescent="0.2">
      <c r="A33" s="157" t="s">
        <v>74</v>
      </c>
      <c r="B33" s="155" t="s">
        <v>75</v>
      </c>
      <c r="C33" s="154"/>
      <c r="D33" s="154"/>
      <c r="E33" s="154"/>
      <c r="F33" s="154"/>
      <c r="G33" s="156"/>
      <c r="H33" s="264">
        <f>'SO1 1.02 Pol'!F125</f>
        <v>0</v>
      </c>
      <c r="I33" s="32"/>
      <c r="J33" s="32"/>
    </row>
    <row r="34" spans="1:10" ht="12.75" customHeight="1" x14ac:dyDescent="0.2">
      <c r="A34" s="157" t="s">
        <v>76</v>
      </c>
      <c r="B34" s="155" t="s">
        <v>77</v>
      </c>
      <c r="C34" s="154"/>
      <c r="D34" s="154"/>
      <c r="E34" s="154"/>
      <c r="F34" s="154"/>
      <c r="G34" s="156"/>
      <c r="H34" s="264">
        <f>'SO1 1.02 Pol'!F158</f>
        <v>0</v>
      </c>
      <c r="I34" s="32"/>
      <c r="J34" s="32"/>
    </row>
    <row r="35" spans="1:10" ht="12.75" customHeight="1" x14ac:dyDescent="0.2">
      <c r="A35" s="157" t="s">
        <v>78</v>
      </c>
      <c r="B35" s="155" t="s">
        <v>79</v>
      </c>
      <c r="C35" s="154"/>
      <c r="D35" s="154"/>
      <c r="E35" s="154"/>
      <c r="F35" s="154"/>
      <c r="G35" s="156"/>
      <c r="H35" s="264">
        <f>'SO1 1.02 Pol'!F169</f>
        <v>0</v>
      </c>
      <c r="I35" s="32"/>
      <c r="J35" s="32"/>
    </row>
    <row r="36" spans="1:10" ht="12.75" customHeight="1" x14ac:dyDescent="0.2">
      <c r="A36" s="157" t="s">
        <v>80</v>
      </c>
      <c r="B36" s="155" t="s">
        <v>81</v>
      </c>
      <c r="C36" s="154"/>
      <c r="D36" s="154"/>
      <c r="E36" s="154"/>
      <c r="F36" s="154"/>
      <c r="G36" s="156"/>
      <c r="H36" s="264">
        <f>'SO1 1.02 Pol'!F176</f>
        <v>0</v>
      </c>
      <c r="I36" s="32"/>
      <c r="J36" s="32"/>
    </row>
    <row r="37" spans="1:10" ht="12.75" customHeight="1" x14ac:dyDescent="0.2">
      <c r="A37" s="157" t="s">
        <v>82</v>
      </c>
      <c r="B37" s="155" t="s">
        <v>83</v>
      </c>
      <c r="C37" s="154"/>
      <c r="D37" s="154"/>
      <c r="E37" s="154"/>
      <c r="F37" s="154"/>
      <c r="G37" s="156"/>
      <c r="H37" s="264">
        <f>'SO1 1.02 Pol'!F180</f>
        <v>0</v>
      </c>
      <c r="I37" s="32"/>
      <c r="J37" s="32"/>
    </row>
    <row r="38" spans="1:10" ht="12.75" customHeight="1" x14ac:dyDescent="0.2">
      <c r="A38" s="157" t="s">
        <v>84</v>
      </c>
      <c r="B38" s="155" t="s">
        <v>85</v>
      </c>
      <c r="C38" s="154"/>
      <c r="D38" s="154"/>
      <c r="E38" s="154"/>
      <c r="F38" s="154"/>
      <c r="G38" s="156"/>
      <c r="H38" s="264">
        <f>'SO1 1.02 Pol'!F185</f>
        <v>0</v>
      </c>
      <c r="I38" s="32"/>
      <c r="J38" s="32"/>
    </row>
    <row r="39" spans="1:10" ht="12.75" customHeight="1" x14ac:dyDescent="0.2">
      <c r="A39" s="157" t="s">
        <v>86</v>
      </c>
      <c r="B39" s="155" t="s">
        <v>87</v>
      </c>
      <c r="C39" s="154"/>
      <c r="D39" s="154"/>
      <c r="E39" s="154"/>
      <c r="F39" s="154"/>
      <c r="G39" s="156"/>
      <c r="H39" s="264">
        <f>'SO1 1.02 Pol'!F193</f>
        <v>0</v>
      </c>
      <c r="I39" s="32"/>
      <c r="J39" s="32"/>
    </row>
    <row r="40" spans="1:10" ht="12.75" customHeight="1" x14ac:dyDescent="0.2">
      <c r="A40" s="157" t="s">
        <v>88</v>
      </c>
      <c r="B40" s="155" t="s">
        <v>89</v>
      </c>
      <c r="C40" s="154"/>
      <c r="D40" s="154"/>
      <c r="E40" s="154"/>
      <c r="F40" s="154"/>
      <c r="G40" s="156"/>
      <c r="H40" s="264">
        <f>'SO1 1.02 Pol'!F199</f>
        <v>0</v>
      </c>
      <c r="I40" s="32"/>
      <c r="J40" s="32"/>
    </row>
    <row r="41" spans="1:10" ht="12.75" customHeight="1" x14ac:dyDescent="0.2">
      <c r="A41" s="157" t="s">
        <v>90</v>
      </c>
      <c r="B41" s="155" t="s">
        <v>91</v>
      </c>
      <c r="C41" s="154"/>
      <c r="D41" s="154"/>
      <c r="E41" s="154"/>
      <c r="F41" s="154"/>
      <c r="G41" s="156"/>
      <c r="H41" s="264">
        <f>'SO1 1.02 Pol'!F203</f>
        <v>0</v>
      </c>
      <c r="I41" s="32"/>
      <c r="J41" s="32"/>
    </row>
    <row r="42" spans="1:10" ht="12.75" customHeight="1" x14ac:dyDescent="0.2">
      <c r="A42" s="157" t="s">
        <v>92</v>
      </c>
      <c r="B42" s="155" t="s">
        <v>93</v>
      </c>
      <c r="C42" s="154"/>
      <c r="D42" s="154"/>
      <c r="E42" s="154"/>
      <c r="F42" s="154"/>
      <c r="G42" s="156"/>
      <c r="H42" s="264">
        <f>'SO1 1.02 Pol'!F233</f>
        <v>0</v>
      </c>
      <c r="I42" s="32"/>
      <c r="J42" s="32"/>
    </row>
    <row r="43" spans="1:10" ht="12.75" customHeight="1" x14ac:dyDescent="0.2">
      <c r="A43" s="157" t="s">
        <v>94</v>
      </c>
      <c r="B43" s="155" t="s">
        <v>95</v>
      </c>
      <c r="C43" s="154"/>
      <c r="D43" s="154"/>
      <c r="E43" s="154"/>
      <c r="F43" s="154"/>
      <c r="G43" s="156"/>
      <c r="H43" s="264">
        <f>'SO1 1.02 Pol'!F260</f>
        <v>0</v>
      </c>
      <c r="I43" s="32"/>
      <c r="J43" s="32"/>
    </row>
    <row r="44" spans="1:10" ht="12.75" customHeight="1" x14ac:dyDescent="0.2">
      <c r="A44" s="157" t="s">
        <v>96</v>
      </c>
      <c r="B44" s="155" t="s">
        <v>97</v>
      </c>
      <c r="C44" s="154"/>
      <c r="D44" s="154"/>
      <c r="E44" s="154"/>
      <c r="F44" s="154"/>
      <c r="G44" s="156"/>
      <c r="H44" s="264">
        <f>'SO1 1.02 Pol'!F279</f>
        <v>0</v>
      </c>
      <c r="I44" s="32"/>
      <c r="J44" s="32"/>
    </row>
    <row r="45" spans="1:10" ht="12.75" customHeight="1" x14ac:dyDescent="0.2">
      <c r="A45" s="157" t="s">
        <v>98</v>
      </c>
      <c r="B45" s="155" t="s">
        <v>99</v>
      </c>
      <c r="C45" s="154"/>
      <c r="D45" s="154"/>
      <c r="E45" s="154"/>
      <c r="F45" s="154"/>
      <c r="G45" s="156"/>
      <c r="H45" s="264">
        <f>'SO1 1.02 Pol'!F284</f>
        <v>0</v>
      </c>
      <c r="I45" s="32"/>
      <c r="J45" s="32"/>
    </row>
    <row r="46" spans="1:10" ht="12.75" customHeight="1" x14ac:dyDescent="0.2">
      <c r="A46" s="157" t="s">
        <v>100</v>
      </c>
      <c r="B46" s="155" t="s">
        <v>101</v>
      </c>
      <c r="C46" s="154"/>
      <c r="D46" s="154"/>
      <c r="E46" s="154"/>
      <c r="F46" s="154"/>
      <c r="G46" s="156"/>
      <c r="H46" s="264">
        <f>'SO1 1.02 Pol'!F296</f>
        <v>0</v>
      </c>
      <c r="I46" s="32"/>
      <c r="J46" s="32"/>
    </row>
    <row r="47" spans="1:10" ht="12.75" customHeight="1" x14ac:dyDescent="0.2">
      <c r="A47" s="157" t="s">
        <v>102</v>
      </c>
      <c r="B47" s="155" t="s">
        <v>103</v>
      </c>
      <c r="C47" s="154"/>
      <c r="D47" s="154"/>
      <c r="E47" s="154"/>
      <c r="F47" s="154"/>
      <c r="G47" s="156"/>
      <c r="H47" s="264">
        <f>'SO1 1.02 Pol'!F319</f>
        <v>0</v>
      </c>
      <c r="I47" s="32"/>
      <c r="J47" s="32"/>
    </row>
    <row r="48" spans="1:10" ht="12.75" customHeight="1" x14ac:dyDescent="0.2">
      <c r="A48" s="157" t="s">
        <v>104</v>
      </c>
      <c r="B48" s="155" t="s">
        <v>105</v>
      </c>
      <c r="C48" s="154"/>
      <c r="D48" s="154"/>
      <c r="E48" s="154"/>
      <c r="F48" s="154"/>
      <c r="G48" s="156"/>
      <c r="H48" s="264">
        <f>'SO1 1.02 Pol'!F329</f>
        <v>0</v>
      </c>
      <c r="I48" s="32"/>
      <c r="J48" s="32"/>
    </row>
    <row r="49" spans="1:10" ht="12.75" customHeight="1" x14ac:dyDescent="0.2">
      <c r="A49" s="157" t="s">
        <v>106</v>
      </c>
      <c r="B49" s="155" t="s">
        <v>107</v>
      </c>
      <c r="C49" s="154"/>
      <c r="D49" s="154"/>
      <c r="E49" s="154"/>
      <c r="F49" s="154"/>
      <c r="G49" s="156"/>
      <c r="H49" s="264">
        <f>'SO1 1.02 Pol'!F426</f>
        <v>0</v>
      </c>
      <c r="I49" s="32"/>
      <c r="J49" s="32"/>
    </row>
    <row r="50" spans="1:10" ht="12.75" customHeight="1" x14ac:dyDescent="0.2">
      <c r="A50" s="157" t="s">
        <v>108</v>
      </c>
      <c r="B50" s="155" t="s">
        <v>109</v>
      </c>
      <c r="C50" s="154"/>
      <c r="D50" s="154"/>
      <c r="E50" s="154"/>
      <c r="F50" s="154"/>
      <c r="G50" s="156"/>
      <c r="H50" s="264">
        <f>'SO1 1.02 Pol'!F445</f>
        <v>0</v>
      </c>
      <c r="I50" s="32"/>
      <c r="J50" s="32"/>
    </row>
    <row r="51" spans="1:10" x14ac:dyDescent="0.2">
      <c r="A51" s="157" t="s">
        <v>110</v>
      </c>
      <c r="B51" s="155" t="s">
        <v>111</v>
      </c>
      <c r="C51" s="154"/>
      <c r="D51" s="154"/>
      <c r="E51" s="154"/>
      <c r="F51" s="154"/>
      <c r="G51" s="156"/>
      <c r="H51" s="264">
        <f>'SO1 1.02 Pol'!F472</f>
        <v>0</v>
      </c>
    </row>
    <row r="52" spans="1:10" x14ac:dyDescent="0.2">
      <c r="A52" s="157" t="s">
        <v>112</v>
      </c>
      <c r="B52" s="155" t="s">
        <v>113</v>
      </c>
      <c r="C52" s="154"/>
      <c r="D52" s="154"/>
      <c r="E52" s="154"/>
      <c r="F52" s="154"/>
      <c r="G52" s="156"/>
      <c r="H52" s="264">
        <f>'SO1 1.02 Pol'!F474</f>
        <v>0</v>
      </c>
    </row>
    <row r="53" spans="1:10" x14ac:dyDescent="0.2">
      <c r="A53" s="157" t="s">
        <v>114</v>
      </c>
      <c r="B53" s="155" t="s">
        <v>115</v>
      </c>
      <c r="C53" s="154"/>
      <c r="D53" s="154"/>
      <c r="E53" s="154"/>
      <c r="F53" s="154"/>
      <c r="G53" s="156"/>
      <c r="H53" s="264">
        <f>'SO1 1.02 Pol'!F485</f>
        <v>0</v>
      </c>
    </row>
    <row r="54" spans="1:10" x14ac:dyDescent="0.2">
      <c r="A54" s="157" t="s">
        <v>116</v>
      </c>
      <c r="B54" s="155" t="s">
        <v>117</v>
      </c>
      <c r="C54" s="154"/>
      <c r="D54" s="154"/>
      <c r="E54" s="154"/>
      <c r="F54" s="154"/>
      <c r="G54" s="156"/>
      <c r="H54" s="264">
        <f>'SO1 1.02 Pol'!F498</f>
        <v>0</v>
      </c>
    </row>
    <row r="55" spans="1:10" x14ac:dyDescent="0.2">
      <c r="A55" s="157" t="s">
        <v>118</v>
      </c>
      <c r="B55" s="155" t="s">
        <v>119</v>
      </c>
      <c r="C55" s="154"/>
      <c r="D55" s="154"/>
      <c r="E55" s="154"/>
      <c r="F55" s="154"/>
      <c r="G55" s="156"/>
      <c r="H55" s="264">
        <f>'SO1 1.02 Pol'!F512</f>
        <v>0</v>
      </c>
    </row>
    <row r="56" spans="1:10" ht="13.5" thickBot="1" x14ac:dyDescent="0.25">
      <c r="A56" s="164"/>
      <c r="B56" s="165" t="s">
        <v>653</v>
      </c>
      <c r="C56" s="166"/>
      <c r="D56" s="167" t="str">
        <f>D28</f>
        <v>1.02</v>
      </c>
      <c r="E56" s="166"/>
      <c r="F56" s="166"/>
      <c r="G56" s="168"/>
      <c r="H56" s="265">
        <f>SUM(H30:H55)</f>
        <v>0</v>
      </c>
    </row>
  </sheetData>
  <sheetProtection algorithmName="SHA-512" hashValue="w++7JcF3vBdQUS/LS6CGiP6FZgRgYL7Ymc5KHRIKW8v3dY7AC1aXV7A/c8BA2Y11cTIHU6sRD4AAD2+hDSuUZg==" saltValue="rfh4sqAqi1Y1nPov/Q+GCQ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06" workbookViewId="0">
      <selection activeCell="F474" sqref="F474:G47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68" t="s">
        <v>130</v>
      </c>
      <c r="B1" s="368"/>
      <c r="C1" s="369"/>
      <c r="D1" s="368"/>
      <c r="E1" s="368"/>
      <c r="F1" s="368"/>
      <c r="G1" s="368"/>
      <c r="AC1" t="s">
        <v>133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56</v>
      </c>
      <c r="C3" s="218" t="s">
        <v>57</v>
      </c>
      <c r="D3" s="192"/>
      <c r="E3" s="191"/>
      <c r="F3" s="191"/>
      <c r="G3" s="194"/>
      <c r="AC3" s="8" t="s">
        <v>121</v>
      </c>
    </row>
    <row r="4" spans="1:60" ht="13.5" thickBot="1" x14ac:dyDescent="0.25">
      <c r="A4" s="201" t="s">
        <v>32</v>
      </c>
      <c r="B4" s="202" t="s">
        <v>126</v>
      </c>
      <c r="C4" s="219" t="s">
        <v>127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54" t="s">
        <v>131</v>
      </c>
      <c r="I6" s="222" t="s">
        <v>132</v>
      </c>
      <c r="J6" s="54"/>
    </row>
    <row r="7" spans="1:60" x14ac:dyDescent="0.2">
      <c r="A7" s="255"/>
      <c r="B7" s="256" t="s">
        <v>134</v>
      </c>
      <c r="C7" s="370" t="s">
        <v>135</v>
      </c>
      <c r="D7" s="371"/>
      <c r="E7" s="372"/>
      <c r="F7" s="373"/>
      <c r="G7" s="373"/>
      <c r="H7" s="257"/>
      <c r="I7" s="258"/>
    </row>
    <row r="8" spans="1:60" x14ac:dyDescent="0.2">
      <c r="A8" s="249" t="s">
        <v>136</v>
      </c>
      <c r="B8" s="223" t="s">
        <v>68</v>
      </c>
      <c r="C8" s="239" t="s">
        <v>69</v>
      </c>
      <c r="D8" s="226"/>
      <c r="E8" s="230"/>
      <c r="F8" s="374">
        <f>SUM(G9:G55)</f>
        <v>0</v>
      </c>
      <c r="G8" s="375"/>
      <c r="H8" s="234"/>
      <c r="I8" s="252"/>
      <c r="AE8" t="s">
        <v>137</v>
      </c>
    </row>
    <row r="9" spans="1:60" outlineLevel="1" x14ac:dyDescent="0.2">
      <c r="A9" s="250"/>
      <c r="B9" s="362" t="s">
        <v>138</v>
      </c>
      <c r="C9" s="363"/>
      <c r="D9" s="364"/>
      <c r="E9" s="365"/>
      <c r="F9" s="366"/>
      <c r="G9" s="367"/>
      <c r="H9" s="235"/>
      <c r="I9" s="253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>
        <v>0</v>
      </c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0"/>
      <c r="B10" s="344" t="s">
        <v>139</v>
      </c>
      <c r="C10" s="345"/>
      <c r="D10" s="346"/>
      <c r="E10" s="347"/>
      <c r="F10" s="348"/>
      <c r="G10" s="349"/>
      <c r="H10" s="235"/>
      <c r="I10" s="253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140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0"/>
      <c r="B11" s="344" t="s">
        <v>141</v>
      </c>
      <c r="C11" s="345"/>
      <c r="D11" s="346"/>
      <c r="E11" s="347"/>
      <c r="F11" s="348"/>
      <c r="G11" s="349"/>
      <c r="H11" s="235"/>
      <c r="I11" s="253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>
        <v>1</v>
      </c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51">
        <v>1</v>
      </c>
      <c r="B12" s="224" t="s">
        <v>142</v>
      </c>
      <c r="C12" s="240" t="s">
        <v>143</v>
      </c>
      <c r="D12" s="227" t="s">
        <v>144</v>
      </c>
      <c r="E12" s="231">
        <v>16</v>
      </c>
      <c r="F12" s="237"/>
      <c r="G12" s="236">
        <f>ROUND(E12*F12,2)</f>
        <v>0</v>
      </c>
      <c r="H12" s="235" t="s">
        <v>145</v>
      </c>
      <c r="I12" s="253" t="s">
        <v>146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147</v>
      </c>
      <c r="AF12" s="211"/>
      <c r="AG12" s="211"/>
      <c r="AH12" s="211"/>
      <c r="AI12" s="211"/>
      <c r="AJ12" s="211"/>
      <c r="AK12" s="211"/>
      <c r="AL12" s="211"/>
      <c r="AM12" s="211">
        <v>21</v>
      </c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50"/>
      <c r="B13" s="225"/>
      <c r="C13" s="241" t="s">
        <v>148</v>
      </c>
      <c r="D13" s="228"/>
      <c r="E13" s="232"/>
      <c r="F13" s="236"/>
      <c r="G13" s="236"/>
      <c r="H13" s="235"/>
      <c r="I13" s="253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50"/>
      <c r="B14" s="225"/>
      <c r="C14" s="241" t="s">
        <v>149</v>
      </c>
      <c r="D14" s="228"/>
      <c r="E14" s="232">
        <v>16</v>
      </c>
      <c r="F14" s="236"/>
      <c r="G14" s="236"/>
      <c r="H14" s="235"/>
      <c r="I14" s="253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0"/>
      <c r="B15" s="344" t="s">
        <v>150</v>
      </c>
      <c r="C15" s="345"/>
      <c r="D15" s="346"/>
      <c r="E15" s="347"/>
      <c r="F15" s="348"/>
      <c r="G15" s="349"/>
      <c r="H15" s="235"/>
      <c r="I15" s="253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>
        <v>0</v>
      </c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1">
        <v>2</v>
      </c>
      <c r="B16" s="224" t="s">
        <v>151</v>
      </c>
      <c r="C16" s="240" t="s">
        <v>152</v>
      </c>
      <c r="D16" s="227" t="s">
        <v>144</v>
      </c>
      <c r="E16" s="231">
        <v>16</v>
      </c>
      <c r="F16" s="237"/>
      <c r="G16" s="236">
        <f>ROUND(E16*F16,2)</f>
        <v>0</v>
      </c>
      <c r="H16" s="235" t="s">
        <v>145</v>
      </c>
      <c r="I16" s="253" t="s">
        <v>146</v>
      </c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147</v>
      </c>
      <c r="AF16" s="211"/>
      <c r="AG16" s="211"/>
      <c r="AH16" s="211"/>
      <c r="AI16" s="211"/>
      <c r="AJ16" s="211"/>
      <c r="AK16" s="211"/>
      <c r="AL16" s="211"/>
      <c r="AM16" s="211">
        <v>21</v>
      </c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0"/>
      <c r="B17" s="225"/>
      <c r="C17" s="241" t="s">
        <v>153</v>
      </c>
      <c r="D17" s="228"/>
      <c r="E17" s="232">
        <v>16</v>
      </c>
      <c r="F17" s="236"/>
      <c r="G17" s="236"/>
      <c r="H17" s="235"/>
      <c r="I17" s="253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50"/>
      <c r="B18" s="344" t="s">
        <v>154</v>
      </c>
      <c r="C18" s="345"/>
      <c r="D18" s="346"/>
      <c r="E18" s="347"/>
      <c r="F18" s="348"/>
      <c r="G18" s="349"/>
      <c r="H18" s="235"/>
      <c r="I18" s="253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>
        <v>0</v>
      </c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50"/>
      <c r="B19" s="344" t="s">
        <v>155</v>
      </c>
      <c r="C19" s="345"/>
      <c r="D19" s="346"/>
      <c r="E19" s="347"/>
      <c r="F19" s="348"/>
      <c r="G19" s="349"/>
      <c r="H19" s="235"/>
      <c r="I19" s="253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140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6" t="str">
        <f>B19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1">
        <v>3</v>
      </c>
      <c r="B20" s="224" t="s">
        <v>156</v>
      </c>
      <c r="C20" s="240" t="s">
        <v>157</v>
      </c>
      <c r="D20" s="227" t="s">
        <v>158</v>
      </c>
      <c r="E20" s="231">
        <v>35.234999999999999</v>
      </c>
      <c r="F20" s="237"/>
      <c r="G20" s="236">
        <f>ROUND(E20*F20,2)</f>
        <v>0</v>
      </c>
      <c r="H20" s="235" t="s">
        <v>159</v>
      </c>
      <c r="I20" s="253" t="s">
        <v>146</v>
      </c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147</v>
      </c>
      <c r="AF20" s="211"/>
      <c r="AG20" s="211"/>
      <c r="AH20" s="211"/>
      <c r="AI20" s="211"/>
      <c r="AJ20" s="211"/>
      <c r="AK20" s="211"/>
      <c r="AL20" s="211"/>
      <c r="AM20" s="211">
        <v>21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50"/>
      <c r="B21" s="225"/>
      <c r="C21" s="241" t="s">
        <v>160</v>
      </c>
      <c r="D21" s="228"/>
      <c r="E21" s="232">
        <v>35.234999999999999</v>
      </c>
      <c r="F21" s="236"/>
      <c r="G21" s="236"/>
      <c r="H21" s="235"/>
      <c r="I21" s="253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50"/>
      <c r="B22" s="344" t="s">
        <v>161</v>
      </c>
      <c r="C22" s="345"/>
      <c r="D22" s="346"/>
      <c r="E22" s="347"/>
      <c r="F22" s="348"/>
      <c r="G22" s="349"/>
      <c r="H22" s="235"/>
      <c r="I22" s="253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>
        <v>0</v>
      </c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50"/>
      <c r="B23" s="344" t="s">
        <v>162</v>
      </c>
      <c r="C23" s="345"/>
      <c r="D23" s="346"/>
      <c r="E23" s="347"/>
      <c r="F23" s="348"/>
      <c r="G23" s="349"/>
      <c r="H23" s="235"/>
      <c r="I23" s="253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140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51">
        <v>4</v>
      </c>
      <c r="B24" s="224" t="s">
        <v>163</v>
      </c>
      <c r="C24" s="240" t="s">
        <v>164</v>
      </c>
      <c r="D24" s="227" t="s">
        <v>158</v>
      </c>
      <c r="E24" s="231">
        <v>35.234999999999999</v>
      </c>
      <c r="F24" s="237"/>
      <c r="G24" s="236">
        <f>ROUND(E24*F24,2)</f>
        <v>0</v>
      </c>
      <c r="H24" s="235" t="s">
        <v>159</v>
      </c>
      <c r="I24" s="253" t="s">
        <v>146</v>
      </c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147</v>
      </c>
      <c r="AF24" s="211"/>
      <c r="AG24" s="211"/>
      <c r="AH24" s="211"/>
      <c r="AI24" s="211"/>
      <c r="AJ24" s="211"/>
      <c r="AK24" s="211"/>
      <c r="AL24" s="211"/>
      <c r="AM24" s="211">
        <v>21</v>
      </c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50"/>
      <c r="B25" s="225"/>
      <c r="C25" s="241" t="s">
        <v>160</v>
      </c>
      <c r="D25" s="228"/>
      <c r="E25" s="232">
        <v>35.234999999999999</v>
      </c>
      <c r="F25" s="236"/>
      <c r="G25" s="236"/>
      <c r="H25" s="235"/>
      <c r="I25" s="253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0"/>
      <c r="B26" s="344" t="s">
        <v>165</v>
      </c>
      <c r="C26" s="345"/>
      <c r="D26" s="346"/>
      <c r="E26" s="347"/>
      <c r="F26" s="348"/>
      <c r="G26" s="349"/>
      <c r="H26" s="235"/>
      <c r="I26" s="253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>
        <v>0</v>
      </c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50"/>
      <c r="B27" s="344" t="s">
        <v>166</v>
      </c>
      <c r="C27" s="345"/>
      <c r="D27" s="346"/>
      <c r="E27" s="347"/>
      <c r="F27" s="348"/>
      <c r="G27" s="349"/>
      <c r="H27" s="235"/>
      <c r="I27" s="253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140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51">
        <v>5</v>
      </c>
      <c r="B28" s="224" t="s">
        <v>167</v>
      </c>
      <c r="C28" s="240" t="s">
        <v>168</v>
      </c>
      <c r="D28" s="227" t="s">
        <v>158</v>
      </c>
      <c r="E28" s="231">
        <v>51.075000000000003</v>
      </c>
      <c r="F28" s="237"/>
      <c r="G28" s="236">
        <f>ROUND(E28*F28,2)</f>
        <v>0</v>
      </c>
      <c r="H28" s="235" t="s">
        <v>159</v>
      </c>
      <c r="I28" s="253" t="s">
        <v>146</v>
      </c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147</v>
      </c>
      <c r="AF28" s="211"/>
      <c r="AG28" s="211"/>
      <c r="AH28" s="211"/>
      <c r="AI28" s="211"/>
      <c r="AJ28" s="211"/>
      <c r="AK28" s="211"/>
      <c r="AL28" s="211"/>
      <c r="AM28" s="211">
        <v>21</v>
      </c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50"/>
      <c r="B29" s="225"/>
      <c r="C29" s="241" t="s">
        <v>169</v>
      </c>
      <c r="D29" s="228"/>
      <c r="E29" s="232"/>
      <c r="F29" s="236"/>
      <c r="G29" s="236"/>
      <c r="H29" s="235"/>
      <c r="I29" s="253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50"/>
      <c r="B30" s="225"/>
      <c r="C30" s="241" t="s">
        <v>160</v>
      </c>
      <c r="D30" s="228"/>
      <c r="E30" s="232">
        <v>35.234999999999999</v>
      </c>
      <c r="F30" s="236"/>
      <c r="G30" s="236"/>
      <c r="H30" s="235"/>
      <c r="I30" s="253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0"/>
      <c r="B31" s="225"/>
      <c r="C31" s="241" t="s">
        <v>170</v>
      </c>
      <c r="D31" s="228"/>
      <c r="E31" s="232"/>
      <c r="F31" s="236"/>
      <c r="G31" s="236"/>
      <c r="H31" s="235"/>
      <c r="I31" s="253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50"/>
      <c r="B32" s="225"/>
      <c r="C32" s="241" t="s">
        <v>171</v>
      </c>
      <c r="D32" s="228"/>
      <c r="E32" s="232">
        <v>15.84</v>
      </c>
      <c r="F32" s="236"/>
      <c r="G32" s="236"/>
      <c r="H32" s="235"/>
      <c r="I32" s="253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51">
        <v>6</v>
      </c>
      <c r="B33" s="224" t="s">
        <v>172</v>
      </c>
      <c r="C33" s="240" t="s">
        <v>173</v>
      </c>
      <c r="D33" s="227" t="s">
        <v>158</v>
      </c>
      <c r="E33" s="231">
        <v>19.395</v>
      </c>
      <c r="F33" s="237"/>
      <c r="G33" s="236">
        <f>ROUND(E33*F33,2)</f>
        <v>0</v>
      </c>
      <c r="H33" s="235" t="s">
        <v>159</v>
      </c>
      <c r="I33" s="253" t="s">
        <v>146</v>
      </c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147</v>
      </c>
      <c r="AF33" s="211"/>
      <c r="AG33" s="211"/>
      <c r="AH33" s="211"/>
      <c r="AI33" s="211"/>
      <c r="AJ33" s="211"/>
      <c r="AK33" s="211"/>
      <c r="AL33" s="211"/>
      <c r="AM33" s="211">
        <v>21</v>
      </c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50"/>
      <c r="B34" s="225"/>
      <c r="C34" s="241" t="s">
        <v>174</v>
      </c>
      <c r="D34" s="228"/>
      <c r="E34" s="232"/>
      <c r="F34" s="236"/>
      <c r="G34" s="236"/>
      <c r="H34" s="235"/>
      <c r="I34" s="253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0"/>
      <c r="B35" s="225"/>
      <c r="C35" s="241" t="s">
        <v>160</v>
      </c>
      <c r="D35" s="228"/>
      <c r="E35" s="232">
        <v>35.234999999999999</v>
      </c>
      <c r="F35" s="236"/>
      <c r="G35" s="236"/>
      <c r="H35" s="235"/>
      <c r="I35" s="253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0"/>
      <c r="B36" s="225"/>
      <c r="C36" s="241" t="s">
        <v>175</v>
      </c>
      <c r="D36" s="228"/>
      <c r="E36" s="232"/>
      <c r="F36" s="236"/>
      <c r="G36" s="236"/>
      <c r="H36" s="235"/>
      <c r="I36" s="253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0"/>
      <c r="B37" s="225"/>
      <c r="C37" s="241" t="s">
        <v>176</v>
      </c>
      <c r="D37" s="228"/>
      <c r="E37" s="232">
        <v>-15.84</v>
      </c>
      <c r="F37" s="236"/>
      <c r="G37" s="236"/>
      <c r="H37" s="235"/>
      <c r="I37" s="253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0"/>
      <c r="B38" s="344" t="s">
        <v>177</v>
      </c>
      <c r="C38" s="345"/>
      <c r="D38" s="346"/>
      <c r="E38" s="347"/>
      <c r="F38" s="348"/>
      <c r="G38" s="349"/>
      <c r="H38" s="235"/>
      <c r="I38" s="253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>
        <v>1</v>
      </c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1">
        <v>7</v>
      </c>
      <c r="B39" s="224" t="s">
        <v>178</v>
      </c>
      <c r="C39" s="240" t="s">
        <v>179</v>
      </c>
      <c r="D39" s="227" t="s">
        <v>158</v>
      </c>
      <c r="E39" s="231">
        <v>96.974999999999994</v>
      </c>
      <c r="F39" s="237"/>
      <c r="G39" s="236">
        <f>ROUND(E39*F39,2)</f>
        <v>0</v>
      </c>
      <c r="H39" s="235" t="s">
        <v>159</v>
      </c>
      <c r="I39" s="253" t="s">
        <v>146</v>
      </c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147</v>
      </c>
      <c r="AF39" s="211"/>
      <c r="AG39" s="211"/>
      <c r="AH39" s="211"/>
      <c r="AI39" s="211"/>
      <c r="AJ39" s="211"/>
      <c r="AK39" s="211"/>
      <c r="AL39" s="211"/>
      <c r="AM39" s="211">
        <v>21</v>
      </c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0"/>
      <c r="B40" s="225"/>
      <c r="C40" s="241" t="s">
        <v>180</v>
      </c>
      <c r="D40" s="228"/>
      <c r="E40" s="232">
        <v>96.974999999999994</v>
      </c>
      <c r="F40" s="236"/>
      <c r="G40" s="236"/>
      <c r="H40" s="235"/>
      <c r="I40" s="253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50"/>
      <c r="B41" s="344" t="s">
        <v>181</v>
      </c>
      <c r="C41" s="345"/>
      <c r="D41" s="346"/>
      <c r="E41" s="347"/>
      <c r="F41" s="348"/>
      <c r="G41" s="349"/>
      <c r="H41" s="235"/>
      <c r="I41" s="253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>
        <v>0</v>
      </c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1">
        <v>8</v>
      </c>
      <c r="B42" s="224" t="s">
        <v>182</v>
      </c>
      <c r="C42" s="240" t="s">
        <v>183</v>
      </c>
      <c r="D42" s="227" t="s">
        <v>158</v>
      </c>
      <c r="E42" s="231">
        <v>19.395</v>
      </c>
      <c r="F42" s="237"/>
      <c r="G42" s="236">
        <f>ROUND(E42*F42,2)</f>
        <v>0</v>
      </c>
      <c r="H42" s="235" t="s">
        <v>159</v>
      </c>
      <c r="I42" s="253" t="s">
        <v>146</v>
      </c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147</v>
      </c>
      <c r="AF42" s="211"/>
      <c r="AG42" s="211"/>
      <c r="AH42" s="211"/>
      <c r="AI42" s="211"/>
      <c r="AJ42" s="211"/>
      <c r="AK42" s="211"/>
      <c r="AL42" s="211"/>
      <c r="AM42" s="211">
        <v>21</v>
      </c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0"/>
      <c r="B43" s="225"/>
      <c r="C43" s="241" t="s">
        <v>184</v>
      </c>
      <c r="D43" s="228"/>
      <c r="E43" s="232">
        <v>19.395</v>
      </c>
      <c r="F43" s="236"/>
      <c r="G43" s="236"/>
      <c r="H43" s="235"/>
      <c r="I43" s="253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0"/>
      <c r="B44" s="344" t="s">
        <v>185</v>
      </c>
      <c r="C44" s="345"/>
      <c r="D44" s="346"/>
      <c r="E44" s="347"/>
      <c r="F44" s="348"/>
      <c r="G44" s="349"/>
      <c r="H44" s="235"/>
      <c r="I44" s="253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>
        <v>0</v>
      </c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0"/>
      <c r="B45" s="344" t="s">
        <v>186</v>
      </c>
      <c r="C45" s="345"/>
      <c r="D45" s="346"/>
      <c r="E45" s="347"/>
      <c r="F45" s="348"/>
      <c r="G45" s="349"/>
      <c r="H45" s="235"/>
      <c r="I45" s="253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140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6" t="str">
        <f>B45</f>
        <v>sypaninou z vhodných hornin tř. 1 - 4 nebo materiálem, uloženým ve vzdálenosti do 30 m od vnějšího kraje objektu, pro jakoukoliv míru zhutnění,</v>
      </c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1">
        <v>9</v>
      </c>
      <c r="B46" s="224" t="s">
        <v>187</v>
      </c>
      <c r="C46" s="240" t="s">
        <v>188</v>
      </c>
      <c r="D46" s="227" t="s">
        <v>158</v>
      </c>
      <c r="E46" s="231">
        <v>15.84</v>
      </c>
      <c r="F46" s="237"/>
      <c r="G46" s="236">
        <f>ROUND(E46*F46,2)</f>
        <v>0</v>
      </c>
      <c r="H46" s="235" t="s">
        <v>159</v>
      </c>
      <c r="I46" s="253" t="s">
        <v>146</v>
      </c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147</v>
      </c>
      <c r="AF46" s="211"/>
      <c r="AG46" s="211"/>
      <c r="AH46" s="211"/>
      <c r="AI46" s="211"/>
      <c r="AJ46" s="211"/>
      <c r="AK46" s="211"/>
      <c r="AL46" s="211"/>
      <c r="AM46" s="211">
        <v>21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50"/>
      <c r="B47" s="225"/>
      <c r="C47" s="241" t="s">
        <v>148</v>
      </c>
      <c r="D47" s="228"/>
      <c r="E47" s="232"/>
      <c r="F47" s="236"/>
      <c r="G47" s="236"/>
      <c r="H47" s="235"/>
      <c r="I47" s="253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50"/>
      <c r="B48" s="225"/>
      <c r="C48" s="241" t="s">
        <v>189</v>
      </c>
      <c r="D48" s="228"/>
      <c r="E48" s="232">
        <v>15.84</v>
      </c>
      <c r="F48" s="236"/>
      <c r="G48" s="236"/>
      <c r="H48" s="235"/>
      <c r="I48" s="253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0"/>
      <c r="B49" s="344" t="s">
        <v>190</v>
      </c>
      <c r="C49" s="345"/>
      <c r="D49" s="346"/>
      <c r="E49" s="347"/>
      <c r="F49" s="348"/>
      <c r="G49" s="349"/>
      <c r="H49" s="235"/>
      <c r="I49" s="253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>
        <v>0</v>
      </c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51">
        <v>10</v>
      </c>
      <c r="B50" s="224" t="s">
        <v>191</v>
      </c>
      <c r="C50" s="240" t="s">
        <v>192</v>
      </c>
      <c r="D50" s="227" t="s">
        <v>193</v>
      </c>
      <c r="E50" s="231">
        <v>34.911000000000001</v>
      </c>
      <c r="F50" s="237"/>
      <c r="G50" s="236">
        <f>ROUND(E50*F50,2)</f>
        <v>0</v>
      </c>
      <c r="H50" s="235" t="s">
        <v>159</v>
      </c>
      <c r="I50" s="253" t="s">
        <v>146</v>
      </c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147</v>
      </c>
      <c r="AF50" s="211"/>
      <c r="AG50" s="211"/>
      <c r="AH50" s="211"/>
      <c r="AI50" s="211"/>
      <c r="AJ50" s="211"/>
      <c r="AK50" s="211"/>
      <c r="AL50" s="211"/>
      <c r="AM50" s="211">
        <v>21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50"/>
      <c r="B51" s="225"/>
      <c r="C51" s="241" t="s">
        <v>194</v>
      </c>
      <c r="D51" s="228"/>
      <c r="E51" s="232"/>
      <c r="F51" s="236"/>
      <c r="G51" s="236"/>
      <c r="H51" s="235"/>
      <c r="I51" s="253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50"/>
      <c r="B52" s="225"/>
      <c r="C52" s="241" t="s">
        <v>195</v>
      </c>
      <c r="D52" s="228"/>
      <c r="E52" s="232">
        <v>34.911000000000001</v>
      </c>
      <c r="F52" s="236"/>
      <c r="G52" s="236"/>
      <c r="H52" s="235"/>
      <c r="I52" s="253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51">
        <v>11</v>
      </c>
      <c r="B53" s="224" t="s">
        <v>196</v>
      </c>
      <c r="C53" s="240" t="s">
        <v>197</v>
      </c>
      <c r="D53" s="227" t="s">
        <v>158</v>
      </c>
      <c r="E53" s="231">
        <v>35.234999999999999</v>
      </c>
      <c r="F53" s="237"/>
      <c r="G53" s="236">
        <f>ROUND(E53*F53,2)</f>
        <v>0</v>
      </c>
      <c r="H53" s="235"/>
      <c r="I53" s="253" t="s">
        <v>198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199</v>
      </c>
      <c r="AF53" s="211"/>
      <c r="AG53" s="211"/>
      <c r="AH53" s="211"/>
      <c r="AI53" s="211"/>
      <c r="AJ53" s="211"/>
      <c r="AK53" s="211"/>
      <c r="AL53" s="211"/>
      <c r="AM53" s="211">
        <v>21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50"/>
      <c r="B54" s="225"/>
      <c r="C54" s="241" t="s">
        <v>148</v>
      </c>
      <c r="D54" s="228"/>
      <c r="E54" s="232"/>
      <c r="F54" s="236"/>
      <c r="G54" s="236"/>
      <c r="H54" s="235"/>
      <c r="I54" s="253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50"/>
      <c r="B55" s="225"/>
      <c r="C55" s="241" t="s">
        <v>200</v>
      </c>
      <c r="D55" s="228"/>
      <c r="E55" s="232">
        <v>35.234999999999999</v>
      </c>
      <c r="F55" s="236"/>
      <c r="G55" s="236"/>
      <c r="H55" s="235"/>
      <c r="I55" s="253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x14ac:dyDescent="0.2">
      <c r="A56" s="249" t="s">
        <v>136</v>
      </c>
      <c r="B56" s="223" t="s">
        <v>70</v>
      </c>
      <c r="C56" s="239" t="s">
        <v>71</v>
      </c>
      <c r="D56" s="226"/>
      <c r="E56" s="230"/>
      <c r="F56" s="360">
        <f>SUM(G57:G88)</f>
        <v>0</v>
      </c>
      <c r="G56" s="361"/>
      <c r="H56" s="234"/>
      <c r="I56" s="252"/>
      <c r="AE56" t="s">
        <v>137</v>
      </c>
    </row>
    <row r="57" spans="1:60" outlineLevel="1" x14ac:dyDescent="0.2">
      <c r="A57" s="250"/>
      <c r="B57" s="362" t="s">
        <v>201</v>
      </c>
      <c r="C57" s="363"/>
      <c r="D57" s="364"/>
      <c r="E57" s="365"/>
      <c r="F57" s="366"/>
      <c r="G57" s="367"/>
      <c r="H57" s="235"/>
      <c r="I57" s="253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>
        <v>0</v>
      </c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51">
        <v>12</v>
      </c>
      <c r="B58" s="224" t="s">
        <v>202</v>
      </c>
      <c r="C58" s="240" t="s">
        <v>203</v>
      </c>
      <c r="D58" s="227" t="s">
        <v>158</v>
      </c>
      <c r="E58" s="231">
        <v>2.16</v>
      </c>
      <c r="F58" s="237"/>
      <c r="G58" s="236">
        <f>ROUND(E58*F58,2)</f>
        <v>0</v>
      </c>
      <c r="H58" s="235" t="s">
        <v>204</v>
      </c>
      <c r="I58" s="253" t="s">
        <v>146</v>
      </c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147</v>
      </c>
      <c r="AF58" s="211"/>
      <c r="AG58" s="211"/>
      <c r="AH58" s="211"/>
      <c r="AI58" s="211"/>
      <c r="AJ58" s="211"/>
      <c r="AK58" s="211"/>
      <c r="AL58" s="211"/>
      <c r="AM58" s="211">
        <v>21</v>
      </c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 x14ac:dyDescent="0.2">
      <c r="A59" s="250"/>
      <c r="B59" s="225"/>
      <c r="C59" s="241" t="s">
        <v>148</v>
      </c>
      <c r="D59" s="228"/>
      <c r="E59" s="232"/>
      <c r="F59" s="236"/>
      <c r="G59" s="236"/>
      <c r="H59" s="235"/>
      <c r="I59" s="253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50"/>
      <c r="B60" s="225"/>
      <c r="C60" s="241" t="s">
        <v>205</v>
      </c>
      <c r="D60" s="228"/>
      <c r="E60" s="232">
        <v>2.16</v>
      </c>
      <c r="F60" s="236"/>
      <c r="G60" s="236"/>
      <c r="H60" s="235"/>
      <c r="I60" s="253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0"/>
      <c r="B61" s="344" t="s">
        <v>206</v>
      </c>
      <c r="C61" s="345"/>
      <c r="D61" s="346"/>
      <c r="E61" s="347"/>
      <c r="F61" s="348"/>
      <c r="G61" s="349"/>
      <c r="H61" s="235"/>
      <c r="I61" s="253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>
        <v>0</v>
      </c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0"/>
      <c r="B62" s="344" t="s">
        <v>207</v>
      </c>
      <c r="C62" s="345"/>
      <c r="D62" s="346"/>
      <c r="E62" s="347"/>
      <c r="F62" s="348"/>
      <c r="G62" s="349"/>
      <c r="H62" s="235"/>
      <c r="I62" s="253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>
        <v>1</v>
      </c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51">
        <v>13</v>
      </c>
      <c r="B63" s="224" t="s">
        <v>208</v>
      </c>
      <c r="C63" s="240" t="s">
        <v>209</v>
      </c>
      <c r="D63" s="227" t="s">
        <v>158</v>
      </c>
      <c r="E63" s="231">
        <v>0.54</v>
      </c>
      <c r="F63" s="237"/>
      <c r="G63" s="236">
        <f>ROUND(E63*F63,2)</f>
        <v>0</v>
      </c>
      <c r="H63" s="235" t="s">
        <v>210</v>
      </c>
      <c r="I63" s="253" t="s">
        <v>146</v>
      </c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147</v>
      </c>
      <c r="AF63" s="211"/>
      <c r="AG63" s="211"/>
      <c r="AH63" s="211"/>
      <c r="AI63" s="211"/>
      <c r="AJ63" s="211"/>
      <c r="AK63" s="211"/>
      <c r="AL63" s="211"/>
      <c r="AM63" s="211">
        <v>21</v>
      </c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50"/>
      <c r="B64" s="225"/>
      <c r="C64" s="241" t="s">
        <v>148</v>
      </c>
      <c r="D64" s="228"/>
      <c r="E64" s="232"/>
      <c r="F64" s="236"/>
      <c r="G64" s="236"/>
      <c r="H64" s="235"/>
      <c r="I64" s="253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0"/>
      <c r="B65" s="225"/>
      <c r="C65" s="241" t="s">
        <v>211</v>
      </c>
      <c r="D65" s="228"/>
      <c r="E65" s="232">
        <v>0.54</v>
      </c>
      <c r="F65" s="236"/>
      <c r="G65" s="236"/>
      <c r="H65" s="235"/>
      <c r="I65" s="253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0"/>
      <c r="B66" s="344" t="s">
        <v>212</v>
      </c>
      <c r="C66" s="345"/>
      <c r="D66" s="346"/>
      <c r="E66" s="347"/>
      <c r="F66" s="348"/>
      <c r="G66" s="349"/>
      <c r="H66" s="235"/>
      <c r="I66" s="253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>
        <v>0</v>
      </c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0"/>
      <c r="B67" s="344" t="s">
        <v>213</v>
      </c>
      <c r="C67" s="345"/>
      <c r="D67" s="346"/>
      <c r="E67" s="347"/>
      <c r="F67" s="348"/>
      <c r="G67" s="349"/>
      <c r="H67" s="235"/>
      <c r="I67" s="253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140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50"/>
      <c r="B68" s="344" t="s">
        <v>214</v>
      </c>
      <c r="C68" s="345"/>
      <c r="D68" s="346"/>
      <c r="E68" s="347"/>
      <c r="F68" s="348"/>
      <c r="G68" s="349"/>
      <c r="H68" s="235"/>
      <c r="I68" s="253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>
        <v>1</v>
      </c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51">
        <v>14</v>
      </c>
      <c r="B69" s="224" t="s">
        <v>215</v>
      </c>
      <c r="C69" s="240" t="s">
        <v>216</v>
      </c>
      <c r="D69" s="227" t="s">
        <v>158</v>
      </c>
      <c r="E69" s="231">
        <v>2.3622000000000001</v>
      </c>
      <c r="F69" s="237"/>
      <c r="G69" s="236">
        <f>ROUND(E69*F69,2)</f>
        <v>0</v>
      </c>
      <c r="H69" s="235" t="s">
        <v>210</v>
      </c>
      <c r="I69" s="253" t="s">
        <v>146</v>
      </c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147</v>
      </c>
      <c r="AF69" s="211"/>
      <c r="AG69" s="211"/>
      <c r="AH69" s="211"/>
      <c r="AI69" s="211"/>
      <c r="AJ69" s="211"/>
      <c r="AK69" s="211"/>
      <c r="AL69" s="211"/>
      <c r="AM69" s="211">
        <v>21</v>
      </c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50"/>
      <c r="B70" s="225"/>
      <c r="C70" s="350" t="s">
        <v>217</v>
      </c>
      <c r="D70" s="351"/>
      <c r="E70" s="352"/>
      <c r="F70" s="353"/>
      <c r="G70" s="354"/>
      <c r="H70" s="235"/>
      <c r="I70" s="253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6" t="str">
        <f>C70</f>
        <v>položka obsahuje přidání krystalizační přísady do betonové směsi</v>
      </c>
      <c r="BB70" s="211"/>
      <c r="BC70" s="211"/>
      <c r="BD70" s="211"/>
      <c r="BE70" s="211"/>
      <c r="BF70" s="211"/>
      <c r="BG70" s="211"/>
      <c r="BH70" s="211"/>
    </row>
    <row r="71" spans="1:60" ht="22.5" outlineLevel="1" x14ac:dyDescent="0.2">
      <c r="A71" s="250"/>
      <c r="B71" s="225"/>
      <c r="C71" s="241" t="s">
        <v>148</v>
      </c>
      <c r="D71" s="228"/>
      <c r="E71" s="232"/>
      <c r="F71" s="236"/>
      <c r="G71" s="236"/>
      <c r="H71" s="235"/>
      <c r="I71" s="253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0"/>
      <c r="B72" s="225"/>
      <c r="C72" s="241" t="s">
        <v>218</v>
      </c>
      <c r="D72" s="228"/>
      <c r="E72" s="232">
        <v>2.3622000000000001</v>
      </c>
      <c r="F72" s="236"/>
      <c r="G72" s="236"/>
      <c r="H72" s="235"/>
      <c r="I72" s="253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0"/>
      <c r="B73" s="344" t="s">
        <v>219</v>
      </c>
      <c r="C73" s="345"/>
      <c r="D73" s="346"/>
      <c r="E73" s="347"/>
      <c r="F73" s="348"/>
      <c r="G73" s="349"/>
      <c r="H73" s="235"/>
      <c r="I73" s="253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>
        <v>0</v>
      </c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50"/>
      <c r="B74" s="344" t="s">
        <v>220</v>
      </c>
      <c r="C74" s="345"/>
      <c r="D74" s="346"/>
      <c r="E74" s="347"/>
      <c r="F74" s="348"/>
      <c r="G74" s="349"/>
      <c r="H74" s="235"/>
      <c r="I74" s="253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140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6" t="str">
        <f>B74</f>
        <v>svislé nebo šikmé (odkloněné) , půdorysně přímé nebo zalomené, stěn základových desek ve volných nebo zapažených jámách, rýhách, šachtách, včetně případných vzpěr,</v>
      </c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1">
        <v>15</v>
      </c>
      <c r="B75" s="224" t="s">
        <v>221</v>
      </c>
      <c r="C75" s="240" t="s">
        <v>222</v>
      </c>
      <c r="D75" s="227" t="s">
        <v>144</v>
      </c>
      <c r="E75" s="231">
        <v>3.3839999999999999</v>
      </c>
      <c r="F75" s="237"/>
      <c r="G75" s="236">
        <f>ROUND(E75*F75,2)</f>
        <v>0</v>
      </c>
      <c r="H75" s="235" t="s">
        <v>210</v>
      </c>
      <c r="I75" s="253" t="s">
        <v>146</v>
      </c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147</v>
      </c>
      <c r="AF75" s="211"/>
      <c r="AG75" s="211"/>
      <c r="AH75" s="211"/>
      <c r="AI75" s="211"/>
      <c r="AJ75" s="211"/>
      <c r="AK75" s="211"/>
      <c r="AL75" s="211"/>
      <c r="AM75" s="211">
        <v>21</v>
      </c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50"/>
      <c r="B76" s="225"/>
      <c r="C76" s="241" t="s">
        <v>148</v>
      </c>
      <c r="D76" s="228"/>
      <c r="E76" s="232"/>
      <c r="F76" s="236"/>
      <c r="G76" s="236"/>
      <c r="H76" s="235"/>
      <c r="I76" s="253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50"/>
      <c r="B77" s="225"/>
      <c r="C77" s="241" t="s">
        <v>223</v>
      </c>
      <c r="D77" s="228"/>
      <c r="E77" s="232">
        <v>3.3839999999999999</v>
      </c>
      <c r="F77" s="236"/>
      <c r="G77" s="236"/>
      <c r="H77" s="235"/>
      <c r="I77" s="253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51">
        <v>16</v>
      </c>
      <c r="B78" s="224" t="s">
        <v>224</v>
      </c>
      <c r="C78" s="240" t="s">
        <v>225</v>
      </c>
      <c r="D78" s="227" t="s">
        <v>144</v>
      </c>
      <c r="E78" s="231">
        <v>3.3839999999999999</v>
      </c>
      <c r="F78" s="237"/>
      <c r="G78" s="236">
        <f>ROUND(E78*F78,2)</f>
        <v>0</v>
      </c>
      <c r="H78" s="235" t="s">
        <v>210</v>
      </c>
      <c r="I78" s="253" t="s">
        <v>146</v>
      </c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147</v>
      </c>
      <c r="AF78" s="211"/>
      <c r="AG78" s="211"/>
      <c r="AH78" s="211"/>
      <c r="AI78" s="211"/>
      <c r="AJ78" s="211"/>
      <c r="AK78" s="211"/>
      <c r="AL78" s="211"/>
      <c r="AM78" s="211">
        <v>21</v>
      </c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50"/>
      <c r="B79" s="225"/>
      <c r="C79" s="241" t="s">
        <v>226</v>
      </c>
      <c r="D79" s="228"/>
      <c r="E79" s="232">
        <v>3.3839999999999999</v>
      </c>
      <c r="F79" s="236"/>
      <c r="G79" s="236"/>
      <c r="H79" s="235"/>
      <c r="I79" s="253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50"/>
      <c r="B80" s="344" t="s">
        <v>227</v>
      </c>
      <c r="C80" s="345"/>
      <c r="D80" s="346"/>
      <c r="E80" s="347"/>
      <c r="F80" s="348"/>
      <c r="G80" s="349"/>
      <c r="H80" s="235"/>
      <c r="I80" s="253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>
        <v>0</v>
      </c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50"/>
      <c r="B81" s="344" t="s">
        <v>228</v>
      </c>
      <c r="C81" s="345"/>
      <c r="D81" s="346"/>
      <c r="E81" s="347"/>
      <c r="F81" s="348"/>
      <c r="G81" s="349"/>
      <c r="H81" s="235"/>
      <c r="I81" s="253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140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50"/>
      <c r="B82" s="344" t="s">
        <v>229</v>
      </c>
      <c r="C82" s="345"/>
      <c r="D82" s="346"/>
      <c r="E82" s="347"/>
      <c r="F82" s="348"/>
      <c r="G82" s="349"/>
      <c r="H82" s="235"/>
      <c r="I82" s="253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>
        <v>1</v>
      </c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1">
        <v>17</v>
      </c>
      <c r="B83" s="224" t="s">
        <v>230</v>
      </c>
      <c r="C83" s="240" t="s">
        <v>231</v>
      </c>
      <c r="D83" s="227" t="s">
        <v>193</v>
      </c>
      <c r="E83" s="231">
        <v>0.61660000000000004</v>
      </c>
      <c r="F83" s="237"/>
      <c r="G83" s="236">
        <f>ROUND(E83*F83,2)</f>
        <v>0</v>
      </c>
      <c r="H83" s="235" t="s">
        <v>210</v>
      </c>
      <c r="I83" s="253" t="s">
        <v>146</v>
      </c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147</v>
      </c>
      <c r="AF83" s="211"/>
      <c r="AG83" s="211"/>
      <c r="AH83" s="211"/>
      <c r="AI83" s="211"/>
      <c r="AJ83" s="211"/>
      <c r="AK83" s="211"/>
      <c r="AL83" s="211"/>
      <c r="AM83" s="211">
        <v>21</v>
      </c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50"/>
      <c r="B84" s="225"/>
      <c r="C84" s="241" t="s">
        <v>232</v>
      </c>
      <c r="D84" s="228"/>
      <c r="E84" s="232"/>
      <c r="F84" s="236"/>
      <c r="G84" s="236"/>
      <c r="H84" s="235"/>
      <c r="I84" s="253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50"/>
      <c r="B85" s="225"/>
      <c r="C85" s="241" t="s">
        <v>233</v>
      </c>
      <c r="D85" s="228"/>
      <c r="E85" s="232"/>
      <c r="F85" s="236"/>
      <c r="G85" s="236"/>
      <c r="H85" s="235"/>
      <c r="I85" s="253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50"/>
      <c r="B86" s="225"/>
      <c r="C86" s="241" t="s">
        <v>234</v>
      </c>
      <c r="D86" s="228"/>
      <c r="E86" s="232">
        <v>0.51659999999999995</v>
      </c>
      <c r="F86" s="236"/>
      <c r="G86" s="236"/>
      <c r="H86" s="235"/>
      <c r="I86" s="253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50"/>
      <c r="B87" s="225"/>
      <c r="C87" s="241" t="s">
        <v>235</v>
      </c>
      <c r="D87" s="228"/>
      <c r="E87" s="232">
        <v>0.1</v>
      </c>
      <c r="F87" s="236"/>
      <c r="G87" s="236"/>
      <c r="H87" s="235"/>
      <c r="I87" s="253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51">
        <v>18</v>
      </c>
      <c r="B88" s="224" t="s">
        <v>236</v>
      </c>
      <c r="C88" s="240" t="s">
        <v>237</v>
      </c>
      <c r="D88" s="227" t="s">
        <v>238</v>
      </c>
      <c r="E88" s="231">
        <v>1</v>
      </c>
      <c r="F88" s="237"/>
      <c r="G88" s="236">
        <f>ROUND(E88*F88,2)</f>
        <v>0</v>
      </c>
      <c r="H88" s="235"/>
      <c r="I88" s="253" t="s">
        <v>198</v>
      </c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199</v>
      </c>
      <c r="AF88" s="211"/>
      <c r="AG88" s="211"/>
      <c r="AH88" s="211"/>
      <c r="AI88" s="211"/>
      <c r="AJ88" s="211"/>
      <c r="AK88" s="211"/>
      <c r="AL88" s="211"/>
      <c r="AM88" s="211">
        <v>21</v>
      </c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x14ac:dyDescent="0.2">
      <c r="A89" s="249" t="s">
        <v>136</v>
      </c>
      <c r="B89" s="223" t="s">
        <v>72</v>
      </c>
      <c r="C89" s="239" t="s">
        <v>73</v>
      </c>
      <c r="D89" s="226"/>
      <c r="E89" s="230"/>
      <c r="F89" s="360">
        <f>SUM(G90:G124)</f>
        <v>0</v>
      </c>
      <c r="G89" s="361"/>
      <c r="H89" s="234"/>
      <c r="I89" s="252"/>
      <c r="AE89" t="s">
        <v>137</v>
      </c>
    </row>
    <row r="90" spans="1:60" outlineLevel="1" x14ac:dyDescent="0.2">
      <c r="A90" s="250"/>
      <c r="B90" s="362" t="s">
        <v>239</v>
      </c>
      <c r="C90" s="363"/>
      <c r="D90" s="364"/>
      <c r="E90" s="365"/>
      <c r="F90" s="366"/>
      <c r="G90" s="367"/>
      <c r="H90" s="235"/>
      <c r="I90" s="253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>
        <v>0</v>
      </c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0"/>
      <c r="B91" s="344" t="s">
        <v>240</v>
      </c>
      <c r="C91" s="345"/>
      <c r="D91" s="346"/>
      <c r="E91" s="347"/>
      <c r="F91" s="348"/>
      <c r="G91" s="349"/>
      <c r="H91" s="235"/>
      <c r="I91" s="253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140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51">
        <v>19</v>
      </c>
      <c r="B92" s="224" t="s">
        <v>241</v>
      </c>
      <c r="C92" s="240" t="s">
        <v>242</v>
      </c>
      <c r="D92" s="227" t="s">
        <v>144</v>
      </c>
      <c r="E92" s="231">
        <v>15.18</v>
      </c>
      <c r="F92" s="237"/>
      <c r="G92" s="236">
        <f>ROUND(E92*F92,2)</f>
        <v>0</v>
      </c>
      <c r="H92" s="235" t="s">
        <v>210</v>
      </c>
      <c r="I92" s="253" t="s">
        <v>146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147</v>
      </c>
      <c r="AF92" s="211"/>
      <c r="AG92" s="211"/>
      <c r="AH92" s="211"/>
      <c r="AI92" s="211"/>
      <c r="AJ92" s="211"/>
      <c r="AK92" s="211"/>
      <c r="AL92" s="211"/>
      <c r="AM92" s="211">
        <v>21</v>
      </c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50"/>
      <c r="B93" s="225"/>
      <c r="C93" s="241" t="s">
        <v>243</v>
      </c>
      <c r="D93" s="228"/>
      <c r="E93" s="232"/>
      <c r="F93" s="236"/>
      <c r="G93" s="236"/>
      <c r="H93" s="235"/>
      <c r="I93" s="253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50"/>
      <c r="B94" s="225"/>
      <c r="C94" s="241" t="s">
        <v>244</v>
      </c>
      <c r="D94" s="228"/>
      <c r="E94" s="232">
        <v>15.18</v>
      </c>
      <c r="F94" s="236"/>
      <c r="G94" s="236"/>
      <c r="H94" s="235"/>
      <c r="I94" s="253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50"/>
      <c r="B95" s="344" t="s">
        <v>245</v>
      </c>
      <c r="C95" s="345"/>
      <c r="D95" s="346"/>
      <c r="E95" s="347"/>
      <c r="F95" s="348"/>
      <c r="G95" s="349"/>
      <c r="H95" s="235"/>
      <c r="I95" s="253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>
        <v>0</v>
      </c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 x14ac:dyDescent="0.2">
      <c r="A96" s="250"/>
      <c r="B96" s="344" t="s">
        <v>246</v>
      </c>
      <c r="C96" s="345"/>
      <c r="D96" s="346"/>
      <c r="E96" s="347"/>
      <c r="F96" s="348"/>
      <c r="G96" s="349"/>
      <c r="H96" s="235"/>
      <c r="I96" s="253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140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6" t="str">
        <f>B96</f>
        <v>nosných, výplňových, obkladových, půdních, štítových, poprsních apod. (bez výztuže), s pomocným lešením o výšce podlahy do 1900 mm a pro zatížení 1,5 kPa,</v>
      </c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51">
        <v>20</v>
      </c>
      <c r="B97" s="224" t="s">
        <v>247</v>
      </c>
      <c r="C97" s="240" t="s">
        <v>248</v>
      </c>
      <c r="D97" s="227" t="s">
        <v>158</v>
      </c>
      <c r="E97" s="231">
        <v>3.2458200000000001</v>
      </c>
      <c r="F97" s="237"/>
      <c r="G97" s="236">
        <f>ROUND(E97*F97,2)</f>
        <v>0</v>
      </c>
      <c r="H97" s="235" t="s">
        <v>210</v>
      </c>
      <c r="I97" s="253" t="s">
        <v>146</v>
      </c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147</v>
      </c>
      <c r="AF97" s="211"/>
      <c r="AG97" s="211"/>
      <c r="AH97" s="211"/>
      <c r="AI97" s="211"/>
      <c r="AJ97" s="211"/>
      <c r="AK97" s="211"/>
      <c r="AL97" s="211"/>
      <c r="AM97" s="211">
        <v>21</v>
      </c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 x14ac:dyDescent="0.2">
      <c r="A98" s="250"/>
      <c r="B98" s="225"/>
      <c r="C98" s="241" t="s">
        <v>148</v>
      </c>
      <c r="D98" s="228"/>
      <c r="E98" s="232"/>
      <c r="F98" s="236"/>
      <c r="G98" s="236"/>
      <c r="H98" s="235"/>
      <c r="I98" s="253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50"/>
      <c r="B99" s="225"/>
      <c r="C99" s="241" t="s">
        <v>249</v>
      </c>
      <c r="D99" s="228"/>
      <c r="E99" s="232"/>
      <c r="F99" s="236"/>
      <c r="G99" s="236"/>
      <c r="H99" s="235"/>
      <c r="I99" s="253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50"/>
      <c r="B100" s="225"/>
      <c r="C100" s="241" t="s">
        <v>250</v>
      </c>
      <c r="D100" s="228"/>
      <c r="E100" s="232">
        <v>2.4380999999999999</v>
      </c>
      <c r="F100" s="236"/>
      <c r="G100" s="236"/>
      <c r="H100" s="235"/>
      <c r="I100" s="253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50"/>
      <c r="B101" s="225"/>
      <c r="C101" s="241" t="s">
        <v>251</v>
      </c>
      <c r="D101" s="228"/>
      <c r="E101" s="232">
        <v>0.80771999999999999</v>
      </c>
      <c r="F101" s="236"/>
      <c r="G101" s="236"/>
      <c r="H101" s="235"/>
      <c r="I101" s="253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50"/>
      <c r="B102" s="344" t="s">
        <v>252</v>
      </c>
      <c r="C102" s="345"/>
      <c r="D102" s="346"/>
      <c r="E102" s="347"/>
      <c r="F102" s="348"/>
      <c r="G102" s="349"/>
      <c r="H102" s="235"/>
      <c r="I102" s="253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>
        <v>0</v>
      </c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50"/>
      <c r="B103" s="344" t="s">
        <v>253</v>
      </c>
      <c r="C103" s="345"/>
      <c r="D103" s="346"/>
      <c r="E103" s="347"/>
      <c r="F103" s="348"/>
      <c r="G103" s="349"/>
      <c r="H103" s="235"/>
      <c r="I103" s="253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140</v>
      </c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6" t="str">
        <f>B103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50"/>
      <c r="B104" s="344" t="s">
        <v>254</v>
      </c>
      <c r="C104" s="345"/>
      <c r="D104" s="346"/>
      <c r="E104" s="347"/>
      <c r="F104" s="348"/>
      <c r="G104" s="349"/>
      <c r="H104" s="235"/>
      <c r="I104" s="253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>
        <v>1</v>
      </c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51">
        <v>21</v>
      </c>
      <c r="B105" s="224" t="s">
        <v>255</v>
      </c>
      <c r="C105" s="240" t="s">
        <v>222</v>
      </c>
      <c r="D105" s="227" t="s">
        <v>144</v>
      </c>
      <c r="E105" s="231">
        <v>21.422799999999999</v>
      </c>
      <c r="F105" s="237"/>
      <c r="G105" s="236">
        <f>ROUND(E105*F105,2)</f>
        <v>0</v>
      </c>
      <c r="H105" s="235" t="s">
        <v>210</v>
      </c>
      <c r="I105" s="253" t="s">
        <v>146</v>
      </c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147</v>
      </c>
      <c r="AF105" s="211"/>
      <c r="AG105" s="211"/>
      <c r="AH105" s="211"/>
      <c r="AI105" s="211"/>
      <c r="AJ105" s="211"/>
      <c r="AK105" s="211"/>
      <c r="AL105" s="211"/>
      <c r="AM105" s="211">
        <v>21</v>
      </c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50"/>
      <c r="B106" s="225"/>
      <c r="C106" s="350" t="s">
        <v>256</v>
      </c>
      <c r="D106" s="351"/>
      <c r="E106" s="352"/>
      <c r="F106" s="353"/>
      <c r="G106" s="354"/>
      <c r="H106" s="235"/>
      <c r="I106" s="253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6" t="str">
        <f>C106</f>
        <v>vč. zkosení hran</v>
      </c>
      <c r="BB106" s="211"/>
      <c r="BC106" s="211"/>
      <c r="BD106" s="211"/>
      <c r="BE106" s="211"/>
      <c r="BF106" s="211"/>
      <c r="BG106" s="211"/>
      <c r="BH106" s="211"/>
    </row>
    <row r="107" spans="1:60" ht="22.5" outlineLevel="1" x14ac:dyDescent="0.2">
      <c r="A107" s="250"/>
      <c r="B107" s="225"/>
      <c r="C107" s="241" t="s">
        <v>148</v>
      </c>
      <c r="D107" s="228"/>
      <c r="E107" s="232"/>
      <c r="F107" s="236"/>
      <c r="G107" s="236"/>
      <c r="H107" s="235"/>
      <c r="I107" s="253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50"/>
      <c r="B108" s="225"/>
      <c r="C108" s="241" t="s">
        <v>249</v>
      </c>
      <c r="D108" s="228"/>
      <c r="E108" s="232"/>
      <c r="F108" s="236"/>
      <c r="G108" s="236"/>
      <c r="H108" s="235"/>
      <c r="I108" s="253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50"/>
      <c r="B109" s="225"/>
      <c r="C109" s="241" t="s">
        <v>257</v>
      </c>
      <c r="D109" s="228"/>
      <c r="E109" s="232">
        <v>16.673999999999999</v>
      </c>
      <c r="F109" s="236"/>
      <c r="G109" s="236"/>
      <c r="H109" s="235"/>
      <c r="I109" s="253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50"/>
      <c r="B110" s="225"/>
      <c r="C110" s="241" t="s">
        <v>258</v>
      </c>
      <c r="D110" s="228"/>
      <c r="E110" s="232">
        <v>4.7488000000000001</v>
      </c>
      <c r="F110" s="236"/>
      <c r="G110" s="236"/>
      <c r="H110" s="235"/>
      <c r="I110" s="253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50"/>
      <c r="B111" s="344" t="s">
        <v>252</v>
      </c>
      <c r="C111" s="345"/>
      <c r="D111" s="346"/>
      <c r="E111" s="347"/>
      <c r="F111" s="348"/>
      <c r="G111" s="349"/>
      <c r="H111" s="235"/>
      <c r="I111" s="253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>
        <v>0</v>
      </c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50"/>
      <c r="B112" s="344" t="s">
        <v>253</v>
      </c>
      <c r="C112" s="345"/>
      <c r="D112" s="346"/>
      <c r="E112" s="347"/>
      <c r="F112" s="348"/>
      <c r="G112" s="349"/>
      <c r="H112" s="235"/>
      <c r="I112" s="253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140</v>
      </c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6" t="str">
        <f>B112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50"/>
      <c r="B113" s="344" t="s">
        <v>254</v>
      </c>
      <c r="C113" s="345"/>
      <c r="D113" s="346"/>
      <c r="E113" s="347"/>
      <c r="F113" s="348"/>
      <c r="G113" s="349"/>
      <c r="H113" s="235"/>
      <c r="I113" s="253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>
        <v>1</v>
      </c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51">
        <v>22</v>
      </c>
      <c r="B114" s="224" t="s">
        <v>259</v>
      </c>
      <c r="C114" s="240" t="s">
        <v>225</v>
      </c>
      <c r="D114" s="227" t="s">
        <v>144</v>
      </c>
      <c r="E114" s="231">
        <v>21.422799999999999</v>
      </c>
      <c r="F114" s="237"/>
      <c r="G114" s="236">
        <f>ROUND(E114*F114,2)</f>
        <v>0</v>
      </c>
      <c r="H114" s="235" t="s">
        <v>210</v>
      </c>
      <c r="I114" s="253" t="s">
        <v>146</v>
      </c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147</v>
      </c>
      <c r="AF114" s="211"/>
      <c r="AG114" s="211"/>
      <c r="AH114" s="211"/>
      <c r="AI114" s="211"/>
      <c r="AJ114" s="211"/>
      <c r="AK114" s="211"/>
      <c r="AL114" s="211"/>
      <c r="AM114" s="211">
        <v>21</v>
      </c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50"/>
      <c r="B115" s="225"/>
      <c r="C115" s="241" t="s">
        <v>260</v>
      </c>
      <c r="D115" s="228"/>
      <c r="E115" s="232">
        <v>21.422799999999999</v>
      </c>
      <c r="F115" s="236"/>
      <c r="G115" s="236"/>
      <c r="H115" s="235"/>
      <c r="I115" s="253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50"/>
      <c r="B116" s="344" t="s">
        <v>261</v>
      </c>
      <c r="C116" s="345"/>
      <c r="D116" s="346"/>
      <c r="E116" s="347"/>
      <c r="F116" s="348"/>
      <c r="G116" s="349"/>
      <c r="H116" s="235"/>
      <c r="I116" s="253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>
        <v>0</v>
      </c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50"/>
      <c r="B117" s="344" t="s">
        <v>262</v>
      </c>
      <c r="C117" s="345"/>
      <c r="D117" s="346"/>
      <c r="E117" s="347"/>
      <c r="F117" s="348"/>
      <c r="G117" s="349"/>
      <c r="H117" s="235"/>
      <c r="I117" s="253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>
        <v>1</v>
      </c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51">
        <v>23</v>
      </c>
      <c r="B118" s="224" t="s">
        <v>263</v>
      </c>
      <c r="C118" s="240" t="s">
        <v>231</v>
      </c>
      <c r="D118" s="227" t="s">
        <v>193</v>
      </c>
      <c r="E118" s="231">
        <v>0.88807000000000003</v>
      </c>
      <c r="F118" s="237"/>
      <c r="G118" s="236">
        <f>ROUND(E118*F118,2)</f>
        <v>0</v>
      </c>
      <c r="H118" s="235" t="s">
        <v>210</v>
      </c>
      <c r="I118" s="253" t="s">
        <v>146</v>
      </c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 t="s">
        <v>147</v>
      </c>
      <c r="AF118" s="211"/>
      <c r="AG118" s="211"/>
      <c r="AH118" s="211"/>
      <c r="AI118" s="211"/>
      <c r="AJ118" s="211"/>
      <c r="AK118" s="211"/>
      <c r="AL118" s="211"/>
      <c r="AM118" s="211">
        <v>21</v>
      </c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50"/>
      <c r="B119" s="225"/>
      <c r="C119" s="241" t="s">
        <v>232</v>
      </c>
      <c r="D119" s="228"/>
      <c r="E119" s="232"/>
      <c r="F119" s="236"/>
      <c r="G119" s="236"/>
      <c r="H119" s="235"/>
      <c r="I119" s="253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50"/>
      <c r="B120" s="225"/>
      <c r="C120" s="241" t="s">
        <v>233</v>
      </c>
      <c r="D120" s="228"/>
      <c r="E120" s="232"/>
      <c r="F120" s="236"/>
      <c r="G120" s="236"/>
      <c r="H120" s="235"/>
      <c r="I120" s="253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50"/>
      <c r="B121" s="225"/>
      <c r="C121" s="241" t="s">
        <v>264</v>
      </c>
      <c r="D121" s="228"/>
      <c r="E121" s="232">
        <v>0.70984000000000003</v>
      </c>
      <c r="F121" s="236"/>
      <c r="G121" s="236"/>
      <c r="H121" s="235"/>
      <c r="I121" s="253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50"/>
      <c r="B122" s="225"/>
      <c r="C122" s="242" t="s">
        <v>265</v>
      </c>
      <c r="D122" s="229"/>
      <c r="E122" s="233">
        <v>0.70984000000000003</v>
      </c>
      <c r="F122" s="236"/>
      <c r="G122" s="236"/>
      <c r="H122" s="235"/>
      <c r="I122" s="253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50"/>
      <c r="B123" s="225"/>
      <c r="C123" s="241" t="s">
        <v>266</v>
      </c>
      <c r="D123" s="228"/>
      <c r="E123" s="232">
        <v>0.17823</v>
      </c>
      <c r="F123" s="236"/>
      <c r="G123" s="236"/>
      <c r="H123" s="235"/>
      <c r="I123" s="253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50"/>
      <c r="B124" s="225"/>
      <c r="C124" s="242" t="s">
        <v>265</v>
      </c>
      <c r="D124" s="229"/>
      <c r="E124" s="233">
        <v>0.17823</v>
      </c>
      <c r="F124" s="236"/>
      <c r="G124" s="236"/>
      <c r="H124" s="235"/>
      <c r="I124" s="253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x14ac:dyDescent="0.2">
      <c r="A125" s="249" t="s">
        <v>136</v>
      </c>
      <c r="B125" s="223" t="s">
        <v>74</v>
      </c>
      <c r="C125" s="239" t="s">
        <v>75</v>
      </c>
      <c r="D125" s="226"/>
      <c r="E125" s="230"/>
      <c r="F125" s="360">
        <f>SUM(G126:G157)</f>
        <v>0</v>
      </c>
      <c r="G125" s="361"/>
      <c r="H125" s="234"/>
      <c r="I125" s="252"/>
      <c r="AE125" t="s">
        <v>137</v>
      </c>
    </row>
    <row r="126" spans="1:60" outlineLevel="1" x14ac:dyDescent="0.2">
      <c r="A126" s="250"/>
      <c r="B126" s="362" t="s">
        <v>267</v>
      </c>
      <c r="C126" s="363"/>
      <c r="D126" s="364"/>
      <c r="E126" s="365"/>
      <c r="F126" s="366"/>
      <c r="G126" s="367"/>
      <c r="H126" s="235"/>
      <c r="I126" s="253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>
        <v>0</v>
      </c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0"/>
      <c r="B127" s="344" t="s">
        <v>268</v>
      </c>
      <c r="C127" s="345"/>
      <c r="D127" s="346"/>
      <c r="E127" s="347"/>
      <c r="F127" s="348"/>
      <c r="G127" s="349"/>
      <c r="H127" s="235"/>
      <c r="I127" s="253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>
        <v>1</v>
      </c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6" t="str">
        <f>B127</f>
        <v>411 32-1 stropů deskových, desek plochých střech, desek balkónových, desek hřibových stropů včetně hlavic hřibových sloupů, železový (bez výztuže)</v>
      </c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51">
        <v>24</v>
      </c>
      <c r="B128" s="224" t="s">
        <v>269</v>
      </c>
      <c r="C128" s="240" t="s">
        <v>248</v>
      </c>
      <c r="D128" s="227" t="s">
        <v>158</v>
      </c>
      <c r="E128" s="231">
        <v>0.70499999999999996</v>
      </c>
      <c r="F128" s="237"/>
      <c r="G128" s="236">
        <f>ROUND(E128*F128,2)</f>
        <v>0</v>
      </c>
      <c r="H128" s="235" t="s">
        <v>210</v>
      </c>
      <c r="I128" s="253" t="s">
        <v>146</v>
      </c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147</v>
      </c>
      <c r="AF128" s="211"/>
      <c r="AG128" s="211"/>
      <c r="AH128" s="211"/>
      <c r="AI128" s="211"/>
      <c r="AJ128" s="211"/>
      <c r="AK128" s="211"/>
      <c r="AL128" s="211"/>
      <c r="AM128" s="211">
        <v>21</v>
      </c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50"/>
      <c r="B129" s="225"/>
      <c r="C129" s="241" t="s">
        <v>232</v>
      </c>
      <c r="D129" s="228"/>
      <c r="E129" s="232"/>
      <c r="F129" s="236"/>
      <c r="G129" s="236"/>
      <c r="H129" s="235"/>
      <c r="I129" s="253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50"/>
      <c r="B130" s="225"/>
      <c r="C130" s="241" t="s">
        <v>270</v>
      </c>
      <c r="D130" s="228"/>
      <c r="E130" s="232">
        <v>0.22500000000000001</v>
      </c>
      <c r="F130" s="236"/>
      <c r="G130" s="236"/>
      <c r="H130" s="235"/>
      <c r="I130" s="253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50"/>
      <c r="B131" s="225"/>
      <c r="C131" s="241" t="s">
        <v>271</v>
      </c>
      <c r="D131" s="228"/>
      <c r="E131" s="232"/>
      <c r="F131" s="236"/>
      <c r="G131" s="236"/>
      <c r="H131" s="235"/>
      <c r="I131" s="253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50"/>
      <c r="B132" s="225"/>
      <c r="C132" s="241" t="s">
        <v>272</v>
      </c>
      <c r="D132" s="228"/>
      <c r="E132" s="232">
        <v>0.48</v>
      </c>
      <c r="F132" s="236"/>
      <c r="G132" s="236"/>
      <c r="H132" s="235"/>
      <c r="I132" s="253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50"/>
      <c r="B133" s="344" t="s">
        <v>273</v>
      </c>
      <c r="C133" s="345"/>
      <c r="D133" s="346"/>
      <c r="E133" s="347"/>
      <c r="F133" s="348"/>
      <c r="G133" s="349"/>
      <c r="H133" s="235"/>
      <c r="I133" s="253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>
        <v>0</v>
      </c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2.5" outlineLevel="1" x14ac:dyDescent="0.2">
      <c r="A134" s="250"/>
      <c r="B134" s="344" t="s">
        <v>274</v>
      </c>
      <c r="C134" s="345"/>
      <c r="D134" s="346"/>
      <c r="E134" s="347"/>
      <c r="F134" s="348"/>
      <c r="G134" s="349"/>
      <c r="H134" s="235"/>
      <c r="I134" s="253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 t="s">
        <v>140</v>
      </c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6" t="str">
        <f>B134</f>
        <v>otevřeného podhledu, bez podpěrné konstrukce, s osazením na sucho na zdech do připravených ozubů, popř. na rovných zdech, trámech, průvlacích, nebo do traverz, bez úpravy povrchu plechů, s pomocným lešením o výšce podlahy do 1900 mm a pro zatížení do 1,5 kPa,</v>
      </c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51">
        <v>25</v>
      </c>
      <c r="B135" s="224" t="s">
        <v>275</v>
      </c>
      <c r="C135" s="240" t="s">
        <v>276</v>
      </c>
      <c r="D135" s="227" t="s">
        <v>144</v>
      </c>
      <c r="E135" s="231">
        <v>4.7</v>
      </c>
      <c r="F135" s="237"/>
      <c r="G135" s="236">
        <f>ROUND(E135*F135,2)</f>
        <v>0</v>
      </c>
      <c r="H135" s="235" t="s">
        <v>210</v>
      </c>
      <c r="I135" s="253" t="s">
        <v>146</v>
      </c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147</v>
      </c>
      <c r="AF135" s="211"/>
      <c r="AG135" s="211"/>
      <c r="AH135" s="211"/>
      <c r="AI135" s="211"/>
      <c r="AJ135" s="211"/>
      <c r="AK135" s="211"/>
      <c r="AL135" s="211"/>
      <c r="AM135" s="211">
        <v>21</v>
      </c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50"/>
      <c r="B136" s="225"/>
      <c r="C136" s="241" t="s">
        <v>232</v>
      </c>
      <c r="D136" s="228"/>
      <c r="E136" s="232"/>
      <c r="F136" s="236"/>
      <c r="G136" s="236"/>
      <c r="H136" s="235"/>
      <c r="I136" s="253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50"/>
      <c r="B137" s="225"/>
      <c r="C137" s="241" t="s">
        <v>277</v>
      </c>
      <c r="D137" s="228"/>
      <c r="E137" s="232">
        <v>1.5</v>
      </c>
      <c r="F137" s="236"/>
      <c r="G137" s="236"/>
      <c r="H137" s="235"/>
      <c r="I137" s="253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50"/>
      <c r="B138" s="225"/>
      <c r="C138" s="241" t="s">
        <v>271</v>
      </c>
      <c r="D138" s="228"/>
      <c r="E138" s="232"/>
      <c r="F138" s="236"/>
      <c r="G138" s="236"/>
      <c r="H138" s="235"/>
      <c r="I138" s="253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50"/>
      <c r="B139" s="225"/>
      <c r="C139" s="241" t="s">
        <v>278</v>
      </c>
      <c r="D139" s="228"/>
      <c r="E139" s="232">
        <v>3.2</v>
      </c>
      <c r="F139" s="236"/>
      <c r="G139" s="236"/>
      <c r="H139" s="235"/>
      <c r="I139" s="253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50"/>
      <c r="B140" s="344" t="s">
        <v>279</v>
      </c>
      <c r="C140" s="345"/>
      <c r="D140" s="346"/>
      <c r="E140" s="347"/>
      <c r="F140" s="348"/>
      <c r="G140" s="349"/>
      <c r="H140" s="235"/>
      <c r="I140" s="253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>
        <v>0</v>
      </c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50"/>
      <c r="B141" s="344" t="s">
        <v>280</v>
      </c>
      <c r="C141" s="345"/>
      <c r="D141" s="346"/>
      <c r="E141" s="347"/>
      <c r="F141" s="348"/>
      <c r="G141" s="349"/>
      <c r="H141" s="235"/>
      <c r="I141" s="253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 t="s">
        <v>140</v>
      </c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6" t="str">
        <f>B141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50"/>
      <c r="B142" s="344" t="s">
        <v>281</v>
      </c>
      <c r="C142" s="345"/>
      <c r="D142" s="346"/>
      <c r="E142" s="347"/>
      <c r="F142" s="348"/>
      <c r="G142" s="349"/>
      <c r="H142" s="235"/>
      <c r="I142" s="253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>
        <v>1</v>
      </c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51">
        <v>26</v>
      </c>
      <c r="B143" s="224" t="s">
        <v>282</v>
      </c>
      <c r="C143" s="240" t="s">
        <v>231</v>
      </c>
      <c r="D143" s="227" t="s">
        <v>193</v>
      </c>
      <c r="E143" s="231">
        <v>0.20235</v>
      </c>
      <c r="F143" s="237"/>
      <c r="G143" s="236">
        <f>ROUND(E143*F143,2)</f>
        <v>0</v>
      </c>
      <c r="H143" s="235" t="s">
        <v>210</v>
      </c>
      <c r="I143" s="253" t="s">
        <v>146</v>
      </c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147</v>
      </c>
      <c r="AF143" s="211"/>
      <c r="AG143" s="211"/>
      <c r="AH143" s="211"/>
      <c r="AI143" s="211"/>
      <c r="AJ143" s="211"/>
      <c r="AK143" s="211"/>
      <c r="AL143" s="211"/>
      <c r="AM143" s="211">
        <v>21</v>
      </c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50"/>
      <c r="B144" s="225"/>
      <c r="C144" s="241" t="s">
        <v>232</v>
      </c>
      <c r="D144" s="228"/>
      <c r="E144" s="232"/>
      <c r="F144" s="236"/>
      <c r="G144" s="236"/>
      <c r="H144" s="235"/>
      <c r="I144" s="253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50"/>
      <c r="B145" s="225"/>
      <c r="C145" s="241" t="s">
        <v>233</v>
      </c>
      <c r="D145" s="228"/>
      <c r="E145" s="232"/>
      <c r="F145" s="236"/>
      <c r="G145" s="236"/>
      <c r="H145" s="235"/>
      <c r="I145" s="253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50"/>
      <c r="B146" s="225"/>
      <c r="C146" s="241" t="s">
        <v>283</v>
      </c>
      <c r="D146" s="228"/>
      <c r="E146" s="232">
        <v>0.15418000000000001</v>
      </c>
      <c r="F146" s="236"/>
      <c r="G146" s="236"/>
      <c r="H146" s="235"/>
      <c r="I146" s="253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50"/>
      <c r="B147" s="225"/>
      <c r="C147" s="242" t="s">
        <v>265</v>
      </c>
      <c r="D147" s="229"/>
      <c r="E147" s="233">
        <v>0.15418000000000001</v>
      </c>
      <c r="F147" s="236"/>
      <c r="G147" s="236"/>
      <c r="H147" s="235"/>
      <c r="I147" s="253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50"/>
      <c r="B148" s="225"/>
      <c r="C148" s="241" t="s">
        <v>271</v>
      </c>
      <c r="D148" s="228"/>
      <c r="E148" s="232"/>
      <c r="F148" s="236"/>
      <c r="G148" s="236"/>
      <c r="H148" s="235"/>
      <c r="I148" s="253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50"/>
      <c r="B149" s="225"/>
      <c r="C149" s="241" t="s">
        <v>284</v>
      </c>
      <c r="D149" s="228"/>
      <c r="E149" s="232">
        <v>2.8400000000000002E-2</v>
      </c>
      <c r="F149" s="236"/>
      <c r="G149" s="236"/>
      <c r="H149" s="235"/>
      <c r="I149" s="253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50"/>
      <c r="B150" s="225"/>
      <c r="C150" s="241" t="s">
        <v>285</v>
      </c>
      <c r="D150" s="228"/>
      <c r="E150" s="232">
        <v>1.976E-2</v>
      </c>
      <c r="F150" s="236"/>
      <c r="G150" s="236"/>
      <c r="H150" s="235"/>
      <c r="I150" s="253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50"/>
      <c r="B151" s="225"/>
      <c r="C151" s="242" t="s">
        <v>265</v>
      </c>
      <c r="D151" s="229"/>
      <c r="E151" s="233">
        <v>4.8169999999999998E-2</v>
      </c>
      <c r="F151" s="236"/>
      <c r="G151" s="236"/>
      <c r="H151" s="235"/>
      <c r="I151" s="253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50"/>
      <c r="B152" s="344" t="s">
        <v>286</v>
      </c>
      <c r="C152" s="345"/>
      <c r="D152" s="346"/>
      <c r="E152" s="347"/>
      <c r="F152" s="348"/>
      <c r="G152" s="349"/>
      <c r="H152" s="235"/>
      <c r="I152" s="253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>
        <v>0</v>
      </c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50"/>
      <c r="B153" s="344" t="s">
        <v>287</v>
      </c>
      <c r="C153" s="345"/>
      <c r="D153" s="346"/>
      <c r="E153" s="347"/>
      <c r="F153" s="348"/>
      <c r="G153" s="349"/>
      <c r="H153" s="235"/>
      <c r="I153" s="253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 t="s">
        <v>140</v>
      </c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51">
        <v>27</v>
      </c>
      <c r="B154" s="224" t="s">
        <v>288</v>
      </c>
      <c r="C154" s="240" t="s">
        <v>289</v>
      </c>
      <c r="D154" s="227" t="s">
        <v>193</v>
      </c>
      <c r="E154" s="231">
        <v>4.3999999999999997E-2</v>
      </c>
      <c r="F154" s="237"/>
      <c r="G154" s="236">
        <f>ROUND(E154*F154,2)</f>
        <v>0</v>
      </c>
      <c r="H154" s="235" t="s">
        <v>210</v>
      </c>
      <c r="I154" s="253" t="s">
        <v>146</v>
      </c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147</v>
      </c>
      <c r="AF154" s="211"/>
      <c r="AG154" s="211"/>
      <c r="AH154" s="211"/>
      <c r="AI154" s="211"/>
      <c r="AJ154" s="211"/>
      <c r="AK154" s="211"/>
      <c r="AL154" s="211"/>
      <c r="AM154" s="211">
        <v>21</v>
      </c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50"/>
      <c r="B155" s="225"/>
      <c r="C155" s="241" t="s">
        <v>232</v>
      </c>
      <c r="D155" s="228"/>
      <c r="E155" s="232"/>
      <c r="F155" s="236"/>
      <c r="G155" s="236"/>
      <c r="H155" s="235"/>
      <c r="I155" s="253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50"/>
      <c r="B156" s="225"/>
      <c r="C156" s="241" t="s">
        <v>290</v>
      </c>
      <c r="D156" s="228"/>
      <c r="E156" s="232">
        <v>4.3990000000000001E-2</v>
      </c>
      <c r="F156" s="236"/>
      <c r="G156" s="236"/>
      <c r="H156" s="235"/>
      <c r="I156" s="253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50"/>
      <c r="B157" s="225"/>
      <c r="C157" s="241" t="s">
        <v>291</v>
      </c>
      <c r="D157" s="228"/>
      <c r="E157" s="232">
        <v>1.0000000000000001E-5</v>
      </c>
      <c r="F157" s="236"/>
      <c r="G157" s="236"/>
      <c r="H157" s="235"/>
      <c r="I157" s="253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x14ac:dyDescent="0.2">
      <c r="A158" s="249" t="s">
        <v>136</v>
      </c>
      <c r="B158" s="223" t="s">
        <v>76</v>
      </c>
      <c r="C158" s="239" t="s">
        <v>77</v>
      </c>
      <c r="D158" s="226"/>
      <c r="E158" s="230"/>
      <c r="F158" s="360">
        <f>SUM(G159:G168)</f>
        <v>0</v>
      </c>
      <c r="G158" s="361"/>
      <c r="H158" s="234"/>
      <c r="I158" s="252"/>
      <c r="AE158" t="s">
        <v>137</v>
      </c>
    </row>
    <row r="159" spans="1:60" outlineLevel="1" x14ac:dyDescent="0.2">
      <c r="A159" s="250"/>
      <c r="B159" s="362" t="s">
        <v>292</v>
      </c>
      <c r="C159" s="363"/>
      <c r="D159" s="364"/>
      <c r="E159" s="365"/>
      <c r="F159" s="366"/>
      <c r="G159" s="367"/>
      <c r="H159" s="235"/>
      <c r="I159" s="253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>
        <v>0</v>
      </c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51">
        <v>28</v>
      </c>
      <c r="B160" s="224" t="s">
        <v>293</v>
      </c>
      <c r="C160" s="240" t="s">
        <v>294</v>
      </c>
      <c r="D160" s="227" t="s">
        <v>144</v>
      </c>
      <c r="E160" s="231">
        <v>8.1259999999999994</v>
      </c>
      <c r="F160" s="237"/>
      <c r="G160" s="236">
        <f>ROUND(E160*F160,2)</f>
        <v>0</v>
      </c>
      <c r="H160" s="235" t="s">
        <v>145</v>
      </c>
      <c r="I160" s="253" t="s">
        <v>146</v>
      </c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147</v>
      </c>
      <c r="AF160" s="211"/>
      <c r="AG160" s="211"/>
      <c r="AH160" s="211"/>
      <c r="AI160" s="211"/>
      <c r="AJ160" s="211"/>
      <c r="AK160" s="211"/>
      <c r="AL160" s="211"/>
      <c r="AM160" s="211">
        <v>21</v>
      </c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50"/>
      <c r="B161" s="225"/>
      <c r="C161" s="241" t="s">
        <v>295</v>
      </c>
      <c r="D161" s="228"/>
      <c r="E161" s="232">
        <v>8.1259999999999994</v>
      </c>
      <c r="F161" s="236"/>
      <c r="G161" s="236"/>
      <c r="H161" s="235"/>
      <c r="I161" s="253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50"/>
      <c r="B162" s="344" t="s">
        <v>296</v>
      </c>
      <c r="C162" s="345"/>
      <c r="D162" s="346"/>
      <c r="E162" s="347"/>
      <c r="F162" s="348"/>
      <c r="G162" s="349"/>
      <c r="H162" s="235"/>
      <c r="I162" s="253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>
        <v>0</v>
      </c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ht="22.5" outlineLevel="1" x14ac:dyDescent="0.2">
      <c r="A163" s="250"/>
      <c r="B163" s="344" t="s">
        <v>297</v>
      </c>
      <c r="C163" s="345"/>
      <c r="D163" s="346"/>
      <c r="E163" s="347"/>
      <c r="F163" s="348"/>
      <c r="G163" s="349"/>
      <c r="H163" s="235"/>
      <c r="I163" s="253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140</v>
      </c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6" t="str">
        <f>B163</f>
        <v>s provedením lože z kameniva drceného, s vyplněním spár, s dvojitým hutněním a se smetením přebytečného materiálu na krajnici. S dodáním hmot pro lože a výplň spár.</v>
      </c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51">
        <v>29</v>
      </c>
      <c r="B164" s="224" t="s">
        <v>298</v>
      </c>
      <c r="C164" s="240" t="s">
        <v>299</v>
      </c>
      <c r="D164" s="227" t="s">
        <v>144</v>
      </c>
      <c r="E164" s="231">
        <v>8.1259999999999994</v>
      </c>
      <c r="F164" s="237"/>
      <c r="G164" s="236">
        <f>ROUND(E164*F164,2)</f>
        <v>0</v>
      </c>
      <c r="H164" s="235" t="s">
        <v>145</v>
      </c>
      <c r="I164" s="253" t="s">
        <v>146</v>
      </c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 t="s">
        <v>147</v>
      </c>
      <c r="AF164" s="211"/>
      <c r="AG164" s="211"/>
      <c r="AH164" s="211"/>
      <c r="AI164" s="211"/>
      <c r="AJ164" s="211"/>
      <c r="AK164" s="211"/>
      <c r="AL164" s="211"/>
      <c r="AM164" s="211">
        <v>21</v>
      </c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50"/>
      <c r="B165" s="225"/>
      <c r="C165" s="241" t="s">
        <v>148</v>
      </c>
      <c r="D165" s="228"/>
      <c r="E165" s="232"/>
      <c r="F165" s="236"/>
      <c r="G165" s="236"/>
      <c r="H165" s="235"/>
      <c r="I165" s="253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50"/>
      <c r="B166" s="225"/>
      <c r="C166" s="241" t="s">
        <v>300</v>
      </c>
      <c r="D166" s="228"/>
      <c r="E166" s="232"/>
      <c r="F166" s="236"/>
      <c r="G166" s="236"/>
      <c r="H166" s="235"/>
      <c r="I166" s="253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50"/>
      <c r="B167" s="225"/>
      <c r="C167" s="241" t="s">
        <v>301</v>
      </c>
      <c r="D167" s="228"/>
      <c r="E167" s="232">
        <v>16</v>
      </c>
      <c r="F167" s="236"/>
      <c r="G167" s="236"/>
      <c r="H167" s="235"/>
      <c r="I167" s="253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50"/>
      <c r="B168" s="225"/>
      <c r="C168" s="241" t="s">
        <v>302</v>
      </c>
      <c r="D168" s="228"/>
      <c r="E168" s="232">
        <v>-7.8739999999999997</v>
      </c>
      <c r="F168" s="236"/>
      <c r="G168" s="236"/>
      <c r="H168" s="235"/>
      <c r="I168" s="253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x14ac:dyDescent="0.2">
      <c r="A169" s="249" t="s">
        <v>136</v>
      </c>
      <c r="B169" s="223" t="s">
        <v>78</v>
      </c>
      <c r="C169" s="239" t="s">
        <v>79</v>
      </c>
      <c r="D169" s="226"/>
      <c r="E169" s="230"/>
      <c r="F169" s="360">
        <f>SUM(G170:G175)</f>
        <v>0</v>
      </c>
      <c r="G169" s="361"/>
      <c r="H169" s="234"/>
      <c r="I169" s="252"/>
      <c r="AE169" t="s">
        <v>137</v>
      </c>
    </row>
    <row r="170" spans="1:60" outlineLevel="1" x14ac:dyDescent="0.2">
      <c r="A170" s="250"/>
      <c r="B170" s="362" t="s">
        <v>303</v>
      </c>
      <c r="C170" s="363"/>
      <c r="D170" s="364"/>
      <c r="E170" s="365"/>
      <c r="F170" s="366"/>
      <c r="G170" s="367"/>
      <c r="H170" s="235"/>
      <c r="I170" s="253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>
        <v>0</v>
      </c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50"/>
      <c r="B171" s="344" t="s">
        <v>304</v>
      </c>
      <c r="C171" s="345"/>
      <c r="D171" s="346"/>
      <c r="E171" s="347"/>
      <c r="F171" s="348"/>
      <c r="G171" s="349"/>
      <c r="H171" s="235"/>
      <c r="I171" s="253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140</v>
      </c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51">
        <v>30</v>
      </c>
      <c r="B172" s="224" t="s">
        <v>305</v>
      </c>
      <c r="C172" s="240" t="s">
        <v>306</v>
      </c>
      <c r="D172" s="227" t="s">
        <v>144</v>
      </c>
      <c r="E172" s="231">
        <v>10.231999999999999</v>
      </c>
      <c r="F172" s="237"/>
      <c r="G172" s="236">
        <f>ROUND(E172*F172,2)</f>
        <v>0</v>
      </c>
      <c r="H172" s="235" t="s">
        <v>210</v>
      </c>
      <c r="I172" s="253" t="s">
        <v>146</v>
      </c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147</v>
      </c>
      <c r="AF172" s="211"/>
      <c r="AG172" s="211"/>
      <c r="AH172" s="211"/>
      <c r="AI172" s="211"/>
      <c r="AJ172" s="211"/>
      <c r="AK172" s="211"/>
      <c r="AL172" s="211"/>
      <c r="AM172" s="211">
        <v>21</v>
      </c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50"/>
      <c r="B173" s="225"/>
      <c r="C173" s="350" t="s">
        <v>307</v>
      </c>
      <c r="D173" s="351"/>
      <c r="E173" s="352"/>
      <c r="F173" s="353"/>
      <c r="G173" s="354"/>
      <c r="H173" s="235"/>
      <c r="I173" s="253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6" t="str">
        <f>C173</f>
        <v>včetně penetrace podkladu.</v>
      </c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50"/>
      <c r="B174" s="225"/>
      <c r="C174" s="241" t="s">
        <v>308</v>
      </c>
      <c r="D174" s="228"/>
      <c r="E174" s="232"/>
      <c r="F174" s="236"/>
      <c r="G174" s="236"/>
      <c r="H174" s="235"/>
      <c r="I174" s="253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50"/>
      <c r="B175" s="225"/>
      <c r="C175" s="241" t="s">
        <v>309</v>
      </c>
      <c r="D175" s="228"/>
      <c r="E175" s="232">
        <v>10.231999999999999</v>
      </c>
      <c r="F175" s="236"/>
      <c r="G175" s="236"/>
      <c r="H175" s="235"/>
      <c r="I175" s="253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x14ac:dyDescent="0.2">
      <c r="A176" s="249" t="s">
        <v>136</v>
      </c>
      <c r="B176" s="223" t="s">
        <v>80</v>
      </c>
      <c r="C176" s="239" t="s">
        <v>81</v>
      </c>
      <c r="D176" s="226"/>
      <c r="E176" s="230"/>
      <c r="F176" s="360">
        <f>SUM(G177:G179)</f>
        <v>0</v>
      </c>
      <c r="G176" s="361"/>
      <c r="H176" s="234"/>
      <c r="I176" s="252"/>
      <c r="AE176" t="s">
        <v>137</v>
      </c>
    </row>
    <row r="177" spans="1:60" ht="22.5" outlineLevel="1" x14ac:dyDescent="0.2">
      <c r="A177" s="251">
        <v>31</v>
      </c>
      <c r="B177" s="224" t="s">
        <v>310</v>
      </c>
      <c r="C177" s="240" t="s">
        <v>311</v>
      </c>
      <c r="D177" s="227" t="s">
        <v>312</v>
      </c>
      <c r="E177" s="231">
        <v>11.28</v>
      </c>
      <c r="F177" s="237"/>
      <c r="G177" s="236">
        <f>ROUND(E177*F177,2)</f>
        <v>0</v>
      </c>
      <c r="H177" s="235"/>
      <c r="I177" s="253" t="s">
        <v>198</v>
      </c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199</v>
      </c>
      <c r="AF177" s="211"/>
      <c r="AG177" s="211"/>
      <c r="AH177" s="211"/>
      <c r="AI177" s="211"/>
      <c r="AJ177" s="211"/>
      <c r="AK177" s="211"/>
      <c r="AL177" s="211"/>
      <c r="AM177" s="211">
        <v>21</v>
      </c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2.5" outlineLevel="1" x14ac:dyDescent="0.2">
      <c r="A178" s="250"/>
      <c r="B178" s="225"/>
      <c r="C178" s="241" t="s">
        <v>148</v>
      </c>
      <c r="D178" s="228"/>
      <c r="E178" s="232"/>
      <c r="F178" s="236"/>
      <c r="G178" s="236"/>
      <c r="H178" s="235"/>
      <c r="I178" s="253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50"/>
      <c r="B179" s="225"/>
      <c r="C179" s="241" t="s">
        <v>313</v>
      </c>
      <c r="D179" s="228"/>
      <c r="E179" s="232">
        <v>11.28</v>
      </c>
      <c r="F179" s="236"/>
      <c r="G179" s="236"/>
      <c r="H179" s="235"/>
      <c r="I179" s="253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x14ac:dyDescent="0.2">
      <c r="A180" s="249" t="s">
        <v>136</v>
      </c>
      <c r="B180" s="223" t="s">
        <v>82</v>
      </c>
      <c r="C180" s="239" t="s">
        <v>83</v>
      </c>
      <c r="D180" s="226"/>
      <c r="E180" s="230"/>
      <c r="F180" s="360">
        <f>SUM(G181:G184)</f>
        <v>0</v>
      </c>
      <c r="G180" s="361"/>
      <c r="H180" s="234"/>
      <c r="I180" s="252"/>
      <c r="AE180" t="s">
        <v>137</v>
      </c>
    </row>
    <row r="181" spans="1:60" ht="22.5" outlineLevel="1" x14ac:dyDescent="0.2">
      <c r="A181" s="251">
        <v>32</v>
      </c>
      <c r="B181" s="224" t="s">
        <v>314</v>
      </c>
      <c r="C181" s="240" t="s">
        <v>315</v>
      </c>
      <c r="D181" s="227" t="s">
        <v>238</v>
      </c>
      <c r="E181" s="231">
        <v>1</v>
      </c>
      <c r="F181" s="237"/>
      <c r="G181" s="236">
        <f>ROUND(E181*F181,2)</f>
        <v>0</v>
      </c>
      <c r="H181" s="235"/>
      <c r="I181" s="253" t="s">
        <v>198</v>
      </c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199</v>
      </c>
      <c r="AF181" s="211"/>
      <c r="AG181" s="211"/>
      <c r="AH181" s="211"/>
      <c r="AI181" s="211"/>
      <c r="AJ181" s="211"/>
      <c r="AK181" s="211"/>
      <c r="AL181" s="211"/>
      <c r="AM181" s="211">
        <v>21</v>
      </c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50"/>
      <c r="B182" s="225"/>
      <c r="C182" s="350" t="s">
        <v>316</v>
      </c>
      <c r="D182" s="351"/>
      <c r="E182" s="352"/>
      <c r="F182" s="353"/>
      <c r="G182" s="354"/>
      <c r="H182" s="235"/>
      <c r="I182" s="253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6" t="str">
        <f>C182</f>
        <v>technologie a výměra dle návrhu dodavatele, v rozsahu nutném pro provedení díla</v>
      </c>
      <c r="BB182" s="211"/>
      <c r="BC182" s="211"/>
      <c r="BD182" s="211"/>
      <c r="BE182" s="211"/>
      <c r="BF182" s="211"/>
      <c r="BG182" s="211"/>
      <c r="BH182" s="211"/>
    </row>
    <row r="183" spans="1:60" ht="22.5" outlineLevel="1" x14ac:dyDescent="0.2">
      <c r="A183" s="251">
        <v>33</v>
      </c>
      <c r="B183" s="224" t="s">
        <v>317</v>
      </c>
      <c r="C183" s="240" t="s">
        <v>318</v>
      </c>
      <c r="D183" s="227" t="s">
        <v>238</v>
      </c>
      <c r="E183" s="231">
        <v>1</v>
      </c>
      <c r="F183" s="237"/>
      <c r="G183" s="236">
        <f>ROUND(E183*F183,2)</f>
        <v>0</v>
      </c>
      <c r="H183" s="235"/>
      <c r="I183" s="253" t="s">
        <v>198</v>
      </c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 t="s">
        <v>199</v>
      </c>
      <c r="AF183" s="211"/>
      <c r="AG183" s="211"/>
      <c r="AH183" s="211"/>
      <c r="AI183" s="211"/>
      <c r="AJ183" s="211"/>
      <c r="AK183" s="211"/>
      <c r="AL183" s="211"/>
      <c r="AM183" s="211">
        <v>21</v>
      </c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50"/>
      <c r="B184" s="225"/>
      <c r="C184" s="350" t="s">
        <v>316</v>
      </c>
      <c r="D184" s="351"/>
      <c r="E184" s="352"/>
      <c r="F184" s="353"/>
      <c r="G184" s="354"/>
      <c r="H184" s="235"/>
      <c r="I184" s="253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6" t="str">
        <f>C184</f>
        <v>technologie a výměra dle návrhu dodavatele, v rozsahu nutném pro provedení díla</v>
      </c>
      <c r="BB184" s="211"/>
      <c r="BC184" s="211"/>
      <c r="BD184" s="211"/>
      <c r="BE184" s="211"/>
      <c r="BF184" s="211"/>
      <c r="BG184" s="211"/>
      <c r="BH184" s="211"/>
    </row>
    <row r="185" spans="1:60" x14ac:dyDescent="0.2">
      <c r="A185" s="249" t="s">
        <v>136</v>
      </c>
      <c r="B185" s="223" t="s">
        <v>84</v>
      </c>
      <c r="C185" s="239" t="s">
        <v>85</v>
      </c>
      <c r="D185" s="226"/>
      <c r="E185" s="230"/>
      <c r="F185" s="360">
        <f>SUM(G186:G192)</f>
        <v>0</v>
      </c>
      <c r="G185" s="361"/>
      <c r="H185" s="234"/>
      <c r="I185" s="252"/>
      <c r="AE185" t="s">
        <v>137</v>
      </c>
    </row>
    <row r="186" spans="1:60" outlineLevel="1" x14ac:dyDescent="0.2">
      <c r="A186" s="250"/>
      <c r="B186" s="362" t="s">
        <v>319</v>
      </c>
      <c r="C186" s="363"/>
      <c r="D186" s="364"/>
      <c r="E186" s="365"/>
      <c r="F186" s="366"/>
      <c r="G186" s="367"/>
      <c r="H186" s="235"/>
      <c r="I186" s="253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>
        <v>0</v>
      </c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ht="22.5" outlineLevel="1" x14ac:dyDescent="0.2">
      <c r="A187" s="250"/>
      <c r="B187" s="344" t="s">
        <v>320</v>
      </c>
      <c r="C187" s="345"/>
      <c r="D187" s="346"/>
      <c r="E187" s="347"/>
      <c r="F187" s="348"/>
      <c r="G187" s="349"/>
      <c r="H187" s="235"/>
      <c r="I187" s="253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>
        <v>1</v>
      </c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6" t="str">
        <f>B187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51">
        <v>34</v>
      </c>
      <c r="B188" s="224" t="s">
        <v>321</v>
      </c>
      <c r="C188" s="240" t="s">
        <v>322</v>
      </c>
      <c r="D188" s="227" t="s">
        <v>144</v>
      </c>
      <c r="E188" s="231">
        <v>20</v>
      </c>
      <c r="F188" s="237"/>
      <c r="G188" s="236">
        <f>ROUND(E188*F188,2)</f>
        <v>0</v>
      </c>
      <c r="H188" s="235" t="s">
        <v>210</v>
      </c>
      <c r="I188" s="253" t="s">
        <v>146</v>
      </c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 t="s">
        <v>147</v>
      </c>
      <c r="AF188" s="211"/>
      <c r="AG188" s="211"/>
      <c r="AH188" s="211"/>
      <c r="AI188" s="211"/>
      <c r="AJ188" s="211"/>
      <c r="AK188" s="211"/>
      <c r="AL188" s="211"/>
      <c r="AM188" s="211">
        <v>21</v>
      </c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50"/>
      <c r="B189" s="225"/>
      <c r="C189" s="241" t="s">
        <v>323</v>
      </c>
      <c r="D189" s="228"/>
      <c r="E189" s="232">
        <v>20</v>
      </c>
      <c r="F189" s="236"/>
      <c r="G189" s="236"/>
      <c r="H189" s="235"/>
      <c r="I189" s="253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50"/>
      <c r="B190" s="344" t="s">
        <v>324</v>
      </c>
      <c r="C190" s="345"/>
      <c r="D190" s="346"/>
      <c r="E190" s="347"/>
      <c r="F190" s="348"/>
      <c r="G190" s="349"/>
      <c r="H190" s="235"/>
      <c r="I190" s="253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>
        <v>0</v>
      </c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51">
        <v>35</v>
      </c>
      <c r="B191" s="224" t="s">
        <v>325</v>
      </c>
      <c r="C191" s="240" t="s">
        <v>326</v>
      </c>
      <c r="D191" s="227" t="s">
        <v>327</v>
      </c>
      <c r="E191" s="231">
        <v>20</v>
      </c>
      <c r="F191" s="237"/>
      <c r="G191" s="236">
        <f>ROUND(E191*F191,2)</f>
        <v>0</v>
      </c>
      <c r="H191" s="235" t="s">
        <v>328</v>
      </c>
      <c r="I191" s="253" t="s">
        <v>146</v>
      </c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147</v>
      </c>
      <c r="AF191" s="211"/>
      <c r="AG191" s="211"/>
      <c r="AH191" s="211"/>
      <c r="AI191" s="211"/>
      <c r="AJ191" s="211"/>
      <c r="AK191" s="211"/>
      <c r="AL191" s="211"/>
      <c r="AM191" s="211">
        <v>21</v>
      </c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50"/>
      <c r="B192" s="225"/>
      <c r="C192" s="241" t="s">
        <v>329</v>
      </c>
      <c r="D192" s="228"/>
      <c r="E192" s="232">
        <v>20</v>
      </c>
      <c r="F192" s="236"/>
      <c r="G192" s="236"/>
      <c r="H192" s="235"/>
      <c r="I192" s="253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x14ac:dyDescent="0.2">
      <c r="A193" s="249" t="s">
        <v>136</v>
      </c>
      <c r="B193" s="223" t="s">
        <v>86</v>
      </c>
      <c r="C193" s="239" t="s">
        <v>87</v>
      </c>
      <c r="D193" s="226"/>
      <c r="E193" s="230"/>
      <c r="F193" s="360">
        <f>SUM(G194:G198)</f>
        <v>0</v>
      </c>
      <c r="G193" s="361"/>
      <c r="H193" s="234"/>
      <c r="I193" s="252"/>
      <c r="AE193" t="s">
        <v>137</v>
      </c>
    </row>
    <row r="194" spans="1:60" outlineLevel="1" x14ac:dyDescent="0.2">
      <c r="A194" s="250"/>
      <c r="B194" s="362" t="s">
        <v>330</v>
      </c>
      <c r="C194" s="363"/>
      <c r="D194" s="364"/>
      <c r="E194" s="365"/>
      <c r="F194" s="366"/>
      <c r="G194" s="367"/>
      <c r="H194" s="235"/>
      <c r="I194" s="253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>
        <v>0</v>
      </c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 x14ac:dyDescent="0.2">
      <c r="A195" s="250"/>
      <c r="B195" s="344" t="s">
        <v>331</v>
      </c>
      <c r="C195" s="345"/>
      <c r="D195" s="346"/>
      <c r="E195" s="347"/>
      <c r="F195" s="348"/>
      <c r="G195" s="349"/>
      <c r="H195" s="235"/>
      <c r="I195" s="253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140</v>
      </c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6" t="str">
        <f>B195</f>
        <v>nebo vybourání otvorů průřezové plochy přes 4 m2 ve zdivu železobetonovém, včetně pomocného lešení o výšce podlahy do 1900 mm a pro zatížení do 1,5 kPa  (150 kg/m2),</v>
      </c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51">
        <v>36</v>
      </c>
      <c r="B196" s="224" t="s">
        <v>332</v>
      </c>
      <c r="C196" s="240" t="s">
        <v>333</v>
      </c>
      <c r="D196" s="227" t="s">
        <v>158</v>
      </c>
      <c r="E196" s="231">
        <v>0.2</v>
      </c>
      <c r="F196" s="237"/>
      <c r="G196" s="236">
        <f>ROUND(E196*F196,2)</f>
        <v>0</v>
      </c>
      <c r="H196" s="235" t="s">
        <v>334</v>
      </c>
      <c r="I196" s="253" t="s">
        <v>146</v>
      </c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 t="s">
        <v>147</v>
      </c>
      <c r="AF196" s="211"/>
      <c r="AG196" s="211"/>
      <c r="AH196" s="211"/>
      <c r="AI196" s="211"/>
      <c r="AJ196" s="211"/>
      <c r="AK196" s="211"/>
      <c r="AL196" s="211"/>
      <c r="AM196" s="211">
        <v>21</v>
      </c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50"/>
      <c r="B197" s="225"/>
      <c r="C197" s="241" t="s">
        <v>243</v>
      </c>
      <c r="D197" s="228"/>
      <c r="E197" s="232"/>
      <c r="F197" s="236"/>
      <c r="G197" s="236"/>
      <c r="H197" s="235"/>
      <c r="I197" s="253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50"/>
      <c r="B198" s="225"/>
      <c r="C198" s="241" t="s">
        <v>335</v>
      </c>
      <c r="D198" s="228"/>
      <c r="E198" s="232">
        <v>0.2</v>
      </c>
      <c r="F198" s="236"/>
      <c r="G198" s="236"/>
      <c r="H198" s="235"/>
      <c r="I198" s="253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x14ac:dyDescent="0.2">
      <c r="A199" s="249" t="s">
        <v>136</v>
      </c>
      <c r="B199" s="223" t="s">
        <v>88</v>
      </c>
      <c r="C199" s="239" t="s">
        <v>89</v>
      </c>
      <c r="D199" s="226"/>
      <c r="E199" s="230"/>
      <c r="F199" s="360">
        <f>SUM(G200:G202)</f>
        <v>0</v>
      </c>
      <c r="G199" s="361"/>
      <c r="H199" s="234"/>
      <c r="I199" s="252"/>
      <c r="AE199" t="s">
        <v>137</v>
      </c>
    </row>
    <row r="200" spans="1:60" outlineLevel="1" x14ac:dyDescent="0.2">
      <c r="A200" s="250"/>
      <c r="B200" s="362" t="s">
        <v>336</v>
      </c>
      <c r="C200" s="363"/>
      <c r="D200" s="364"/>
      <c r="E200" s="365"/>
      <c r="F200" s="366"/>
      <c r="G200" s="367"/>
      <c r="H200" s="235"/>
      <c r="I200" s="253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>
        <v>0</v>
      </c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ht="22.5" outlineLevel="1" x14ac:dyDescent="0.2">
      <c r="A201" s="250"/>
      <c r="B201" s="344" t="s">
        <v>337</v>
      </c>
      <c r="C201" s="345"/>
      <c r="D201" s="346"/>
      <c r="E201" s="347"/>
      <c r="F201" s="348"/>
      <c r="G201" s="349"/>
      <c r="H201" s="235"/>
      <c r="I201" s="253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 t="s">
        <v>140</v>
      </c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6" t="str">
        <f>B201</f>
        <v>přesun hmot pro budovy občanské výstavby (JKSO 801), budovy pro bydlení (JKSO 803) budovy pro výrobu a služby (JKSO 812) s nosnou svislou konstrukcí zděnou z cihel nebo tvárnic nebo kovovou</v>
      </c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51">
        <v>37</v>
      </c>
      <c r="B202" s="224" t="s">
        <v>338</v>
      </c>
      <c r="C202" s="240" t="s">
        <v>339</v>
      </c>
      <c r="D202" s="227" t="s">
        <v>193</v>
      </c>
      <c r="E202" s="231">
        <v>34.847949999999997</v>
      </c>
      <c r="F202" s="237"/>
      <c r="G202" s="236">
        <f>ROUND(E202*F202,2)</f>
        <v>0</v>
      </c>
      <c r="H202" s="235" t="s">
        <v>210</v>
      </c>
      <c r="I202" s="253" t="s">
        <v>146</v>
      </c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147</v>
      </c>
      <c r="AF202" s="211"/>
      <c r="AG202" s="211"/>
      <c r="AH202" s="211"/>
      <c r="AI202" s="211"/>
      <c r="AJ202" s="211"/>
      <c r="AK202" s="211"/>
      <c r="AL202" s="211"/>
      <c r="AM202" s="211">
        <v>21</v>
      </c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x14ac:dyDescent="0.2">
      <c r="A203" s="249" t="s">
        <v>136</v>
      </c>
      <c r="B203" s="223" t="s">
        <v>90</v>
      </c>
      <c r="C203" s="239" t="s">
        <v>91</v>
      </c>
      <c r="D203" s="226"/>
      <c r="E203" s="230"/>
      <c r="F203" s="360">
        <f>SUM(G204:G232)</f>
        <v>0</v>
      </c>
      <c r="G203" s="361"/>
      <c r="H203" s="234"/>
      <c r="I203" s="252"/>
      <c r="AE203" t="s">
        <v>137</v>
      </c>
    </row>
    <row r="204" spans="1:60" outlineLevel="1" x14ac:dyDescent="0.2">
      <c r="A204" s="250"/>
      <c r="B204" s="362" t="s">
        <v>340</v>
      </c>
      <c r="C204" s="363"/>
      <c r="D204" s="364"/>
      <c r="E204" s="365"/>
      <c r="F204" s="366"/>
      <c r="G204" s="367"/>
      <c r="H204" s="235"/>
      <c r="I204" s="253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>
        <v>0</v>
      </c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50"/>
      <c r="B205" s="344" t="s">
        <v>341</v>
      </c>
      <c r="C205" s="345"/>
      <c r="D205" s="346"/>
      <c r="E205" s="347"/>
      <c r="F205" s="348"/>
      <c r="G205" s="349"/>
      <c r="H205" s="235"/>
      <c r="I205" s="253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>
        <v>1</v>
      </c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50"/>
      <c r="B206" s="344" t="s">
        <v>342</v>
      </c>
      <c r="C206" s="345"/>
      <c r="D206" s="346"/>
      <c r="E206" s="347"/>
      <c r="F206" s="348"/>
      <c r="G206" s="349"/>
      <c r="H206" s="235"/>
      <c r="I206" s="253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>
        <v>2</v>
      </c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51">
        <v>38</v>
      </c>
      <c r="B207" s="224" t="s">
        <v>343</v>
      </c>
      <c r="C207" s="240" t="s">
        <v>344</v>
      </c>
      <c r="D207" s="227" t="s">
        <v>144</v>
      </c>
      <c r="E207" s="231">
        <v>7.8739999999999997</v>
      </c>
      <c r="F207" s="237"/>
      <c r="G207" s="236">
        <f>ROUND(E207*F207,2)</f>
        <v>0</v>
      </c>
      <c r="H207" s="235" t="s">
        <v>345</v>
      </c>
      <c r="I207" s="253" t="s">
        <v>146</v>
      </c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 t="s">
        <v>147</v>
      </c>
      <c r="AF207" s="211"/>
      <c r="AG207" s="211"/>
      <c r="AH207" s="211"/>
      <c r="AI207" s="211"/>
      <c r="AJ207" s="211"/>
      <c r="AK207" s="211"/>
      <c r="AL207" s="211"/>
      <c r="AM207" s="211">
        <v>21</v>
      </c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50"/>
      <c r="B208" s="225"/>
      <c r="C208" s="241" t="s">
        <v>346</v>
      </c>
      <c r="D208" s="228"/>
      <c r="E208" s="232">
        <v>7.8739999999999997</v>
      </c>
      <c r="F208" s="236"/>
      <c r="G208" s="236"/>
      <c r="H208" s="235"/>
      <c r="I208" s="253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50"/>
      <c r="B209" s="344" t="s">
        <v>340</v>
      </c>
      <c r="C209" s="345"/>
      <c r="D209" s="346"/>
      <c r="E209" s="347"/>
      <c r="F209" s="348"/>
      <c r="G209" s="349"/>
      <c r="H209" s="235"/>
      <c r="I209" s="253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>
        <v>0</v>
      </c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50"/>
      <c r="B210" s="344" t="s">
        <v>347</v>
      </c>
      <c r="C210" s="345"/>
      <c r="D210" s="346"/>
      <c r="E210" s="347"/>
      <c r="F210" s="348"/>
      <c r="G210" s="349"/>
      <c r="H210" s="235"/>
      <c r="I210" s="253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>
        <v>1</v>
      </c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50"/>
      <c r="B211" s="344" t="s">
        <v>348</v>
      </c>
      <c r="C211" s="345"/>
      <c r="D211" s="346"/>
      <c r="E211" s="347"/>
      <c r="F211" s="348"/>
      <c r="G211" s="349"/>
      <c r="H211" s="235"/>
      <c r="I211" s="253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>
        <v>2</v>
      </c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51">
        <v>39</v>
      </c>
      <c r="B212" s="224" t="s">
        <v>349</v>
      </c>
      <c r="C212" s="240" t="s">
        <v>350</v>
      </c>
      <c r="D212" s="227" t="s">
        <v>144</v>
      </c>
      <c r="E212" s="231">
        <v>15.18</v>
      </c>
      <c r="F212" s="237"/>
      <c r="G212" s="236">
        <f>ROUND(E212*F212,2)</f>
        <v>0</v>
      </c>
      <c r="H212" s="235" t="s">
        <v>345</v>
      </c>
      <c r="I212" s="253" t="s">
        <v>146</v>
      </c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147</v>
      </c>
      <c r="AF212" s="211"/>
      <c r="AG212" s="211"/>
      <c r="AH212" s="211"/>
      <c r="AI212" s="211"/>
      <c r="AJ212" s="211"/>
      <c r="AK212" s="211"/>
      <c r="AL212" s="211"/>
      <c r="AM212" s="211">
        <v>21</v>
      </c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50"/>
      <c r="B213" s="225"/>
      <c r="C213" s="241" t="s">
        <v>351</v>
      </c>
      <c r="D213" s="228"/>
      <c r="E213" s="232">
        <v>15.18</v>
      </c>
      <c r="F213" s="236"/>
      <c r="G213" s="236"/>
      <c r="H213" s="235"/>
      <c r="I213" s="253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50"/>
      <c r="B214" s="344" t="s">
        <v>352</v>
      </c>
      <c r="C214" s="345"/>
      <c r="D214" s="346"/>
      <c r="E214" s="347"/>
      <c r="F214" s="348"/>
      <c r="G214" s="349"/>
      <c r="H214" s="235"/>
      <c r="I214" s="253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>
        <v>0</v>
      </c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51">
        <v>40</v>
      </c>
      <c r="B215" s="224" t="s">
        <v>353</v>
      </c>
      <c r="C215" s="240" t="s">
        <v>354</v>
      </c>
      <c r="D215" s="227" t="s">
        <v>144</v>
      </c>
      <c r="E215" s="231">
        <v>7.8739999999999997</v>
      </c>
      <c r="F215" s="237"/>
      <c r="G215" s="236">
        <f>ROUND(E215*F215,2)</f>
        <v>0</v>
      </c>
      <c r="H215" s="235" t="s">
        <v>345</v>
      </c>
      <c r="I215" s="253" t="s">
        <v>146</v>
      </c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 t="s">
        <v>147</v>
      </c>
      <c r="AF215" s="211"/>
      <c r="AG215" s="211"/>
      <c r="AH215" s="211"/>
      <c r="AI215" s="211"/>
      <c r="AJ215" s="211"/>
      <c r="AK215" s="211"/>
      <c r="AL215" s="211"/>
      <c r="AM215" s="211">
        <v>21</v>
      </c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50"/>
      <c r="B216" s="225"/>
      <c r="C216" s="241" t="s">
        <v>243</v>
      </c>
      <c r="D216" s="228"/>
      <c r="E216" s="232"/>
      <c r="F216" s="236"/>
      <c r="G216" s="236"/>
      <c r="H216" s="235"/>
      <c r="I216" s="253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50"/>
      <c r="B217" s="225"/>
      <c r="C217" s="241" t="s">
        <v>355</v>
      </c>
      <c r="D217" s="228"/>
      <c r="E217" s="232">
        <v>7.8739999999999997</v>
      </c>
      <c r="F217" s="236"/>
      <c r="G217" s="236"/>
      <c r="H217" s="235"/>
      <c r="I217" s="253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51">
        <v>41</v>
      </c>
      <c r="B218" s="224" t="s">
        <v>356</v>
      </c>
      <c r="C218" s="240" t="s">
        <v>357</v>
      </c>
      <c r="D218" s="227" t="s">
        <v>144</v>
      </c>
      <c r="E218" s="231">
        <v>15.18</v>
      </c>
      <c r="F218" s="237"/>
      <c r="G218" s="236">
        <f>ROUND(E218*F218,2)</f>
        <v>0</v>
      </c>
      <c r="H218" s="235" t="s">
        <v>345</v>
      </c>
      <c r="I218" s="253" t="s">
        <v>146</v>
      </c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 t="s">
        <v>147</v>
      </c>
      <c r="AF218" s="211"/>
      <c r="AG218" s="211"/>
      <c r="AH218" s="211"/>
      <c r="AI218" s="211"/>
      <c r="AJ218" s="211"/>
      <c r="AK218" s="211"/>
      <c r="AL218" s="211"/>
      <c r="AM218" s="211">
        <v>21</v>
      </c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50"/>
      <c r="B219" s="225"/>
      <c r="C219" s="241" t="s">
        <v>358</v>
      </c>
      <c r="D219" s="228"/>
      <c r="E219" s="232">
        <v>15.18</v>
      </c>
      <c r="F219" s="236"/>
      <c r="G219" s="236"/>
      <c r="H219" s="235"/>
      <c r="I219" s="253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ht="22.5" outlineLevel="1" x14ac:dyDescent="0.2">
      <c r="A220" s="251">
        <v>42</v>
      </c>
      <c r="B220" s="224" t="s">
        <v>359</v>
      </c>
      <c r="C220" s="240" t="s">
        <v>360</v>
      </c>
      <c r="D220" s="227" t="s">
        <v>144</v>
      </c>
      <c r="E220" s="231">
        <v>53.0242</v>
      </c>
      <c r="F220" s="237"/>
      <c r="G220" s="236">
        <f>ROUND(E220*F220,2)</f>
        <v>0</v>
      </c>
      <c r="H220" s="235" t="s">
        <v>361</v>
      </c>
      <c r="I220" s="253" t="s">
        <v>146</v>
      </c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 t="s">
        <v>199</v>
      </c>
      <c r="AF220" s="211"/>
      <c r="AG220" s="211"/>
      <c r="AH220" s="211"/>
      <c r="AI220" s="211"/>
      <c r="AJ220" s="211"/>
      <c r="AK220" s="211"/>
      <c r="AL220" s="211"/>
      <c r="AM220" s="211">
        <v>21</v>
      </c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50"/>
      <c r="B221" s="225"/>
      <c r="C221" s="241" t="s">
        <v>362</v>
      </c>
      <c r="D221" s="228"/>
      <c r="E221" s="232"/>
      <c r="F221" s="236"/>
      <c r="G221" s="236"/>
      <c r="H221" s="235"/>
      <c r="I221" s="253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50"/>
      <c r="B222" s="225"/>
      <c r="C222" s="241" t="s">
        <v>363</v>
      </c>
      <c r="D222" s="228"/>
      <c r="E222" s="232"/>
      <c r="F222" s="236"/>
      <c r="G222" s="236"/>
      <c r="H222" s="235"/>
      <c r="I222" s="253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50"/>
      <c r="B223" s="225"/>
      <c r="C223" s="241" t="s">
        <v>364</v>
      </c>
      <c r="D223" s="228"/>
      <c r="E223" s="232">
        <v>9.0550999999999995</v>
      </c>
      <c r="F223" s="236"/>
      <c r="G223" s="236"/>
      <c r="H223" s="235"/>
      <c r="I223" s="253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50"/>
      <c r="B224" s="225"/>
      <c r="C224" s="241" t="s">
        <v>365</v>
      </c>
      <c r="D224" s="228"/>
      <c r="E224" s="232">
        <v>17.457000000000001</v>
      </c>
      <c r="F224" s="236"/>
      <c r="G224" s="236"/>
      <c r="H224" s="235"/>
      <c r="I224" s="253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50"/>
      <c r="B225" s="225"/>
      <c r="C225" s="242" t="s">
        <v>265</v>
      </c>
      <c r="D225" s="229"/>
      <c r="E225" s="233">
        <v>26.5121</v>
      </c>
      <c r="F225" s="236"/>
      <c r="G225" s="236"/>
      <c r="H225" s="235"/>
      <c r="I225" s="253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50"/>
      <c r="B226" s="225"/>
      <c r="C226" s="241" t="s">
        <v>366</v>
      </c>
      <c r="D226" s="228"/>
      <c r="E226" s="232"/>
      <c r="F226" s="236"/>
      <c r="G226" s="236"/>
      <c r="H226" s="235"/>
      <c r="I226" s="253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50"/>
      <c r="B227" s="225"/>
      <c r="C227" s="241" t="s">
        <v>364</v>
      </c>
      <c r="D227" s="228"/>
      <c r="E227" s="232">
        <v>9.0550999999999995</v>
      </c>
      <c r="F227" s="236"/>
      <c r="G227" s="236"/>
      <c r="H227" s="235"/>
      <c r="I227" s="253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50"/>
      <c r="B228" s="225"/>
      <c r="C228" s="241" t="s">
        <v>365</v>
      </c>
      <c r="D228" s="228"/>
      <c r="E228" s="232">
        <v>17.457000000000001</v>
      </c>
      <c r="F228" s="236"/>
      <c r="G228" s="236"/>
      <c r="H228" s="235"/>
      <c r="I228" s="253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50"/>
      <c r="B229" s="225"/>
      <c r="C229" s="242" t="s">
        <v>265</v>
      </c>
      <c r="D229" s="229"/>
      <c r="E229" s="233">
        <v>26.5121</v>
      </c>
      <c r="F229" s="236"/>
      <c r="G229" s="236"/>
      <c r="H229" s="235"/>
      <c r="I229" s="253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50"/>
      <c r="B230" s="344" t="s">
        <v>367</v>
      </c>
      <c r="C230" s="345"/>
      <c r="D230" s="346"/>
      <c r="E230" s="347"/>
      <c r="F230" s="348"/>
      <c r="G230" s="349"/>
      <c r="H230" s="235"/>
      <c r="I230" s="253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>
        <v>0</v>
      </c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50"/>
      <c r="B231" s="344" t="s">
        <v>368</v>
      </c>
      <c r="C231" s="345"/>
      <c r="D231" s="346"/>
      <c r="E231" s="347"/>
      <c r="F231" s="348"/>
      <c r="G231" s="349"/>
      <c r="H231" s="235"/>
      <c r="I231" s="253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140</v>
      </c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51">
        <v>43</v>
      </c>
      <c r="B232" s="224" t="s">
        <v>369</v>
      </c>
      <c r="C232" s="240" t="s">
        <v>370</v>
      </c>
      <c r="D232" s="227" t="s">
        <v>193</v>
      </c>
      <c r="E232" s="231">
        <v>0.26528000000000002</v>
      </c>
      <c r="F232" s="237"/>
      <c r="G232" s="236">
        <f>ROUND(E232*F232,2)</f>
        <v>0</v>
      </c>
      <c r="H232" s="235" t="s">
        <v>345</v>
      </c>
      <c r="I232" s="253" t="s">
        <v>146</v>
      </c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 t="s">
        <v>147</v>
      </c>
      <c r="AF232" s="211"/>
      <c r="AG232" s="211"/>
      <c r="AH232" s="211"/>
      <c r="AI232" s="211"/>
      <c r="AJ232" s="211"/>
      <c r="AK232" s="211"/>
      <c r="AL232" s="211"/>
      <c r="AM232" s="211">
        <v>21</v>
      </c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x14ac:dyDescent="0.2">
      <c r="A233" s="249" t="s">
        <v>136</v>
      </c>
      <c r="B233" s="223" t="s">
        <v>92</v>
      </c>
      <c r="C233" s="239" t="s">
        <v>93</v>
      </c>
      <c r="D233" s="226"/>
      <c r="E233" s="230"/>
      <c r="F233" s="360">
        <f>SUM(G234:G259)</f>
        <v>0</v>
      </c>
      <c r="G233" s="361"/>
      <c r="H233" s="234"/>
      <c r="I233" s="252"/>
      <c r="AE233" t="s">
        <v>137</v>
      </c>
    </row>
    <row r="234" spans="1:60" outlineLevel="1" x14ac:dyDescent="0.2">
      <c r="A234" s="250"/>
      <c r="B234" s="362" t="s">
        <v>371</v>
      </c>
      <c r="C234" s="363"/>
      <c r="D234" s="364"/>
      <c r="E234" s="365"/>
      <c r="F234" s="366"/>
      <c r="G234" s="367"/>
      <c r="H234" s="235"/>
      <c r="I234" s="253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>
        <v>0</v>
      </c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51">
        <v>44</v>
      </c>
      <c r="B235" s="224" t="s">
        <v>372</v>
      </c>
      <c r="C235" s="240" t="s">
        <v>373</v>
      </c>
      <c r="D235" s="227" t="s">
        <v>144</v>
      </c>
      <c r="E235" s="231">
        <v>3.9540999999999999</v>
      </c>
      <c r="F235" s="237"/>
      <c r="G235" s="236">
        <f>ROUND(E235*F235,2)</f>
        <v>0</v>
      </c>
      <c r="H235" s="235" t="s">
        <v>345</v>
      </c>
      <c r="I235" s="253" t="s">
        <v>146</v>
      </c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 t="s">
        <v>147</v>
      </c>
      <c r="AF235" s="211"/>
      <c r="AG235" s="211"/>
      <c r="AH235" s="211"/>
      <c r="AI235" s="211"/>
      <c r="AJ235" s="211"/>
      <c r="AK235" s="211"/>
      <c r="AL235" s="211"/>
      <c r="AM235" s="211">
        <v>21</v>
      </c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50"/>
      <c r="B236" s="225"/>
      <c r="C236" s="241" t="s">
        <v>243</v>
      </c>
      <c r="D236" s="228"/>
      <c r="E236" s="232"/>
      <c r="F236" s="236"/>
      <c r="G236" s="236"/>
      <c r="H236" s="235"/>
      <c r="I236" s="253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50"/>
      <c r="B237" s="225"/>
      <c r="C237" s="241" t="s">
        <v>374</v>
      </c>
      <c r="D237" s="228"/>
      <c r="E237" s="232">
        <v>2.9540999999999999</v>
      </c>
      <c r="F237" s="236"/>
      <c r="G237" s="236"/>
      <c r="H237" s="235"/>
      <c r="I237" s="253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50"/>
      <c r="B238" s="225"/>
      <c r="C238" s="241" t="s">
        <v>375</v>
      </c>
      <c r="D238" s="228"/>
      <c r="E238" s="232">
        <v>1</v>
      </c>
      <c r="F238" s="236"/>
      <c r="G238" s="236"/>
      <c r="H238" s="235"/>
      <c r="I238" s="253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50"/>
      <c r="B239" s="344" t="s">
        <v>376</v>
      </c>
      <c r="C239" s="345"/>
      <c r="D239" s="346"/>
      <c r="E239" s="347"/>
      <c r="F239" s="348"/>
      <c r="G239" s="349"/>
      <c r="H239" s="235"/>
      <c r="I239" s="253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>
        <v>0</v>
      </c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51">
        <v>45</v>
      </c>
      <c r="B240" s="224" t="s">
        <v>377</v>
      </c>
      <c r="C240" s="240" t="s">
        <v>378</v>
      </c>
      <c r="D240" s="227" t="s">
        <v>144</v>
      </c>
      <c r="E240" s="231">
        <v>7.9721000000000002</v>
      </c>
      <c r="F240" s="237"/>
      <c r="G240" s="236">
        <f>ROUND(E240*F240,2)</f>
        <v>0</v>
      </c>
      <c r="H240" s="235" t="s">
        <v>345</v>
      </c>
      <c r="I240" s="253" t="s">
        <v>146</v>
      </c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 t="s">
        <v>147</v>
      </c>
      <c r="AF240" s="211"/>
      <c r="AG240" s="211"/>
      <c r="AH240" s="211"/>
      <c r="AI240" s="211"/>
      <c r="AJ240" s="211"/>
      <c r="AK240" s="211"/>
      <c r="AL240" s="211"/>
      <c r="AM240" s="211">
        <v>21</v>
      </c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50"/>
      <c r="B241" s="225"/>
      <c r="C241" s="241" t="s">
        <v>243</v>
      </c>
      <c r="D241" s="228"/>
      <c r="E241" s="232"/>
      <c r="F241" s="236"/>
      <c r="G241" s="236"/>
      <c r="H241" s="235"/>
      <c r="I241" s="253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50"/>
      <c r="B242" s="225"/>
      <c r="C242" s="241" t="s">
        <v>379</v>
      </c>
      <c r="D242" s="228"/>
      <c r="E242" s="232">
        <v>5.0179999999999998</v>
      </c>
      <c r="F242" s="236"/>
      <c r="G242" s="236"/>
      <c r="H242" s="235"/>
      <c r="I242" s="253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50"/>
      <c r="B243" s="225"/>
      <c r="C243" s="242" t="s">
        <v>265</v>
      </c>
      <c r="D243" s="229"/>
      <c r="E243" s="233">
        <v>5.0179999999999998</v>
      </c>
      <c r="F243" s="236"/>
      <c r="G243" s="236"/>
      <c r="H243" s="235"/>
      <c r="I243" s="253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50"/>
      <c r="B244" s="225"/>
      <c r="C244" s="241" t="s">
        <v>374</v>
      </c>
      <c r="D244" s="228"/>
      <c r="E244" s="232">
        <v>2.9540999999999999</v>
      </c>
      <c r="F244" s="236"/>
      <c r="G244" s="236"/>
      <c r="H244" s="235"/>
      <c r="I244" s="253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50"/>
      <c r="B245" s="225"/>
      <c r="C245" s="242" t="s">
        <v>265</v>
      </c>
      <c r="D245" s="229"/>
      <c r="E245" s="233">
        <v>2.9540999999999999</v>
      </c>
      <c r="F245" s="236"/>
      <c r="G245" s="236"/>
      <c r="H245" s="235"/>
      <c r="I245" s="253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ht="22.5" outlineLevel="1" x14ac:dyDescent="0.2">
      <c r="A246" s="251">
        <v>46</v>
      </c>
      <c r="B246" s="224" t="s">
        <v>380</v>
      </c>
      <c r="C246" s="240" t="s">
        <v>381</v>
      </c>
      <c r="D246" s="227" t="s">
        <v>238</v>
      </c>
      <c r="E246" s="231">
        <v>1</v>
      </c>
      <c r="F246" s="237"/>
      <c r="G246" s="236">
        <f>ROUND(E246*F246,2)</f>
        <v>0</v>
      </c>
      <c r="H246" s="235"/>
      <c r="I246" s="253" t="s">
        <v>198</v>
      </c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 t="s">
        <v>199</v>
      </c>
      <c r="AF246" s="211"/>
      <c r="AG246" s="211"/>
      <c r="AH246" s="211"/>
      <c r="AI246" s="211"/>
      <c r="AJ246" s="211"/>
      <c r="AK246" s="211"/>
      <c r="AL246" s="211"/>
      <c r="AM246" s="211">
        <v>21</v>
      </c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50"/>
      <c r="B247" s="225"/>
      <c r="C247" s="241" t="s">
        <v>382</v>
      </c>
      <c r="D247" s="228"/>
      <c r="E247" s="232">
        <v>1</v>
      </c>
      <c r="F247" s="236"/>
      <c r="G247" s="236"/>
      <c r="H247" s="235"/>
      <c r="I247" s="253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51">
        <v>47</v>
      </c>
      <c r="B248" s="224" t="s">
        <v>383</v>
      </c>
      <c r="C248" s="240" t="s">
        <v>384</v>
      </c>
      <c r="D248" s="227" t="s">
        <v>144</v>
      </c>
      <c r="E248" s="231">
        <v>2.9540999999999999</v>
      </c>
      <c r="F248" s="237"/>
      <c r="G248" s="236">
        <f>ROUND(E248*F248,2)</f>
        <v>0</v>
      </c>
      <c r="H248" s="235"/>
      <c r="I248" s="253" t="s">
        <v>198</v>
      </c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 t="s">
        <v>199</v>
      </c>
      <c r="AF248" s="211"/>
      <c r="AG248" s="211"/>
      <c r="AH248" s="211"/>
      <c r="AI248" s="211"/>
      <c r="AJ248" s="211"/>
      <c r="AK248" s="211"/>
      <c r="AL248" s="211"/>
      <c r="AM248" s="211">
        <v>21</v>
      </c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50"/>
      <c r="B249" s="225"/>
      <c r="C249" s="241" t="s">
        <v>243</v>
      </c>
      <c r="D249" s="228"/>
      <c r="E249" s="232"/>
      <c r="F249" s="236"/>
      <c r="G249" s="236"/>
      <c r="H249" s="235"/>
      <c r="I249" s="253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50"/>
      <c r="B250" s="225"/>
      <c r="C250" s="241" t="s">
        <v>374</v>
      </c>
      <c r="D250" s="228"/>
      <c r="E250" s="232">
        <v>2.9540999999999999</v>
      </c>
      <c r="F250" s="236"/>
      <c r="G250" s="236"/>
      <c r="H250" s="235"/>
      <c r="I250" s="253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ht="22.5" outlineLevel="1" x14ac:dyDescent="0.2">
      <c r="A251" s="251">
        <v>48</v>
      </c>
      <c r="B251" s="224" t="s">
        <v>385</v>
      </c>
      <c r="C251" s="240" t="s">
        <v>386</v>
      </c>
      <c r="D251" s="227" t="s">
        <v>144</v>
      </c>
      <c r="E251" s="231">
        <v>4.5472200000000003</v>
      </c>
      <c r="F251" s="237"/>
      <c r="G251" s="236">
        <f>ROUND(E251*F251,2)</f>
        <v>0</v>
      </c>
      <c r="H251" s="235" t="s">
        <v>361</v>
      </c>
      <c r="I251" s="253" t="s">
        <v>146</v>
      </c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 t="s">
        <v>199</v>
      </c>
      <c r="AF251" s="211"/>
      <c r="AG251" s="211"/>
      <c r="AH251" s="211"/>
      <c r="AI251" s="211"/>
      <c r="AJ251" s="211"/>
      <c r="AK251" s="211"/>
      <c r="AL251" s="211"/>
      <c r="AM251" s="211">
        <v>21</v>
      </c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50"/>
      <c r="B252" s="225"/>
      <c r="C252" s="241" t="s">
        <v>362</v>
      </c>
      <c r="D252" s="228"/>
      <c r="E252" s="232"/>
      <c r="F252" s="236"/>
      <c r="G252" s="236"/>
      <c r="H252" s="235"/>
      <c r="I252" s="253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50"/>
      <c r="B253" s="225"/>
      <c r="C253" s="241" t="s">
        <v>387</v>
      </c>
      <c r="D253" s="228"/>
      <c r="E253" s="232">
        <v>4.5472200000000003</v>
      </c>
      <c r="F253" s="236"/>
      <c r="G253" s="236"/>
      <c r="H253" s="235"/>
      <c r="I253" s="253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ht="22.5" outlineLevel="1" x14ac:dyDescent="0.2">
      <c r="A254" s="251">
        <v>49</v>
      </c>
      <c r="B254" s="224" t="s">
        <v>388</v>
      </c>
      <c r="C254" s="240" t="s">
        <v>389</v>
      </c>
      <c r="D254" s="227" t="s">
        <v>144</v>
      </c>
      <c r="E254" s="231">
        <v>9.1679200000000005</v>
      </c>
      <c r="F254" s="237"/>
      <c r="G254" s="236">
        <f>ROUND(E254*F254,2)</f>
        <v>0</v>
      </c>
      <c r="H254" s="235" t="s">
        <v>361</v>
      </c>
      <c r="I254" s="253" t="s">
        <v>146</v>
      </c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 t="s">
        <v>199</v>
      </c>
      <c r="AF254" s="211"/>
      <c r="AG254" s="211"/>
      <c r="AH254" s="211"/>
      <c r="AI254" s="211"/>
      <c r="AJ254" s="211"/>
      <c r="AK254" s="211"/>
      <c r="AL254" s="211"/>
      <c r="AM254" s="211">
        <v>21</v>
      </c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50"/>
      <c r="B255" s="225"/>
      <c r="C255" s="241" t="s">
        <v>362</v>
      </c>
      <c r="D255" s="228"/>
      <c r="E255" s="232"/>
      <c r="F255" s="236"/>
      <c r="G255" s="236"/>
      <c r="H255" s="235"/>
      <c r="I255" s="253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50"/>
      <c r="B256" s="225"/>
      <c r="C256" s="241" t="s">
        <v>390</v>
      </c>
      <c r="D256" s="228"/>
      <c r="E256" s="232">
        <v>9.1679200000000005</v>
      </c>
      <c r="F256" s="236"/>
      <c r="G256" s="236"/>
      <c r="H256" s="235"/>
      <c r="I256" s="253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50"/>
      <c r="B257" s="344" t="s">
        <v>391</v>
      </c>
      <c r="C257" s="345"/>
      <c r="D257" s="346"/>
      <c r="E257" s="347"/>
      <c r="F257" s="348"/>
      <c r="G257" s="349"/>
      <c r="H257" s="235"/>
      <c r="I257" s="253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>
        <v>0</v>
      </c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50"/>
      <c r="B258" s="344" t="s">
        <v>392</v>
      </c>
      <c r="C258" s="345"/>
      <c r="D258" s="346"/>
      <c r="E258" s="347"/>
      <c r="F258" s="348"/>
      <c r="G258" s="349"/>
      <c r="H258" s="235"/>
      <c r="I258" s="253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 t="s">
        <v>140</v>
      </c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51">
        <v>50</v>
      </c>
      <c r="B259" s="224" t="s">
        <v>393</v>
      </c>
      <c r="C259" s="240" t="s">
        <v>394</v>
      </c>
      <c r="D259" s="227" t="s">
        <v>193</v>
      </c>
      <c r="E259" s="231">
        <v>5.5280000000000003E-2</v>
      </c>
      <c r="F259" s="237"/>
      <c r="G259" s="236">
        <f>ROUND(E259*F259,2)</f>
        <v>0</v>
      </c>
      <c r="H259" s="235" t="s">
        <v>345</v>
      </c>
      <c r="I259" s="253" t="s">
        <v>146</v>
      </c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 t="s">
        <v>147</v>
      </c>
      <c r="AF259" s="211"/>
      <c r="AG259" s="211"/>
      <c r="AH259" s="211"/>
      <c r="AI259" s="211"/>
      <c r="AJ259" s="211"/>
      <c r="AK259" s="211"/>
      <c r="AL259" s="211"/>
      <c r="AM259" s="211">
        <v>21</v>
      </c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x14ac:dyDescent="0.2">
      <c r="A260" s="249" t="s">
        <v>136</v>
      </c>
      <c r="B260" s="223" t="s">
        <v>94</v>
      </c>
      <c r="C260" s="239" t="s">
        <v>95</v>
      </c>
      <c r="D260" s="226"/>
      <c r="E260" s="230"/>
      <c r="F260" s="360">
        <f>SUM(G261:G278)</f>
        <v>0</v>
      </c>
      <c r="G260" s="361"/>
      <c r="H260" s="234"/>
      <c r="I260" s="252"/>
      <c r="AE260" t="s">
        <v>137</v>
      </c>
    </row>
    <row r="261" spans="1:60" outlineLevel="1" x14ac:dyDescent="0.2">
      <c r="A261" s="250"/>
      <c r="B261" s="362" t="s">
        <v>395</v>
      </c>
      <c r="C261" s="363"/>
      <c r="D261" s="364"/>
      <c r="E261" s="365"/>
      <c r="F261" s="366"/>
      <c r="G261" s="367"/>
      <c r="H261" s="235"/>
      <c r="I261" s="253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>
        <v>0</v>
      </c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51">
        <v>51</v>
      </c>
      <c r="B262" s="224" t="s">
        <v>396</v>
      </c>
      <c r="C262" s="240" t="s">
        <v>397</v>
      </c>
      <c r="D262" s="227" t="s">
        <v>144</v>
      </c>
      <c r="E262" s="231">
        <v>5.0179999999999998</v>
      </c>
      <c r="F262" s="237"/>
      <c r="G262" s="236">
        <f>ROUND(E262*F262,2)</f>
        <v>0</v>
      </c>
      <c r="H262" s="235" t="s">
        <v>398</v>
      </c>
      <c r="I262" s="253" t="s">
        <v>146</v>
      </c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 t="s">
        <v>147</v>
      </c>
      <c r="AF262" s="211"/>
      <c r="AG262" s="211"/>
      <c r="AH262" s="211"/>
      <c r="AI262" s="211"/>
      <c r="AJ262" s="211"/>
      <c r="AK262" s="211"/>
      <c r="AL262" s="211"/>
      <c r="AM262" s="211">
        <v>21</v>
      </c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50"/>
      <c r="B263" s="225"/>
      <c r="C263" s="241" t="s">
        <v>243</v>
      </c>
      <c r="D263" s="228"/>
      <c r="E263" s="232"/>
      <c r="F263" s="236"/>
      <c r="G263" s="236"/>
      <c r="H263" s="235"/>
      <c r="I263" s="253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50"/>
      <c r="B264" s="225"/>
      <c r="C264" s="241" t="s">
        <v>379</v>
      </c>
      <c r="D264" s="228"/>
      <c r="E264" s="232">
        <v>5.0179999999999998</v>
      </c>
      <c r="F264" s="236"/>
      <c r="G264" s="236"/>
      <c r="H264" s="235"/>
      <c r="I264" s="253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50"/>
      <c r="B265" s="344" t="s">
        <v>399</v>
      </c>
      <c r="C265" s="345"/>
      <c r="D265" s="346"/>
      <c r="E265" s="347"/>
      <c r="F265" s="348"/>
      <c r="G265" s="349"/>
      <c r="H265" s="235"/>
      <c r="I265" s="253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>
        <v>0</v>
      </c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51">
        <v>52</v>
      </c>
      <c r="B266" s="224" t="s">
        <v>400</v>
      </c>
      <c r="C266" s="240" t="s">
        <v>401</v>
      </c>
      <c r="D266" s="227" t="s">
        <v>144</v>
      </c>
      <c r="E266" s="231">
        <v>2.9540999999999999</v>
      </c>
      <c r="F266" s="237"/>
      <c r="G266" s="236">
        <f>ROUND(E266*F266,2)</f>
        <v>0</v>
      </c>
      <c r="H266" s="235" t="s">
        <v>398</v>
      </c>
      <c r="I266" s="253" t="s">
        <v>146</v>
      </c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 t="s">
        <v>147</v>
      </c>
      <c r="AF266" s="211"/>
      <c r="AG266" s="211"/>
      <c r="AH266" s="211"/>
      <c r="AI266" s="211"/>
      <c r="AJ266" s="211"/>
      <c r="AK266" s="211"/>
      <c r="AL266" s="211"/>
      <c r="AM266" s="211">
        <v>21</v>
      </c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50"/>
      <c r="B267" s="225"/>
      <c r="C267" s="241" t="s">
        <v>243</v>
      </c>
      <c r="D267" s="228"/>
      <c r="E267" s="232"/>
      <c r="F267" s="236"/>
      <c r="G267" s="236"/>
      <c r="H267" s="235"/>
      <c r="I267" s="253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50"/>
      <c r="B268" s="225"/>
      <c r="C268" s="241" t="s">
        <v>374</v>
      </c>
      <c r="D268" s="228"/>
      <c r="E268" s="232">
        <v>2.9540999999999999</v>
      </c>
      <c r="F268" s="236"/>
      <c r="G268" s="236"/>
      <c r="H268" s="235"/>
      <c r="I268" s="253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ht="22.5" outlineLevel="1" x14ac:dyDescent="0.2">
      <c r="A269" s="251">
        <v>53</v>
      </c>
      <c r="B269" s="224" t="s">
        <v>402</v>
      </c>
      <c r="C269" s="240" t="s">
        <v>403</v>
      </c>
      <c r="D269" s="227" t="s">
        <v>158</v>
      </c>
      <c r="E269" s="231">
        <v>0.12407</v>
      </c>
      <c r="F269" s="237"/>
      <c r="G269" s="236">
        <f>ROUND(E269*F269,2)</f>
        <v>0</v>
      </c>
      <c r="H269" s="235" t="s">
        <v>361</v>
      </c>
      <c r="I269" s="253" t="s">
        <v>146</v>
      </c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 t="s">
        <v>199</v>
      </c>
      <c r="AF269" s="211"/>
      <c r="AG269" s="211"/>
      <c r="AH269" s="211"/>
      <c r="AI269" s="211"/>
      <c r="AJ269" s="211"/>
      <c r="AK269" s="211"/>
      <c r="AL269" s="211"/>
      <c r="AM269" s="211">
        <v>21</v>
      </c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50"/>
      <c r="B270" s="225"/>
      <c r="C270" s="241" t="s">
        <v>243</v>
      </c>
      <c r="D270" s="228"/>
      <c r="E270" s="232"/>
      <c r="F270" s="236"/>
      <c r="G270" s="236"/>
      <c r="H270" s="235"/>
      <c r="I270" s="253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50"/>
      <c r="B271" s="225"/>
      <c r="C271" s="241" t="s">
        <v>404</v>
      </c>
      <c r="D271" s="228"/>
      <c r="E271" s="232"/>
      <c r="F271" s="236"/>
      <c r="G271" s="236"/>
      <c r="H271" s="235"/>
      <c r="I271" s="253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50"/>
      <c r="B272" s="225"/>
      <c r="C272" s="241" t="s">
        <v>405</v>
      </c>
      <c r="D272" s="228"/>
      <c r="E272" s="232">
        <v>0.12407</v>
      </c>
      <c r="F272" s="236"/>
      <c r="G272" s="236"/>
      <c r="H272" s="235"/>
      <c r="I272" s="253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ht="22.5" outlineLevel="1" x14ac:dyDescent="0.2">
      <c r="A273" s="251">
        <v>54</v>
      </c>
      <c r="B273" s="224" t="s">
        <v>406</v>
      </c>
      <c r="C273" s="240" t="s">
        <v>407</v>
      </c>
      <c r="D273" s="227" t="s">
        <v>144</v>
      </c>
      <c r="E273" s="231">
        <v>5.2689000000000004</v>
      </c>
      <c r="F273" s="237"/>
      <c r="G273" s="236">
        <f>ROUND(E273*F273,2)</f>
        <v>0</v>
      </c>
      <c r="H273" s="235" t="s">
        <v>361</v>
      </c>
      <c r="I273" s="253" t="s">
        <v>146</v>
      </c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 t="s">
        <v>199</v>
      </c>
      <c r="AF273" s="211"/>
      <c r="AG273" s="211"/>
      <c r="AH273" s="211"/>
      <c r="AI273" s="211"/>
      <c r="AJ273" s="211"/>
      <c r="AK273" s="211"/>
      <c r="AL273" s="211"/>
      <c r="AM273" s="211">
        <v>21</v>
      </c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50"/>
      <c r="B274" s="225"/>
      <c r="C274" s="241" t="s">
        <v>404</v>
      </c>
      <c r="D274" s="228"/>
      <c r="E274" s="232"/>
      <c r="F274" s="236"/>
      <c r="G274" s="236"/>
      <c r="H274" s="235"/>
      <c r="I274" s="253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50"/>
      <c r="B275" s="225"/>
      <c r="C275" s="241" t="s">
        <v>408</v>
      </c>
      <c r="D275" s="228"/>
      <c r="E275" s="232">
        <v>5.2689000000000004</v>
      </c>
      <c r="F275" s="236"/>
      <c r="G275" s="236"/>
      <c r="H275" s="235"/>
      <c r="I275" s="253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50"/>
      <c r="B276" s="344" t="s">
        <v>409</v>
      </c>
      <c r="C276" s="345"/>
      <c r="D276" s="346"/>
      <c r="E276" s="347"/>
      <c r="F276" s="348"/>
      <c r="G276" s="349"/>
      <c r="H276" s="235"/>
      <c r="I276" s="253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>
        <v>0</v>
      </c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50"/>
      <c r="B277" s="344" t="s">
        <v>392</v>
      </c>
      <c r="C277" s="345"/>
      <c r="D277" s="346"/>
      <c r="E277" s="347"/>
      <c r="F277" s="348"/>
      <c r="G277" s="349"/>
      <c r="H277" s="235"/>
      <c r="I277" s="253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 t="s">
        <v>140</v>
      </c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51">
        <v>55</v>
      </c>
      <c r="B278" s="224" t="s">
        <v>410</v>
      </c>
      <c r="C278" s="240" t="s">
        <v>411</v>
      </c>
      <c r="D278" s="227" t="s">
        <v>193</v>
      </c>
      <c r="E278" s="231">
        <v>2.4709999999999999E-2</v>
      </c>
      <c r="F278" s="237"/>
      <c r="G278" s="236">
        <f>ROUND(E278*F278,2)</f>
        <v>0</v>
      </c>
      <c r="H278" s="235" t="s">
        <v>398</v>
      </c>
      <c r="I278" s="253" t="s">
        <v>146</v>
      </c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 t="s">
        <v>147</v>
      </c>
      <c r="AF278" s="211"/>
      <c r="AG278" s="211"/>
      <c r="AH278" s="211"/>
      <c r="AI278" s="211"/>
      <c r="AJ278" s="211"/>
      <c r="AK278" s="211"/>
      <c r="AL278" s="211"/>
      <c r="AM278" s="211">
        <v>21</v>
      </c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x14ac:dyDescent="0.2">
      <c r="A279" s="249" t="s">
        <v>136</v>
      </c>
      <c r="B279" s="223" t="s">
        <v>96</v>
      </c>
      <c r="C279" s="239" t="s">
        <v>97</v>
      </c>
      <c r="D279" s="226"/>
      <c r="E279" s="230"/>
      <c r="F279" s="360">
        <f>SUM(G280:G283)</f>
        <v>0</v>
      </c>
      <c r="G279" s="361"/>
      <c r="H279" s="234"/>
      <c r="I279" s="252"/>
      <c r="AE279" t="s">
        <v>137</v>
      </c>
    </row>
    <row r="280" spans="1:60" ht="22.5" outlineLevel="1" x14ac:dyDescent="0.2">
      <c r="A280" s="251">
        <v>56</v>
      </c>
      <c r="B280" s="224" t="s">
        <v>412</v>
      </c>
      <c r="C280" s="240" t="s">
        <v>413</v>
      </c>
      <c r="D280" s="227" t="s">
        <v>238</v>
      </c>
      <c r="E280" s="231">
        <v>1</v>
      </c>
      <c r="F280" s="237"/>
      <c r="G280" s="236">
        <f>ROUND(E280*F280,2)</f>
        <v>0</v>
      </c>
      <c r="H280" s="235"/>
      <c r="I280" s="253" t="s">
        <v>198</v>
      </c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 t="s">
        <v>199</v>
      </c>
      <c r="AF280" s="211"/>
      <c r="AG280" s="211"/>
      <c r="AH280" s="211"/>
      <c r="AI280" s="211"/>
      <c r="AJ280" s="211"/>
      <c r="AK280" s="211"/>
      <c r="AL280" s="211"/>
      <c r="AM280" s="211">
        <v>21</v>
      </c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50"/>
      <c r="B281" s="225"/>
      <c r="C281" s="350" t="s">
        <v>414</v>
      </c>
      <c r="D281" s="351"/>
      <c r="E281" s="352"/>
      <c r="F281" s="353"/>
      <c r="G281" s="354"/>
      <c r="H281" s="235"/>
      <c r="I281" s="253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6" t="str">
        <f>C281</f>
        <v>Položka obsahuje veškeré nutné náklady vč. stavebních přípomocí, přesunů hmot, likvidace odpadů a pod.</v>
      </c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51">
        <v>57</v>
      </c>
      <c r="B282" s="224" t="s">
        <v>415</v>
      </c>
      <c r="C282" s="240" t="s">
        <v>416</v>
      </c>
      <c r="D282" s="227" t="s">
        <v>238</v>
      </c>
      <c r="E282" s="231">
        <v>1</v>
      </c>
      <c r="F282" s="237"/>
      <c r="G282" s="236">
        <f>ROUND(E282*F282,2)</f>
        <v>0</v>
      </c>
      <c r="H282" s="235"/>
      <c r="I282" s="253" t="s">
        <v>198</v>
      </c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 t="s">
        <v>199</v>
      </c>
      <c r="AF282" s="211"/>
      <c r="AG282" s="211"/>
      <c r="AH282" s="211"/>
      <c r="AI282" s="211"/>
      <c r="AJ282" s="211"/>
      <c r="AK282" s="211"/>
      <c r="AL282" s="211"/>
      <c r="AM282" s="211">
        <v>21</v>
      </c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50"/>
      <c r="B283" s="225"/>
      <c r="C283" s="350" t="s">
        <v>417</v>
      </c>
      <c r="D283" s="351"/>
      <c r="E283" s="352"/>
      <c r="F283" s="353"/>
      <c r="G283" s="354"/>
      <c r="H283" s="235"/>
      <c r="I283" s="253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6" t="str">
        <f>C283</f>
        <v>SDK příčka, 1ks dveře 2L, vč. zárubně a kování, zakrývání, výmalba, úklid, sutě, přesun hmot, provedení detailů atd.</v>
      </c>
      <c r="BB283" s="211"/>
      <c r="BC283" s="211"/>
      <c r="BD283" s="211"/>
      <c r="BE283" s="211"/>
      <c r="BF283" s="211"/>
      <c r="BG283" s="211"/>
      <c r="BH283" s="211"/>
    </row>
    <row r="284" spans="1:60" x14ac:dyDescent="0.2">
      <c r="A284" s="249" t="s">
        <v>136</v>
      </c>
      <c r="B284" s="223" t="s">
        <v>98</v>
      </c>
      <c r="C284" s="239" t="s">
        <v>99</v>
      </c>
      <c r="D284" s="226"/>
      <c r="E284" s="230"/>
      <c r="F284" s="360">
        <f>SUM(G285:G295)</f>
        <v>0</v>
      </c>
      <c r="G284" s="361"/>
      <c r="H284" s="234"/>
      <c r="I284" s="252"/>
      <c r="AE284" t="s">
        <v>137</v>
      </c>
    </row>
    <row r="285" spans="1:60" outlineLevel="1" x14ac:dyDescent="0.2">
      <c r="A285" s="250"/>
      <c r="B285" s="362" t="s">
        <v>418</v>
      </c>
      <c r="C285" s="363"/>
      <c r="D285" s="364"/>
      <c r="E285" s="365"/>
      <c r="F285" s="366"/>
      <c r="G285" s="367"/>
      <c r="H285" s="235"/>
      <c r="I285" s="253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>
        <v>0</v>
      </c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50"/>
      <c r="B286" s="344" t="s">
        <v>419</v>
      </c>
      <c r="C286" s="345"/>
      <c r="D286" s="346"/>
      <c r="E286" s="347"/>
      <c r="F286" s="348"/>
      <c r="G286" s="349"/>
      <c r="H286" s="235"/>
      <c r="I286" s="253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 t="s">
        <v>140</v>
      </c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51">
        <v>58</v>
      </c>
      <c r="B287" s="224" t="s">
        <v>420</v>
      </c>
      <c r="C287" s="240" t="s">
        <v>421</v>
      </c>
      <c r="D287" s="227" t="s">
        <v>144</v>
      </c>
      <c r="E287" s="231">
        <v>5.0179999999999998</v>
      </c>
      <c r="F287" s="237"/>
      <c r="G287" s="236">
        <f>ROUND(E287*F287,2)</f>
        <v>0</v>
      </c>
      <c r="H287" s="235" t="s">
        <v>422</v>
      </c>
      <c r="I287" s="253" t="s">
        <v>146</v>
      </c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 t="s">
        <v>147</v>
      </c>
      <c r="AF287" s="211"/>
      <c r="AG287" s="211"/>
      <c r="AH287" s="211"/>
      <c r="AI287" s="211"/>
      <c r="AJ287" s="211"/>
      <c r="AK287" s="211"/>
      <c r="AL287" s="211"/>
      <c r="AM287" s="211">
        <v>21</v>
      </c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50"/>
      <c r="B288" s="225"/>
      <c r="C288" s="241" t="s">
        <v>243</v>
      </c>
      <c r="D288" s="228"/>
      <c r="E288" s="232"/>
      <c r="F288" s="236"/>
      <c r="G288" s="236"/>
      <c r="H288" s="235"/>
      <c r="I288" s="253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50"/>
      <c r="B289" s="225"/>
      <c r="C289" s="241" t="s">
        <v>379</v>
      </c>
      <c r="D289" s="228"/>
      <c r="E289" s="232">
        <v>5.0179999999999998</v>
      </c>
      <c r="F289" s="236"/>
      <c r="G289" s="236"/>
      <c r="H289" s="235"/>
      <c r="I289" s="253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ht="22.5" outlineLevel="1" x14ac:dyDescent="0.2">
      <c r="A290" s="251">
        <v>59</v>
      </c>
      <c r="B290" s="224" t="s">
        <v>423</v>
      </c>
      <c r="C290" s="240" t="s">
        <v>424</v>
      </c>
      <c r="D290" s="227" t="s">
        <v>144</v>
      </c>
      <c r="E290" s="231">
        <v>5.5198</v>
      </c>
      <c r="F290" s="237"/>
      <c r="G290" s="236">
        <f>ROUND(E290*F290,2)</f>
        <v>0</v>
      </c>
      <c r="H290" s="235" t="s">
        <v>361</v>
      </c>
      <c r="I290" s="253" t="s">
        <v>146</v>
      </c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 t="s">
        <v>199</v>
      </c>
      <c r="AF290" s="211"/>
      <c r="AG290" s="211"/>
      <c r="AH290" s="211"/>
      <c r="AI290" s="211"/>
      <c r="AJ290" s="211"/>
      <c r="AK290" s="211"/>
      <c r="AL290" s="211"/>
      <c r="AM290" s="211">
        <v>21</v>
      </c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50"/>
      <c r="B291" s="225"/>
      <c r="C291" s="241" t="s">
        <v>425</v>
      </c>
      <c r="D291" s="228"/>
      <c r="E291" s="232"/>
      <c r="F291" s="236"/>
      <c r="G291" s="236"/>
      <c r="H291" s="235"/>
      <c r="I291" s="253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50"/>
      <c r="B292" s="225"/>
      <c r="C292" s="241" t="s">
        <v>426</v>
      </c>
      <c r="D292" s="228"/>
      <c r="E292" s="232">
        <v>5.5198</v>
      </c>
      <c r="F292" s="236"/>
      <c r="G292" s="236"/>
      <c r="H292" s="235"/>
      <c r="I292" s="253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50"/>
      <c r="B293" s="344" t="s">
        <v>427</v>
      </c>
      <c r="C293" s="345"/>
      <c r="D293" s="346"/>
      <c r="E293" s="347"/>
      <c r="F293" s="348"/>
      <c r="G293" s="349"/>
      <c r="H293" s="235"/>
      <c r="I293" s="253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>
        <v>0</v>
      </c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50"/>
      <c r="B294" s="344" t="s">
        <v>392</v>
      </c>
      <c r="C294" s="345"/>
      <c r="D294" s="346"/>
      <c r="E294" s="347"/>
      <c r="F294" s="348"/>
      <c r="G294" s="349"/>
      <c r="H294" s="235"/>
      <c r="I294" s="253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 t="s">
        <v>140</v>
      </c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51">
        <v>60</v>
      </c>
      <c r="B295" s="224" t="s">
        <v>428</v>
      </c>
      <c r="C295" s="240" t="s">
        <v>411</v>
      </c>
      <c r="D295" s="227" t="s">
        <v>193</v>
      </c>
      <c r="E295" s="231">
        <v>7.7130000000000004E-2</v>
      </c>
      <c r="F295" s="237"/>
      <c r="G295" s="236">
        <f>ROUND(E295*F295,2)</f>
        <v>0</v>
      </c>
      <c r="H295" s="235" t="s">
        <v>429</v>
      </c>
      <c r="I295" s="253" t="s">
        <v>146</v>
      </c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 t="s">
        <v>147</v>
      </c>
      <c r="AF295" s="211"/>
      <c r="AG295" s="211"/>
      <c r="AH295" s="211"/>
      <c r="AI295" s="211"/>
      <c r="AJ295" s="211"/>
      <c r="AK295" s="211"/>
      <c r="AL295" s="211"/>
      <c r="AM295" s="211">
        <v>21</v>
      </c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x14ac:dyDescent="0.2">
      <c r="A296" s="249" t="s">
        <v>136</v>
      </c>
      <c r="B296" s="223" t="s">
        <v>100</v>
      </c>
      <c r="C296" s="239" t="s">
        <v>101</v>
      </c>
      <c r="D296" s="226"/>
      <c r="E296" s="230"/>
      <c r="F296" s="360">
        <f>SUM(G297:G318)</f>
        <v>0</v>
      </c>
      <c r="G296" s="361"/>
      <c r="H296" s="234"/>
      <c r="I296" s="252"/>
      <c r="AE296" t="s">
        <v>137</v>
      </c>
    </row>
    <row r="297" spans="1:60" outlineLevel="1" x14ac:dyDescent="0.2">
      <c r="A297" s="250"/>
      <c r="B297" s="362" t="s">
        <v>430</v>
      </c>
      <c r="C297" s="363"/>
      <c r="D297" s="364"/>
      <c r="E297" s="365"/>
      <c r="F297" s="366"/>
      <c r="G297" s="367"/>
      <c r="H297" s="235"/>
      <c r="I297" s="253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>
        <v>0</v>
      </c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50"/>
      <c r="B298" s="344" t="s">
        <v>431</v>
      </c>
      <c r="C298" s="345"/>
      <c r="D298" s="346"/>
      <c r="E298" s="347"/>
      <c r="F298" s="348"/>
      <c r="G298" s="349"/>
      <c r="H298" s="235"/>
      <c r="I298" s="253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>
        <v>1</v>
      </c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ht="22.5" outlineLevel="1" x14ac:dyDescent="0.2">
      <c r="A299" s="251">
        <v>61</v>
      </c>
      <c r="B299" s="224" t="s">
        <v>432</v>
      </c>
      <c r="C299" s="240" t="s">
        <v>433</v>
      </c>
      <c r="D299" s="227" t="s">
        <v>144</v>
      </c>
      <c r="E299" s="231">
        <v>5.0179999999999998</v>
      </c>
      <c r="F299" s="237"/>
      <c r="G299" s="236">
        <f>ROUND(E299*F299,2)</f>
        <v>0</v>
      </c>
      <c r="H299" s="235" t="s">
        <v>434</v>
      </c>
      <c r="I299" s="253" t="s">
        <v>146</v>
      </c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 t="s">
        <v>147</v>
      </c>
      <c r="AF299" s="211"/>
      <c r="AG299" s="211"/>
      <c r="AH299" s="211"/>
      <c r="AI299" s="211"/>
      <c r="AJ299" s="211"/>
      <c r="AK299" s="211"/>
      <c r="AL299" s="211"/>
      <c r="AM299" s="211">
        <v>21</v>
      </c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50"/>
      <c r="B300" s="225"/>
      <c r="C300" s="350" t="s">
        <v>435</v>
      </c>
      <c r="D300" s="351"/>
      <c r="E300" s="352"/>
      <c r="F300" s="353"/>
      <c r="G300" s="354"/>
      <c r="H300" s="235"/>
      <c r="I300" s="253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6" t="str">
        <f>C300</f>
        <v>včetně spojovacích prostředků.</v>
      </c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50"/>
      <c r="B301" s="225"/>
      <c r="C301" s="241" t="s">
        <v>243</v>
      </c>
      <c r="D301" s="228"/>
      <c r="E301" s="232"/>
      <c r="F301" s="236"/>
      <c r="G301" s="236"/>
      <c r="H301" s="235"/>
      <c r="I301" s="253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50"/>
      <c r="B302" s="225"/>
      <c r="C302" s="241" t="s">
        <v>379</v>
      </c>
      <c r="D302" s="228"/>
      <c r="E302" s="232">
        <v>5.0179999999999998</v>
      </c>
      <c r="F302" s="236"/>
      <c r="G302" s="236"/>
      <c r="H302" s="235"/>
      <c r="I302" s="253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50"/>
      <c r="B303" s="344" t="s">
        <v>430</v>
      </c>
      <c r="C303" s="345"/>
      <c r="D303" s="346"/>
      <c r="E303" s="347"/>
      <c r="F303" s="348"/>
      <c r="G303" s="349"/>
      <c r="H303" s="235"/>
      <c r="I303" s="253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>
        <v>0</v>
      </c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50"/>
      <c r="B304" s="344" t="s">
        <v>436</v>
      </c>
      <c r="C304" s="345"/>
      <c r="D304" s="346"/>
      <c r="E304" s="347"/>
      <c r="F304" s="348"/>
      <c r="G304" s="349"/>
      <c r="H304" s="235"/>
      <c r="I304" s="253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>
        <v>1</v>
      </c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ht="22.5" outlineLevel="1" x14ac:dyDescent="0.2">
      <c r="A305" s="251">
        <v>62</v>
      </c>
      <c r="B305" s="224" t="s">
        <v>437</v>
      </c>
      <c r="C305" s="240" t="s">
        <v>438</v>
      </c>
      <c r="D305" s="227" t="s">
        <v>312</v>
      </c>
      <c r="E305" s="231">
        <v>6.0739999999999998</v>
      </c>
      <c r="F305" s="237"/>
      <c r="G305" s="236">
        <f>ROUND(E305*F305,2)</f>
        <v>0</v>
      </c>
      <c r="H305" s="235" t="s">
        <v>434</v>
      </c>
      <c r="I305" s="253" t="s">
        <v>146</v>
      </c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 t="s">
        <v>147</v>
      </c>
      <c r="AF305" s="211"/>
      <c r="AG305" s="211"/>
      <c r="AH305" s="211"/>
      <c r="AI305" s="211"/>
      <c r="AJ305" s="211"/>
      <c r="AK305" s="211"/>
      <c r="AL305" s="211"/>
      <c r="AM305" s="211">
        <v>21</v>
      </c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50"/>
      <c r="B306" s="225"/>
      <c r="C306" s="350" t="s">
        <v>439</v>
      </c>
      <c r="D306" s="351"/>
      <c r="E306" s="352"/>
      <c r="F306" s="353"/>
      <c r="G306" s="354"/>
      <c r="H306" s="235"/>
      <c r="I306" s="253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6" t="str">
        <f>C306</f>
        <v>včetně háků, čela, spojky a kotlíku.</v>
      </c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50"/>
      <c r="B307" s="225"/>
      <c r="C307" s="241" t="s">
        <v>440</v>
      </c>
      <c r="D307" s="228"/>
      <c r="E307" s="232"/>
      <c r="F307" s="236"/>
      <c r="G307" s="236"/>
      <c r="H307" s="235"/>
      <c r="I307" s="253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50"/>
      <c r="B308" s="225"/>
      <c r="C308" s="241" t="s">
        <v>441</v>
      </c>
      <c r="D308" s="228"/>
      <c r="E308" s="232">
        <v>6.0739999999999998</v>
      </c>
      <c r="F308" s="236"/>
      <c r="G308" s="236"/>
      <c r="H308" s="235"/>
      <c r="I308" s="253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51">
        <v>63</v>
      </c>
      <c r="B309" s="224" t="s">
        <v>442</v>
      </c>
      <c r="C309" s="240" t="s">
        <v>443</v>
      </c>
      <c r="D309" s="227" t="s">
        <v>312</v>
      </c>
      <c r="E309" s="231">
        <v>8.42</v>
      </c>
      <c r="F309" s="237"/>
      <c r="G309" s="236">
        <f>ROUND(E309*F309,2)</f>
        <v>0</v>
      </c>
      <c r="H309" s="235"/>
      <c r="I309" s="253" t="s">
        <v>198</v>
      </c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 t="s">
        <v>199</v>
      </c>
      <c r="AF309" s="211"/>
      <c r="AG309" s="211"/>
      <c r="AH309" s="211"/>
      <c r="AI309" s="211"/>
      <c r="AJ309" s="211"/>
      <c r="AK309" s="211"/>
      <c r="AL309" s="211"/>
      <c r="AM309" s="211">
        <v>21</v>
      </c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50"/>
      <c r="B310" s="225"/>
      <c r="C310" s="350" t="s">
        <v>444</v>
      </c>
      <c r="D310" s="351"/>
      <c r="E310" s="352"/>
      <c r="F310" s="353"/>
      <c r="G310" s="354"/>
      <c r="H310" s="235"/>
      <c r="I310" s="253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6" t="str">
        <f>C310</f>
        <v>včetně spojovacích prostředků a zednické výpomoci.</v>
      </c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50"/>
      <c r="B311" s="225"/>
      <c r="C311" s="241" t="s">
        <v>243</v>
      </c>
      <c r="D311" s="228"/>
      <c r="E311" s="232"/>
      <c r="F311" s="236"/>
      <c r="G311" s="236"/>
      <c r="H311" s="235"/>
      <c r="I311" s="253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50"/>
      <c r="B312" s="225"/>
      <c r="C312" s="241" t="s">
        <v>445</v>
      </c>
      <c r="D312" s="228"/>
      <c r="E312" s="232">
        <v>8.42</v>
      </c>
      <c r="F312" s="236"/>
      <c r="G312" s="236"/>
      <c r="H312" s="235"/>
      <c r="I312" s="253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51">
        <v>64</v>
      </c>
      <c r="B313" s="224" t="s">
        <v>446</v>
      </c>
      <c r="C313" s="240" t="s">
        <v>447</v>
      </c>
      <c r="D313" s="227" t="s">
        <v>312</v>
      </c>
      <c r="E313" s="231">
        <v>3</v>
      </c>
      <c r="F313" s="237"/>
      <c r="G313" s="236">
        <f>ROUND(E313*F313,2)</f>
        <v>0</v>
      </c>
      <c r="H313" s="235"/>
      <c r="I313" s="253" t="s">
        <v>198</v>
      </c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 t="s">
        <v>199</v>
      </c>
      <c r="AF313" s="211"/>
      <c r="AG313" s="211"/>
      <c r="AH313" s="211"/>
      <c r="AI313" s="211"/>
      <c r="AJ313" s="211"/>
      <c r="AK313" s="211"/>
      <c r="AL313" s="211"/>
      <c r="AM313" s="211">
        <v>21</v>
      </c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50"/>
      <c r="B314" s="225"/>
      <c r="C314" s="350" t="s">
        <v>448</v>
      </c>
      <c r="D314" s="351"/>
      <c r="E314" s="352"/>
      <c r="F314" s="353"/>
      <c r="G314" s="354"/>
      <c r="H314" s="235"/>
      <c r="I314" s="253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6" t="str">
        <f>C314</f>
        <v>včetně kolena, objímky, mezikusu, spojovacího materiálu a zednické výpomoci.</v>
      </c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51">
        <v>65</v>
      </c>
      <c r="B315" s="224" t="s">
        <v>449</v>
      </c>
      <c r="C315" s="240" t="s">
        <v>450</v>
      </c>
      <c r="D315" s="227" t="s">
        <v>238</v>
      </c>
      <c r="E315" s="231">
        <v>1</v>
      </c>
      <c r="F315" s="237"/>
      <c r="G315" s="236">
        <f>ROUND(E315*F315,2)</f>
        <v>0</v>
      </c>
      <c r="H315" s="235"/>
      <c r="I315" s="253" t="s">
        <v>198</v>
      </c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 t="s">
        <v>199</v>
      </c>
      <c r="AF315" s="211"/>
      <c r="AG315" s="211"/>
      <c r="AH315" s="211"/>
      <c r="AI315" s="211"/>
      <c r="AJ315" s="211"/>
      <c r="AK315" s="211"/>
      <c r="AL315" s="211"/>
      <c r="AM315" s="211">
        <v>21</v>
      </c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50"/>
      <c r="B316" s="344" t="s">
        <v>451</v>
      </c>
      <c r="C316" s="345"/>
      <c r="D316" s="346"/>
      <c r="E316" s="347"/>
      <c r="F316" s="348"/>
      <c r="G316" s="349"/>
      <c r="H316" s="235"/>
      <c r="I316" s="253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>
        <v>0</v>
      </c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50"/>
      <c r="B317" s="344" t="s">
        <v>392</v>
      </c>
      <c r="C317" s="345"/>
      <c r="D317" s="346"/>
      <c r="E317" s="347"/>
      <c r="F317" s="348"/>
      <c r="G317" s="349"/>
      <c r="H317" s="235"/>
      <c r="I317" s="253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 t="s">
        <v>140</v>
      </c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51">
        <v>66</v>
      </c>
      <c r="B318" s="224" t="s">
        <v>452</v>
      </c>
      <c r="C318" s="240" t="s">
        <v>411</v>
      </c>
      <c r="D318" s="227" t="s">
        <v>193</v>
      </c>
      <c r="E318" s="231">
        <v>7.1069999999999994E-2</v>
      </c>
      <c r="F318" s="237"/>
      <c r="G318" s="236">
        <f>ROUND(E318*F318,2)</f>
        <v>0</v>
      </c>
      <c r="H318" s="235" t="s">
        <v>434</v>
      </c>
      <c r="I318" s="253" t="s">
        <v>146</v>
      </c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 t="s">
        <v>147</v>
      </c>
      <c r="AF318" s="211"/>
      <c r="AG318" s="211"/>
      <c r="AH318" s="211"/>
      <c r="AI318" s="211"/>
      <c r="AJ318" s="211"/>
      <c r="AK318" s="211"/>
      <c r="AL318" s="211"/>
      <c r="AM318" s="211">
        <v>21</v>
      </c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x14ac:dyDescent="0.2">
      <c r="A319" s="249" t="s">
        <v>136</v>
      </c>
      <c r="B319" s="223" t="s">
        <v>102</v>
      </c>
      <c r="C319" s="239" t="s">
        <v>103</v>
      </c>
      <c r="D319" s="226"/>
      <c r="E319" s="230"/>
      <c r="F319" s="360">
        <f>SUM(G320:G328)</f>
        <v>0</v>
      </c>
      <c r="G319" s="361"/>
      <c r="H319" s="234"/>
      <c r="I319" s="252"/>
      <c r="AE319" t="s">
        <v>137</v>
      </c>
    </row>
    <row r="320" spans="1:60" ht="22.5" outlineLevel="1" x14ac:dyDescent="0.2">
      <c r="A320" s="251">
        <v>67</v>
      </c>
      <c r="B320" s="224" t="s">
        <v>453</v>
      </c>
      <c r="C320" s="240" t="s">
        <v>454</v>
      </c>
      <c r="D320" s="227" t="s">
        <v>144</v>
      </c>
      <c r="E320" s="231">
        <v>22.792000000000002</v>
      </c>
      <c r="F320" s="237"/>
      <c r="G320" s="236">
        <f>ROUND(E320*F320,2)</f>
        <v>0</v>
      </c>
      <c r="H320" s="235"/>
      <c r="I320" s="253" t="s">
        <v>198</v>
      </c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 t="s">
        <v>199</v>
      </c>
      <c r="AF320" s="211"/>
      <c r="AG320" s="211"/>
      <c r="AH320" s="211"/>
      <c r="AI320" s="211"/>
      <c r="AJ320" s="211"/>
      <c r="AK320" s="211"/>
      <c r="AL320" s="211"/>
      <c r="AM320" s="211">
        <v>21</v>
      </c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50"/>
      <c r="B321" s="225"/>
      <c r="C321" s="350" t="s">
        <v>455</v>
      </c>
      <c r="D321" s="351"/>
      <c r="E321" s="352"/>
      <c r="F321" s="353"/>
      <c r="G321" s="354"/>
      <c r="H321" s="235"/>
      <c r="I321" s="253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6" t="str">
        <f>C321</f>
        <v>Podkladový rošt, obklad deskami, dodávka materiálu.</v>
      </c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50"/>
      <c r="B322" s="225"/>
      <c r="C322" s="241" t="s">
        <v>456</v>
      </c>
      <c r="D322" s="228"/>
      <c r="E322" s="232"/>
      <c r="F322" s="236"/>
      <c r="G322" s="236"/>
      <c r="H322" s="235"/>
      <c r="I322" s="253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50"/>
      <c r="B323" s="225"/>
      <c r="C323" s="241" t="s">
        <v>457</v>
      </c>
      <c r="D323" s="228"/>
      <c r="E323" s="232">
        <v>22.792000000000002</v>
      </c>
      <c r="F323" s="236"/>
      <c r="G323" s="236"/>
      <c r="H323" s="235"/>
      <c r="I323" s="253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22.5" outlineLevel="1" x14ac:dyDescent="0.2">
      <c r="A324" s="251">
        <v>68</v>
      </c>
      <c r="B324" s="224" t="s">
        <v>458</v>
      </c>
      <c r="C324" s="240" t="s">
        <v>459</v>
      </c>
      <c r="D324" s="227" t="s">
        <v>144</v>
      </c>
      <c r="E324" s="231">
        <v>8.218</v>
      </c>
      <c r="F324" s="237"/>
      <c r="G324" s="236">
        <f>ROUND(E324*F324,2)</f>
        <v>0</v>
      </c>
      <c r="H324" s="235"/>
      <c r="I324" s="253" t="s">
        <v>198</v>
      </c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 t="s">
        <v>199</v>
      </c>
      <c r="AF324" s="211"/>
      <c r="AG324" s="211"/>
      <c r="AH324" s="211"/>
      <c r="AI324" s="211"/>
      <c r="AJ324" s="211"/>
      <c r="AK324" s="211"/>
      <c r="AL324" s="211"/>
      <c r="AM324" s="211">
        <v>21</v>
      </c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50"/>
      <c r="B325" s="225"/>
      <c r="C325" s="350" t="s">
        <v>455</v>
      </c>
      <c r="D325" s="351"/>
      <c r="E325" s="352"/>
      <c r="F325" s="353"/>
      <c r="G325" s="354"/>
      <c r="H325" s="235"/>
      <c r="I325" s="253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6" t="str">
        <f>C325</f>
        <v>Podkladový rošt, obklad deskami, dodávka materiálu.</v>
      </c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50"/>
      <c r="B326" s="225"/>
      <c r="C326" s="241" t="s">
        <v>243</v>
      </c>
      <c r="D326" s="228"/>
      <c r="E326" s="232"/>
      <c r="F326" s="236"/>
      <c r="G326" s="236"/>
      <c r="H326" s="235"/>
      <c r="I326" s="253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50"/>
      <c r="B327" s="225"/>
      <c r="C327" s="241" t="s">
        <v>460</v>
      </c>
      <c r="D327" s="228"/>
      <c r="E327" s="232">
        <v>3.2</v>
      </c>
      <c r="F327" s="236"/>
      <c r="G327" s="236"/>
      <c r="H327" s="235"/>
      <c r="I327" s="253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50"/>
      <c r="B328" s="225"/>
      <c r="C328" s="241" t="s">
        <v>379</v>
      </c>
      <c r="D328" s="228"/>
      <c r="E328" s="232">
        <v>5.0179999999999998</v>
      </c>
      <c r="F328" s="236"/>
      <c r="G328" s="236"/>
      <c r="H328" s="235"/>
      <c r="I328" s="253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x14ac:dyDescent="0.2">
      <c r="A329" s="249" t="s">
        <v>136</v>
      </c>
      <c r="B329" s="223" t="s">
        <v>104</v>
      </c>
      <c r="C329" s="239" t="s">
        <v>105</v>
      </c>
      <c r="D329" s="226"/>
      <c r="E329" s="230"/>
      <c r="F329" s="360">
        <f>SUM(G330:G425)</f>
        <v>0</v>
      </c>
      <c r="G329" s="361"/>
      <c r="H329" s="234"/>
      <c r="I329" s="252"/>
      <c r="AE329" t="s">
        <v>137</v>
      </c>
    </row>
    <row r="330" spans="1:60" outlineLevel="1" x14ac:dyDescent="0.2">
      <c r="A330" s="250"/>
      <c r="B330" s="362" t="s">
        <v>461</v>
      </c>
      <c r="C330" s="363"/>
      <c r="D330" s="364"/>
      <c r="E330" s="365"/>
      <c r="F330" s="366"/>
      <c r="G330" s="367"/>
      <c r="H330" s="235"/>
      <c r="I330" s="253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>
        <v>0</v>
      </c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51">
        <v>69</v>
      </c>
      <c r="B331" s="224" t="s">
        <v>462</v>
      </c>
      <c r="C331" s="240" t="s">
        <v>463</v>
      </c>
      <c r="D331" s="227" t="s">
        <v>464</v>
      </c>
      <c r="E331" s="231">
        <v>111.3128</v>
      </c>
      <c r="F331" s="237"/>
      <c r="G331" s="236">
        <f>ROUND(E331*F331,2)</f>
        <v>0</v>
      </c>
      <c r="H331" s="235" t="s">
        <v>465</v>
      </c>
      <c r="I331" s="253" t="s">
        <v>146</v>
      </c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 t="s">
        <v>147</v>
      </c>
      <c r="AF331" s="211"/>
      <c r="AG331" s="211"/>
      <c r="AH331" s="211"/>
      <c r="AI331" s="211"/>
      <c r="AJ331" s="211"/>
      <c r="AK331" s="211"/>
      <c r="AL331" s="211"/>
      <c r="AM331" s="211">
        <v>21</v>
      </c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50"/>
      <c r="B332" s="225"/>
      <c r="C332" s="241" t="s">
        <v>466</v>
      </c>
      <c r="D332" s="228"/>
      <c r="E332" s="232"/>
      <c r="F332" s="236"/>
      <c r="G332" s="236"/>
      <c r="H332" s="235"/>
      <c r="I332" s="253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50"/>
      <c r="B333" s="225"/>
      <c r="C333" s="241" t="s">
        <v>467</v>
      </c>
      <c r="D333" s="228"/>
      <c r="E333" s="232"/>
      <c r="F333" s="236"/>
      <c r="G333" s="236"/>
      <c r="H333" s="235"/>
      <c r="I333" s="253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50"/>
      <c r="B334" s="225"/>
      <c r="C334" s="241" t="s">
        <v>468</v>
      </c>
      <c r="D334" s="228"/>
      <c r="E334" s="232">
        <v>35.952800000000003</v>
      </c>
      <c r="F334" s="236"/>
      <c r="G334" s="236"/>
      <c r="H334" s="235"/>
      <c r="I334" s="253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50"/>
      <c r="B335" s="225"/>
      <c r="C335" s="241" t="s">
        <v>469</v>
      </c>
      <c r="D335" s="228"/>
      <c r="E335" s="232">
        <v>1.6</v>
      </c>
      <c r="F335" s="236"/>
      <c r="G335" s="236"/>
      <c r="H335" s="235"/>
      <c r="I335" s="253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50"/>
      <c r="B336" s="225"/>
      <c r="C336" s="241" t="s">
        <v>470</v>
      </c>
      <c r="D336" s="228"/>
      <c r="E336" s="232"/>
      <c r="F336" s="236"/>
      <c r="G336" s="236"/>
      <c r="H336" s="235"/>
      <c r="I336" s="253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50"/>
      <c r="B337" s="225"/>
      <c r="C337" s="241" t="s">
        <v>471</v>
      </c>
      <c r="D337" s="228"/>
      <c r="E337" s="232">
        <v>40.32</v>
      </c>
      <c r="F337" s="236"/>
      <c r="G337" s="236"/>
      <c r="H337" s="235"/>
      <c r="I337" s="253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50"/>
      <c r="B338" s="225"/>
      <c r="C338" s="241" t="s">
        <v>469</v>
      </c>
      <c r="D338" s="228"/>
      <c r="E338" s="232">
        <v>1.6</v>
      </c>
      <c r="F338" s="236"/>
      <c r="G338" s="236"/>
      <c r="H338" s="235"/>
      <c r="I338" s="253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50"/>
      <c r="B339" s="225"/>
      <c r="C339" s="241" t="s">
        <v>472</v>
      </c>
      <c r="D339" s="228"/>
      <c r="E339" s="232"/>
      <c r="F339" s="236"/>
      <c r="G339" s="236"/>
      <c r="H339" s="235"/>
      <c r="I339" s="253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50"/>
      <c r="B340" s="225"/>
      <c r="C340" s="241" t="s">
        <v>473</v>
      </c>
      <c r="D340" s="228"/>
      <c r="E340" s="232">
        <v>30.24</v>
      </c>
      <c r="F340" s="236"/>
      <c r="G340" s="236"/>
      <c r="H340" s="235"/>
      <c r="I340" s="253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50"/>
      <c r="B341" s="225"/>
      <c r="C341" s="241" t="s">
        <v>469</v>
      </c>
      <c r="D341" s="228"/>
      <c r="E341" s="232">
        <v>1.6</v>
      </c>
      <c r="F341" s="236"/>
      <c r="G341" s="236"/>
      <c r="H341" s="235"/>
      <c r="I341" s="253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51">
        <v>70</v>
      </c>
      <c r="B342" s="224" t="s">
        <v>474</v>
      </c>
      <c r="C342" s="240" t="s">
        <v>475</v>
      </c>
      <c r="D342" s="227" t="s">
        <v>464</v>
      </c>
      <c r="E342" s="231">
        <v>1767.086</v>
      </c>
      <c r="F342" s="237"/>
      <c r="G342" s="236">
        <f>ROUND(E342*F342,2)</f>
        <v>0</v>
      </c>
      <c r="H342" s="235" t="s">
        <v>465</v>
      </c>
      <c r="I342" s="253" t="s">
        <v>146</v>
      </c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 t="s">
        <v>147</v>
      </c>
      <c r="AF342" s="211"/>
      <c r="AG342" s="211"/>
      <c r="AH342" s="211"/>
      <c r="AI342" s="211"/>
      <c r="AJ342" s="211"/>
      <c r="AK342" s="211"/>
      <c r="AL342" s="211"/>
      <c r="AM342" s="211">
        <v>21</v>
      </c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50"/>
      <c r="B343" s="225"/>
      <c r="C343" s="241" t="s">
        <v>476</v>
      </c>
      <c r="D343" s="228"/>
      <c r="E343" s="232"/>
      <c r="F343" s="236"/>
      <c r="G343" s="236"/>
      <c r="H343" s="235"/>
      <c r="I343" s="253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50"/>
      <c r="B344" s="225"/>
      <c r="C344" s="241" t="s">
        <v>477</v>
      </c>
      <c r="D344" s="228"/>
      <c r="E344" s="232"/>
      <c r="F344" s="236"/>
      <c r="G344" s="236"/>
      <c r="H344" s="235"/>
      <c r="I344" s="253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50"/>
      <c r="B345" s="225"/>
      <c r="C345" s="241" t="s">
        <v>478</v>
      </c>
      <c r="D345" s="228"/>
      <c r="E345" s="232">
        <v>87</v>
      </c>
      <c r="F345" s="236"/>
      <c r="G345" s="236"/>
      <c r="H345" s="235"/>
      <c r="I345" s="253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50"/>
      <c r="B346" s="225"/>
      <c r="C346" s="241" t="s">
        <v>479</v>
      </c>
      <c r="D346" s="228"/>
      <c r="E346" s="232">
        <v>92.3</v>
      </c>
      <c r="F346" s="236"/>
      <c r="G346" s="236"/>
      <c r="H346" s="235"/>
      <c r="I346" s="253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50"/>
      <c r="B347" s="225"/>
      <c r="C347" s="241" t="s">
        <v>480</v>
      </c>
      <c r="D347" s="228"/>
      <c r="E347" s="232">
        <v>1368</v>
      </c>
      <c r="F347" s="236"/>
      <c r="G347" s="236"/>
      <c r="H347" s="235"/>
      <c r="I347" s="253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50"/>
      <c r="B348" s="225"/>
      <c r="C348" s="241" t="s">
        <v>481</v>
      </c>
      <c r="D348" s="228"/>
      <c r="E348" s="232">
        <v>95.2</v>
      </c>
      <c r="F348" s="236"/>
      <c r="G348" s="236"/>
      <c r="H348" s="235"/>
      <c r="I348" s="253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50"/>
      <c r="B349" s="225"/>
      <c r="C349" s="242" t="s">
        <v>265</v>
      </c>
      <c r="D349" s="229"/>
      <c r="E349" s="233">
        <v>1642.5</v>
      </c>
      <c r="F349" s="236"/>
      <c r="G349" s="236"/>
      <c r="H349" s="235"/>
      <c r="I349" s="253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50"/>
      <c r="B350" s="225"/>
      <c r="C350" s="241" t="s">
        <v>482</v>
      </c>
      <c r="D350" s="228"/>
      <c r="E350" s="232"/>
      <c r="F350" s="236"/>
      <c r="G350" s="236"/>
      <c r="H350" s="235"/>
      <c r="I350" s="253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50"/>
      <c r="B351" s="225"/>
      <c r="C351" s="241" t="s">
        <v>483</v>
      </c>
      <c r="D351" s="228"/>
      <c r="E351" s="232"/>
      <c r="F351" s="236"/>
      <c r="G351" s="236"/>
      <c r="H351" s="235"/>
      <c r="I351" s="253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50"/>
      <c r="B352" s="225"/>
      <c r="C352" s="241" t="s">
        <v>484</v>
      </c>
      <c r="D352" s="228"/>
      <c r="E352" s="232">
        <v>92.4</v>
      </c>
      <c r="F352" s="236"/>
      <c r="G352" s="236"/>
      <c r="H352" s="235"/>
      <c r="I352" s="253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50"/>
      <c r="B353" s="225"/>
      <c r="C353" s="241" t="s">
        <v>485</v>
      </c>
      <c r="D353" s="228"/>
      <c r="E353" s="232">
        <v>4.71</v>
      </c>
      <c r="F353" s="236"/>
      <c r="G353" s="236"/>
      <c r="H353" s="235"/>
      <c r="I353" s="253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50"/>
      <c r="B354" s="225"/>
      <c r="C354" s="241" t="s">
        <v>486</v>
      </c>
      <c r="D354" s="228"/>
      <c r="E354" s="232">
        <v>27.475999999999999</v>
      </c>
      <c r="F354" s="236"/>
      <c r="G354" s="236"/>
      <c r="H354" s="235"/>
      <c r="I354" s="253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50"/>
      <c r="B355" s="225"/>
      <c r="C355" s="242" t="s">
        <v>265</v>
      </c>
      <c r="D355" s="229"/>
      <c r="E355" s="233">
        <v>124.586</v>
      </c>
      <c r="F355" s="236"/>
      <c r="G355" s="236"/>
      <c r="H355" s="235"/>
      <c r="I355" s="253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51">
        <v>71</v>
      </c>
      <c r="B356" s="224" t="s">
        <v>487</v>
      </c>
      <c r="C356" s="240" t="s">
        <v>488</v>
      </c>
      <c r="D356" s="227" t="s">
        <v>238</v>
      </c>
      <c r="E356" s="231">
        <v>1</v>
      </c>
      <c r="F356" s="237"/>
      <c r="G356" s="236">
        <f>ROUND(E356*F356,2)</f>
        <v>0</v>
      </c>
      <c r="H356" s="235"/>
      <c r="I356" s="253" t="s">
        <v>198</v>
      </c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 t="s">
        <v>199</v>
      </c>
      <c r="AF356" s="211"/>
      <c r="AG356" s="211"/>
      <c r="AH356" s="211"/>
      <c r="AI356" s="211"/>
      <c r="AJ356" s="211"/>
      <c r="AK356" s="211"/>
      <c r="AL356" s="211"/>
      <c r="AM356" s="211">
        <v>21</v>
      </c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50"/>
      <c r="B357" s="225"/>
      <c r="C357" s="241" t="s">
        <v>489</v>
      </c>
      <c r="D357" s="228"/>
      <c r="E357" s="232">
        <v>1</v>
      </c>
      <c r="F357" s="236"/>
      <c r="G357" s="236"/>
      <c r="H357" s="235"/>
      <c r="I357" s="253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51">
        <v>72</v>
      </c>
      <c r="B358" s="224" t="s">
        <v>490</v>
      </c>
      <c r="C358" s="240" t="s">
        <v>491</v>
      </c>
      <c r="D358" s="227" t="s">
        <v>238</v>
      </c>
      <c r="E358" s="231">
        <v>1</v>
      </c>
      <c r="F358" s="237"/>
      <c r="G358" s="236">
        <f>ROUND(E358*F358,2)</f>
        <v>0</v>
      </c>
      <c r="H358" s="235"/>
      <c r="I358" s="253" t="s">
        <v>198</v>
      </c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 t="s">
        <v>199</v>
      </c>
      <c r="AF358" s="211"/>
      <c r="AG358" s="211"/>
      <c r="AH358" s="211"/>
      <c r="AI358" s="211"/>
      <c r="AJ358" s="211"/>
      <c r="AK358" s="211"/>
      <c r="AL358" s="211"/>
      <c r="AM358" s="211">
        <v>21</v>
      </c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51">
        <v>73</v>
      </c>
      <c r="B359" s="224" t="s">
        <v>492</v>
      </c>
      <c r="C359" s="240" t="s">
        <v>493</v>
      </c>
      <c r="D359" s="227" t="s">
        <v>144</v>
      </c>
      <c r="E359" s="231">
        <v>2.9540999999999999</v>
      </c>
      <c r="F359" s="237"/>
      <c r="G359" s="236">
        <f>ROUND(E359*F359,2)</f>
        <v>0</v>
      </c>
      <c r="H359" s="235"/>
      <c r="I359" s="253" t="s">
        <v>198</v>
      </c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 t="s">
        <v>199</v>
      </c>
      <c r="AF359" s="211"/>
      <c r="AG359" s="211"/>
      <c r="AH359" s="211"/>
      <c r="AI359" s="211"/>
      <c r="AJ359" s="211"/>
      <c r="AK359" s="211"/>
      <c r="AL359" s="211"/>
      <c r="AM359" s="211">
        <v>21</v>
      </c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50"/>
      <c r="B360" s="225"/>
      <c r="C360" s="241" t="s">
        <v>243</v>
      </c>
      <c r="D360" s="228"/>
      <c r="E360" s="232"/>
      <c r="F360" s="236"/>
      <c r="G360" s="236"/>
      <c r="H360" s="235"/>
      <c r="I360" s="253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50"/>
      <c r="B361" s="225"/>
      <c r="C361" s="241" t="s">
        <v>374</v>
      </c>
      <c r="D361" s="228"/>
      <c r="E361" s="232">
        <v>2.9540999999999999</v>
      </c>
      <c r="F361" s="236"/>
      <c r="G361" s="236"/>
      <c r="H361" s="235"/>
      <c r="I361" s="253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ht="22.5" outlineLevel="1" x14ac:dyDescent="0.2">
      <c r="A362" s="251">
        <v>74</v>
      </c>
      <c r="B362" s="224" t="s">
        <v>494</v>
      </c>
      <c r="C362" s="240" t="s">
        <v>495</v>
      </c>
      <c r="D362" s="227" t="s">
        <v>312</v>
      </c>
      <c r="E362" s="231">
        <v>10</v>
      </c>
      <c r="F362" s="237"/>
      <c r="G362" s="236">
        <f>ROUND(E362*F362,2)</f>
        <v>0</v>
      </c>
      <c r="H362" s="235"/>
      <c r="I362" s="253" t="s">
        <v>198</v>
      </c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 t="s">
        <v>199</v>
      </c>
      <c r="AF362" s="211"/>
      <c r="AG362" s="211"/>
      <c r="AH362" s="211"/>
      <c r="AI362" s="211"/>
      <c r="AJ362" s="211"/>
      <c r="AK362" s="211"/>
      <c r="AL362" s="211"/>
      <c r="AM362" s="211">
        <v>21</v>
      </c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51">
        <v>75</v>
      </c>
      <c r="B363" s="224" t="s">
        <v>496</v>
      </c>
      <c r="C363" s="240" t="s">
        <v>497</v>
      </c>
      <c r="D363" s="227" t="s">
        <v>498</v>
      </c>
      <c r="E363" s="231">
        <v>24</v>
      </c>
      <c r="F363" s="237"/>
      <c r="G363" s="236">
        <f>ROUND(E363*F363,2)</f>
        <v>0</v>
      </c>
      <c r="H363" s="235"/>
      <c r="I363" s="253" t="s">
        <v>198</v>
      </c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 t="s">
        <v>199</v>
      </c>
      <c r="AF363" s="211"/>
      <c r="AG363" s="211"/>
      <c r="AH363" s="211"/>
      <c r="AI363" s="211"/>
      <c r="AJ363" s="211"/>
      <c r="AK363" s="211"/>
      <c r="AL363" s="211"/>
      <c r="AM363" s="211">
        <v>21</v>
      </c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50"/>
      <c r="B364" s="225"/>
      <c r="C364" s="241" t="s">
        <v>466</v>
      </c>
      <c r="D364" s="228"/>
      <c r="E364" s="232"/>
      <c r="F364" s="236"/>
      <c r="G364" s="236"/>
      <c r="H364" s="235"/>
      <c r="I364" s="253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50"/>
      <c r="B365" s="225"/>
      <c r="C365" s="241" t="s">
        <v>499</v>
      </c>
      <c r="D365" s="228"/>
      <c r="E365" s="232">
        <v>8</v>
      </c>
      <c r="F365" s="236"/>
      <c r="G365" s="236"/>
      <c r="H365" s="235"/>
      <c r="I365" s="253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50"/>
      <c r="B366" s="225"/>
      <c r="C366" s="241" t="s">
        <v>500</v>
      </c>
      <c r="D366" s="228"/>
      <c r="E366" s="232">
        <v>8</v>
      </c>
      <c r="F366" s="236"/>
      <c r="G366" s="236"/>
      <c r="H366" s="235"/>
      <c r="I366" s="253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50"/>
      <c r="B367" s="225"/>
      <c r="C367" s="241" t="s">
        <v>501</v>
      </c>
      <c r="D367" s="228"/>
      <c r="E367" s="232">
        <v>8</v>
      </c>
      <c r="F367" s="236"/>
      <c r="G367" s="236"/>
      <c r="H367" s="235"/>
      <c r="I367" s="253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51">
        <v>76</v>
      </c>
      <c r="B368" s="224" t="s">
        <v>502</v>
      </c>
      <c r="C368" s="240" t="s">
        <v>503</v>
      </c>
      <c r="D368" s="227" t="s">
        <v>498</v>
      </c>
      <c r="E368" s="231">
        <v>40</v>
      </c>
      <c r="F368" s="237"/>
      <c r="G368" s="236">
        <f>ROUND(E368*F368,2)</f>
        <v>0</v>
      </c>
      <c r="H368" s="235"/>
      <c r="I368" s="253" t="s">
        <v>198</v>
      </c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 t="s">
        <v>199</v>
      </c>
      <c r="AF368" s="211"/>
      <c r="AG368" s="211"/>
      <c r="AH368" s="211"/>
      <c r="AI368" s="211"/>
      <c r="AJ368" s="211"/>
      <c r="AK368" s="211"/>
      <c r="AL368" s="211"/>
      <c r="AM368" s="211">
        <v>21</v>
      </c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50"/>
      <c r="B369" s="225"/>
      <c r="C369" s="241" t="s">
        <v>476</v>
      </c>
      <c r="D369" s="228"/>
      <c r="E369" s="232"/>
      <c r="F369" s="236"/>
      <c r="G369" s="236"/>
      <c r="H369" s="235"/>
      <c r="I369" s="253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50"/>
      <c r="B370" s="225"/>
      <c r="C370" s="241" t="s">
        <v>504</v>
      </c>
      <c r="D370" s="228"/>
      <c r="E370" s="232">
        <v>24</v>
      </c>
      <c r="F370" s="236"/>
      <c r="G370" s="236"/>
      <c r="H370" s="235"/>
      <c r="I370" s="253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50"/>
      <c r="B371" s="225"/>
      <c r="C371" s="241" t="s">
        <v>482</v>
      </c>
      <c r="D371" s="228"/>
      <c r="E371" s="232"/>
      <c r="F371" s="236"/>
      <c r="G371" s="236"/>
      <c r="H371" s="235"/>
      <c r="I371" s="253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50"/>
      <c r="B372" s="225"/>
      <c r="C372" s="241" t="s">
        <v>505</v>
      </c>
      <c r="D372" s="228"/>
      <c r="E372" s="232">
        <v>16</v>
      </c>
      <c r="F372" s="236"/>
      <c r="G372" s="236"/>
      <c r="H372" s="235"/>
      <c r="I372" s="253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ht="22.5" outlineLevel="1" x14ac:dyDescent="0.2">
      <c r="A373" s="251">
        <v>77</v>
      </c>
      <c r="B373" s="224" t="s">
        <v>506</v>
      </c>
      <c r="C373" s="240" t="s">
        <v>507</v>
      </c>
      <c r="D373" s="227" t="s">
        <v>144</v>
      </c>
      <c r="E373" s="231">
        <v>79.798000000000002</v>
      </c>
      <c r="F373" s="237"/>
      <c r="G373" s="236">
        <f>ROUND(E373*F373,2)</f>
        <v>0</v>
      </c>
      <c r="H373" s="235"/>
      <c r="I373" s="253" t="s">
        <v>198</v>
      </c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 t="s">
        <v>199</v>
      </c>
      <c r="AF373" s="211"/>
      <c r="AG373" s="211"/>
      <c r="AH373" s="211"/>
      <c r="AI373" s="211"/>
      <c r="AJ373" s="211"/>
      <c r="AK373" s="211"/>
      <c r="AL373" s="211"/>
      <c r="AM373" s="211">
        <v>21</v>
      </c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ht="22.5" outlineLevel="1" x14ac:dyDescent="0.2">
      <c r="A374" s="250"/>
      <c r="B374" s="225"/>
      <c r="C374" s="350" t="s">
        <v>508</v>
      </c>
      <c r="D374" s="351"/>
      <c r="E374" s="352"/>
      <c r="F374" s="353"/>
      <c r="G374" s="354"/>
      <c r="H374" s="235"/>
      <c r="I374" s="253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6" t="str">
        <f>C374</f>
        <v>Kompletní provedení vč. všech detailů, systémových prvků, statiky. Lešení je uvedeno samostatnou položkou. V rámci ceny položky dodavatel zpracuje dílenskou prováděcí dokumentaci.</v>
      </c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50"/>
      <c r="B375" s="225"/>
      <c r="C375" s="241" t="s">
        <v>456</v>
      </c>
      <c r="D375" s="228"/>
      <c r="E375" s="232"/>
      <c r="F375" s="236"/>
      <c r="G375" s="236"/>
      <c r="H375" s="235"/>
      <c r="I375" s="253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50"/>
      <c r="B376" s="225"/>
      <c r="C376" s="241" t="s">
        <v>509</v>
      </c>
      <c r="D376" s="228"/>
      <c r="E376" s="232">
        <v>83.397999999999996</v>
      </c>
      <c r="F376" s="236"/>
      <c r="G376" s="236"/>
      <c r="H376" s="235"/>
      <c r="I376" s="253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50"/>
      <c r="B377" s="225"/>
      <c r="C377" s="241" t="s">
        <v>510</v>
      </c>
      <c r="D377" s="228"/>
      <c r="E377" s="232">
        <v>-3.6</v>
      </c>
      <c r="F377" s="236"/>
      <c r="G377" s="236"/>
      <c r="H377" s="235"/>
      <c r="I377" s="253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ht="22.5" outlineLevel="1" x14ac:dyDescent="0.2">
      <c r="A378" s="251">
        <v>78</v>
      </c>
      <c r="B378" s="224" t="s">
        <v>511</v>
      </c>
      <c r="C378" s="240" t="s">
        <v>512</v>
      </c>
      <c r="D378" s="227" t="s">
        <v>498</v>
      </c>
      <c r="E378" s="231">
        <v>1</v>
      </c>
      <c r="F378" s="237"/>
      <c r="G378" s="236">
        <f>ROUND(E378*F378,2)</f>
        <v>0</v>
      </c>
      <c r="H378" s="235"/>
      <c r="I378" s="253" t="s">
        <v>198</v>
      </c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 t="s">
        <v>199</v>
      </c>
      <c r="AF378" s="211"/>
      <c r="AG378" s="211"/>
      <c r="AH378" s="211"/>
      <c r="AI378" s="211"/>
      <c r="AJ378" s="211"/>
      <c r="AK378" s="211"/>
      <c r="AL378" s="211"/>
      <c r="AM378" s="211">
        <v>21</v>
      </c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50"/>
      <c r="B379" s="225"/>
      <c r="C379" s="350" t="s">
        <v>513</v>
      </c>
      <c r="D379" s="351"/>
      <c r="E379" s="352"/>
      <c r="F379" s="353"/>
      <c r="G379" s="354"/>
      <c r="H379" s="235"/>
      <c r="I379" s="253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6" t="str">
        <f>C379</f>
        <v>agregovaná položka, kompletní provedení vč. zárubně, kování, povrchové úpravy a provedení všech detailů.</v>
      </c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50"/>
      <c r="B380" s="225"/>
      <c r="C380" s="241" t="s">
        <v>514</v>
      </c>
      <c r="D380" s="228"/>
      <c r="E380" s="232">
        <v>1</v>
      </c>
      <c r="F380" s="236"/>
      <c r="G380" s="236"/>
      <c r="H380" s="235"/>
      <c r="I380" s="253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51">
        <v>79</v>
      </c>
      <c r="B381" s="224" t="s">
        <v>515</v>
      </c>
      <c r="C381" s="240" t="s">
        <v>516</v>
      </c>
      <c r="D381" s="227" t="s">
        <v>193</v>
      </c>
      <c r="E381" s="231">
        <v>4.7099999999999998E-3</v>
      </c>
      <c r="F381" s="237"/>
      <c r="G381" s="236">
        <f>ROUND(E381*F381,2)</f>
        <v>0</v>
      </c>
      <c r="H381" s="235"/>
      <c r="I381" s="253" t="s">
        <v>198</v>
      </c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 t="s">
        <v>199</v>
      </c>
      <c r="AF381" s="211"/>
      <c r="AG381" s="211"/>
      <c r="AH381" s="211"/>
      <c r="AI381" s="211"/>
      <c r="AJ381" s="211"/>
      <c r="AK381" s="211"/>
      <c r="AL381" s="211"/>
      <c r="AM381" s="211">
        <v>21</v>
      </c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50"/>
      <c r="B382" s="225"/>
      <c r="C382" s="241" t="s">
        <v>517</v>
      </c>
      <c r="D382" s="228"/>
      <c r="E382" s="232">
        <v>4.7099999999999998E-3</v>
      </c>
      <c r="F382" s="236"/>
      <c r="G382" s="236"/>
      <c r="H382" s="235"/>
      <c r="I382" s="253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51">
        <v>80</v>
      </c>
      <c r="B383" s="224" t="s">
        <v>518</v>
      </c>
      <c r="C383" s="240" t="s">
        <v>519</v>
      </c>
      <c r="D383" s="227" t="s">
        <v>193</v>
      </c>
      <c r="E383" s="231">
        <v>0.11088000000000001</v>
      </c>
      <c r="F383" s="237"/>
      <c r="G383" s="236">
        <f>ROUND(E383*F383,2)</f>
        <v>0</v>
      </c>
      <c r="H383" s="235" t="s">
        <v>361</v>
      </c>
      <c r="I383" s="253" t="s">
        <v>146</v>
      </c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 t="s">
        <v>199</v>
      </c>
      <c r="AF383" s="211"/>
      <c r="AG383" s="211"/>
      <c r="AH383" s="211"/>
      <c r="AI383" s="211"/>
      <c r="AJ383" s="211"/>
      <c r="AK383" s="211"/>
      <c r="AL383" s="211"/>
      <c r="AM383" s="211">
        <v>21</v>
      </c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50"/>
      <c r="B384" s="225"/>
      <c r="C384" s="241" t="s">
        <v>482</v>
      </c>
      <c r="D384" s="228"/>
      <c r="E384" s="232"/>
      <c r="F384" s="236"/>
      <c r="G384" s="236"/>
      <c r="H384" s="235"/>
      <c r="I384" s="253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50"/>
      <c r="B385" s="225"/>
      <c r="C385" s="241" t="s">
        <v>483</v>
      </c>
      <c r="D385" s="228"/>
      <c r="E385" s="232"/>
      <c r="F385" s="236"/>
      <c r="G385" s="236"/>
      <c r="H385" s="235"/>
      <c r="I385" s="253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50"/>
      <c r="B386" s="225"/>
      <c r="C386" s="241" t="s">
        <v>520</v>
      </c>
      <c r="D386" s="228"/>
      <c r="E386" s="232">
        <v>0.11088000000000001</v>
      </c>
      <c r="F386" s="236"/>
      <c r="G386" s="236"/>
      <c r="H386" s="235"/>
      <c r="I386" s="253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51">
        <v>81</v>
      </c>
      <c r="B387" s="224" t="s">
        <v>521</v>
      </c>
      <c r="C387" s="240" t="s">
        <v>522</v>
      </c>
      <c r="D387" s="227" t="s">
        <v>193</v>
      </c>
      <c r="E387" s="231">
        <v>0.12781000000000001</v>
      </c>
      <c r="F387" s="237"/>
      <c r="G387" s="236">
        <f>ROUND(E387*F387,2)</f>
        <v>0</v>
      </c>
      <c r="H387" s="235" t="s">
        <v>361</v>
      </c>
      <c r="I387" s="253" t="s">
        <v>146</v>
      </c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 t="s">
        <v>199</v>
      </c>
      <c r="AF387" s="211"/>
      <c r="AG387" s="211"/>
      <c r="AH387" s="211"/>
      <c r="AI387" s="211"/>
      <c r="AJ387" s="211"/>
      <c r="AK387" s="211"/>
      <c r="AL387" s="211"/>
      <c r="AM387" s="211">
        <v>21</v>
      </c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50"/>
      <c r="B388" s="225"/>
      <c r="C388" s="241" t="s">
        <v>466</v>
      </c>
      <c r="D388" s="228"/>
      <c r="E388" s="232"/>
      <c r="F388" s="236"/>
      <c r="G388" s="236"/>
      <c r="H388" s="235"/>
      <c r="I388" s="253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50"/>
      <c r="B389" s="225"/>
      <c r="C389" s="241" t="s">
        <v>467</v>
      </c>
      <c r="D389" s="228"/>
      <c r="E389" s="232"/>
      <c r="F389" s="236"/>
      <c r="G389" s="236"/>
      <c r="H389" s="235"/>
      <c r="I389" s="253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50"/>
      <c r="B390" s="225"/>
      <c r="C390" s="241" t="s">
        <v>523</v>
      </c>
      <c r="D390" s="228"/>
      <c r="E390" s="232">
        <v>4.3139999999999998E-2</v>
      </c>
      <c r="F390" s="236"/>
      <c r="G390" s="236"/>
      <c r="H390" s="235"/>
      <c r="I390" s="253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50"/>
      <c r="B391" s="225"/>
      <c r="C391" s="241" t="s">
        <v>470</v>
      </c>
      <c r="D391" s="228"/>
      <c r="E391" s="232"/>
      <c r="F391" s="236"/>
      <c r="G391" s="236"/>
      <c r="H391" s="235"/>
      <c r="I391" s="253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50"/>
      <c r="B392" s="225"/>
      <c r="C392" s="241" t="s">
        <v>524</v>
      </c>
      <c r="D392" s="228"/>
      <c r="E392" s="232">
        <v>4.8379999999999999E-2</v>
      </c>
      <c r="F392" s="236"/>
      <c r="G392" s="236"/>
      <c r="H392" s="235"/>
      <c r="I392" s="253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50"/>
      <c r="B393" s="225"/>
      <c r="C393" s="241" t="s">
        <v>472</v>
      </c>
      <c r="D393" s="228"/>
      <c r="E393" s="232"/>
      <c r="F393" s="236"/>
      <c r="G393" s="236"/>
      <c r="H393" s="235"/>
      <c r="I393" s="253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50"/>
      <c r="B394" s="225"/>
      <c r="C394" s="241" t="s">
        <v>525</v>
      </c>
      <c r="D394" s="228"/>
      <c r="E394" s="232">
        <v>3.6290000000000003E-2</v>
      </c>
      <c r="F394" s="236"/>
      <c r="G394" s="236"/>
      <c r="H394" s="235"/>
      <c r="I394" s="253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51">
        <v>82</v>
      </c>
      <c r="B395" s="224" t="s">
        <v>526</v>
      </c>
      <c r="C395" s="240" t="s">
        <v>527</v>
      </c>
      <c r="D395" s="227" t="s">
        <v>193</v>
      </c>
      <c r="E395" s="231">
        <v>5.7600000000000004E-3</v>
      </c>
      <c r="F395" s="237"/>
      <c r="G395" s="236">
        <f>ROUND(E395*F395,2)</f>
        <v>0</v>
      </c>
      <c r="H395" s="235" t="s">
        <v>361</v>
      </c>
      <c r="I395" s="253" t="s">
        <v>146</v>
      </c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 t="s">
        <v>199</v>
      </c>
      <c r="AF395" s="211"/>
      <c r="AG395" s="211"/>
      <c r="AH395" s="211"/>
      <c r="AI395" s="211"/>
      <c r="AJ395" s="211"/>
      <c r="AK395" s="211"/>
      <c r="AL395" s="211"/>
      <c r="AM395" s="211">
        <v>21</v>
      </c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50"/>
      <c r="B396" s="225"/>
      <c r="C396" s="241" t="s">
        <v>466</v>
      </c>
      <c r="D396" s="228"/>
      <c r="E396" s="232"/>
      <c r="F396" s="236"/>
      <c r="G396" s="236"/>
      <c r="H396" s="235"/>
      <c r="I396" s="253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50"/>
      <c r="B397" s="225"/>
      <c r="C397" s="241" t="s">
        <v>467</v>
      </c>
      <c r="D397" s="228"/>
      <c r="E397" s="232"/>
      <c r="F397" s="236"/>
      <c r="G397" s="236"/>
      <c r="H397" s="235"/>
      <c r="I397" s="253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50"/>
      <c r="B398" s="225"/>
      <c r="C398" s="241" t="s">
        <v>528</v>
      </c>
      <c r="D398" s="228"/>
      <c r="E398" s="232">
        <v>1.92E-3</v>
      </c>
      <c r="F398" s="236"/>
      <c r="G398" s="236"/>
      <c r="H398" s="235"/>
      <c r="I398" s="253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50"/>
      <c r="B399" s="225"/>
      <c r="C399" s="241" t="s">
        <v>470</v>
      </c>
      <c r="D399" s="228"/>
      <c r="E399" s="232"/>
      <c r="F399" s="236"/>
      <c r="G399" s="236"/>
      <c r="H399" s="235"/>
      <c r="I399" s="253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50"/>
      <c r="B400" s="225"/>
      <c r="C400" s="241" t="s">
        <v>528</v>
      </c>
      <c r="D400" s="228"/>
      <c r="E400" s="232">
        <v>1.92E-3</v>
      </c>
      <c r="F400" s="236"/>
      <c r="G400" s="236"/>
      <c r="H400" s="235"/>
      <c r="I400" s="253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50"/>
      <c r="B401" s="225"/>
      <c r="C401" s="241" t="s">
        <v>472</v>
      </c>
      <c r="D401" s="228"/>
      <c r="E401" s="232"/>
      <c r="F401" s="236"/>
      <c r="G401" s="236"/>
      <c r="H401" s="235"/>
      <c r="I401" s="253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50"/>
      <c r="B402" s="225"/>
      <c r="C402" s="241" t="s">
        <v>528</v>
      </c>
      <c r="D402" s="228"/>
      <c r="E402" s="232">
        <v>1.92E-3</v>
      </c>
      <c r="F402" s="236"/>
      <c r="G402" s="236"/>
      <c r="H402" s="235"/>
      <c r="I402" s="253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51">
        <v>83</v>
      </c>
      <c r="B403" s="224" t="s">
        <v>529</v>
      </c>
      <c r="C403" s="240" t="s">
        <v>530</v>
      </c>
      <c r="D403" s="227" t="s">
        <v>193</v>
      </c>
      <c r="E403" s="231">
        <v>3.2969999999999999E-2</v>
      </c>
      <c r="F403" s="237"/>
      <c r="G403" s="236">
        <f>ROUND(E403*F403,2)</f>
        <v>0</v>
      </c>
      <c r="H403" s="235"/>
      <c r="I403" s="253" t="s">
        <v>198</v>
      </c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 t="s">
        <v>199</v>
      </c>
      <c r="AF403" s="211"/>
      <c r="AG403" s="211"/>
      <c r="AH403" s="211"/>
      <c r="AI403" s="211"/>
      <c r="AJ403" s="211"/>
      <c r="AK403" s="211"/>
      <c r="AL403" s="211"/>
      <c r="AM403" s="211">
        <v>21</v>
      </c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50"/>
      <c r="B404" s="225"/>
      <c r="C404" s="241" t="s">
        <v>482</v>
      </c>
      <c r="D404" s="228"/>
      <c r="E404" s="232"/>
      <c r="F404" s="236"/>
      <c r="G404" s="236"/>
      <c r="H404" s="235"/>
      <c r="I404" s="253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50"/>
      <c r="B405" s="225"/>
      <c r="C405" s="241" t="s">
        <v>483</v>
      </c>
      <c r="D405" s="228"/>
      <c r="E405" s="232"/>
      <c r="F405" s="236"/>
      <c r="G405" s="236"/>
      <c r="H405" s="235"/>
      <c r="I405" s="253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50"/>
      <c r="B406" s="225"/>
      <c r="C406" s="241" t="s">
        <v>531</v>
      </c>
      <c r="D406" s="228"/>
      <c r="E406" s="232">
        <v>3.2969999999999999E-2</v>
      </c>
      <c r="F406" s="236"/>
      <c r="G406" s="236"/>
      <c r="H406" s="235"/>
      <c r="I406" s="253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ht="22.5" outlineLevel="1" x14ac:dyDescent="0.2">
      <c r="A407" s="251">
        <v>84</v>
      </c>
      <c r="B407" s="224" t="s">
        <v>532</v>
      </c>
      <c r="C407" s="240" t="s">
        <v>533</v>
      </c>
      <c r="D407" s="227" t="s">
        <v>193</v>
      </c>
      <c r="E407" s="231">
        <v>0.10440000000000001</v>
      </c>
      <c r="F407" s="237"/>
      <c r="G407" s="236">
        <f>ROUND(E407*F407,2)</f>
        <v>0</v>
      </c>
      <c r="H407" s="235" t="s">
        <v>361</v>
      </c>
      <c r="I407" s="253" t="s">
        <v>146</v>
      </c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 t="s">
        <v>199</v>
      </c>
      <c r="AF407" s="211"/>
      <c r="AG407" s="211"/>
      <c r="AH407" s="211"/>
      <c r="AI407" s="211"/>
      <c r="AJ407" s="211"/>
      <c r="AK407" s="211"/>
      <c r="AL407" s="211"/>
      <c r="AM407" s="211">
        <v>21</v>
      </c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50"/>
      <c r="B408" s="225"/>
      <c r="C408" s="241" t="s">
        <v>476</v>
      </c>
      <c r="D408" s="228"/>
      <c r="E408" s="232"/>
      <c r="F408" s="236"/>
      <c r="G408" s="236"/>
      <c r="H408" s="235"/>
      <c r="I408" s="253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50"/>
      <c r="B409" s="225"/>
      <c r="C409" s="241" t="s">
        <v>477</v>
      </c>
      <c r="D409" s="228"/>
      <c r="E409" s="232"/>
      <c r="F409" s="236"/>
      <c r="G409" s="236"/>
      <c r="H409" s="235"/>
      <c r="I409" s="253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50"/>
      <c r="B410" s="225"/>
      <c r="C410" s="241" t="s">
        <v>534</v>
      </c>
      <c r="D410" s="228"/>
      <c r="E410" s="232">
        <v>0.10440000000000001</v>
      </c>
      <c r="F410" s="236"/>
      <c r="G410" s="236"/>
      <c r="H410" s="235"/>
      <c r="I410" s="253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ht="22.5" outlineLevel="1" x14ac:dyDescent="0.2">
      <c r="A411" s="251">
        <v>85</v>
      </c>
      <c r="B411" s="224" t="s">
        <v>535</v>
      </c>
      <c r="C411" s="240" t="s">
        <v>536</v>
      </c>
      <c r="D411" s="227" t="s">
        <v>193</v>
      </c>
      <c r="E411" s="231">
        <v>0.11076</v>
      </c>
      <c r="F411" s="237"/>
      <c r="G411" s="236">
        <f>ROUND(E411*F411,2)</f>
        <v>0</v>
      </c>
      <c r="H411" s="235" t="s">
        <v>361</v>
      </c>
      <c r="I411" s="253" t="s">
        <v>146</v>
      </c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 t="s">
        <v>199</v>
      </c>
      <c r="AF411" s="211"/>
      <c r="AG411" s="211"/>
      <c r="AH411" s="211"/>
      <c r="AI411" s="211"/>
      <c r="AJ411" s="211"/>
      <c r="AK411" s="211"/>
      <c r="AL411" s="211"/>
      <c r="AM411" s="211">
        <v>21</v>
      </c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50"/>
      <c r="B412" s="225"/>
      <c r="C412" s="241" t="s">
        <v>476</v>
      </c>
      <c r="D412" s="228"/>
      <c r="E412" s="232"/>
      <c r="F412" s="236"/>
      <c r="G412" s="236"/>
      <c r="H412" s="235"/>
      <c r="I412" s="253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50"/>
      <c r="B413" s="225"/>
      <c r="C413" s="241" t="s">
        <v>477</v>
      </c>
      <c r="D413" s="228"/>
      <c r="E413" s="232"/>
      <c r="F413" s="236"/>
      <c r="G413" s="236"/>
      <c r="H413" s="235"/>
      <c r="I413" s="253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50"/>
      <c r="B414" s="225"/>
      <c r="C414" s="241" t="s">
        <v>537</v>
      </c>
      <c r="D414" s="228"/>
      <c r="E414" s="232">
        <v>0.11076</v>
      </c>
      <c r="F414" s="236"/>
      <c r="G414" s="236"/>
      <c r="H414" s="235"/>
      <c r="I414" s="253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51">
        <v>86</v>
      </c>
      <c r="B415" s="224" t="s">
        <v>538</v>
      </c>
      <c r="C415" s="240" t="s">
        <v>539</v>
      </c>
      <c r="D415" s="227" t="s">
        <v>193</v>
      </c>
      <c r="E415" s="231">
        <v>1.6415999999999999</v>
      </c>
      <c r="F415" s="237"/>
      <c r="G415" s="236">
        <f>ROUND(E415*F415,2)</f>
        <v>0</v>
      </c>
      <c r="H415" s="235"/>
      <c r="I415" s="253" t="s">
        <v>198</v>
      </c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 t="s">
        <v>199</v>
      </c>
      <c r="AF415" s="211"/>
      <c r="AG415" s="211"/>
      <c r="AH415" s="211"/>
      <c r="AI415" s="211"/>
      <c r="AJ415" s="211"/>
      <c r="AK415" s="211"/>
      <c r="AL415" s="211"/>
      <c r="AM415" s="211">
        <v>21</v>
      </c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50"/>
      <c r="B416" s="225"/>
      <c r="C416" s="241" t="s">
        <v>476</v>
      </c>
      <c r="D416" s="228"/>
      <c r="E416" s="232"/>
      <c r="F416" s="236"/>
      <c r="G416" s="236"/>
      <c r="H416" s="235"/>
      <c r="I416" s="253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50"/>
      <c r="B417" s="225"/>
      <c r="C417" s="241" t="s">
        <v>477</v>
      </c>
      <c r="D417" s="228"/>
      <c r="E417" s="232"/>
      <c r="F417" s="236"/>
      <c r="G417" s="236"/>
      <c r="H417" s="235"/>
      <c r="I417" s="253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50"/>
      <c r="B418" s="225"/>
      <c r="C418" s="241" t="s">
        <v>540</v>
      </c>
      <c r="D418" s="228"/>
      <c r="E418" s="232">
        <v>1.6415999999999999</v>
      </c>
      <c r="F418" s="236"/>
      <c r="G418" s="236"/>
      <c r="H418" s="235"/>
      <c r="I418" s="253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51">
        <v>87</v>
      </c>
      <c r="B419" s="224" t="s">
        <v>541</v>
      </c>
      <c r="C419" s="240" t="s">
        <v>542</v>
      </c>
      <c r="D419" s="227" t="s">
        <v>193</v>
      </c>
      <c r="E419" s="231">
        <v>0.11423999999999999</v>
      </c>
      <c r="F419" s="237"/>
      <c r="G419" s="236">
        <f>ROUND(E419*F419,2)</f>
        <v>0</v>
      </c>
      <c r="H419" s="235"/>
      <c r="I419" s="253" t="s">
        <v>198</v>
      </c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 t="s">
        <v>199</v>
      </c>
      <c r="AF419" s="211"/>
      <c r="AG419" s="211"/>
      <c r="AH419" s="211"/>
      <c r="AI419" s="211"/>
      <c r="AJ419" s="211"/>
      <c r="AK419" s="211"/>
      <c r="AL419" s="211"/>
      <c r="AM419" s="211">
        <v>21</v>
      </c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50"/>
      <c r="B420" s="225"/>
      <c r="C420" s="241" t="s">
        <v>476</v>
      </c>
      <c r="D420" s="228"/>
      <c r="E420" s="232"/>
      <c r="F420" s="236"/>
      <c r="G420" s="236"/>
      <c r="H420" s="235"/>
      <c r="I420" s="253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50"/>
      <c r="B421" s="225"/>
      <c r="C421" s="241" t="s">
        <v>477</v>
      </c>
      <c r="D421" s="228"/>
      <c r="E421" s="232"/>
      <c r="F421" s="236"/>
      <c r="G421" s="236"/>
      <c r="H421" s="235"/>
      <c r="I421" s="253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50"/>
      <c r="B422" s="225"/>
      <c r="C422" s="241" t="s">
        <v>543</v>
      </c>
      <c r="D422" s="228"/>
      <c r="E422" s="232">
        <v>0.11423999999999999</v>
      </c>
      <c r="F422" s="236"/>
      <c r="G422" s="236"/>
      <c r="H422" s="235"/>
      <c r="I422" s="253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50"/>
      <c r="B423" s="344" t="s">
        <v>544</v>
      </c>
      <c r="C423" s="345"/>
      <c r="D423" s="346"/>
      <c r="E423" s="347"/>
      <c r="F423" s="348"/>
      <c r="G423" s="349"/>
      <c r="H423" s="235"/>
      <c r="I423" s="253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>
        <v>0</v>
      </c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50"/>
      <c r="B424" s="344" t="s">
        <v>392</v>
      </c>
      <c r="C424" s="345"/>
      <c r="D424" s="346"/>
      <c r="E424" s="347"/>
      <c r="F424" s="348"/>
      <c r="G424" s="349"/>
      <c r="H424" s="235"/>
      <c r="I424" s="253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 t="s">
        <v>140</v>
      </c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51">
        <v>88</v>
      </c>
      <c r="B425" s="224" t="s">
        <v>545</v>
      </c>
      <c r="C425" s="240" t="s">
        <v>411</v>
      </c>
      <c r="D425" s="227" t="s">
        <v>193</v>
      </c>
      <c r="E425" s="231">
        <v>2.3541699999999999</v>
      </c>
      <c r="F425" s="237"/>
      <c r="G425" s="236">
        <f>ROUND(E425*F425,2)</f>
        <v>0</v>
      </c>
      <c r="H425" s="235" t="s">
        <v>465</v>
      </c>
      <c r="I425" s="253" t="s">
        <v>146</v>
      </c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 t="s">
        <v>147</v>
      </c>
      <c r="AF425" s="211"/>
      <c r="AG425" s="211"/>
      <c r="AH425" s="211"/>
      <c r="AI425" s="211"/>
      <c r="AJ425" s="211"/>
      <c r="AK425" s="211"/>
      <c r="AL425" s="211"/>
      <c r="AM425" s="211">
        <v>21</v>
      </c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x14ac:dyDescent="0.2">
      <c r="A426" s="249" t="s">
        <v>136</v>
      </c>
      <c r="B426" s="223" t="s">
        <v>106</v>
      </c>
      <c r="C426" s="239" t="s">
        <v>107</v>
      </c>
      <c r="D426" s="226"/>
      <c r="E426" s="230"/>
      <c r="F426" s="360">
        <f>SUM(G427:G444)</f>
        <v>0</v>
      </c>
      <c r="G426" s="361"/>
      <c r="H426" s="234"/>
      <c r="I426" s="252"/>
      <c r="AE426" t="s">
        <v>137</v>
      </c>
    </row>
    <row r="427" spans="1:60" outlineLevel="1" x14ac:dyDescent="0.2">
      <c r="A427" s="251">
        <v>89</v>
      </c>
      <c r="B427" s="224" t="s">
        <v>546</v>
      </c>
      <c r="C427" s="240" t="s">
        <v>547</v>
      </c>
      <c r="D427" s="227" t="s">
        <v>144</v>
      </c>
      <c r="E427" s="231">
        <v>10.231999999999999</v>
      </c>
      <c r="F427" s="237"/>
      <c r="G427" s="236">
        <f>ROUND(E427*F427,2)</f>
        <v>0</v>
      </c>
      <c r="H427" s="235"/>
      <c r="I427" s="253" t="s">
        <v>198</v>
      </c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 t="s">
        <v>199</v>
      </c>
      <c r="AF427" s="211"/>
      <c r="AG427" s="211"/>
      <c r="AH427" s="211"/>
      <c r="AI427" s="211"/>
      <c r="AJ427" s="211"/>
      <c r="AK427" s="211"/>
      <c r="AL427" s="211"/>
      <c r="AM427" s="211">
        <v>21</v>
      </c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50"/>
      <c r="B428" s="225"/>
      <c r="C428" s="350" t="s">
        <v>548</v>
      </c>
      <c r="D428" s="351"/>
      <c r="E428" s="352"/>
      <c r="F428" s="353"/>
      <c r="G428" s="354"/>
      <c r="H428" s="235"/>
      <c r="I428" s="253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6" t="str">
        <f>C428</f>
        <v>včetně penetračního nátěru.</v>
      </c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50"/>
      <c r="B429" s="225"/>
      <c r="C429" s="241" t="s">
        <v>243</v>
      </c>
      <c r="D429" s="228"/>
      <c r="E429" s="232"/>
      <c r="F429" s="236"/>
      <c r="G429" s="236"/>
      <c r="H429" s="235"/>
      <c r="I429" s="253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50"/>
      <c r="B430" s="225"/>
      <c r="C430" s="241" t="s">
        <v>549</v>
      </c>
      <c r="D430" s="228"/>
      <c r="E430" s="232">
        <v>2.032</v>
      </c>
      <c r="F430" s="236"/>
      <c r="G430" s="236"/>
      <c r="H430" s="235"/>
      <c r="I430" s="253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50"/>
      <c r="B431" s="225"/>
      <c r="C431" s="241" t="s">
        <v>460</v>
      </c>
      <c r="D431" s="228"/>
      <c r="E431" s="232">
        <v>3.2</v>
      </c>
      <c r="F431" s="236"/>
      <c r="G431" s="236"/>
      <c r="H431" s="235"/>
      <c r="I431" s="253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50"/>
      <c r="B432" s="225"/>
      <c r="C432" s="242" t="s">
        <v>265</v>
      </c>
      <c r="D432" s="229"/>
      <c r="E432" s="233">
        <v>5.2320000000000002</v>
      </c>
      <c r="F432" s="236"/>
      <c r="G432" s="236"/>
      <c r="H432" s="235"/>
      <c r="I432" s="253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50"/>
      <c r="B433" s="225"/>
      <c r="C433" s="241" t="s">
        <v>550</v>
      </c>
      <c r="D433" s="228"/>
      <c r="E433" s="232">
        <v>5</v>
      </c>
      <c r="F433" s="236"/>
      <c r="G433" s="236"/>
      <c r="H433" s="235"/>
      <c r="I433" s="253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50"/>
      <c r="B434" s="225"/>
      <c r="C434" s="242" t="s">
        <v>265</v>
      </c>
      <c r="D434" s="229"/>
      <c r="E434" s="233">
        <v>5</v>
      </c>
      <c r="F434" s="236"/>
      <c r="G434" s="236"/>
      <c r="H434" s="235"/>
      <c r="I434" s="253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51">
        <v>90</v>
      </c>
      <c r="B435" s="224" t="s">
        <v>551</v>
      </c>
      <c r="C435" s="240" t="s">
        <v>552</v>
      </c>
      <c r="D435" s="227" t="s">
        <v>144</v>
      </c>
      <c r="E435" s="231">
        <v>18.664000000000001</v>
      </c>
      <c r="F435" s="237"/>
      <c r="G435" s="236">
        <f>ROUND(E435*F435,2)</f>
        <v>0</v>
      </c>
      <c r="H435" s="235"/>
      <c r="I435" s="253" t="s">
        <v>198</v>
      </c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 t="s">
        <v>199</v>
      </c>
      <c r="AF435" s="211"/>
      <c r="AG435" s="211"/>
      <c r="AH435" s="211"/>
      <c r="AI435" s="211"/>
      <c r="AJ435" s="211"/>
      <c r="AK435" s="211"/>
      <c r="AL435" s="211"/>
      <c r="AM435" s="211">
        <v>21</v>
      </c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50"/>
      <c r="B436" s="225"/>
      <c r="C436" s="350" t="s">
        <v>553</v>
      </c>
      <c r="D436" s="351"/>
      <c r="E436" s="352"/>
      <c r="F436" s="353"/>
      <c r="G436" s="354"/>
      <c r="H436" s="235"/>
      <c r="I436" s="253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6" t="str">
        <f>C436</f>
        <v>Včetně penetrace zředěné vodou, samonivelační stěrky smíchané se záměsovou vodou a vytvrzující ochranné impregnace.</v>
      </c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50"/>
      <c r="B437" s="225"/>
      <c r="C437" s="241" t="s">
        <v>243</v>
      </c>
      <c r="D437" s="228"/>
      <c r="E437" s="232"/>
      <c r="F437" s="236"/>
      <c r="G437" s="236"/>
      <c r="H437" s="235"/>
      <c r="I437" s="253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1" x14ac:dyDescent="0.2">
      <c r="A438" s="250"/>
      <c r="B438" s="225"/>
      <c r="C438" s="241" t="s">
        <v>554</v>
      </c>
      <c r="D438" s="228"/>
      <c r="E438" s="232"/>
      <c r="F438" s="236"/>
      <c r="G438" s="236"/>
      <c r="H438" s="235"/>
      <c r="I438" s="253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50"/>
      <c r="B439" s="225"/>
      <c r="C439" s="241" t="s">
        <v>555</v>
      </c>
      <c r="D439" s="228"/>
      <c r="E439" s="232">
        <v>5.0439999999999996</v>
      </c>
      <c r="F439" s="236"/>
      <c r="G439" s="236"/>
      <c r="H439" s="235"/>
      <c r="I439" s="253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50"/>
      <c r="B440" s="225"/>
      <c r="C440" s="241" t="s">
        <v>556</v>
      </c>
      <c r="D440" s="228"/>
      <c r="E440" s="232">
        <v>13.62</v>
      </c>
      <c r="F440" s="236"/>
      <c r="G440" s="236"/>
      <c r="H440" s="235"/>
      <c r="I440" s="253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1" x14ac:dyDescent="0.2">
      <c r="A441" s="251">
        <v>91</v>
      </c>
      <c r="B441" s="224" t="s">
        <v>557</v>
      </c>
      <c r="C441" s="240" t="s">
        <v>558</v>
      </c>
      <c r="D441" s="227" t="s">
        <v>238</v>
      </c>
      <c r="E441" s="231">
        <v>1</v>
      </c>
      <c r="F441" s="237"/>
      <c r="G441" s="236">
        <f>ROUND(E441*F441,2)</f>
        <v>0</v>
      </c>
      <c r="H441" s="235"/>
      <c r="I441" s="253" t="s">
        <v>198</v>
      </c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 t="s">
        <v>199</v>
      </c>
      <c r="AF441" s="211"/>
      <c r="AG441" s="211"/>
      <c r="AH441" s="211"/>
      <c r="AI441" s="211"/>
      <c r="AJ441" s="211"/>
      <c r="AK441" s="211"/>
      <c r="AL441" s="211"/>
      <c r="AM441" s="211">
        <v>21</v>
      </c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50"/>
      <c r="B442" s="344" t="s">
        <v>559</v>
      </c>
      <c r="C442" s="345"/>
      <c r="D442" s="346"/>
      <c r="E442" s="347"/>
      <c r="F442" s="348"/>
      <c r="G442" s="349"/>
      <c r="H442" s="235"/>
      <c r="I442" s="253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>
        <v>0</v>
      </c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50"/>
      <c r="B443" s="344" t="s">
        <v>392</v>
      </c>
      <c r="C443" s="345"/>
      <c r="D443" s="346"/>
      <c r="E443" s="347"/>
      <c r="F443" s="348"/>
      <c r="G443" s="349"/>
      <c r="H443" s="235"/>
      <c r="I443" s="253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 t="s">
        <v>140</v>
      </c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1" x14ac:dyDescent="0.2">
      <c r="A444" s="251">
        <v>92</v>
      </c>
      <c r="B444" s="224" t="s">
        <v>560</v>
      </c>
      <c r="C444" s="240" t="s">
        <v>411</v>
      </c>
      <c r="D444" s="227" t="s">
        <v>193</v>
      </c>
      <c r="E444" s="231">
        <v>0.15336</v>
      </c>
      <c r="F444" s="237"/>
      <c r="G444" s="236">
        <f>ROUND(E444*F444,2)</f>
        <v>0</v>
      </c>
      <c r="H444" s="235" t="s">
        <v>561</v>
      </c>
      <c r="I444" s="253" t="s">
        <v>146</v>
      </c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 t="s">
        <v>147</v>
      </c>
      <c r="AF444" s="211"/>
      <c r="AG444" s="211"/>
      <c r="AH444" s="211"/>
      <c r="AI444" s="211"/>
      <c r="AJ444" s="211"/>
      <c r="AK444" s="211"/>
      <c r="AL444" s="211"/>
      <c r="AM444" s="211">
        <v>21</v>
      </c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x14ac:dyDescent="0.2">
      <c r="A445" s="249" t="s">
        <v>136</v>
      </c>
      <c r="B445" s="223" t="s">
        <v>108</v>
      </c>
      <c r="C445" s="239" t="s">
        <v>109</v>
      </c>
      <c r="D445" s="226"/>
      <c r="E445" s="230"/>
      <c r="F445" s="360">
        <f>SUM(G446:G471)</f>
        <v>0</v>
      </c>
      <c r="G445" s="361"/>
      <c r="H445" s="234"/>
      <c r="I445" s="252"/>
      <c r="AE445" t="s">
        <v>137</v>
      </c>
    </row>
    <row r="446" spans="1:60" outlineLevel="1" x14ac:dyDescent="0.2">
      <c r="A446" s="250"/>
      <c r="B446" s="362" t="s">
        <v>562</v>
      </c>
      <c r="C446" s="363"/>
      <c r="D446" s="364"/>
      <c r="E446" s="365"/>
      <c r="F446" s="366"/>
      <c r="G446" s="367"/>
      <c r="H446" s="235"/>
      <c r="I446" s="253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>
        <v>0</v>
      </c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51">
        <v>93</v>
      </c>
      <c r="B447" s="224" t="s">
        <v>563</v>
      </c>
      <c r="C447" s="240" t="s">
        <v>564</v>
      </c>
      <c r="D447" s="227" t="s">
        <v>144</v>
      </c>
      <c r="E447" s="231">
        <v>53.643529999999998</v>
      </c>
      <c r="F447" s="237"/>
      <c r="G447" s="236">
        <f>ROUND(E447*F447,2)</f>
        <v>0</v>
      </c>
      <c r="H447" s="235" t="s">
        <v>565</v>
      </c>
      <c r="I447" s="253" t="s">
        <v>146</v>
      </c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 t="s">
        <v>147</v>
      </c>
      <c r="AF447" s="211"/>
      <c r="AG447" s="211"/>
      <c r="AH447" s="211"/>
      <c r="AI447" s="211"/>
      <c r="AJ447" s="211"/>
      <c r="AK447" s="211"/>
      <c r="AL447" s="211"/>
      <c r="AM447" s="211">
        <v>21</v>
      </c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50"/>
      <c r="B448" s="225"/>
      <c r="C448" s="350" t="s">
        <v>566</v>
      </c>
      <c r="D448" s="351"/>
      <c r="E448" s="352"/>
      <c r="F448" s="353"/>
      <c r="G448" s="354"/>
      <c r="H448" s="235"/>
      <c r="I448" s="253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6" t="str">
        <f>C448</f>
        <v>položka vč. přípravy podkladu</v>
      </c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50"/>
      <c r="B449" s="225"/>
      <c r="C449" s="241" t="s">
        <v>476</v>
      </c>
      <c r="D449" s="228"/>
      <c r="E449" s="232"/>
      <c r="F449" s="236"/>
      <c r="G449" s="236"/>
      <c r="H449" s="235"/>
      <c r="I449" s="253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50"/>
      <c r="B450" s="225"/>
      <c r="C450" s="241" t="s">
        <v>477</v>
      </c>
      <c r="D450" s="228"/>
      <c r="E450" s="232"/>
      <c r="F450" s="236"/>
      <c r="G450" s="236"/>
      <c r="H450" s="235"/>
      <c r="I450" s="253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50"/>
      <c r="B451" s="225"/>
      <c r="C451" s="241" t="s">
        <v>567</v>
      </c>
      <c r="D451" s="228"/>
      <c r="E451" s="232">
        <v>3</v>
      </c>
      <c r="F451" s="236"/>
      <c r="G451" s="236"/>
      <c r="H451" s="235"/>
      <c r="I451" s="253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50"/>
      <c r="B452" s="225"/>
      <c r="C452" s="241" t="s">
        <v>568</v>
      </c>
      <c r="D452" s="228"/>
      <c r="E452" s="232">
        <v>3.12</v>
      </c>
      <c r="F452" s="236"/>
      <c r="G452" s="236"/>
      <c r="H452" s="235"/>
      <c r="I452" s="253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 x14ac:dyDescent="0.2">
      <c r="A453" s="250"/>
      <c r="B453" s="225"/>
      <c r="C453" s="241" t="s">
        <v>569</v>
      </c>
      <c r="D453" s="228"/>
      <c r="E453" s="232">
        <v>38.4</v>
      </c>
      <c r="F453" s="236"/>
      <c r="G453" s="236"/>
      <c r="H453" s="235"/>
      <c r="I453" s="253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50"/>
      <c r="B454" s="225"/>
      <c r="C454" s="241" t="s">
        <v>570</v>
      </c>
      <c r="D454" s="228"/>
      <c r="E454" s="232">
        <v>3.2</v>
      </c>
      <c r="F454" s="236"/>
      <c r="G454" s="236"/>
      <c r="H454" s="235"/>
      <c r="I454" s="253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50"/>
      <c r="B455" s="225"/>
      <c r="C455" s="242" t="s">
        <v>265</v>
      </c>
      <c r="D455" s="229"/>
      <c r="E455" s="233">
        <v>47.72</v>
      </c>
      <c r="F455" s="236"/>
      <c r="G455" s="236"/>
      <c r="H455" s="235"/>
      <c r="I455" s="253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50"/>
      <c r="B456" s="225"/>
      <c r="C456" s="241" t="s">
        <v>482</v>
      </c>
      <c r="D456" s="228"/>
      <c r="E456" s="232"/>
      <c r="F456" s="236"/>
      <c r="G456" s="236"/>
      <c r="H456" s="235"/>
      <c r="I456" s="253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 x14ac:dyDescent="0.2">
      <c r="A457" s="250"/>
      <c r="B457" s="225"/>
      <c r="C457" s="241" t="s">
        <v>483</v>
      </c>
      <c r="D457" s="228"/>
      <c r="E457" s="232"/>
      <c r="F457" s="236"/>
      <c r="G457" s="236"/>
      <c r="H457" s="235"/>
      <c r="I457" s="253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50"/>
      <c r="B458" s="225"/>
      <c r="C458" s="241" t="s">
        <v>571</v>
      </c>
      <c r="D458" s="228"/>
      <c r="E458" s="232">
        <v>1.2830999999999999</v>
      </c>
      <c r="F458" s="236"/>
      <c r="G458" s="236"/>
      <c r="H458" s="235"/>
      <c r="I458" s="253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50"/>
      <c r="B459" s="225"/>
      <c r="C459" s="241" t="s">
        <v>572</v>
      </c>
      <c r="D459" s="228"/>
      <c r="E459" s="232">
        <v>0.5</v>
      </c>
      <c r="F459" s="236"/>
      <c r="G459" s="236"/>
      <c r="H459" s="235"/>
      <c r="I459" s="253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50"/>
      <c r="B460" s="225"/>
      <c r="C460" s="241" t="s">
        <v>573</v>
      </c>
      <c r="D460" s="228"/>
      <c r="E460" s="232">
        <v>0.5</v>
      </c>
      <c r="F460" s="236"/>
      <c r="G460" s="236"/>
      <c r="H460" s="235"/>
      <c r="I460" s="253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50"/>
      <c r="B461" s="225"/>
      <c r="C461" s="242" t="s">
        <v>265</v>
      </c>
      <c r="D461" s="229"/>
      <c r="E461" s="233">
        <v>2.2831000000000001</v>
      </c>
      <c r="F461" s="236"/>
      <c r="G461" s="236"/>
      <c r="H461" s="235"/>
      <c r="I461" s="253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1" x14ac:dyDescent="0.2">
      <c r="A462" s="250"/>
      <c r="B462" s="225"/>
      <c r="C462" s="241" t="s">
        <v>466</v>
      </c>
      <c r="D462" s="228"/>
      <c r="E462" s="232"/>
      <c r="F462" s="236"/>
      <c r="G462" s="236"/>
      <c r="H462" s="235"/>
      <c r="I462" s="253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50"/>
      <c r="B463" s="225"/>
      <c r="C463" s="241" t="s">
        <v>467</v>
      </c>
      <c r="D463" s="228"/>
      <c r="E463" s="232"/>
      <c r="F463" s="236"/>
      <c r="G463" s="236"/>
      <c r="H463" s="235"/>
      <c r="I463" s="253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50"/>
      <c r="B464" s="225"/>
      <c r="C464" s="241" t="s">
        <v>574</v>
      </c>
      <c r="D464" s="228"/>
      <c r="E464" s="232">
        <v>1.22879</v>
      </c>
      <c r="F464" s="236"/>
      <c r="G464" s="236"/>
      <c r="H464" s="235"/>
      <c r="I464" s="253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50"/>
      <c r="B465" s="225"/>
      <c r="C465" s="241" t="s">
        <v>470</v>
      </c>
      <c r="D465" s="228"/>
      <c r="E465" s="232"/>
      <c r="F465" s="236"/>
      <c r="G465" s="236"/>
      <c r="H465" s="235"/>
      <c r="I465" s="253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50"/>
      <c r="B466" s="225"/>
      <c r="C466" s="241" t="s">
        <v>575</v>
      </c>
      <c r="D466" s="228"/>
      <c r="E466" s="232">
        <v>1.37808</v>
      </c>
      <c r="F466" s="236"/>
      <c r="G466" s="236"/>
      <c r="H466" s="235"/>
      <c r="I466" s="253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50"/>
      <c r="B467" s="225"/>
      <c r="C467" s="241" t="s">
        <v>472</v>
      </c>
      <c r="D467" s="228"/>
      <c r="E467" s="232"/>
      <c r="F467" s="236"/>
      <c r="G467" s="236"/>
      <c r="H467" s="235"/>
      <c r="I467" s="253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50"/>
      <c r="B468" s="225"/>
      <c r="C468" s="241" t="s">
        <v>576</v>
      </c>
      <c r="D468" s="228"/>
      <c r="E468" s="232">
        <v>1.03356</v>
      </c>
      <c r="F468" s="236"/>
      <c r="G468" s="236"/>
      <c r="H468" s="235"/>
      <c r="I468" s="253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50"/>
      <c r="B469" s="225"/>
      <c r="C469" s="242" t="s">
        <v>265</v>
      </c>
      <c r="D469" s="229"/>
      <c r="E469" s="233">
        <v>3.6404299999999998</v>
      </c>
      <c r="F469" s="236"/>
      <c r="G469" s="236"/>
      <c r="H469" s="235"/>
      <c r="I469" s="253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ht="22.5" outlineLevel="1" x14ac:dyDescent="0.2">
      <c r="A470" s="251">
        <v>94</v>
      </c>
      <c r="B470" s="224" t="s">
        <v>577</v>
      </c>
      <c r="C470" s="240" t="s">
        <v>578</v>
      </c>
      <c r="D470" s="227" t="s">
        <v>144</v>
      </c>
      <c r="E470" s="231">
        <v>53.643529999999998</v>
      </c>
      <c r="F470" s="237"/>
      <c r="G470" s="236">
        <f>ROUND(E470*F470,2)</f>
        <v>0</v>
      </c>
      <c r="H470" s="235"/>
      <c r="I470" s="253" t="s">
        <v>198</v>
      </c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 t="s">
        <v>199</v>
      </c>
      <c r="AF470" s="211"/>
      <c r="AG470" s="211"/>
      <c r="AH470" s="211"/>
      <c r="AI470" s="211"/>
      <c r="AJ470" s="211"/>
      <c r="AK470" s="211"/>
      <c r="AL470" s="211"/>
      <c r="AM470" s="211">
        <v>21</v>
      </c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50"/>
      <c r="B471" s="225"/>
      <c r="C471" s="241" t="s">
        <v>579</v>
      </c>
      <c r="D471" s="228"/>
      <c r="E471" s="232">
        <v>53.643529999999998</v>
      </c>
      <c r="F471" s="236"/>
      <c r="G471" s="236"/>
      <c r="H471" s="235"/>
      <c r="I471" s="253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x14ac:dyDescent="0.2">
      <c r="A472" s="249" t="s">
        <v>136</v>
      </c>
      <c r="B472" s="223" t="s">
        <v>110</v>
      </c>
      <c r="C472" s="239" t="s">
        <v>111</v>
      </c>
      <c r="D472" s="226"/>
      <c r="E472" s="230"/>
      <c r="F472" s="360">
        <f>SUM(G473:G473)</f>
        <v>0</v>
      </c>
      <c r="G472" s="361"/>
      <c r="H472" s="234"/>
      <c r="I472" s="252"/>
      <c r="AE472" t="s">
        <v>137</v>
      </c>
    </row>
    <row r="473" spans="1:60" outlineLevel="1" x14ac:dyDescent="0.2">
      <c r="A473" s="251">
        <v>95</v>
      </c>
      <c r="B473" s="224" t="s">
        <v>580</v>
      </c>
      <c r="C473" s="240" t="s">
        <v>581</v>
      </c>
      <c r="D473" s="227" t="s">
        <v>238</v>
      </c>
      <c r="E473" s="231">
        <v>1</v>
      </c>
      <c r="F473" s="237">
        <f>'Příloha Elektroinstalace'!I10</f>
        <v>0</v>
      </c>
      <c r="G473" s="236">
        <f>ROUND(E473*F473,2)</f>
        <v>0</v>
      </c>
      <c r="H473" s="235"/>
      <c r="I473" s="253" t="s">
        <v>198</v>
      </c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 t="s">
        <v>199</v>
      </c>
      <c r="AF473" s="211"/>
      <c r="AG473" s="211"/>
      <c r="AH473" s="211"/>
      <c r="AI473" s="211"/>
      <c r="AJ473" s="211"/>
      <c r="AK473" s="211"/>
      <c r="AL473" s="211"/>
      <c r="AM473" s="211">
        <v>21</v>
      </c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x14ac:dyDescent="0.2">
      <c r="A474" s="249" t="s">
        <v>136</v>
      </c>
      <c r="B474" s="223" t="s">
        <v>112</v>
      </c>
      <c r="C474" s="239" t="s">
        <v>113</v>
      </c>
      <c r="D474" s="226"/>
      <c r="E474" s="230"/>
      <c r="F474" s="360">
        <f>SUM(G475:G484)</f>
        <v>0</v>
      </c>
      <c r="G474" s="361"/>
      <c r="H474" s="234"/>
      <c r="I474" s="252"/>
      <c r="AE474" t="s">
        <v>137</v>
      </c>
    </row>
    <row r="475" spans="1:60" outlineLevel="1" x14ac:dyDescent="0.2">
      <c r="A475" s="251">
        <v>96</v>
      </c>
      <c r="B475" s="224" t="s">
        <v>582</v>
      </c>
      <c r="C475" s="240" t="s">
        <v>583</v>
      </c>
      <c r="D475" s="227" t="s">
        <v>498</v>
      </c>
      <c r="E475" s="231">
        <v>1</v>
      </c>
      <c r="F475" s="237"/>
      <c r="G475" s="236">
        <f>ROUND(E475*F475,2)</f>
        <v>0</v>
      </c>
      <c r="H475" s="235"/>
      <c r="I475" s="253" t="s">
        <v>198</v>
      </c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 t="s">
        <v>199</v>
      </c>
      <c r="AF475" s="211"/>
      <c r="AG475" s="211"/>
      <c r="AH475" s="211"/>
      <c r="AI475" s="211"/>
      <c r="AJ475" s="211"/>
      <c r="AK475" s="211"/>
      <c r="AL475" s="211"/>
      <c r="AM475" s="211">
        <v>21</v>
      </c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ht="22.5" outlineLevel="1" x14ac:dyDescent="0.2">
      <c r="A476" s="250"/>
      <c r="B476" s="225"/>
      <c r="C476" s="350" t="s">
        <v>584</v>
      </c>
      <c r="D476" s="351"/>
      <c r="E476" s="352"/>
      <c r="F476" s="353"/>
      <c r="G476" s="354"/>
      <c r="H476" s="235"/>
      <c r="I476" s="253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6" t="str">
        <f t="shared" ref="BA476:BA484" si="0">C476</f>
        <v>kompletní dodávka výtahu včetně technické dokumentace, certifikátů bezpečnostních komponent, prohlášení o shodě, schválení autorizovanou osobou</v>
      </c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50"/>
      <c r="B477" s="225"/>
      <c r="C477" s="350" t="s">
        <v>585</v>
      </c>
      <c r="D477" s="351"/>
      <c r="E477" s="352"/>
      <c r="F477" s="353"/>
      <c r="G477" s="354"/>
      <c r="H477" s="235"/>
      <c r="I477" s="253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6" t="str">
        <f t="shared" si="0"/>
        <v>doprava výtahu na místo montáže</v>
      </c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50"/>
      <c r="B478" s="225"/>
      <c r="C478" s="350" t="s">
        <v>586</v>
      </c>
      <c r="D478" s="351"/>
      <c r="E478" s="352"/>
      <c r="F478" s="353"/>
      <c r="G478" s="354"/>
      <c r="H478" s="235"/>
      <c r="I478" s="253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6" t="str">
        <f t="shared" si="0"/>
        <v>montáž výtahu</v>
      </c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50"/>
      <c r="B479" s="225"/>
      <c r="C479" s="350" t="s">
        <v>587</v>
      </c>
      <c r="D479" s="351"/>
      <c r="E479" s="352"/>
      <c r="F479" s="353"/>
      <c r="G479" s="354"/>
      <c r="H479" s="235"/>
      <c r="I479" s="253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6" t="str">
        <f t="shared" si="0"/>
        <v>dodávka žebříku pro vstup do prohlubně výtahu</v>
      </c>
      <c r="BB479" s="211"/>
      <c r="BC479" s="211"/>
      <c r="BD479" s="211"/>
      <c r="BE479" s="211"/>
      <c r="BF479" s="211"/>
      <c r="BG479" s="211"/>
      <c r="BH479" s="211"/>
    </row>
    <row r="480" spans="1:60" outlineLevel="1" x14ac:dyDescent="0.2">
      <c r="A480" s="250"/>
      <c r="B480" s="225"/>
      <c r="C480" s="350" t="s">
        <v>588</v>
      </c>
      <c r="D480" s="351"/>
      <c r="E480" s="352"/>
      <c r="F480" s="353"/>
      <c r="G480" s="354"/>
      <c r="H480" s="235"/>
      <c r="I480" s="253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6" t="str">
        <f t="shared" si="0"/>
        <v>dodávka a montáž osvětlení šachty</v>
      </c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50"/>
      <c r="B481" s="225"/>
      <c r="C481" s="350" t="s">
        <v>589</v>
      </c>
      <c r="D481" s="351"/>
      <c r="E481" s="352"/>
      <c r="F481" s="353"/>
      <c r="G481" s="354"/>
      <c r="H481" s="235"/>
      <c r="I481" s="253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6" t="str">
        <f t="shared" si="0"/>
        <v>eletroinstalace výtahu</v>
      </c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50"/>
      <c r="B482" s="225"/>
      <c r="C482" s="350" t="s">
        <v>590</v>
      </c>
      <c r="D482" s="351"/>
      <c r="E482" s="352"/>
      <c r="F482" s="353"/>
      <c r="G482" s="354"/>
      <c r="H482" s="235"/>
      <c r="I482" s="253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6" t="str">
        <f t="shared" si="0"/>
        <v>provedení předepsaných zkoušek a revizí</v>
      </c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50"/>
      <c r="B483" s="225"/>
      <c r="C483" s="350" t="s">
        <v>591</v>
      </c>
      <c r="D483" s="351"/>
      <c r="E483" s="352"/>
      <c r="F483" s="353"/>
      <c r="G483" s="354"/>
      <c r="H483" s="235"/>
      <c r="I483" s="253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6" t="str">
        <f t="shared" si="0"/>
        <v>zaškolení obsluhy, předání</v>
      </c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50"/>
      <c r="B484" s="225"/>
      <c r="C484" s="350" t="s">
        <v>592</v>
      </c>
      <c r="D484" s="351"/>
      <c r="E484" s="352"/>
      <c r="F484" s="353"/>
      <c r="G484" s="354"/>
      <c r="H484" s="235"/>
      <c r="I484" s="253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6" t="str">
        <f t="shared" si="0"/>
        <v>odvoz a ekologická likvidace odpadu</v>
      </c>
      <c r="BB484" s="211"/>
      <c r="BC484" s="211"/>
      <c r="BD484" s="211"/>
      <c r="BE484" s="211"/>
      <c r="BF484" s="211"/>
      <c r="BG484" s="211"/>
      <c r="BH484" s="211"/>
    </row>
    <row r="485" spans="1:60" x14ac:dyDescent="0.2">
      <c r="A485" s="249" t="s">
        <v>136</v>
      </c>
      <c r="B485" s="223" t="s">
        <v>114</v>
      </c>
      <c r="C485" s="239" t="s">
        <v>115</v>
      </c>
      <c r="D485" s="226"/>
      <c r="E485" s="230"/>
      <c r="F485" s="360">
        <f>SUM(G486:G497)</f>
        <v>0</v>
      </c>
      <c r="G485" s="361"/>
      <c r="H485" s="234"/>
      <c r="I485" s="252"/>
      <c r="AE485" t="s">
        <v>137</v>
      </c>
    </row>
    <row r="486" spans="1:60" outlineLevel="1" x14ac:dyDescent="0.2">
      <c r="A486" s="250"/>
      <c r="B486" s="362" t="s">
        <v>593</v>
      </c>
      <c r="C486" s="363"/>
      <c r="D486" s="364"/>
      <c r="E486" s="365"/>
      <c r="F486" s="366"/>
      <c r="G486" s="367"/>
      <c r="H486" s="235"/>
      <c r="I486" s="253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>
        <v>0</v>
      </c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50"/>
      <c r="B487" s="344" t="s">
        <v>594</v>
      </c>
      <c r="C487" s="345"/>
      <c r="D487" s="346"/>
      <c r="E487" s="347"/>
      <c r="F487" s="348"/>
      <c r="G487" s="349"/>
      <c r="H487" s="235"/>
      <c r="I487" s="253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 t="s">
        <v>140</v>
      </c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6" t="str">
        <f>B487</f>
        <v>Svislá doprava s popřípadným nutným naložením do dopravního zařízení, s vyprázdněním dopravního zařízení na hromadu nebo do dopravního prostředku</v>
      </c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51">
        <v>97</v>
      </c>
      <c r="B488" s="224" t="s">
        <v>595</v>
      </c>
      <c r="C488" s="240" t="s">
        <v>596</v>
      </c>
      <c r="D488" s="227" t="s">
        <v>193</v>
      </c>
      <c r="E488" s="231">
        <v>0.48</v>
      </c>
      <c r="F488" s="237"/>
      <c r="G488" s="236">
        <f>ROUND(E488*F488,2)</f>
        <v>0</v>
      </c>
      <c r="H488" s="235" t="s">
        <v>597</v>
      </c>
      <c r="I488" s="253" t="s">
        <v>146</v>
      </c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 t="s">
        <v>147</v>
      </c>
      <c r="AF488" s="211"/>
      <c r="AG488" s="211"/>
      <c r="AH488" s="211"/>
      <c r="AI488" s="211"/>
      <c r="AJ488" s="211"/>
      <c r="AK488" s="211"/>
      <c r="AL488" s="211"/>
      <c r="AM488" s="211">
        <v>21</v>
      </c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1" x14ac:dyDescent="0.2">
      <c r="A489" s="251">
        <v>98</v>
      </c>
      <c r="B489" s="224" t="s">
        <v>598</v>
      </c>
      <c r="C489" s="240" t="s">
        <v>599</v>
      </c>
      <c r="D489" s="227" t="s">
        <v>193</v>
      </c>
      <c r="E489" s="231">
        <v>0.94079999999999997</v>
      </c>
      <c r="F489" s="237"/>
      <c r="G489" s="236">
        <f>ROUND(E489*F489,2)</f>
        <v>0</v>
      </c>
      <c r="H489" s="235" t="s">
        <v>597</v>
      </c>
      <c r="I489" s="253" t="s">
        <v>146</v>
      </c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 t="s">
        <v>147</v>
      </c>
      <c r="AF489" s="211"/>
      <c r="AG489" s="211"/>
      <c r="AH489" s="211"/>
      <c r="AI489" s="211"/>
      <c r="AJ489" s="211"/>
      <c r="AK489" s="211"/>
      <c r="AL489" s="211"/>
      <c r="AM489" s="211">
        <v>21</v>
      </c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 x14ac:dyDescent="0.2">
      <c r="A490" s="250"/>
      <c r="B490" s="344" t="s">
        <v>600</v>
      </c>
      <c r="C490" s="345"/>
      <c r="D490" s="346"/>
      <c r="E490" s="347"/>
      <c r="F490" s="348"/>
      <c r="G490" s="349"/>
      <c r="H490" s="235"/>
      <c r="I490" s="253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>
        <v>0</v>
      </c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51">
        <v>99</v>
      </c>
      <c r="B491" s="224" t="s">
        <v>601</v>
      </c>
      <c r="C491" s="240" t="s">
        <v>602</v>
      </c>
      <c r="D491" s="227" t="s">
        <v>193</v>
      </c>
      <c r="E491" s="231">
        <v>0.48</v>
      </c>
      <c r="F491" s="237"/>
      <c r="G491" s="236">
        <f>ROUND(E491*F491,2)</f>
        <v>0</v>
      </c>
      <c r="H491" s="235" t="s">
        <v>334</v>
      </c>
      <c r="I491" s="253" t="s">
        <v>146</v>
      </c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 t="s">
        <v>147</v>
      </c>
      <c r="AF491" s="211"/>
      <c r="AG491" s="211"/>
      <c r="AH491" s="211"/>
      <c r="AI491" s="211"/>
      <c r="AJ491" s="211"/>
      <c r="AK491" s="211"/>
      <c r="AL491" s="211"/>
      <c r="AM491" s="211">
        <v>21</v>
      </c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50"/>
      <c r="B492" s="225"/>
      <c r="C492" s="350" t="s">
        <v>603</v>
      </c>
      <c r="D492" s="351"/>
      <c r="E492" s="352"/>
      <c r="F492" s="353"/>
      <c r="G492" s="354"/>
      <c r="H492" s="235"/>
      <c r="I492" s="253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6" t="str">
        <f>C492</f>
        <v>Včetně naložení na dopravní prostředek a složení na skládku, bez poplatku za skládku.</v>
      </c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51">
        <v>100</v>
      </c>
      <c r="B493" s="224" t="s">
        <v>604</v>
      </c>
      <c r="C493" s="240" t="s">
        <v>605</v>
      </c>
      <c r="D493" s="227" t="s">
        <v>193</v>
      </c>
      <c r="E493" s="231">
        <v>4.8</v>
      </c>
      <c r="F493" s="237"/>
      <c r="G493" s="236">
        <f>ROUND(E493*F493,2)</f>
        <v>0</v>
      </c>
      <c r="H493" s="235" t="s">
        <v>334</v>
      </c>
      <c r="I493" s="253" t="s">
        <v>146</v>
      </c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 t="s">
        <v>147</v>
      </c>
      <c r="AF493" s="211"/>
      <c r="AG493" s="211"/>
      <c r="AH493" s="211"/>
      <c r="AI493" s="211"/>
      <c r="AJ493" s="211"/>
      <c r="AK493" s="211"/>
      <c r="AL493" s="211"/>
      <c r="AM493" s="211">
        <v>21</v>
      </c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 x14ac:dyDescent="0.2">
      <c r="A494" s="250"/>
      <c r="B494" s="344" t="s">
        <v>606</v>
      </c>
      <c r="C494" s="345"/>
      <c r="D494" s="346"/>
      <c r="E494" s="347"/>
      <c r="F494" s="348"/>
      <c r="G494" s="349"/>
      <c r="H494" s="235"/>
      <c r="I494" s="253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>
        <v>0</v>
      </c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 x14ac:dyDescent="0.2">
      <c r="A495" s="251">
        <v>101</v>
      </c>
      <c r="B495" s="224" t="s">
        <v>607</v>
      </c>
      <c r="C495" s="240" t="s">
        <v>608</v>
      </c>
      <c r="D495" s="227" t="s">
        <v>193</v>
      </c>
      <c r="E495" s="231">
        <v>1.44</v>
      </c>
      <c r="F495" s="237"/>
      <c r="G495" s="236">
        <f>ROUND(E495*F495,2)</f>
        <v>0</v>
      </c>
      <c r="H495" s="235" t="s">
        <v>334</v>
      </c>
      <c r="I495" s="253" t="s">
        <v>146</v>
      </c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 t="s">
        <v>147</v>
      </c>
      <c r="AF495" s="211"/>
      <c r="AG495" s="211"/>
      <c r="AH495" s="211"/>
      <c r="AI495" s="211"/>
      <c r="AJ495" s="211"/>
      <c r="AK495" s="211"/>
      <c r="AL495" s="211"/>
      <c r="AM495" s="211">
        <v>21</v>
      </c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50"/>
      <c r="B496" s="344" t="s">
        <v>609</v>
      </c>
      <c r="C496" s="345"/>
      <c r="D496" s="346"/>
      <c r="E496" s="347"/>
      <c r="F496" s="348"/>
      <c r="G496" s="349"/>
      <c r="H496" s="235"/>
      <c r="I496" s="253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>
        <v>0</v>
      </c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51">
        <v>102</v>
      </c>
      <c r="B497" s="224" t="s">
        <v>610</v>
      </c>
      <c r="C497" s="240" t="s">
        <v>611</v>
      </c>
      <c r="D497" s="227" t="s">
        <v>193</v>
      </c>
      <c r="E497" s="231">
        <v>0.48</v>
      </c>
      <c r="F497" s="237"/>
      <c r="G497" s="236">
        <f>ROUND(E497*F497,2)</f>
        <v>0</v>
      </c>
      <c r="H497" s="235" t="s">
        <v>334</v>
      </c>
      <c r="I497" s="253" t="s">
        <v>146</v>
      </c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 t="s">
        <v>147</v>
      </c>
      <c r="AF497" s="211"/>
      <c r="AG497" s="211"/>
      <c r="AH497" s="211"/>
      <c r="AI497" s="211"/>
      <c r="AJ497" s="211"/>
      <c r="AK497" s="211"/>
      <c r="AL497" s="211"/>
      <c r="AM497" s="211">
        <v>21</v>
      </c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x14ac:dyDescent="0.2">
      <c r="A498" s="249" t="s">
        <v>136</v>
      </c>
      <c r="B498" s="223" t="s">
        <v>116</v>
      </c>
      <c r="C498" s="239" t="s">
        <v>117</v>
      </c>
      <c r="D498" s="226"/>
      <c r="E498" s="230"/>
      <c r="F498" s="360">
        <f>SUM(G499:G511)</f>
        <v>0</v>
      </c>
      <c r="G498" s="361"/>
      <c r="H498" s="234"/>
      <c r="I498" s="252"/>
      <c r="AE498" t="s">
        <v>137</v>
      </c>
    </row>
    <row r="499" spans="1:60" outlineLevel="1" x14ac:dyDescent="0.2">
      <c r="A499" s="250"/>
      <c r="B499" s="362" t="s">
        <v>612</v>
      </c>
      <c r="C499" s="363"/>
      <c r="D499" s="364"/>
      <c r="E499" s="365"/>
      <c r="F499" s="366"/>
      <c r="G499" s="367"/>
      <c r="H499" s="235"/>
      <c r="I499" s="253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>
        <v>0</v>
      </c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51">
        <v>103</v>
      </c>
      <c r="B500" s="224" t="s">
        <v>613</v>
      </c>
      <c r="C500" s="240" t="s">
        <v>614</v>
      </c>
      <c r="D500" s="227" t="s">
        <v>615</v>
      </c>
      <c r="E500" s="231">
        <v>1</v>
      </c>
      <c r="F500" s="237"/>
      <c r="G500" s="236">
        <f>ROUND(E500*F500,2)</f>
        <v>0</v>
      </c>
      <c r="H500" s="235" t="s">
        <v>616</v>
      </c>
      <c r="I500" s="253" t="s">
        <v>146</v>
      </c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 t="s">
        <v>147</v>
      </c>
      <c r="AF500" s="211"/>
      <c r="AG500" s="211"/>
      <c r="AH500" s="211"/>
      <c r="AI500" s="211"/>
      <c r="AJ500" s="211"/>
      <c r="AK500" s="211"/>
      <c r="AL500" s="211"/>
      <c r="AM500" s="211">
        <v>21</v>
      </c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50"/>
      <c r="B501" s="225"/>
      <c r="C501" s="350" t="s">
        <v>617</v>
      </c>
      <c r="D501" s="351"/>
      <c r="E501" s="352"/>
      <c r="F501" s="353"/>
      <c r="G501" s="354"/>
      <c r="H501" s="235"/>
      <c r="I501" s="253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6" t="str">
        <f>C501</f>
        <v>Zaměření a vytýčení stávajících inženýrských sítí v místě stavby z hlediska jejich ochrany při provádění stavby.</v>
      </c>
      <c r="BB501" s="211"/>
      <c r="BC501" s="211"/>
      <c r="BD501" s="211"/>
      <c r="BE501" s="211"/>
      <c r="BF501" s="211"/>
      <c r="BG501" s="211"/>
      <c r="BH501" s="211"/>
    </row>
    <row r="502" spans="1:60" outlineLevel="1" x14ac:dyDescent="0.2">
      <c r="A502" s="250"/>
      <c r="B502" s="344" t="s">
        <v>612</v>
      </c>
      <c r="C502" s="345"/>
      <c r="D502" s="346"/>
      <c r="E502" s="347"/>
      <c r="F502" s="348"/>
      <c r="G502" s="349"/>
      <c r="H502" s="235"/>
      <c r="I502" s="253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>
        <v>0</v>
      </c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outlineLevel="1" x14ac:dyDescent="0.2">
      <c r="A503" s="251">
        <v>104</v>
      </c>
      <c r="B503" s="224" t="s">
        <v>618</v>
      </c>
      <c r="C503" s="240" t="s">
        <v>619</v>
      </c>
      <c r="D503" s="227" t="s">
        <v>615</v>
      </c>
      <c r="E503" s="231">
        <v>1</v>
      </c>
      <c r="F503" s="237"/>
      <c r="G503" s="236">
        <f>ROUND(E503*F503,2)</f>
        <v>0</v>
      </c>
      <c r="H503" s="235" t="s">
        <v>616</v>
      </c>
      <c r="I503" s="253" t="s">
        <v>146</v>
      </c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 t="s">
        <v>147</v>
      </c>
      <c r="AF503" s="211"/>
      <c r="AG503" s="211"/>
      <c r="AH503" s="211"/>
      <c r="AI503" s="211"/>
      <c r="AJ503" s="211"/>
      <c r="AK503" s="211"/>
      <c r="AL503" s="211"/>
      <c r="AM503" s="211">
        <v>21</v>
      </c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50"/>
      <c r="B504" s="225"/>
      <c r="C504" s="350" t="s">
        <v>648</v>
      </c>
      <c r="D504" s="351"/>
      <c r="E504" s="352"/>
      <c r="F504" s="353"/>
      <c r="G504" s="354"/>
      <c r="H504" s="235"/>
      <c r="I504" s="253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6" t="str">
        <f>C504</f>
        <v>Geodetické zaměření rohů stavby, stabilizace bodů a sestavení laviček.</v>
      </c>
      <c r="BB504" s="211"/>
      <c r="BC504" s="211"/>
      <c r="BD504" s="211"/>
      <c r="BE504" s="211"/>
      <c r="BF504" s="211"/>
      <c r="BG504" s="211"/>
      <c r="BH504" s="211"/>
    </row>
    <row r="505" spans="1:60" ht="22.5" outlineLevel="1" x14ac:dyDescent="0.2">
      <c r="A505" s="250"/>
      <c r="B505" s="225"/>
      <c r="C505" s="350" t="s">
        <v>620</v>
      </c>
      <c r="D505" s="351"/>
      <c r="E505" s="352"/>
      <c r="F505" s="353"/>
      <c r="G505" s="354"/>
      <c r="H505" s="235"/>
      <c r="I505" s="253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6" t="str">
        <f>C505</f>
        <v>Vyhotovení protokolu o vytyčení stavby se seznamem souřadnic vytyčených bodů a jejich polohopisnými (S-JTSK) a výškopisnými (Bpv) hodnotami.</v>
      </c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50"/>
      <c r="B506" s="344" t="s">
        <v>621</v>
      </c>
      <c r="C506" s="345"/>
      <c r="D506" s="346"/>
      <c r="E506" s="347"/>
      <c r="F506" s="348"/>
      <c r="G506" s="349"/>
      <c r="H506" s="235"/>
      <c r="I506" s="253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>
        <v>0</v>
      </c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51">
        <v>105</v>
      </c>
      <c r="B507" s="224" t="s">
        <v>622</v>
      </c>
      <c r="C507" s="240" t="s">
        <v>623</v>
      </c>
      <c r="D507" s="227" t="s">
        <v>615</v>
      </c>
      <c r="E507" s="231">
        <v>1</v>
      </c>
      <c r="F507" s="237"/>
      <c r="G507" s="236">
        <f>ROUND(E507*F507,2)</f>
        <v>0</v>
      </c>
      <c r="H507" s="235" t="s">
        <v>616</v>
      </c>
      <c r="I507" s="253" t="s">
        <v>146</v>
      </c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 t="s">
        <v>147</v>
      </c>
      <c r="AF507" s="211"/>
      <c r="AG507" s="211"/>
      <c r="AH507" s="211"/>
      <c r="AI507" s="211"/>
      <c r="AJ507" s="211"/>
      <c r="AK507" s="211"/>
      <c r="AL507" s="211"/>
      <c r="AM507" s="211">
        <v>21</v>
      </c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50"/>
      <c r="B508" s="225"/>
      <c r="C508" s="350" t="s">
        <v>624</v>
      </c>
      <c r="D508" s="351"/>
      <c r="E508" s="352"/>
      <c r="F508" s="353"/>
      <c r="G508" s="354"/>
      <c r="H508" s="235"/>
      <c r="I508" s="253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6" t="str">
        <f>C508</f>
        <v>Veškeré náklady spojené s vybudováním, provozem a odstraněním zařízení staveniště.</v>
      </c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51">
        <v>106</v>
      </c>
      <c r="B509" s="224" t="s">
        <v>625</v>
      </c>
      <c r="C509" s="240" t="s">
        <v>626</v>
      </c>
      <c r="D509" s="227" t="s">
        <v>615</v>
      </c>
      <c r="E509" s="231">
        <v>1</v>
      </c>
      <c r="F509" s="237"/>
      <c r="G509" s="236">
        <f>ROUND(E509*F509,2)</f>
        <v>0</v>
      </c>
      <c r="H509" s="235"/>
      <c r="I509" s="253" t="s">
        <v>198</v>
      </c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 t="s">
        <v>199</v>
      </c>
      <c r="AF509" s="211"/>
      <c r="AG509" s="211"/>
      <c r="AH509" s="211"/>
      <c r="AI509" s="211"/>
      <c r="AJ509" s="211"/>
      <c r="AK509" s="211"/>
      <c r="AL509" s="211"/>
      <c r="AM509" s="211">
        <v>21</v>
      </c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51">
        <v>107</v>
      </c>
      <c r="B510" s="224" t="s">
        <v>627</v>
      </c>
      <c r="C510" s="240" t="s">
        <v>628</v>
      </c>
      <c r="D510" s="227" t="s">
        <v>615</v>
      </c>
      <c r="E510" s="231">
        <v>1</v>
      </c>
      <c r="F510" s="237"/>
      <c r="G510" s="236">
        <f>ROUND(E510*F510,2)</f>
        <v>0</v>
      </c>
      <c r="H510" s="235"/>
      <c r="I510" s="253" t="s">
        <v>198</v>
      </c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 t="s">
        <v>199</v>
      </c>
      <c r="AF510" s="211"/>
      <c r="AG510" s="211"/>
      <c r="AH510" s="211"/>
      <c r="AI510" s="211"/>
      <c r="AJ510" s="211"/>
      <c r="AK510" s="211"/>
      <c r="AL510" s="211"/>
      <c r="AM510" s="211">
        <v>21</v>
      </c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ht="22.5" outlineLevel="1" x14ac:dyDescent="0.2">
      <c r="A511" s="250"/>
      <c r="B511" s="225"/>
      <c r="C511" s="350" t="s">
        <v>629</v>
      </c>
      <c r="D511" s="351"/>
      <c r="E511" s="352"/>
      <c r="F511" s="353"/>
      <c r="G511" s="354"/>
      <c r="H511" s="235"/>
      <c r="I511" s="253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6" t="str">
        <f>C511</f>
        <v>Náklady zhotovitele, související s prováděním zkoušek a revizí předepsaných technickými normami nebo objednatelem a které jsou pro provedení díla nezbytné.</v>
      </c>
      <c r="BB511" s="211"/>
      <c r="BC511" s="211"/>
      <c r="BD511" s="211"/>
      <c r="BE511" s="211"/>
      <c r="BF511" s="211"/>
      <c r="BG511" s="211"/>
      <c r="BH511" s="211"/>
    </row>
    <row r="512" spans="1:60" x14ac:dyDescent="0.2">
      <c r="A512" s="249" t="s">
        <v>136</v>
      </c>
      <c r="B512" s="223" t="s">
        <v>118</v>
      </c>
      <c r="C512" s="239" t="s">
        <v>119</v>
      </c>
      <c r="D512" s="226"/>
      <c r="E512" s="230"/>
      <c r="F512" s="360">
        <f>SUM(G513:G530)</f>
        <v>0</v>
      </c>
      <c r="G512" s="361"/>
      <c r="H512" s="234"/>
      <c r="I512" s="252"/>
      <c r="AE512" t="s">
        <v>137</v>
      </c>
    </row>
    <row r="513" spans="1:60" outlineLevel="1" x14ac:dyDescent="0.2">
      <c r="A513" s="250"/>
      <c r="B513" s="362" t="s">
        <v>630</v>
      </c>
      <c r="C513" s="363"/>
      <c r="D513" s="364"/>
      <c r="E513" s="365"/>
      <c r="F513" s="366"/>
      <c r="G513" s="367"/>
      <c r="H513" s="235"/>
      <c r="I513" s="253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>
        <v>0</v>
      </c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50"/>
      <c r="B514" s="344" t="s">
        <v>631</v>
      </c>
      <c r="C514" s="345"/>
      <c r="D514" s="346"/>
      <c r="E514" s="347"/>
      <c r="F514" s="348"/>
      <c r="G514" s="349"/>
      <c r="H514" s="235"/>
      <c r="I514" s="253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 t="s">
        <v>140</v>
      </c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1" x14ac:dyDescent="0.2">
      <c r="A515" s="251">
        <v>108</v>
      </c>
      <c r="B515" s="224" t="s">
        <v>632</v>
      </c>
      <c r="C515" s="240" t="s">
        <v>633</v>
      </c>
      <c r="D515" s="227" t="s">
        <v>615</v>
      </c>
      <c r="E515" s="231">
        <v>1</v>
      </c>
      <c r="F515" s="237"/>
      <c r="G515" s="236">
        <f>ROUND(E515*F515,2)</f>
        <v>0</v>
      </c>
      <c r="H515" s="235" t="s">
        <v>616</v>
      </c>
      <c r="I515" s="253" t="s">
        <v>146</v>
      </c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 t="s">
        <v>147</v>
      </c>
      <c r="AF515" s="211"/>
      <c r="AG515" s="211"/>
      <c r="AH515" s="211"/>
      <c r="AI515" s="211"/>
      <c r="AJ515" s="211"/>
      <c r="AK515" s="211"/>
      <c r="AL515" s="211"/>
      <c r="AM515" s="211">
        <v>21</v>
      </c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ht="33.75" outlineLevel="1" x14ac:dyDescent="0.2">
      <c r="A516" s="250"/>
      <c r="B516" s="225"/>
      <c r="C516" s="350" t="s">
        <v>634</v>
      </c>
      <c r="D516" s="351"/>
      <c r="E516" s="352"/>
      <c r="F516" s="353"/>
      <c r="G516" s="354"/>
      <c r="H516" s="235"/>
      <c r="I516" s="253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6" t="str">
        <f>C516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50"/>
      <c r="B517" s="344" t="s">
        <v>635</v>
      </c>
      <c r="C517" s="345"/>
      <c r="D517" s="346"/>
      <c r="E517" s="347"/>
      <c r="F517" s="348"/>
      <c r="G517" s="349"/>
      <c r="H517" s="235"/>
      <c r="I517" s="253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>
        <v>0</v>
      </c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 x14ac:dyDescent="0.2">
      <c r="A518" s="250"/>
      <c r="B518" s="344" t="s">
        <v>636</v>
      </c>
      <c r="C518" s="345"/>
      <c r="D518" s="346"/>
      <c r="E518" s="347"/>
      <c r="F518" s="348"/>
      <c r="G518" s="349"/>
      <c r="H518" s="235"/>
      <c r="I518" s="253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 t="s">
        <v>140</v>
      </c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1" x14ac:dyDescent="0.2">
      <c r="A519" s="251">
        <v>109</v>
      </c>
      <c r="B519" s="224" t="s">
        <v>637</v>
      </c>
      <c r="C519" s="240" t="s">
        <v>638</v>
      </c>
      <c r="D519" s="227" t="s">
        <v>615</v>
      </c>
      <c r="E519" s="231">
        <v>1</v>
      </c>
      <c r="F519" s="237"/>
      <c r="G519" s="236">
        <f>ROUND(E519*F519,2)</f>
        <v>0</v>
      </c>
      <c r="H519" s="235" t="s">
        <v>616</v>
      </c>
      <c r="I519" s="253" t="s">
        <v>146</v>
      </c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 t="s">
        <v>147</v>
      </c>
      <c r="AF519" s="211"/>
      <c r="AG519" s="211"/>
      <c r="AH519" s="211"/>
      <c r="AI519" s="211"/>
      <c r="AJ519" s="211"/>
      <c r="AK519" s="211"/>
      <c r="AL519" s="211"/>
      <c r="AM519" s="211">
        <v>21</v>
      </c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50"/>
      <c r="B520" s="225"/>
      <c r="C520" s="350" t="s">
        <v>639</v>
      </c>
      <c r="D520" s="351"/>
      <c r="E520" s="352"/>
      <c r="F520" s="353"/>
      <c r="G520" s="354"/>
      <c r="H520" s="235"/>
      <c r="I520" s="253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6" t="str">
        <f>C520</f>
        <v>Náklady na provedení skutečného zaměření stavby v rozsahu nezbytném pro zápis změny do katastru nemovitostí.</v>
      </c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50"/>
      <c r="B521" s="344" t="s">
        <v>635</v>
      </c>
      <c r="C521" s="345"/>
      <c r="D521" s="346"/>
      <c r="E521" s="347"/>
      <c r="F521" s="348"/>
      <c r="G521" s="349"/>
      <c r="H521" s="235"/>
      <c r="I521" s="253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>
        <v>0</v>
      </c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50"/>
      <c r="B522" s="344" t="s">
        <v>636</v>
      </c>
      <c r="C522" s="345"/>
      <c r="D522" s="346"/>
      <c r="E522" s="347"/>
      <c r="F522" s="348"/>
      <c r="G522" s="349"/>
      <c r="H522" s="235"/>
      <c r="I522" s="253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 t="s">
        <v>140</v>
      </c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51">
        <v>110</v>
      </c>
      <c r="B523" s="224" t="s">
        <v>640</v>
      </c>
      <c r="C523" s="240" t="s">
        <v>641</v>
      </c>
      <c r="D523" s="227" t="s">
        <v>615</v>
      </c>
      <c r="E523" s="231">
        <v>1</v>
      </c>
      <c r="F523" s="237"/>
      <c r="G523" s="236">
        <f>ROUND(E523*F523,2)</f>
        <v>0</v>
      </c>
      <c r="H523" s="235" t="s">
        <v>616</v>
      </c>
      <c r="I523" s="253" t="s">
        <v>146</v>
      </c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 t="s">
        <v>147</v>
      </c>
      <c r="AF523" s="211"/>
      <c r="AG523" s="211"/>
      <c r="AH523" s="211"/>
      <c r="AI523" s="211"/>
      <c r="AJ523" s="211"/>
      <c r="AK523" s="211"/>
      <c r="AL523" s="211"/>
      <c r="AM523" s="211">
        <v>21</v>
      </c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 x14ac:dyDescent="0.2">
      <c r="A524" s="250"/>
      <c r="B524" s="225"/>
      <c r="C524" s="350" t="s">
        <v>642</v>
      </c>
      <c r="D524" s="351"/>
      <c r="E524" s="352"/>
      <c r="F524" s="353"/>
      <c r="G524" s="354"/>
      <c r="H524" s="235"/>
      <c r="I524" s="253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6" t="str">
        <f>C524</f>
        <v>Náklady na vyhotovení dokumentace skutečného provedení stavby a její předání objednateli v požadované formě a požadovaném počtu.</v>
      </c>
      <c r="BB524" s="211"/>
      <c r="BC524" s="211"/>
      <c r="BD524" s="211"/>
      <c r="BE524" s="211"/>
      <c r="BF524" s="211"/>
      <c r="BG524" s="211"/>
      <c r="BH524" s="211"/>
    </row>
    <row r="525" spans="1:60" outlineLevel="1" x14ac:dyDescent="0.2">
      <c r="A525" s="250"/>
      <c r="B525" s="344" t="s">
        <v>635</v>
      </c>
      <c r="C525" s="345"/>
      <c r="D525" s="346"/>
      <c r="E525" s="347"/>
      <c r="F525" s="348"/>
      <c r="G525" s="349"/>
      <c r="H525" s="235"/>
      <c r="I525" s="253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>
        <v>0</v>
      </c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50"/>
      <c r="B526" s="344" t="s">
        <v>636</v>
      </c>
      <c r="C526" s="345"/>
      <c r="D526" s="346"/>
      <c r="E526" s="347"/>
      <c r="F526" s="348"/>
      <c r="G526" s="349"/>
      <c r="H526" s="235"/>
      <c r="I526" s="253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 t="s">
        <v>140</v>
      </c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51">
        <v>111</v>
      </c>
      <c r="B527" s="224" t="s">
        <v>643</v>
      </c>
      <c r="C527" s="240" t="s">
        <v>644</v>
      </c>
      <c r="D527" s="227" t="s">
        <v>615</v>
      </c>
      <c r="E527" s="231">
        <v>1</v>
      </c>
      <c r="F527" s="237"/>
      <c r="G527" s="236">
        <f>ROUND(E527*F527,2)</f>
        <v>0</v>
      </c>
      <c r="H527" s="235" t="s">
        <v>616</v>
      </c>
      <c r="I527" s="253" t="s">
        <v>146</v>
      </c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 t="s">
        <v>147</v>
      </c>
      <c r="AF527" s="211"/>
      <c r="AG527" s="211"/>
      <c r="AH527" s="211"/>
      <c r="AI527" s="211"/>
      <c r="AJ527" s="211"/>
      <c r="AK527" s="211"/>
      <c r="AL527" s="211"/>
      <c r="AM527" s="211">
        <v>21</v>
      </c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50"/>
      <c r="B528" s="225"/>
      <c r="C528" s="350" t="s">
        <v>636</v>
      </c>
      <c r="D528" s="351"/>
      <c r="E528" s="352"/>
      <c r="F528" s="353"/>
      <c r="G528" s="354"/>
      <c r="H528" s="235"/>
      <c r="I528" s="253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6" t="str">
        <f>C528</f>
        <v>Náklady zhotovitele, které vzniknou v souvislosti s povinnostmi zhotovitele při předání a převzetí díla.</v>
      </c>
      <c r="BB528" s="211"/>
      <c r="BC528" s="211"/>
      <c r="BD528" s="211"/>
      <c r="BE528" s="211"/>
      <c r="BF528" s="211"/>
      <c r="BG528" s="211"/>
      <c r="BH528" s="211"/>
    </row>
    <row r="529" spans="1:60" outlineLevel="1" x14ac:dyDescent="0.2">
      <c r="A529" s="251">
        <v>112</v>
      </c>
      <c r="B529" s="224" t="s">
        <v>645</v>
      </c>
      <c r="C529" s="240" t="s">
        <v>646</v>
      </c>
      <c r="D529" s="227" t="s">
        <v>615</v>
      </c>
      <c r="E529" s="231">
        <v>1</v>
      </c>
      <c r="F529" s="237"/>
      <c r="G529" s="236">
        <f>ROUND(E529*F529,2)</f>
        <v>0</v>
      </c>
      <c r="H529" s="235"/>
      <c r="I529" s="253" t="s">
        <v>198</v>
      </c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 t="s">
        <v>199</v>
      </c>
      <c r="AF529" s="211"/>
      <c r="AG529" s="211"/>
      <c r="AH529" s="211"/>
      <c r="AI529" s="211"/>
      <c r="AJ529" s="211"/>
      <c r="AK529" s="211"/>
      <c r="AL529" s="211"/>
      <c r="AM529" s="211">
        <v>21</v>
      </c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ht="23.25" outlineLevel="1" thickBot="1" x14ac:dyDescent="0.25">
      <c r="A530" s="259"/>
      <c r="B530" s="260"/>
      <c r="C530" s="355" t="s">
        <v>647</v>
      </c>
      <c r="D530" s="356"/>
      <c r="E530" s="357"/>
      <c r="F530" s="358"/>
      <c r="G530" s="359"/>
      <c r="H530" s="261"/>
      <c r="I530" s="262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6" t="str">
        <f>C530</f>
        <v>Finanční rezerva požadovaná objednatelem jako součást smluvní ceny. Způsob jejího stanovení, čerpání a vykazování definuje objednatel.</v>
      </c>
      <c r="BB530" s="211"/>
      <c r="BC530" s="211"/>
      <c r="BD530" s="211"/>
      <c r="BE530" s="211"/>
      <c r="BF530" s="211"/>
      <c r="BG530" s="211"/>
      <c r="BH530" s="211"/>
    </row>
    <row r="531" spans="1:60" hidden="1" x14ac:dyDescent="0.2">
      <c r="A531" s="54"/>
      <c r="B531" s="61" t="s">
        <v>650</v>
      </c>
      <c r="C531" s="243" t="s">
        <v>650</v>
      </c>
      <c r="D531" s="214"/>
      <c r="E531" s="212"/>
      <c r="F531" s="212"/>
      <c r="G531" s="212"/>
      <c r="H531" s="212"/>
      <c r="I531" s="213"/>
    </row>
    <row r="532" spans="1:60" hidden="1" x14ac:dyDescent="0.2">
      <c r="A532" s="244"/>
      <c r="B532" s="245" t="s">
        <v>649</v>
      </c>
      <c r="C532" s="246"/>
      <c r="D532" s="247"/>
      <c r="E532" s="244"/>
      <c r="F532" s="244"/>
      <c r="G532" s="248">
        <f>F8+F56+F89+F125+F158+F169+F176+F180+F185+F193+F199+F203+F233+F260+F279+F284+F296+F319+F329+F426+F445+F472+F474+F485+F498+F512</f>
        <v>0</v>
      </c>
      <c r="H532" s="46"/>
      <c r="I532" s="46"/>
      <c r="AN532">
        <v>15</v>
      </c>
      <c r="AO532">
        <v>21</v>
      </c>
    </row>
    <row r="533" spans="1:60" x14ac:dyDescent="0.2">
      <c r="A533" s="46"/>
      <c r="B533" s="238"/>
      <c r="C533" s="238"/>
      <c r="D533" s="190"/>
      <c r="E533" s="46"/>
      <c r="F533" s="46"/>
      <c r="G533" s="46"/>
      <c r="H533" s="46"/>
      <c r="I533" s="46"/>
      <c r="AN533">
        <f>SUMIF(AM8:AM532,AN532,G8:G532)</f>
        <v>0</v>
      </c>
      <c r="AO533">
        <f>SUMIF(AM8:AM532,AO532,G8:G532)</f>
        <v>0</v>
      </c>
    </row>
    <row r="534" spans="1:60" x14ac:dyDescent="0.2">
      <c r="D534" s="189"/>
    </row>
    <row r="535" spans="1:60" x14ac:dyDescent="0.2">
      <c r="D535" s="189"/>
    </row>
    <row r="536" spans="1:60" x14ac:dyDescent="0.2">
      <c r="D536" s="189"/>
    </row>
    <row r="537" spans="1:60" x14ac:dyDescent="0.2">
      <c r="D537" s="189"/>
    </row>
    <row r="538" spans="1:60" x14ac:dyDescent="0.2">
      <c r="D538" s="189"/>
    </row>
    <row r="539" spans="1:60" x14ac:dyDescent="0.2">
      <c r="D539" s="189"/>
    </row>
    <row r="540" spans="1:60" x14ac:dyDescent="0.2">
      <c r="D540" s="189"/>
    </row>
    <row r="541" spans="1:60" x14ac:dyDescent="0.2">
      <c r="D541" s="189"/>
    </row>
    <row r="542" spans="1:60" x14ac:dyDescent="0.2">
      <c r="D542" s="189"/>
    </row>
    <row r="543" spans="1:60" x14ac:dyDescent="0.2">
      <c r="D543" s="189"/>
    </row>
    <row r="544" spans="1:60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rAUxZsp4lrND3Gtm3aabp0G7NnSAgpKGe+2upsEGvKAjjxyHDDw4FsSNAQuhGrZC53Xe1KCBMvf4LpLcgN5LKA==" saltValue="FYo6fDLsDs52GVsfhZFO4Q==" spinCount="100000" sheet="1"/>
  <mergeCells count="174">
    <mergeCell ref="A1:G1"/>
    <mergeCell ref="C7:G7"/>
    <mergeCell ref="F8:G8"/>
    <mergeCell ref="B9:G9"/>
    <mergeCell ref="B10:G10"/>
    <mergeCell ref="B11:G11"/>
    <mergeCell ref="B27:G27"/>
    <mergeCell ref="B38:G38"/>
    <mergeCell ref="B41:G41"/>
    <mergeCell ref="B44:G44"/>
    <mergeCell ref="B45:G45"/>
    <mergeCell ref="B49:G49"/>
    <mergeCell ref="B15:G15"/>
    <mergeCell ref="B18:G18"/>
    <mergeCell ref="B19:G19"/>
    <mergeCell ref="B22:G22"/>
    <mergeCell ref="B23:G23"/>
    <mergeCell ref="B26:G26"/>
    <mergeCell ref="B68:G68"/>
    <mergeCell ref="C70:G70"/>
    <mergeCell ref="B73:G73"/>
    <mergeCell ref="B74:G74"/>
    <mergeCell ref="B80:G80"/>
    <mergeCell ref="B81:G81"/>
    <mergeCell ref="F56:G56"/>
    <mergeCell ref="B57:G57"/>
    <mergeCell ref="B61:G61"/>
    <mergeCell ref="B62:G62"/>
    <mergeCell ref="B66:G66"/>
    <mergeCell ref="B67:G67"/>
    <mergeCell ref="B102:G102"/>
    <mergeCell ref="B103:G103"/>
    <mergeCell ref="B104:G104"/>
    <mergeCell ref="C106:G106"/>
    <mergeCell ref="B111:G111"/>
    <mergeCell ref="B112:G112"/>
    <mergeCell ref="B82:G82"/>
    <mergeCell ref="F89:G89"/>
    <mergeCell ref="B90:G90"/>
    <mergeCell ref="B91:G91"/>
    <mergeCell ref="B95:G95"/>
    <mergeCell ref="B96:G96"/>
    <mergeCell ref="B133:G133"/>
    <mergeCell ref="B134:G134"/>
    <mergeCell ref="B140:G140"/>
    <mergeCell ref="B141:G141"/>
    <mergeCell ref="B142:G142"/>
    <mergeCell ref="B152:G152"/>
    <mergeCell ref="B113:G113"/>
    <mergeCell ref="B116:G116"/>
    <mergeCell ref="B117:G117"/>
    <mergeCell ref="F125:G125"/>
    <mergeCell ref="B126:G126"/>
    <mergeCell ref="B127:G127"/>
    <mergeCell ref="B170:G170"/>
    <mergeCell ref="B171:G171"/>
    <mergeCell ref="C173:G173"/>
    <mergeCell ref="F176:G176"/>
    <mergeCell ref="F180:G180"/>
    <mergeCell ref="C182:G182"/>
    <mergeCell ref="B153:G153"/>
    <mergeCell ref="F158:G158"/>
    <mergeCell ref="B159:G159"/>
    <mergeCell ref="B162:G162"/>
    <mergeCell ref="B163:G163"/>
    <mergeCell ref="F169:G169"/>
    <mergeCell ref="B194:G194"/>
    <mergeCell ref="B195:G195"/>
    <mergeCell ref="F199:G199"/>
    <mergeCell ref="B200:G200"/>
    <mergeCell ref="B201:G201"/>
    <mergeCell ref="F203:G203"/>
    <mergeCell ref="C184:G184"/>
    <mergeCell ref="F185:G185"/>
    <mergeCell ref="B186:G186"/>
    <mergeCell ref="B187:G187"/>
    <mergeCell ref="B190:G190"/>
    <mergeCell ref="F193:G193"/>
    <mergeCell ref="B214:G214"/>
    <mergeCell ref="B230:G230"/>
    <mergeCell ref="B231:G231"/>
    <mergeCell ref="F233:G233"/>
    <mergeCell ref="B234:G234"/>
    <mergeCell ref="B239:G239"/>
    <mergeCell ref="B204:G204"/>
    <mergeCell ref="B205:G205"/>
    <mergeCell ref="B206:G206"/>
    <mergeCell ref="B209:G209"/>
    <mergeCell ref="B210:G210"/>
    <mergeCell ref="B211:G211"/>
    <mergeCell ref="B277:G277"/>
    <mergeCell ref="F279:G279"/>
    <mergeCell ref="C281:G281"/>
    <mergeCell ref="C283:G283"/>
    <mergeCell ref="F284:G284"/>
    <mergeCell ref="B285:G285"/>
    <mergeCell ref="B257:G257"/>
    <mergeCell ref="B258:G258"/>
    <mergeCell ref="F260:G260"/>
    <mergeCell ref="B261:G261"/>
    <mergeCell ref="B265:G265"/>
    <mergeCell ref="B276:G276"/>
    <mergeCell ref="C300:G300"/>
    <mergeCell ref="B303:G303"/>
    <mergeCell ref="B304:G304"/>
    <mergeCell ref="C306:G306"/>
    <mergeCell ref="C310:G310"/>
    <mergeCell ref="C314:G314"/>
    <mergeCell ref="B286:G286"/>
    <mergeCell ref="B293:G293"/>
    <mergeCell ref="B294:G294"/>
    <mergeCell ref="F296:G296"/>
    <mergeCell ref="B297:G297"/>
    <mergeCell ref="B298:G298"/>
    <mergeCell ref="B330:G330"/>
    <mergeCell ref="C374:G374"/>
    <mergeCell ref="C379:G379"/>
    <mergeCell ref="B423:G423"/>
    <mergeCell ref="B424:G424"/>
    <mergeCell ref="F426:G426"/>
    <mergeCell ref="B316:G316"/>
    <mergeCell ref="B317:G317"/>
    <mergeCell ref="F319:G319"/>
    <mergeCell ref="C321:G321"/>
    <mergeCell ref="C325:G325"/>
    <mergeCell ref="F329:G329"/>
    <mergeCell ref="C448:G448"/>
    <mergeCell ref="F472:G472"/>
    <mergeCell ref="F474:G474"/>
    <mergeCell ref="C476:G476"/>
    <mergeCell ref="C477:G477"/>
    <mergeCell ref="C478:G478"/>
    <mergeCell ref="C428:G428"/>
    <mergeCell ref="C436:G436"/>
    <mergeCell ref="B442:G442"/>
    <mergeCell ref="B443:G443"/>
    <mergeCell ref="F445:G445"/>
    <mergeCell ref="B446:G446"/>
    <mergeCell ref="F485:G485"/>
    <mergeCell ref="B486:G486"/>
    <mergeCell ref="B487:G487"/>
    <mergeCell ref="B490:G490"/>
    <mergeCell ref="C492:G492"/>
    <mergeCell ref="B494:G494"/>
    <mergeCell ref="C479:G479"/>
    <mergeCell ref="C480:G480"/>
    <mergeCell ref="C481:G481"/>
    <mergeCell ref="C482:G482"/>
    <mergeCell ref="C483:G483"/>
    <mergeCell ref="C484:G484"/>
    <mergeCell ref="C505:G505"/>
    <mergeCell ref="B506:G506"/>
    <mergeCell ref="C508:G508"/>
    <mergeCell ref="C511:G511"/>
    <mergeCell ref="F512:G512"/>
    <mergeCell ref="B513:G513"/>
    <mergeCell ref="B496:G496"/>
    <mergeCell ref="F498:G498"/>
    <mergeCell ref="B499:G499"/>
    <mergeCell ref="C501:G501"/>
    <mergeCell ref="B502:G502"/>
    <mergeCell ref="C504:G504"/>
    <mergeCell ref="B522:G522"/>
    <mergeCell ref="C524:G524"/>
    <mergeCell ref="B525:G525"/>
    <mergeCell ref="B526:G526"/>
    <mergeCell ref="C528:G528"/>
    <mergeCell ref="C530:G530"/>
    <mergeCell ref="B514:G514"/>
    <mergeCell ref="C516:G516"/>
    <mergeCell ref="B517:G517"/>
    <mergeCell ref="B518:G518"/>
    <mergeCell ref="C520:G520"/>
    <mergeCell ref="B521:G52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tabSelected="1" workbookViewId="0">
      <selection activeCell="L14" sqref="L14"/>
    </sheetView>
  </sheetViews>
  <sheetFormatPr defaultRowHeight="12.75" x14ac:dyDescent="0.2"/>
  <cols>
    <col min="1" max="1" width="4.7109375" style="266" customWidth="1"/>
    <col min="2" max="2" width="54.7109375" style="266" customWidth="1"/>
    <col min="3" max="3" width="5.85546875" style="306" customWidth="1"/>
    <col min="4" max="4" width="8.7109375" style="306" customWidth="1"/>
    <col min="5" max="5" width="9.7109375" style="273" customWidth="1"/>
    <col min="6" max="6" width="11.7109375" style="266" customWidth="1"/>
    <col min="7" max="7" width="9.7109375" style="266" customWidth="1"/>
    <col min="8" max="8" width="11.5703125" style="266" customWidth="1"/>
    <col min="9" max="9" width="13.140625" style="266" hidden="1" customWidth="1"/>
    <col min="10" max="16384" width="9.140625" style="266"/>
  </cols>
  <sheetData>
    <row r="1" spans="1:27" ht="15.75" x14ac:dyDescent="0.2">
      <c r="B1" s="267" t="s">
        <v>654</v>
      </c>
      <c r="C1" s="268" t="s">
        <v>655</v>
      </c>
      <c r="D1" s="269"/>
      <c r="E1" s="270"/>
      <c r="F1" s="271"/>
      <c r="G1" s="271"/>
      <c r="H1" s="271"/>
    </row>
    <row r="2" spans="1:27" ht="15.75" x14ac:dyDescent="0.2">
      <c r="B2" s="267"/>
      <c r="C2" s="268" t="s">
        <v>656</v>
      </c>
      <c r="D2" s="269"/>
      <c r="E2" s="270"/>
      <c r="F2" s="271"/>
      <c r="G2" s="271"/>
      <c r="H2" s="271"/>
    </row>
    <row r="3" spans="1:27" ht="7.5" customHeight="1" x14ac:dyDescent="0.2">
      <c r="B3" s="267"/>
      <c r="C3" s="268"/>
      <c r="D3" s="269"/>
      <c r="E3" s="270"/>
      <c r="F3" s="271"/>
      <c r="G3" s="271"/>
      <c r="H3" s="271"/>
    </row>
    <row r="4" spans="1:27" ht="15.75" x14ac:dyDescent="0.2">
      <c r="B4" s="267" t="s">
        <v>657</v>
      </c>
      <c r="C4" s="268" t="s">
        <v>658</v>
      </c>
      <c r="D4" s="269"/>
      <c r="E4" s="270"/>
      <c r="F4" s="271"/>
      <c r="G4" s="271"/>
      <c r="H4" s="271"/>
    </row>
    <row r="5" spans="1:27" ht="7.5" customHeight="1" x14ac:dyDescent="0.2">
      <c r="B5" s="267"/>
      <c r="C5" s="268"/>
      <c r="D5" s="269"/>
      <c r="E5" s="270"/>
      <c r="F5" s="271"/>
      <c r="G5" s="271"/>
      <c r="H5" s="271"/>
    </row>
    <row r="6" spans="1:27" ht="15.75" x14ac:dyDescent="0.2">
      <c r="B6" s="267" t="s">
        <v>659</v>
      </c>
      <c r="C6" s="268" t="s">
        <v>660</v>
      </c>
      <c r="D6" s="269"/>
      <c r="E6" s="270"/>
      <c r="F6" s="271"/>
      <c r="G6" s="271"/>
      <c r="H6" s="271"/>
    </row>
    <row r="7" spans="1:27" ht="7.5" customHeight="1" x14ac:dyDescent="0.2">
      <c r="B7" s="267"/>
      <c r="C7" s="268"/>
      <c r="D7" s="269"/>
      <c r="E7" s="270"/>
      <c r="F7" s="271"/>
      <c r="G7" s="271"/>
      <c r="H7" s="271"/>
    </row>
    <row r="8" spans="1:27" ht="15.75" x14ac:dyDescent="0.2">
      <c r="B8" s="267" t="s">
        <v>661</v>
      </c>
      <c r="C8" s="268" t="s">
        <v>662</v>
      </c>
      <c r="D8" s="269"/>
      <c r="E8" s="270"/>
      <c r="F8" s="271"/>
      <c r="G8" s="271"/>
      <c r="H8" s="271"/>
    </row>
    <row r="9" spans="1:27" ht="24.75" customHeight="1" x14ac:dyDescent="0.2">
      <c r="C9" s="272"/>
      <c r="D9" s="272"/>
    </row>
    <row r="10" spans="1:27" s="274" customFormat="1" ht="21" customHeight="1" x14ac:dyDescent="0.2">
      <c r="B10" s="275" t="s">
        <v>663</v>
      </c>
      <c r="C10" s="376">
        <f>F49+H49</f>
        <v>0</v>
      </c>
      <c r="D10" s="377"/>
      <c r="E10" s="377"/>
      <c r="F10" s="276"/>
      <c r="G10" s="276"/>
      <c r="H10" s="277"/>
      <c r="I10" s="278">
        <f>C10</f>
        <v>0</v>
      </c>
    </row>
    <row r="12" spans="1:27" s="279" customFormat="1" ht="26.25" customHeight="1" x14ac:dyDescent="0.2">
      <c r="B12" s="280" t="s">
        <v>664</v>
      </c>
      <c r="C12" s="276"/>
      <c r="D12" s="272"/>
      <c r="E12" s="274"/>
      <c r="F12" s="276"/>
      <c r="G12" s="276"/>
      <c r="H12" s="277"/>
      <c r="I12" s="281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</row>
    <row r="13" spans="1:27" s="279" customFormat="1" ht="38.25" x14ac:dyDescent="0.2">
      <c r="A13" s="282" t="s">
        <v>665</v>
      </c>
      <c r="B13" s="283" t="s">
        <v>666</v>
      </c>
      <c r="C13" s="282" t="s">
        <v>667</v>
      </c>
      <c r="D13" s="283" t="s">
        <v>37</v>
      </c>
      <c r="E13" s="284" t="s">
        <v>668</v>
      </c>
      <c r="F13" s="283" t="s">
        <v>669</v>
      </c>
      <c r="G13" s="283" t="s">
        <v>670</v>
      </c>
      <c r="H13" s="283" t="s">
        <v>671</v>
      </c>
      <c r="I13" s="285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</row>
    <row r="14" spans="1:27" s="279" customFormat="1" ht="78" customHeight="1" x14ac:dyDescent="0.2">
      <c r="A14" s="276">
        <v>1</v>
      </c>
      <c r="B14" s="286" t="s">
        <v>672</v>
      </c>
      <c r="C14" s="272" t="s">
        <v>673</v>
      </c>
      <c r="D14" s="287">
        <v>1</v>
      </c>
      <c r="E14" s="288">
        <v>0</v>
      </c>
      <c r="F14" s="289">
        <f t="shared" ref="F14:F38" si="0">D14*E14</f>
        <v>0</v>
      </c>
      <c r="G14" s="288">
        <v>0</v>
      </c>
      <c r="H14" s="289">
        <f t="shared" ref="H14:H48" si="1">D14*G14</f>
        <v>0</v>
      </c>
      <c r="I14" s="285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</row>
    <row r="15" spans="1:27" s="279" customFormat="1" ht="82.5" customHeight="1" x14ac:dyDescent="0.2">
      <c r="A15" s="276">
        <v>2</v>
      </c>
      <c r="B15" s="286" t="s">
        <v>674</v>
      </c>
      <c r="C15" s="272" t="s">
        <v>673</v>
      </c>
      <c r="D15" s="287">
        <v>1</v>
      </c>
      <c r="E15" s="288">
        <v>0</v>
      </c>
      <c r="F15" s="289">
        <f t="shared" si="0"/>
        <v>0</v>
      </c>
      <c r="G15" s="288">
        <v>0</v>
      </c>
      <c r="H15" s="289">
        <f t="shared" si="1"/>
        <v>0</v>
      </c>
      <c r="I15" s="285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</row>
    <row r="16" spans="1:27" s="291" customFormat="1" ht="20.100000000000001" customHeight="1" x14ac:dyDescent="0.2">
      <c r="A16" s="276">
        <v>3</v>
      </c>
      <c r="B16" s="290" t="s">
        <v>675</v>
      </c>
      <c r="C16" s="287" t="s">
        <v>673</v>
      </c>
      <c r="D16" s="287">
        <v>1</v>
      </c>
      <c r="E16" s="288">
        <v>0</v>
      </c>
      <c r="F16" s="289">
        <f t="shared" si="0"/>
        <v>0</v>
      </c>
      <c r="G16" s="288">
        <v>0</v>
      </c>
      <c r="H16" s="289">
        <f t="shared" si="1"/>
        <v>0</v>
      </c>
      <c r="I16" s="287"/>
    </row>
    <row r="17" spans="1:9" s="291" customFormat="1" ht="20.100000000000001" customHeight="1" x14ac:dyDescent="0.2">
      <c r="A17" s="276">
        <v>4</v>
      </c>
      <c r="B17" s="290" t="s">
        <v>676</v>
      </c>
      <c r="C17" s="287" t="s">
        <v>673</v>
      </c>
      <c r="D17" s="287">
        <v>1</v>
      </c>
      <c r="E17" s="288">
        <v>0</v>
      </c>
      <c r="F17" s="289">
        <f t="shared" si="0"/>
        <v>0</v>
      </c>
      <c r="G17" s="288">
        <v>0</v>
      </c>
      <c r="H17" s="289">
        <f t="shared" si="1"/>
        <v>0</v>
      </c>
      <c r="I17" s="287"/>
    </row>
    <row r="18" spans="1:9" s="291" customFormat="1" ht="20.100000000000001" customHeight="1" x14ac:dyDescent="0.2">
      <c r="A18" s="276">
        <v>5</v>
      </c>
      <c r="B18" s="290" t="s">
        <v>677</v>
      </c>
      <c r="C18" s="287" t="s">
        <v>673</v>
      </c>
      <c r="D18" s="287">
        <v>1</v>
      </c>
      <c r="E18" s="289"/>
      <c r="F18" s="289"/>
      <c r="G18" s="288">
        <v>0</v>
      </c>
      <c r="H18" s="289">
        <f t="shared" si="1"/>
        <v>0</v>
      </c>
      <c r="I18" s="287"/>
    </row>
    <row r="19" spans="1:9" s="291" customFormat="1" ht="20.100000000000001" customHeight="1" x14ac:dyDescent="0.2">
      <c r="A19" s="276">
        <v>6</v>
      </c>
      <c r="B19" s="290" t="s">
        <v>678</v>
      </c>
      <c r="C19" s="287" t="s">
        <v>673</v>
      </c>
      <c r="D19" s="287">
        <v>1</v>
      </c>
      <c r="E19" s="289"/>
      <c r="F19" s="289"/>
      <c r="G19" s="288">
        <v>0</v>
      </c>
      <c r="H19" s="289">
        <f t="shared" si="1"/>
        <v>0</v>
      </c>
      <c r="I19" s="287"/>
    </row>
    <row r="20" spans="1:9" s="291" customFormat="1" ht="20.100000000000001" customHeight="1" x14ac:dyDescent="0.2">
      <c r="A20" s="276">
        <v>7</v>
      </c>
      <c r="B20" s="290" t="s">
        <v>679</v>
      </c>
      <c r="C20" s="287" t="s">
        <v>673</v>
      </c>
      <c r="D20" s="287">
        <v>3</v>
      </c>
      <c r="E20" s="288">
        <v>0</v>
      </c>
      <c r="F20" s="289">
        <f t="shared" si="0"/>
        <v>0</v>
      </c>
      <c r="G20" s="288">
        <v>0</v>
      </c>
      <c r="H20" s="289">
        <f t="shared" si="1"/>
        <v>0</v>
      </c>
      <c r="I20" s="287"/>
    </row>
    <row r="21" spans="1:9" s="291" customFormat="1" ht="20.100000000000001" customHeight="1" x14ac:dyDescent="0.2">
      <c r="A21" s="276">
        <v>8</v>
      </c>
      <c r="B21" s="290" t="s">
        <v>680</v>
      </c>
      <c r="C21" s="287" t="s">
        <v>673</v>
      </c>
      <c r="D21" s="287">
        <v>8</v>
      </c>
      <c r="E21" s="288">
        <v>0</v>
      </c>
      <c r="F21" s="289">
        <f t="shared" si="0"/>
        <v>0</v>
      </c>
      <c r="G21" s="288">
        <v>0</v>
      </c>
      <c r="H21" s="289">
        <f t="shared" si="1"/>
        <v>0</v>
      </c>
      <c r="I21" s="287"/>
    </row>
    <row r="22" spans="1:9" s="291" customFormat="1" ht="20.100000000000001" customHeight="1" x14ac:dyDescent="0.2">
      <c r="A22" s="276">
        <v>9</v>
      </c>
      <c r="B22" s="290" t="s">
        <v>681</v>
      </c>
      <c r="C22" s="287" t="s">
        <v>327</v>
      </c>
      <c r="D22" s="287">
        <v>4</v>
      </c>
      <c r="E22" s="289"/>
      <c r="F22" s="289"/>
      <c r="G22" s="288">
        <v>0</v>
      </c>
      <c r="H22" s="289">
        <f t="shared" si="1"/>
        <v>0</v>
      </c>
      <c r="I22" s="287"/>
    </row>
    <row r="23" spans="1:9" s="291" customFormat="1" ht="20.100000000000001" customHeight="1" x14ac:dyDescent="0.2">
      <c r="A23" s="276">
        <v>10</v>
      </c>
      <c r="B23" s="290" t="s">
        <v>682</v>
      </c>
      <c r="C23" s="287" t="s">
        <v>673</v>
      </c>
      <c r="D23" s="287">
        <v>1</v>
      </c>
      <c r="E23" s="289"/>
      <c r="F23" s="289"/>
      <c r="G23" s="288">
        <v>0</v>
      </c>
      <c r="H23" s="289">
        <f t="shared" si="1"/>
        <v>0</v>
      </c>
      <c r="I23" s="287"/>
    </row>
    <row r="24" spans="1:9" ht="20.100000000000001" customHeight="1" x14ac:dyDescent="0.2">
      <c r="A24" s="276">
        <v>11</v>
      </c>
      <c r="B24" s="292" t="s">
        <v>683</v>
      </c>
      <c r="C24" s="272" t="s">
        <v>673</v>
      </c>
      <c r="D24" s="293">
        <v>1</v>
      </c>
      <c r="E24" s="288">
        <v>0</v>
      </c>
      <c r="F24" s="289">
        <f t="shared" si="0"/>
        <v>0</v>
      </c>
      <c r="G24" s="288">
        <v>0</v>
      </c>
      <c r="H24" s="289">
        <f t="shared" si="1"/>
        <v>0</v>
      </c>
      <c r="I24" s="294"/>
    </row>
    <row r="25" spans="1:9" ht="35.1" customHeight="1" x14ac:dyDescent="0.2">
      <c r="A25" s="276">
        <v>12</v>
      </c>
      <c r="B25" s="292" t="s">
        <v>684</v>
      </c>
      <c r="C25" s="272" t="s">
        <v>673</v>
      </c>
      <c r="D25" s="293">
        <v>1</v>
      </c>
      <c r="E25" s="288">
        <v>0</v>
      </c>
      <c r="F25" s="289">
        <f t="shared" si="0"/>
        <v>0</v>
      </c>
      <c r="G25" s="288">
        <v>0</v>
      </c>
      <c r="H25" s="289">
        <f t="shared" si="1"/>
        <v>0</v>
      </c>
      <c r="I25" s="294"/>
    </row>
    <row r="26" spans="1:9" s="291" customFormat="1" ht="20.100000000000001" customHeight="1" x14ac:dyDescent="0.2">
      <c r="A26" s="276">
        <v>13</v>
      </c>
      <c r="B26" s="290" t="s">
        <v>685</v>
      </c>
      <c r="C26" s="287" t="s">
        <v>312</v>
      </c>
      <c r="D26" s="287">
        <v>5</v>
      </c>
      <c r="E26" s="288">
        <v>0</v>
      </c>
      <c r="F26" s="289">
        <f t="shared" si="0"/>
        <v>0</v>
      </c>
      <c r="G26" s="288">
        <v>0</v>
      </c>
      <c r="H26" s="289">
        <f t="shared" si="1"/>
        <v>0</v>
      </c>
      <c r="I26" s="287"/>
    </row>
    <row r="27" spans="1:9" s="291" customFormat="1" ht="20.100000000000001" customHeight="1" x14ac:dyDescent="0.2">
      <c r="A27" s="276">
        <v>14</v>
      </c>
      <c r="B27" s="290" t="s">
        <v>686</v>
      </c>
      <c r="C27" s="287" t="s">
        <v>312</v>
      </c>
      <c r="D27" s="287">
        <v>45</v>
      </c>
      <c r="E27" s="288">
        <v>0</v>
      </c>
      <c r="F27" s="289">
        <f t="shared" si="0"/>
        <v>0</v>
      </c>
      <c r="G27" s="288">
        <v>0</v>
      </c>
      <c r="H27" s="289">
        <f t="shared" si="1"/>
        <v>0</v>
      </c>
      <c r="I27" s="287"/>
    </row>
    <row r="28" spans="1:9" s="291" customFormat="1" ht="20.100000000000001" customHeight="1" x14ac:dyDescent="0.2">
      <c r="A28" s="276">
        <v>15</v>
      </c>
      <c r="B28" s="290" t="s">
        <v>687</v>
      </c>
      <c r="C28" s="287" t="s">
        <v>312</v>
      </c>
      <c r="D28" s="287">
        <v>35</v>
      </c>
      <c r="E28" s="288">
        <v>0</v>
      </c>
      <c r="F28" s="289">
        <f t="shared" si="0"/>
        <v>0</v>
      </c>
      <c r="G28" s="288">
        <v>0</v>
      </c>
      <c r="H28" s="289">
        <f t="shared" si="1"/>
        <v>0</v>
      </c>
      <c r="I28" s="287"/>
    </row>
    <row r="29" spans="1:9" s="291" customFormat="1" ht="20.100000000000001" customHeight="1" x14ac:dyDescent="0.2">
      <c r="A29" s="276">
        <v>16</v>
      </c>
      <c r="B29" s="290" t="s">
        <v>688</v>
      </c>
      <c r="C29" s="287" t="s">
        <v>312</v>
      </c>
      <c r="D29" s="287">
        <v>12</v>
      </c>
      <c r="E29" s="288">
        <v>0</v>
      </c>
      <c r="F29" s="289">
        <f t="shared" si="0"/>
        <v>0</v>
      </c>
      <c r="G29" s="288">
        <v>0</v>
      </c>
      <c r="H29" s="289">
        <f t="shared" si="1"/>
        <v>0</v>
      </c>
      <c r="I29" s="287"/>
    </row>
    <row r="30" spans="1:9" s="291" customFormat="1" ht="20.100000000000001" customHeight="1" x14ac:dyDescent="0.2">
      <c r="A30" s="276">
        <v>17</v>
      </c>
      <c r="B30" s="290" t="s">
        <v>689</v>
      </c>
      <c r="C30" s="287" t="s">
        <v>673</v>
      </c>
      <c r="D30" s="287">
        <v>60</v>
      </c>
      <c r="E30" s="288">
        <v>0</v>
      </c>
      <c r="F30" s="289">
        <f t="shared" si="0"/>
        <v>0</v>
      </c>
      <c r="G30" s="288">
        <v>0</v>
      </c>
      <c r="H30" s="289">
        <f t="shared" si="1"/>
        <v>0</v>
      </c>
      <c r="I30" s="287"/>
    </row>
    <row r="31" spans="1:9" s="291" customFormat="1" ht="20.100000000000001" customHeight="1" x14ac:dyDescent="0.2">
      <c r="A31" s="276">
        <v>18</v>
      </c>
      <c r="B31" s="290" t="s">
        <v>690</v>
      </c>
      <c r="C31" s="287" t="s">
        <v>312</v>
      </c>
      <c r="D31" s="287">
        <v>8</v>
      </c>
      <c r="E31" s="288">
        <v>0</v>
      </c>
      <c r="F31" s="289">
        <f t="shared" si="0"/>
        <v>0</v>
      </c>
      <c r="G31" s="288">
        <v>0</v>
      </c>
      <c r="H31" s="289">
        <f t="shared" si="1"/>
        <v>0</v>
      </c>
      <c r="I31" s="287"/>
    </row>
    <row r="32" spans="1:9" s="291" customFormat="1" ht="20.100000000000001" customHeight="1" x14ac:dyDescent="0.2">
      <c r="A32" s="276">
        <v>19</v>
      </c>
      <c r="B32" s="290" t="s">
        <v>691</v>
      </c>
      <c r="C32" s="287" t="s">
        <v>312</v>
      </c>
      <c r="D32" s="287">
        <v>20</v>
      </c>
      <c r="E32" s="288">
        <v>0</v>
      </c>
      <c r="F32" s="289">
        <f t="shared" si="0"/>
        <v>0</v>
      </c>
      <c r="G32" s="288">
        <v>0</v>
      </c>
      <c r="H32" s="289">
        <f t="shared" si="1"/>
        <v>0</v>
      </c>
      <c r="I32" s="287"/>
    </row>
    <row r="33" spans="1:9" s="291" customFormat="1" ht="20.100000000000001" customHeight="1" x14ac:dyDescent="0.2">
      <c r="A33" s="276">
        <v>20</v>
      </c>
      <c r="B33" s="290" t="s">
        <v>692</v>
      </c>
      <c r="C33" s="287" t="s">
        <v>312</v>
      </c>
      <c r="D33" s="287">
        <v>18</v>
      </c>
      <c r="E33" s="288">
        <v>0</v>
      </c>
      <c r="F33" s="289">
        <f t="shared" si="0"/>
        <v>0</v>
      </c>
      <c r="G33" s="288">
        <v>0</v>
      </c>
      <c r="H33" s="289">
        <f t="shared" si="1"/>
        <v>0</v>
      </c>
      <c r="I33" s="287"/>
    </row>
    <row r="34" spans="1:9" s="291" customFormat="1" ht="20.100000000000001" customHeight="1" x14ac:dyDescent="0.2">
      <c r="A34" s="276">
        <v>21</v>
      </c>
      <c r="B34" s="290" t="s">
        <v>693</v>
      </c>
      <c r="C34" s="287" t="s">
        <v>312</v>
      </c>
      <c r="D34" s="287">
        <v>10</v>
      </c>
      <c r="E34" s="288">
        <v>0</v>
      </c>
      <c r="F34" s="289">
        <f t="shared" si="0"/>
        <v>0</v>
      </c>
      <c r="G34" s="288">
        <v>0</v>
      </c>
      <c r="H34" s="289">
        <f t="shared" si="1"/>
        <v>0</v>
      </c>
      <c r="I34" s="287"/>
    </row>
    <row r="35" spans="1:9" s="291" customFormat="1" ht="20.100000000000001" customHeight="1" x14ac:dyDescent="0.2">
      <c r="A35" s="276">
        <v>22</v>
      </c>
      <c r="B35" s="290" t="s">
        <v>694</v>
      </c>
      <c r="C35" s="287" t="s">
        <v>673</v>
      </c>
      <c r="D35" s="287">
        <v>4</v>
      </c>
      <c r="E35" s="288">
        <v>0</v>
      </c>
      <c r="F35" s="289">
        <f t="shared" si="0"/>
        <v>0</v>
      </c>
      <c r="G35" s="288">
        <v>0</v>
      </c>
      <c r="H35" s="289">
        <f t="shared" si="1"/>
        <v>0</v>
      </c>
      <c r="I35" s="287"/>
    </row>
    <row r="36" spans="1:9" s="291" customFormat="1" ht="20.100000000000001" customHeight="1" x14ac:dyDescent="0.2">
      <c r="A36" s="276">
        <v>23</v>
      </c>
      <c r="B36" s="290" t="s">
        <v>695</v>
      </c>
      <c r="C36" s="287" t="s">
        <v>673</v>
      </c>
      <c r="D36" s="287">
        <v>8</v>
      </c>
      <c r="E36" s="288">
        <v>0</v>
      </c>
      <c r="F36" s="289">
        <f t="shared" si="0"/>
        <v>0</v>
      </c>
      <c r="G36" s="288">
        <v>0</v>
      </c>
      <c r="H36" s="289">
        <f t="shared" si="1"/>
        <v>0</v>
      </c>
      <c r="I36" s="287"/>
    </row>
    <row r="37" spans="1:9" s="291" customFormat="1" ht="20.100000000000001" customHeight="1" x14ac:dyDescent="0.2">
      <c r="A37" s="276">
        <v>24</v>
      </c>
      <c r="B37" s="290" t="s">
        <v>696</v>
      </c>
      <c r="C37" s="287" t="s">
        <v>673</v>
      </c>
      <c r="D37" s="287">
        <v>6</v>
      </c>
      <c r="E37" s="288">
        <v>0</v>
      </c>
      <c r="F37" s="289">
        <f t="shared" si="0"/>
        <v>0</v>
      </c>
      <c r="G37" s="288">
        <v>0</v>
      </c>
      <c r="H37" s="289">
        <f t="shared" si="1"/>
        <v>0</v>
      </c>
      <c r="I37" s="287"/>
    </row>
    <row r="38" spans="1:9" s="291" customFormat="1" ht="20.100000000000001" customHeight="1" x14ac:dyDescent="0.2">
      <c r="A38" s="276">
        <v>25</v>
      </c>
      <c r="B38" s="290" t="s">
        <v>697</v>
      </c>
      <c r="C38" s="287" t="s">
        <v>144</v>
      </c>
      <c r="D38" s="287">
        <v>5.2</v>
      </c>
      <c r="E38" s="288">
        <v>0</v>
      </c>
      <c r="F38" s="289">
        <f t="shared" si="0"/>
        <v>0</v>
      </c>
      <c r="G38" s="288">
        <v>0</v>
      </c>
      <c r="H38" s="289">
        <f t="shared" si="1"/>
        <v>0</v>
      </c>
      <c r="I38" s="287"/>
    </row>
    <row r="39" spans="1:9" s="291" customFormat="1" ht="20.100000000000001" customHeight="1" x14ac:dyDescent="0.2">
      <c r="A39" s="276">
        <v>26</v>
      </c>
      <c r="B39" s="290" t="s">
        <v>698</v>
      </c>
      <c r="C39" s="287" t="s">
        <v>312</v>
      </c>
      <c r="D39" s="287">
        <v>6</v>
      </c>
      <c r="E39" s="289"/>
      <c r="F39" s="289"/>
      <c r="G39" s="288">
        <v>0</v>
      </c>
      <c r="H39" s="289">
        <f t="shared" si="1"/>
        <v>0</v>
      </c>
      <c r="I39" s="287"/>
    </row>
    <row r="40" spans="1:9" s="291" customFormat="1" ht="20.100000000000001" customHeight="1" x14ac:dyDescent="0.2">
      <c r="A40" s="276">
        <v>27</v>
      </c>
      <c r="B40" s="290" t="s">
        <v>699</v>
      </c>
      <c r="C40" s="287" t="s">
        <v>312</v>
      </c>
      <c r="D40" s="287">
        <v>6</v>
      </c>
      <c r="E40" s="289"/>
      <c r="F40" s="289"/>
      <c r="G40" s="288">
        <v>0</v>
      </c>
      <c r="H40" s="289">
        <f t="shared" si="1"/>
        <v>0</v>
      </c>
      <c r="I40" s="287"/>
    </row>
    <row r="41" spans="1:9" s="291" customFormat="1" ht="20.100000000000001" customHeight="1" x14ac:dyDescent="0.2">
      <c r="A41" s="276">
        <v>28</v>
      </c>
      <c r="B41" s="290" t="s">
        <v>700</v>
      </c>
      <c r="C41" s="287" t="s">
        <v>158</v>
      </c>
      <c r="D41" s="287">
        <v>3</v>
      </c>
      <c r="E41" s="289"/>
      <c r="F41" s="289"/>
      <c r="G41" s="288">
        <v>0</v>
      </c>
      <c r="H41" s="289">
        <f t="shared" si="1"/>
        <v>0</v>
      </c>
      <c r="I41" s="287"/>
    </row>
    <row r="42" spans="1:9" s="291" customFormat="1" ht="20.100000000000001" customHeight="1" x14ac:dyDescent="0.2">
      <c r="A42" s="276">
        <v>29</v>
      </c>
      <c r="B42" s="290" t="s">
        <v>701</v>
      </c>
      <c r="C42" s="287" t="s">
        <v>673</v>
      </c>
      <c r="D42" s="287">
        <v>1</v>
      </c>
      <c r="E42" s="289"/>
      <c r="F42" s="289"/>
      <c r="G42" s="288">
        <v>0</v>
      </c>
      <c r="H42" s="289">
        <f t="shared" si="1"/>
        <v>0</v>
      </c>
      <c r="I42" s="287"/>
    </row>
    <row r="43" spans="1:9" s="291" customFormat="1" ht="20.100000000000001" customHeight="1" x14ac:dyDescent="0.2">
      <c r="A43" s="276">
        <v>30</v>
      </c>
      <c r="B43" s="290" t="s">
        <v>702</v>
      </c>
      <c r="C43" s="287" t="s">
        <v>673</v>
      </c>
      <c r="D43" s="287">
        <v>2</v>
      </c>
      <c r="E43" s="289"/>
      <c r="F43" s="289"/>
      <c r="G43" s="288">
        <v>0</v>
      </c>
      <c r="H43" s="289">
        <f t="shared" si="1"/>
        <v>0</v>
      </c>
      <c r="I43" s="287"/>
    </row>
    <row r="44" spans="1:9" s="291" customFormat="1" ht="20.100000000000001" customHeight="1" x14ac:dyDescent="0.2">
      <c r="A44" s="276">
        <v>31</v>
      </c>
      <c r="B44" s="290" t="s">
        <v>703</v>
      </c>
      <c r="C44" s="287" t="s">
        <v>673</v>
      </c>
      <c r="D44" s="287">
        <v>1</v>
      </c>
      <c r="E44" s="289"/>
      <c r="F44" s="289"/>
      <c r="G44" s="288">
        <v>0</v>
      </c>
      <c r="H44" s="289">
        <f t="shared" si="1"/>
        <v>0</v>
      </c>
      <c r="I44" s="287"/>
    </row>
    <row r="45" spans="1:9" s="291" customFormat="1" ht="20.100000000000001" customHeight="1" x14ac:dyDescent="0.2">
      <c r="A45" s="276">
        <v>32</v>
      </c>
      <c r="B45" s="290" t="s">
        <v>704</v>
      </c>
      <c r="C45" s="287" t="s">
        <v>673</v>
      </c>
      <c r="D45" s="287">
        <v>1</v>
      </c>
      <c r="E45" s="289"/>
      <c r="F45" s="289"/>
      <c r="G45" s="288">
        <v>0</v>
      </c>
      <c r="H45" s="289">
        <f t="shared" si="1"/>
        <v>0</v>
      </c>
      <c r="I45" s="287"/>
    </row>
    <row r="46" spans="1:9" s="291" customFormat="1" ht="20.100000000000001" customHeight="1" x14ac:dyDescent="0.2">
      <c r="A46" s="276">
        <v>33</v>
      </c>
      <c r="B46" s="290" t="s">
        <v>705</v>
      </c>
      <c r="C46" s="287" t="s">
        <v>673</v>
      </c>
      <c r="D46" s="287">
        <v>1</v>
      </c>
      <c r="E46" s="289"/>
      <c r="F46" s="289"/>
      <c r="G46" s="288">
        <v>0</v>
      </c>
      <c r="H46" s="289">
        <f t="shared" si="1"/>
        <v>0</v>
      </c>
      <c r="I46" s="287"/>
    </row>
    <row r="47" spans="1:9" s="291" customFormat="1" ht="20.100000000000001" customHeight="1" x14ac:dyDescent="0.2">
      <c r="A47" s="276">
        <v>34</v>
      </c>
      <c r="B47" s="290" t="s">
        <v>706</v>
      </c>
      <c r="C47" s="287" t="s">
        <v>673</v>
      </c>
      <c r="D47" s="287">
        <v>1</v>
      </c>
      <c r="E47" s="289"/>
      <c r="F47" s="289"/>
      <c r="G47" s="288">
        <v>0</v>
      </c>
      <c r="H47" s="289">
        <f t="shared" si="1"/>
        <v>0</v>
      </c>
      <c r="I47" s="287"/>
    </row>
    <row r="48" spans="1:9" s="291" customFormat="1" ht="20.100000000000001" customHeight="1" x14ac:dyDescent="0.2">
      <c r="A48" s="276">
        <v>35</v>
      </c>
      <c r="B48" s="290" t="s">
        <v>707</v>
      </c>
      <c r="C48" s="287" t="s">
        <v>673</v>
      </c>
      <c r="D48" s="287">
        <v>1</v>
      </c>
      <c r="E48" s="289"/>
      <c r="F48" s="289"/>
      <c r="G48" s="288">
        <v>0</v>
      </c>
      <c r="H48" s="289">
        <f t="shared" si="1"/>
        <v>0</v>
      </c>
      <c r="I48" s="287"/>
    </row>
    <row r="49" spans="1:27" s="279" customFormat="1" ht="21.95" customHeight="1" x14ac:dyDescent="0.2">
      <c r="A49" s="276">
        <v>36</v>
      </c>
      <c r="B49" s="295" t="s">
        <v>67</v>
      </c>
      <c r="C49" s="296"/>
      <c r="D49" s="297"/>
      <c r="E49" s="298"/>
      <c r="F49" s="299">
        <f>SUM(F14:F48)</f>
        <v>0</v>
      </c>
      <c r="G49" s="300"/>
      <c r="H49" s="301">
        <f>SUM(H14:H48)</f>
        <v>0</v>
      </c>
      <c r="I49" s="302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</row>
    <row r="54" spans="1:27" x14ac:dyDescent="0.2">
      <c r="B54" s="303"/>
      <c r="C54" s="303"/>
      <c r="D54" s="304"/>
      <c r="E54" s="305"/>
      <c r="F54" s="305"/>
      <c r="G54" s="305"/>
      <c r="H54" s="305"/>
    </row>
    <row r="64" spans="1:27" x14ac:dyDescent="0.2">
      <c r="B64" s="281"/>
      <c r="C64" s="272"/>
      <c r="D64" s="272"/>
      <c r="E64" s="298"/>
      <c r="F64" s="281"/>
      <c r="G64" s="281"/>
      <c r="H64" s="281"/>
      <c r="I64" s="281"/>
    </row>
    <row r="65" spans="2:9" x14ac:dyDescent="0.2">
      <c r="B65" s="281"/>
      <c r="C65" s="272"/>
      <c r="D65" s="272"/>
      <c r="E65" s="298"/>
      <c r="F65" s="281"/>
      <c r="G65" s="281"/>
      <c r="H65" s="281"/>
      <c r="I65" s="281"/>
    </row>
    <row r="66" spans="2:9" x14ac:dyDescent="0.2">
      <c r="B66" s="281"/>
      <c r="C66" s="272"/>
      <c r="D66" s="272"/>
      <c r="E66" s="298"/>
      <c r="F66" s="281"/>
      <c r="G66" s="281"/>
      <c r="H66" s="281"/>
      <c r="I66" s="281"/>
    </row>
    <row r="67" spans="2:9" x14ac:dyDescent="0.2">
      <c r="B67" s="281"/>
      <c r="C67" s="272"/>
      <c r="D67" s="272"/>
      <c r="E67" s="298"/>
      <c r="F67" s="281"/>
      <c r="G67" s="281"/>
      <c r="H67" s="281"/>
      <c r="I67" s="281"/>
    </row>
    <row r="68" spans="2:9" x14ac:dyDescent="0.2">
      <c r="B68" s="281"/>
      <c r="C68" s="272"/>
      <c r="D68" s="272"/>
      <c r="E68" s="298"/>
      <c r="F68" s="281"/>
      <c r="G68" s="281"/>
      <c r="H68" s="281"/>
      <c r="I68" s="281"/>
    </row>
    <row r="69" spans="2:9" x14ac:dyDescent="0.2">
      <c r="B69" s="281"/>
      <c r="C69" s="272"/>
      <c r="D69" s="272"/>
      <c r="E69" s="298"/>
      <c r="F69" s="281"/>
      <c r="G69" s="281"/>
      <c r="H69" s="281"/>
      <c r="I69" s="281"/>
    </row>
    <row r="70" spans="2:9" x14ac:dyDescent="0.2">
      <c r="B70" s="281"/>
      <c r="C70" s="272"/>
      <c r="D70" s="272"/>
      <c r="E70" s="298"/>
      <c r="F70" s="281"/>
      <c r="G70" s="281"/>
      <c r="H70" s="281"/>
      <c r="I70" s="281"/>
    </row>
    <row r="71" spans="2:9" x14ac:dyDescent="0.2">
      <c r="B71" s="281"/>
      <c r="C71" s="272"/>
      <c r="D71" s="272"/>
      <c r="E71" s="298"/>
      <c r="F71" s="281"/>
      <c r="G71" s="281"/>
      <c r="H71" s="281"/>
      <c r="I71" s="281"/>
    </row>
    <row r="72" spans="2:9" x14ac:dyDescent="0.2">
      <c r="B72" s="281"/>
      <c r="C72" s="272"/>
      <c r="D72" s="272"/>
      <c r="E72" s="298"/>
      <c r="F72" s="281"/>
      <c r="G72" s="281"/>
      <c r="H72" s="281"/>
      <c r="I72" s="281"/>
    </row>
    <row r="73" spans="2:9" x14ac:dyDescent="0.2">
      <c r="B73" s="281"/>
      <c r="C73" s="272"/>
      <c r="D73" s="272"/>
      <c r="E73" s="298"/>
      <c r="F73" s="281"/>
      <c r="G73" s="281"/>
      <c r="H73" s="281"/>
      <c r="I73" s="281"/>
    </row>
    <row r="74" spans="2:9" x14ac:dyDescent="0.2">
      <c r="B74" s="281"/>
      <c r="C74" s="272"/>
      <c r="D74" s="272"/>
      <c r="E74" s="298"/>
      <c r="F74" s="281"/>
      <c r="G74" s="281"/>
      <c r="H74" s="281"/>
      <c r="I74" s="281"/>
    </row>
    <row r="75" spans="2:9" x14ac:dyDescent="0.2">
      <c r="B75" s="281"/>
      <c r="C75" s="272"/>
      <c r="D75" s="272"/>
      <c r="E75" s="298"/>
      <c r="F75" s="281"/>
      <c r="G75" s="281"/>
      <c r="H75" s="281"/>
      <c r="I75" s="281"/>
    </row>
    <row r="76" spans="2:9" x14ac:dyDescent="0.2">
      <c r="B76" s="281"/>
      <c r="C76" s="272"/>
      <c r="D76" s="272"/>
      <c r="E76" s="298"/>
      <c r="F76" s="281"/>
      <c r="G76" s="281"/>
      <c r="H76" s="281"/>
      <c r="I76" s="281"/>
    </row>
    <row r="77" spans="2:9" x14ac:dyDescent="0.2">
      <c r="B77" s="281"/>
      <c r="C77" s="272"/>
      <c r="D77" s="272"/>
      <c r="E77" s="298"/>
      <c r="F77" s="281"/>
      <c r="G77" s="281"/>
      <c r="H77" s="281"/>
      <c r="I77" s="281"/>
    </row>
    <row r="78" spans="2:9" x14ac:dyDescent="0.2">
      <c r="B78" s="281"/>
      <c r="C78" s="272"/>
      <c r="D78" s="272"/>
      <c r="E78" s="298"/>
      <c r="F78" s="281"/>
      <c r="G78" s="281"/>
      <c r="H78" s="281"/>
      <c r="I78" s="281"/>
    </row>
    <row r="79" spans="2:9" x14ac:dyDescent="0.2">
      <c r="B79" s="281"/>
      <c r="C79" s="272"/>
      <c r="D79" s="272"/>
      <c r="E79" s="298"/>
      <c r="F79" s="281"/>
      <c r="G79" s="281"/>
      <c r="H79" s="281"/>
      <c r="I79" s="281"/>
    </row>
    <row r="80" spans="2:9" x14ac:dyDescent="0.2">
      <c r="B80" s="281"/>
      <c r="C80" s="272"/>
      <c r="D80" s="272"/>
      <c r="E80" s="298"/>
      <c r="F80" s="281"/>
      <c r="G80" s="281"/>
      <c r="H80" s="281"/>
      <c r="I80" s="281"/>
    </row>
    <row r="81" spans="2:9" x14ac:dyDescent="0.2">
      <c r="B81" s="281"/>
      <c r="C81" s="272"/>
      <c r="D81" s="272"/>
      <c r="E81" s="298"/>
      <c r="F81" s="281"/>
      <c r="G81" s="281"/>
      <c r="H81" s="281"/>
      <c r="I81" s="281"/>
    </row>
    <row r="82" spans="2:9" x14ac:dyDescent="0.2">
      <c r="B82" s="281"/>
      <c r="C82" s="272"/>
      <c r="D82" s="272"/>
      <c r="E82" s="298"/>
      <c r="F82" s="281"/>
      <c r="G82" s="281"/>
      <c r="H82" s="281"/>
      <c r="I82" s="281"/>
    </row>
    <row r="83" spans="2:9" x14ac:dyDescent="0.2">
      <c r="B83" s="281"/>
      <c r="C83" s="272"/>
      <c r="D83" s="272"/>
      <c r="E83" s="298"/>
      <c r="F83" s="281"/>
      <c r="G83" s="281"/>
      <c r="H83" s="281"/>
      <c r="I83" s="281"/>
    </row>
    <row r="84" spans="2:9" x14ac:dyDescent="0.2">
      <c r="B84" s="281"/>
      <c r="C84" s="272"/>
      <c r="D84" s="272"/>
      <c r="E84" s="298"/>
      <c r="F84" s="281"/>
      <c r="G84" s="281"/>
      <c r="H84" s="281"/>
      <c r="I84" s="281"/>
    </row>
    <row r="85" spans="2:9" x14ac:dyDescent="0.2">
      <c r="B85" s="281"/>
      <c r="C85" s="272"/>
      <c r="D85" s="272"/>
      <c r="E85" s="298"/>
      <c r="F85" s="281"/>
      <c r="G85" s="281"/>
      <c r="H85" s="281"/>
      <c r="I85" s="281"/>
    </row>
    <row r="86" spans="2:9" x14ac:dyDescent="0.2">
      <c r="B86" s="281"/>
      <c r="C86" s="272"/>
      <c r="D86" s="272"/>
      <c r="E86" s="298"/>
      <c r="F86" s="281"/>
      <c r="G86" s="281"/>
      <c r="H86" s="281"/>
      <c r="I86" s="281"/>
    </row>
    <row r="87" spans="2:9" x14ac:dyDescent="0.2">
      <c r="B87" s="281"/>
      <c r="C87" s="272"/>
      <c r="D87" s="272"/>
      <c r="E87" s="298"/>
      <c r="F87" s="281"/>
      <c r="G87" s="281"/>
      <c r="H87" s="281"/>
      <c r="I87" s="281"/>
    </row>
    <row r="88" spans="2:9" x14ac:dyDescent="0.2">
      <c r="B88" s="281"/>
      <c r="C88" s="272"/>
      <c r="D88" s="272"/>
      <c r="E88" s="298"/>
      <c r="F88" s="281"/>
      <c r="G88" s="281"/>
      <c r="H88" s="281"/>
      <c r="I88" s="281"/>
    </row>
    <row r="89" spans="2:9" x14ac:dyDescent="0.2">
      <c r="B89" s="281"/>
      <c r="C89" s="272"/>
      <c r="D89" s="272"/>
      <c r="E89" s="298"/>
      <c r="F89" s="281"/>
      <c r="G89" s="281"/>
      <c r="H89" s="281"/>
      <c r="I89" s="281"/>
    </row>
    <row r="90" spans="2:9" x14ac:dyDescent="0.2">
      <c r="B90" s="281"/>
      <c r="C90" s="272"/>
      <c r="D90" s="272"/>
      <c r="E90" s="298"/>
      <c r="F90" s="281"/>
      <c r="G90" s="281"/>
      <c r="H90" s="281"/>
      <c r="I90" s="281"/>
    </row>
    <row r="91" spans="2:9" x14ac:dyDescent="0.2">
      <c r="B91" s="281"/>
      <c r="C91" s="272"/>
      <c r="D91" s="272"/>
      <c r="E91" s="298"/>
      <c r="F91" s="281"/>
      <c r="G91" s="281"/>
      <c r="H91" s="281"/>
      <c r="I91" s="281"/>
    </row>
    <row r="92" spans="2:9" x14ac:dyDescent="0.2">
      <c r="B92" s="281"/>
      <c r="C92" s="272"/>
      <c r="D92" s="272"/>
      <c r="E92" s="298"/>
      <c r="F92" s="281"/>
      <c r="G92" s="281"/>
      <c r="H92" s="281"/>
      <c r="I92" s="281"/>
    </row>
    <row r="93" spans="2:9" x14ac:dyDescent="0.2">
      <c r="B93" s="281"/>
      <c r="C93" s="272"/>
      <c r="D93" s="272"/>
      <c r="E93" s="298"/>
      <c r="F93" s="281"/>
      <c r="G93" s="281"/>
      <c r="H93" s="281"/>
      <c r="I93" s="281"/>
    </row>
    <row r="94" spans="2:9" x14ac:dyDescent="0.2">
      <c r="B94" s="281"/>
      <c r="C94" s="272"/>
      <c r="D94" s="272"/>
      <c r="E94" s="298"/>
      <c r="F94" s="281"/>
      <c r="G94" s="281"/>
      <c r="H94" s="281"/>
      <c r="I94" s="281"/>
    </row>
    <row r="95" spans="2:9" x14ac:dyDescent="0.2">
      <c r="B95" s="281"/>
      <c r="C95" s="272"/>
      <c r="D95" s="272"/>
      <c r="E95" s="298"/>
      <c r="F95" s="281"/>
      <c r="G95" s="281"/>
      <c r="H95" s="281"/>
      <c r="I95" s="281"/>
    </row>
    <row r="96" spans="2:9" x14ac:dyDescent="0.2">
      <c r="B96" s="281"/>
      <c r="C96" s="272"/>
      <c r="D96" s="272"/>
      <c r="E96" s="298"/>
      <c r="F96" s="281"/>
      <c r="G96" s="281"/>
      <c r="H96" s="281"/>
      <c r="I96" s="281"/>
    </row>
    <row r="97" spans="2:9" x14ac:dyDescent="0.2">
      <c r="B97" s="281"/>
      <c r="C97" s="272"/>
      <c r="D97" s="272"/>
      <c r="E97" s="298"/>
      <c r="F97" s="281"/>
      <c r="G97" s="281"/>
      <c r="H97" s="281"/>
      <c r="I97" s="281"/>
    </row>
    <row r="98" spans="2:9" x14ac:dyDescent="0.2">
      <c r="B98" s="281"/>
      <c r="C98" s="272"/>
      <c r="D98" s="272"/>
      <c r="E98" s="298"/>
      <c r="F98" s="281"/>
      <c r="G98" s="281"/>
      <c r="H98" s="281"/>
      <c r="I98" s="281"/>
    </row>
    <row r="99" spans="2:9" x14ac:dyDescent="0.2">
      <c r="B99" s="281"/>
      <c r="C99" s="272"/>
      <c r="D99" s="272"/>
      <c r="E99" s="298"/>
      <c r="F99" s="281"/>
      <c r="G99" s="281"/>
      <c r="H99" s="281"/>
      <c r="I99" s="281"/>
    </row>
    <row r="100" spans="2:9" x14ac:dyDescent="0.2">
      <c r="B100" s="281"/>
      <c r="C100" s="272"/>
      <c r="D100" s="272"/>
      <c r="E100" s="298"/>
      <c r="F100" s="281"/>
      <c r="G100" s="281"/>
      <c r="H100" s="281"/>
      <c r="I100" s="281"/>
    </row>
    <row r="101" spans="2:9" x14ac:dyDescent="0.2">
      <c r="B101" s="281"/>
      <c r="C101" s="272"/>
      <c r="D101" s="272"/>
      <c r="E101" s="298"/>
      <c r="F101" s="281"/>
      <c r="G101" s="281"/>
      <c r="H101" s="281"/>
      <c r="I101" s="281"/>
    </row>
    <row r="102" spans="2:9" x14ac:dyDescent="0.2">
      <c r="B102" s="281"/>
      <c r="C102" s="272"/>
      <c r="D102" s="272"/>
      <c r="E102" s="298"/>
      <c r="F102" s="281"/>
      <c r="G102" s="281"/>
      <c r="H102" s="281"/>
      <c r="I102" s="281"/>
    </row>
    <row r="103" spans="2:9" x14ac:dyDescent="0.2">
      <c r="B103" s="281"/>
      <c r="C103" s="272"/>
      <c r="D103" s="272"/>
      <c r="E103" s="298"/>
      <c r="F103" s="281"/>
      <c r="G103" s="281"/>
      <c r="H103" s="281"/>
      <c r="I103" s="281"/>
    </row>
  </sheetData>
  <mergeCells count="1">
    <mergeCell ref="C10:E10"/>
  </mergeCells>
  <pageMargins left="0.59055118110236227" right="0.39370078740157483" top="0.78740157480314965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18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SO1</vt:lpstr>
      <vt:lpstr>SO1 1.02 Pol</vt:lpstr>
      <vt:lpstr>Příloha Elektroinstalace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SO1'!Oblast_tisku</vt:lpstr>
      <vt:lpstr>'SO1 1.02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Chudobová Jana</cp:lastModifiedBy>
  <cp:lastPrinted>2012-06-29T07:38:16Z</cp:lastPrinted>
  <dcterms:created xsi:type="dcterms:W3CDTF">2009-04-08T07:15:50Z</dcterms:created>
  <dcterms:modified xsi:type="dcterms:W3CDTF">2018-03-09T09:00:45Z</dcterms:modified>
</cp:coreProperties>
</file>