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TAVBA 04_SO 00_SO 00_SO 00" sheetId="2" r:id="rId2"/>
    <sheet name="STAVBA 04_SO 01_SO 01" sheetId="3" r:id="rId3"/>
    <sheet name="STAVBA 04_SO 02_SO 02" sheetId="4" r:id="rId4"/>
    <sheet name="STAVBA 04_SO 401_SO 401" sheetId="5" r:id="rId5"/>
  </sheets>
  <definedNames>
    <definedName name="_xlnm.Print_Titles" localSheetId="1">'STAVBA 04_SO 00_SO 00_SO 00'!$7:$10</definedName>
    <definedName name="_xlnm.Print_Titles" localSheetId="2">'STAVBA 04_SO 01_SO 01'!$6:$9</definedName>
    <definedName name="_xlnm.Print_Titles" localSheetId="3">'STAVBA 04_SO 02_SO 02'!$6:$9</definedName>
    <definedName name="_xlnm.Print_Titles" localSheetId="4">'STAVBA 04_SO 401_SO 401'!$6:$9</definedName>
  </definedNames>
  <calcPr fullCalcOnLoad="1"/>
</workbook>
</file>

<file path=xl/sharedStrings.xml><?xml version="1.0" encoding="utf-8"?>
<sst xmlns="http://schemas.openxmlformats.org/spreadsheetml/2006/main" count="1344" uniqueCount="281">
  <si>
    <t>Soupis objektů s DPH</t>
  </si>
  <si>
    <t>Stavba: 17-154 - ZVÝŠENÍ BEZPEČNOSTI DOPRAVY V LIBERCI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</si>
  <si>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</si>
  <si>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</si>
  <si>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</si>
  <si>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</si>
  <si>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</si>
  <si>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</si>
  <si>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</si>
  <si>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</si>
  <si>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</si>
  <si>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</si>
  <si>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</si>
  <si>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</si>
  <si>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17-154</t>
  </si>
  <si>
    <t>ZVÝŠENÍ BEZPEČNOSTI DOPRAVY V LIBERCI</t>
  </si>
  <si>
    <t>O</t>
  </si>
  <si>
    <t>Objekt:</t>
  </si>
  <si>
    <t>STAVBA 04</t>
  </si>
  <si>
    <t>ZŘÍZENÍ 2 PŘECHODŮ PRO CHODCE V ULICI PRŮMYSLOVÁ</t>
  </si>
  <si>
    <t>O1</t>
  </si>
  <si>
    <t>SO 00</t>
  </si>
  <si>
    <t>NESTAVEBNÍ ČÁST ROZPOČTU</t>
  </si>
  <si>
    <t>O2</t>
  </si>
  <si>
    <t>NESTAVEBNÍ ČÁST ROZPOČTU-  NEZPŮSOBILÉ VÝDAJE</t>
  </si>
  <si>
    <t>O3</t>
  </si>
  <si>
    <t>Rozpočet:</t>
  </si>
  <si>
    <t>0,00</t>
  </si>
  <si>
    <t>15,00</t>
  </si>
  <si>
    <t>21,00</t>
  </si>
  <si>
    <t>2</t>
  </si>
  <si>
    <t>3</t>
  </si>
  <si>
    <t>NESTAVEBNÍ ČÁST ROZPOČTU - NEZPŮSOBILÉ VÝDAJE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</si>
  <si>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</si>
  <si>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</si>
  <si>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</si>
  <si>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</si>
  <si>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</si>
  <si>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</si>
  <si>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</si>
  <si>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</si>
  <si>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</si>
  <si>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</si>
  <si>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</si>
  <si>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</si>
  <si>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</si>
  <si>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</si>
  <si>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</si>
  <si>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</si>
  <si>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</si>
  <si>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</si>
  <si>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</si>
  <si>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</si>
  <si>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</si>
  <si>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</si>
  <si>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</si>
  <si>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</si>
  <si>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</si>
  <si>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DIO - přechodné dopravní značení pro regulaci a ochranu dopravy - dodávka, montáž, demontáž (i nájem)  
včetně čištění stávající dopravní infrastruktury v průběhu stavby</t>
  </si>
  <si>
    <t>VV</t>
  </si>
  <si>
    <t>TS</t>
  </si>
  <si>
    <t>zahrnuje veškeré náklady spojené s objednatelem požadovanými zařízeními</t>
  </si>
  <si>
    <t>02910</t>
  </si>
  <si>
    <t>A</t>
  </si>
  <si>
    <t>OSTATNÍ POŽADAVKY - ZEMĚMĚŘIČSKÁ MĚŘENÍ</t>
  </si>
  <si>
    <t>GEODETICKÉ PRÁCE PRO VÝSTAVBU</t>
  </si>
  <si>
    <t>zahrnuje veškeré náklady spojené s objednatelem požadovanými pracemi</t>
  </si>
  <si>
    <t>B</t>
  </si>
  <si>
    <t>ZAMĚŘENÍ SKUTEČNÉHO PROVEDENÍ STAVBY</t>
  </si>
  <si>
    <t>02943</t>
  </si>
  <si>
    <t>OSTATNÍ POŽADAVKY - VYPRACOVÁNÍ RDS</t>
  </si>
  <si>
    <t>1=1,0000 [A]</t>
  </si>
  <si>
    <t>02944</t>
  </si>
  <si>
    <t>OSTAT POŽADAVKY - DOKUMENTACE SKUTEČ PROVEDENÍ V DIGIT FORMĚ</t>
  </si>
  <si>
    <t>DSPS</t>
  </si>
  <si>
    <t>02991</t>
  </si>
  <si>
    <t>OSTATNÍ POŽADAVKY - INFORMAČNÍ TABULE</t>
  </si>
  <si>
    <t>KUS</t>
  </si>
  <si>
    <t>dle požadavku dotačního titulu - dodávka a montáž, vč. sloupku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</si>
  <si>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</si>
  <si>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SO 01</t>
  </si>
  <si>
    <t>PŘECHOD č. 1</t>
  </si>
  <si>
    <t>PŘECHOD č. 1- ZPŮSOBILÉ VÝDAJE HLAVNÍ</t>
  </si>
  <si>
    <t>014101</t>
  </si>
  <si>
    <t>POPLATKY ZA SKLÁDKU</t>
  </si>
  <si>
    <t>M3</t>
  </si>
  <si>
    <t>zemina</t>
  </si>
  <si>
    <t>zahrnuje veškeré poplatky provozovateli skládky související s uložením odpadu na skládce.</t>
  </si>
  <si>
    <t>014102</t>
  </si>
  <si>
    <t>T</t>
  </si>
  <si>
    <t>suť</t>
  </si>
  <si>
    <t>pol.č.113138: 1,88m3*2.5t/m3=4,7000 [A] 
pol.č. 113188: 1,38m3*2,5t/m3=3,4500 [B] 
pol.č. 113328: 4,37m3*1,8t/m3=7,8660 [C] 
pol.č. 113358: 1.25m3*2,5t/m3=3,1250 [D] 
Celkem: A+B+C+D=19,1410 [E]</t>
  </si>
  <si>
    <t>Zemní práce</t>
  </si>
  <si>
    <t>113138</t>
  </si>
  <si>
    <t>ODSTRANĚNÍ KRYTU VOZOVEK A CHODNÍKŮ S ASFALT POJIVEM, ODVOZ DO 20KM</t>
  </si>
  <si>
    <t>pro dělící ostrůvek: 12,5m2*0.15=1,8750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</si>
  <si>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</si>
  <si>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</si>
  <si>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VOZOVEK A CHOD Z BETONU, ODVOZ DO 20KM</t>
  </si>
  <si>
    <t>pro dělící ostrůvek: 12,5m2*0.10=1,2500 [A]</t>
  </si>
  <si>
    <t>113518</t>
  </si>
  <si>
    <t>ODSTRANĚNÍ ZÁHONOVÝCH OBRUBNÍKŮ, ODVOZ DO 20KM</t>
  </si>
  <si>
    <t>M</t>
  </si>
  <si>
    <t>113528</t>
  </si>
  <si>
    <t>ODSTRANĚNÍ CHODNÍKOVÝCH OBRUBNÍKŮ BETONOVÝCH, ODVOZ DO 20KM</t>
  </si>
  <si>
    <t>7</t>
  </si>
  <si>
    <t>121101</t>
  </si>
  <si>
    <t>SEJMUTÍ ORNICE NEBO LESNÍ PŮDY S ODVOZEM DO 1KM</t>
  </si>
  <si>
    <t>pro zpětné rozhrnutí</t>
  </si>
  <si>
    <t>15,0m2*0,10=1,5000 [A]</t>
  </si>
  <si>
    <t>položka zahrnuje sejmutí ornice bez ohledu na tloušťku vrstvy a její vodorovnou dopravu  
nezahrnuje uložení na trvalou skládku</t>
  </si>
  <si>
    <t>8</t>
  </si>
  <si>
    <t>123734</t>
  </si>
  <si>
    <t>ODKOP PRO SPOD STAVBU SILNIC A ŽELEZNIC TŘ. I, ODVOZ DO 5KM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</si>
  <si>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</si>
  <si>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</si>
  <si>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</si>
  <si>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</si>
  <si>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</si>
  <si>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</si>
  <si>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</si>
  <si>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položka zahrnuje úpravu pláně včetně vyrovnání výškových rozdílů. Míru zhutnění určuje projekt.</t>
  </si>
  <si>
    <t>11</t>
  </si>
  <si>
    <t>18231</t>
  </si>
  <si>
    <t>ROZPROSTŘENÍ ORNICE V ROVINĚ V TL DO 0,10M</t>
  </si>
  <si>
    <t>vč. dopravy z deponie</t>
  </si>
  <si>
    <t>položka zahrnuje:  
nutné přemístění ornice z dočasných skládek vzdálených do 50m  
rozprostření ornice v předepsané tloušťce v rovině a ve svahu do 1:5</t>
  </si>
  <si>
    <t>12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</si>
  <si>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</si>
  <si>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</si>
  <si>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</si>
  <si>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Komunikace</t>
  </si>
  <si>
    <t>13</t>
  </si>
  <si>
    <t>56330</t>
  </si>
  <si>
    <t>VOZOVKOVÉ VRSTVY ZE ŠTĚRKODRTI</t>
  </si>
  <si>
    <t>33,0m2*0,15=4,9500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</si>
  <si>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</si>
  <si>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14</t>
  </si>
  <si>
    <t>582611</t>
  </si>
  <si>
    <t>KRYTY Z BETON DLAŽDIC SE ZÁMKEM ŠEDÝCH TL 60MM DO LOŽE Z KAM</t>
  </si>
  <si>
    <t>tl.lože 40mm  
dlažba šedá, hladká</t>
  </si>
  <si>
    <t>33,0-10,0=23,0000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</si>
  <si>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</si>
  <si>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15</t>
  </si>
  <si>
    <t>582614</t>
  </si>
  <si>
    <t>KRYTY Z BETON DLAŽDIC SE ZÁMKEM BAREV TL 60MM DO LOŽE Z KAM</t>
  </si>
  <si>
    <t>hmatová červená dlažba (varovné a signální pásy)</t>
  </si>
  <si>
    <t>16</t>
  </si>
  <si>
    <t>58920</t>
  </si>
  <si>
    <t>VÝPLŇ SPAR MODIFIKOVANÝM ASFALTEM</t>
  </si>
  <si>
    <t>podél obrub</t>
  </si>
  <si>
    <t>položka zahrnuje:  
- dodávku předepsaného materiálu  
- vyčištění a výplň spar tímto materiálem</t>
  </si>
  <si>
    <t>Ostatní konstrukce a práce</t>
  </si>
  <si>
    <t>17</t>
  </si>
  <si>
    <t>914131</t>
  </si>
  <si>
    <t>DOPRAVNÍ ZNAČKY ZÁKLADNÍ VELIKOSTI OCELOVÉ FÓLIE TŘ 2 - DODÁVKA A MONTÁŽ</t>
  </si>
  <si>
    <t>IP6: 2x 
C4a: 2x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</si>
  <si>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</si>
  <si>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18</t>
  </si>
  <si>
    <t>914911</t>
  </si>
  <si>
    <t>SLOUPKY A STOJKY DOPRAVNÍCH ZNAČEK Z OCEL TRUBEK SE ZABETONOVÁNÍM - DODÁVKA A MO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</si>
  <si>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</si>
  <si>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19</t>
  </si>
  <si>
    <t>915211</t>
  </si>
  <si>
    <t>VODOROVNÉ DOPRAVNÍ ZNAČENÍ PLASTEM HLADKÉ - DODÁVKA A POKLÁDKA</t>
  </si>
  <si>
    <t>přechod: 7,5=7,5000 [A] 
stíny: 2,0=2,0000 [B] 
vodící pás přechodu: 6,5*0.55=3,5750 [C] 
Celkem: A+B+C=13,0750 [D]</t>
  </si>
  <si>
    <t>položka zahrnuje:  
- dodání a pokládku nátěrového materiálu (měří se pouze natíraná plocha)  
- předznačení a reflexní úpravu</t>
  </si>
  <si>
    <t>20</t>
  </si>
  <si>
    <t>917212</t>
  </si>
  <si>
    <t>ZÁHONOVÉ OBRUBY Z BETONOVÝCH OBRUBNÍKŮ ŠÍŘ 80MM</t>
  </si>
  <si>
    <t>vč. beton.lože</t>
  </si>
  <si>
    <t>Položka zahrnuje:  
dodání a pokládku betonových obrubníků o rozměrech předepsaných zadávací dokumentací  
betonové lože i boční betonovou opěrku.</t>
  </si>
  <si>
    <t>21</t>
  </si>
  <si>
    <t>917223</t>
  </si>
  <si>
    <t>SILNIČNÍ A CHODNÍKOVÉ OBRUBY Z BETONOVÝCH OBRUBNÍKŮ ŠÍŘ 100MM</t>
  </si>
  <si>
    <t>100/250mm, vč. beton.lože</t>
  </si>
  <si>
    <t>22</t>
  </si>
  <si>
    <t>917224</t>
  </si>
  <si>
    <t>SILNIČNÍ A CHODNÍKOVÉ OBRUBY Z BETONOVÝCH OBRUBNÍKŮ ŠÍŘ 150MM</t>
  </si>
  <si>
    <t>150/250mm, vč. beton.lože</t>
  </si>
  <si>
    <t>23</t>
  </si>
  <si>
    <t>91726</t>
  </si>
  <si>
    <t>KO OBRUBNÍKY BETONOVÉ</t>
  </si>
  <si>
    <t>300/300mm, úkos 1:2,5  
vč. beton.lože</t>
  </si>
  <si>
    <t>24</t>
  </si>
  <si>
    <t>919113</t>
  </si>
  <si>
    <t>ŘEZÁNÍ ASFALTOVÉHO KRYTU VOZOVEK TL DO 150MM</t>
  </si>
  <si>
    <t>položka zahrnuje řezání vozovkové vrstvy v předepsané tloušťce, včetně spotřeby vody</t>
  </si>
  <si>
    <t>25</t>
  </si>
  <si>
    <t>919123</t>
  </si>
  <si>
    <t>ŘEZÁNÍ BETONOVÉHO KRYTU VOZOVEK TL DO 150MM</t>
  </si>
  <si>
    <t>podkladní vrstvy SC pro osazení obrub</t>
  </si>
  <si>
    <t>SO 02</t>
  </si>
  <si>
    <t>PŘECHOD č. 2</t>
  </si>
  <si>
    <t>PŘECHOD č. 2- ZPŮSOBILÉ VÝDAJE HLAVNÍ</t>
  </si>
  <si>
    <t>pol.č.113138: 1,88m3*2.5t/m3=4,7000 [A] 
pol.č. 113188: 1,98m3*2,5t/m3=4,9500 [B] 
pol.č. 113328: 6,27m3*1,8t/m3=11,2860 [C] 
pol.č. 113358: 1.25m3*2,5t/m3=3,1250 [D] 
Celkem: A+B+C+D=24,0610 [E]</t>
  </si>
  <si>
    <t>113188</t>
  </si>
  <si>
    <t>ODSTRANĚNÍ KRYTU CHODNÍKŮ Z DLAŽDIC, ODVOZ DO 20KM</t>
  </si>
  <si>
    <t>33,0m2*0,06=1,9800 [A]</t>
  </si>
  <si>
    <t>113328</t>
  </si>
  <si>
    <t>ODSTRAN PODKL VOZOVEK A CHODNÍKŮ Z KAMENIVA NESTMEL, ODVOZ DO 20KM</t>
  </si>
  <si>
    <t>33,0m2*0,19=6,2700 [A]</t>
  </si>
  <si>
    <t>vč. dopravy z deponie (viz přechod č.1)</t>
  </si>
  <si>
    <t>35,0m2*0,15=5,2500 [A]</t>
  </si>
  <si>
    <t>35,0-11,0=24,0000 [A]</t>
  </si>
  <si>
    <t>Potrubí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</si>
  <si>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</si>
  <si>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</si>
  <si>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</si>
  <si>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SO 401</t>
  </si>
  <si>
    <t>CLONOVÉ NASVÍCENÍ PŘECHODŮ</t>
  </si>
  <si>
    <t>CLONOVÉ NASVÍCENÍ PŘECHODŮ- ZPŮSOBILÉ VÝDAJE HLAVNÍ</t>
  </si>
  <si>
    <t>Přidružená stavební výroba</t>
  </si>
  <si>
    <t>001</t>
  </si>
  <si>
    <t>Stožár přechodový-159/133/114</t>
  </si>
  <si>
    <t>002</t>
  </si>
  <si>
    <t>Výložník přechodový-2000/114</t>
  </si>
  <si>
    <t>003</t>
  </si>
  <si>
    <t>Výložník PD1-3000/114</t>
  </si>
  <si>
    <t>004</t>
  </si>
  <si>
    <t>Stožárová svorkovnice SV 6.16.5</t>
  </si>
  <si>
    <t>005</t>
  </si>
  <si>
    <t>Doplnění stávající stožárové svorkovnice</t>
  </si>
  <si>
    <t>006</t>
  </si>
  <si>
    <t>Svítidlo LED AS, 68W, 5700K dle TZ</t>
  </si>
  <si>
    <t>007</t>
  </si>
  <si>
    <t>Kabel CYKY 4x10</t>
  </si>
  <si>
    <t>008</t>
  </si>
  <si>
    <t>Kabel CYKY 3x1,5</t>
  </si>
  <si>
    <t>009</t>
  </si>
  <si>
    <t>Zemnící pásovina FeZn 30x4</t>
  </si>
  <si>
    <t>010</t>
  </si>
  <si>
    <t>Zemnící drát FeZn 10mm</t>
  </si>
  <si>
    <t>011</t>
  </si>
  <si>
    <t>Oko na zemnící drát M8</t>
  </si>
  <si>
    <t>012</t>
  </si>
  <si>
    <t>Svorka SK</t>
  </si>
  <si>
    <t>013</t>
  </si>
  <si>
    <t>Chránička ohebná DN40</t>
  </si>
  <si>
    <t>014</t>
  </si>
  <si>
    <t>Chránička pevná DN110</t>
  </si>
  <si>
    <t>015</t>
  </si>
  <si>
    <t>Krycí desky / výstražná fólie</t>
  </si>
  <si>
    <t>016</t>
  </si>
  <si>
    <t>Úprava stávajícího beton základu</t>
  </si>
  <si>
    <t>017</t>
  </si>
  <si>
    <t>Betonový základ pro stožár</t>
  </si>
  <si>
    <t>018</t>
  </si>
  <si>
    <t>Výkop pro betonový základ stožáru</t>
  </si>
  <si>
    <t>019</t>
  </si>
  <si>
    <t>Výkop 30x80</t>
  </si>
  <si>
    <t>020</t>
  </si>
  <si>
    <t>Zához 30x60</t>
  </si>
  <si>
    <t>021</t>
  </si>
  <si>
    <t>Pískové lože 30x20</t>
  </si>
  <si>
    <t>022</t>
  </si>
  <si>
    <t>Provizorní úprava terénu, hutnění</t>
  </si>
  <si>
    <t>023</t>
  </si>
  <si>
    <t>Spojovací a montážní materiál</t>
  </si>
  <si>
    <t>SOUBOR</t>
  </si>
  <si>
    <t>024</t>
  </si>
  <si>
    <t>Geodetické zaměření vč geometrického plánu</t>
  </si>
  <si>
    <t>KM</t>
  </si>
  <si>
    <t>025</t>
  </si>
  <si>
    <t>Doprava</t>
  </si>
  <si>
    <t>26</t>
  </si>
  <si>
    <t>026</t>
  </si>
  <si>
    <t>Koordinace se správci sítí</t>
  </si>
  <si>
    <t>HOD</t>
  </si>
  <si>
    <t>27</t>
  </si>
  <si>
    <t>027</t>
  </si>
  <si>
    <t>Pronájem plošiny</t>
  </si>
  <si>
    <t>28</t>
  </si>
  <si>
    <t>028</t>
  </si>
  <si>
    <t>Likvidace odpadu</t>
  </si>
  <si>
    <t>29</t>
  </si>
  <si>
    <t>029</t>
  </si>
  <si>
    <t>Výchozí revize</t>
  </si>
  <si>
    <t>30</t>
  </si>
  <si>
    <t>030</t>
  </si>
  <si>
    <t>Projektová dokumentace skutečného provedení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</si>
</sst>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C20" sqref="C2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SUM(C10:C13)</f>
        <v>0</v>
      </c>
      <c r="D6" s="1"/>
      <c r="E6" s="1"/>
    </row>
    <row r="7" spans="1:5" ht="12.75" customHeight="1">
      <c r="A7" s="1"/>
      <c r="B7" s="3" t="s">
        <v>4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21</v>
      </c>
      <c r="B10" s="15" t="s">
        <v>32</v>
      </c>
      <c r="C10" s="16">
        <f>'STAVBA 04_SO 00_SO 00_SO 00'!I3</f>
        <v>0</v>
      </c>
      <c r="D10" s="16">
        <f>0+'STAVBA 04_SO 00_SO 00_SO 00'!O12+'STAVBA 04_SO 00_SO 00_SO 00'!O16+'STAVBA 04_SO 00_SO 00_SO 00'!O20+'STAVBA 04_SO 00_SO 00_SO 00'!O24+'STAVBA 04_SO 00_SO 00_SO 00'!O28+'STAVBA 04_SO 00_SO 00_SO 00'!O32</f>
        <v>0</v>
      </c>
      <c r="E10" s="16">
        <f>C10+D10</f>
        <v>0</v>
      </c>
    </row>
    <row r="11" spans="1:5" ht="12.75" customHeight="1">
      <c r="A11" s="15" t="s">
        <v>80</v>
      </c>
      <c r="B11" s="15" t="s">
        <v>82</v>
      </c>
      <c r="C11" s="16">
        <f>'STAVBA 04_SO 01_SO 01'!I3</f>
        <v>0</v>
      </c>
      <c r="D11" s="16">
        <f>0+'STAVBA 04_SO 01_SO 01'!O11+'STAVBA 04_SO 01_SO 01'!O15+'STAVBA 04_SO 01_SO 01'!O20+'STAVBA 04_SO 01_SO 01'!O24+'STAVBA 04_SO 01_SO 01'!O28+'STAVBA 04_SO 01_SO 01'!O32+'STAVBA 04_SO 01_SO 01'!O36+'STAVBA 04_SO 01_SO 01'!O40+'STAVBA 04_SO 01_SO 01'!O44+'STAVBA 04_SO 01_SO 01'!O48+'STAVBA 04_SO 01_SO 01'!O52+'STAVBA 04_SO 01_SO 01'!O56+'STAVBA 04_SO 01_SO 01'!O61+'STAVBA 04_SO 01_SO 01'!O65+'STAVBA 04_SO 01_SO 01'!O69+'STAVBA 04_SO 01_SO 01'!O73+'STAVBA 04_SO 01_SO 01'!O78+'STAVBA 04_SO 01_SO 01'!O82+'STAVBA 04_SO 01_SO 01'!O86+'STAVBA 04_SO 01_SO 01'!O90+'STAVBA 04_SO 01_SO 01'!O94+'STAVBA 04_SO 01_SO 01'!O98+'STAVBA 04_SO 01_SO 01'!O102+'STAVBA 04_SO 01_SO 01'!O106+'STAVBA 04_SO 01_SO 01'!O110</f>
        <v>0</v>
      </c>
      <c r="E11" s="16">
        <f>C11+D11</f>
        <v>0</v>
      </c>
    </row>
    <row r="12" spans="1:5" ht="12.75" customHeight="1">
      <c r="A12" s="15" t="s">
        <v>192</v>
      </c>
      <c r="B12" s="15" t="s">
        <v>194</v>
      </c>
      <c r="C12" s="16">
        <f>'STAVBA 04_SO 02_SO 02'!I3</f>
        <v>0</v>
      </c>
      <c r="D12" s="16">
        <f>0+'STAVBA 04_SO 02_SO 02'!O11+'STAVBA 04_SO 02_SO 02'!O16+'STAVBA 04_SO 02_SO 02'!O20+'STAVBA 04_SO 02_SO 02'!O24+'STAVBA 04_SO 02_SO 02'!O28+'STAVBA 04_SO 02_SO 02'!O32+'STAVBA 04_SO 02_SO 02'!O36+'STAVBA 04_SO 02_SO 02'!O40+'STAVBA 04_SO 02_SO 02'!O44+'STAVBA 04_SO 02_SO 02'!O48+'STAVBA 04_SO 02_SO 02'!O53+'STAVBA 04_SO 02_SO 02'!O57+'STAVBA 04_SO 02_SO 02'!O61+'STAVBA 04_SO 02_SO 02'!O65+'STAVBA 04_SO 02_SO 02'!O70+'STAVBA 04_SO 02_SO 02'!O75+'STAVBA 04_SO 02_SO 02'!O79+'STAVBA 04_SO 02_SO 02'!O83+'STAVBA 04_SO 02_SO 02'!O87+'STAVBA 04_SO 02_SO 02'!O91+'STAVBA 04_SO 02_SO 02'!O95+'STAVBA 04_SO 02_SO 02'!O99+'STAVBA 04_SO 02_SO 02'!O103+'STAVBA 04_SO 02_SO 02'!O107</f>
        <v>0</v>
      </c>
      <c r="E12" s="16">
        <f>C12+D12</f>
        <v>0</v>
      </c>
    </row>
    <row r="13" spans="1:5" ht="12.75" customHeight="1">
      <c r="A13" s="15" t="s">
        <v>209</v>
      </c>
      <c r="B13" s="15" t="s">
        <v>211</v>
      </c>
      <c r="C13" s="16">
        <f>'STAVBA 04_SO 401_SO 401'!I3</f>
        <v>0</v>
      </c>
      <c r="D13" s="16">
        <f>0+'STAVBA 04_SO 401_SO 401'!O11+'STAVBA 04_SO 401_SO 401'!O15+'STAVBA 04_SO 401_SO 401'!O19+'STAVBA 04_SO 401_SO 401'!O23+'STAVBA 04_SO 401_SO 401'!O27+'STAVBA 04_SO 401_SO 401'!O31+'STAVBA 04_SO 401_SO 401'!O35+'STAVBA 04_SO 401_SO 401'!O39+'STAVBA 04_SO 401_SO 401'!O43+'STAVBA 04_SO 401_SO 401'!O47+'STAVBA 04_SO 401_SO 401'!O51+'STAVBA 04_SO 401_SO 401'!O55+'STAVBA 04_SO 401_SO 401'!O59+'STAVBA 04_SO 401_SO 401'!O63+'STAVBA 04_SO 401_SO 401'!O67+'STAVBA 04_SO 401_SO 401'!O71+'STAVBA 04_SO 401_SO 401'!O75+'STAVBA 04_SO 401_SO 401'!O79+'STAVBA 04_SO 401_SO 401'!O83+'STAVBA 04_SO 401_SO 401'!O87+'STAVBA 04_SO 401_SO 401'!O91+'STAVBA 04_SO 401_SO 401'!O95+'STAVBA 04_SO 401_SO 401'!O99+'STAVBA 04_SO 401_SO 401'!O103+'STAVBA 04_SO 401_SO 401'!O107+'STAVBA 04_SO 401_SO 401'!O111+'STAVBA 04_SO 401_SO 401'!O115+'STAVBA 04_SO 401_SO 401'!O119+'STAVBA 04_SO 401_SO 401'!O123+'STAVBA 04_SO 401_SO 401'!O127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B1">
      <pane ySplit="10" topLeftCell="A11" activePane="bottomLeft" state="frozen"/>
      <selection pane="topLeft" activeCell="A1" sqref="A1:A3"/>
      <selection pane="bottomLeft" activeCell="K14" sqref="K1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30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31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21</v>
      </c>
      <c r="I3" s="30">
        <f>0+I11</f>
        <v>0</v>
      </c>
      <c r="O3" t="s">
        <v>27</v>
      </c>
      <c r="P3" t="s">
        <v>30</v>
      </c>
    </row>
    <row r="4" spans="1:16" ht="15">
      <c r="A4" t="s">
        <v>16</v>
      </c>
      <c r="B4" s="10" t="s">
        <v>17</v>
      </c>
      <c r="C4" s="36" t="s">
        <v>18</v>
      </c>
      <c r="D4" s="33"/>
      <c r="E4" s="11" t="s">
        <v>19</v>
      </c>
      <c r="F4" s="1"/>
      <c r="G4" s="1"/>
      <c r="H4" s="9"/>
      <c r="I4" s="9"/>
      <c r="O4" t="s">
        <v>28</v>
      </c>
      <c r="P4" t="s">
        <v>30</v>
      </c>
    </row>
    <row r="5" spans="1:16" ht="15">
      <c r="A5" t="s">
        <v>20</v>
      </c>
      <c r="B5" s="10" t="s">
        <v>17</v>
      </c>
      <c r="C5" s="36" t="s">
        <v>21</v>
      </c>
      <c r="D5" s="33"/>
      <c r="E5" s="11" t="s">
        <v>22</v>
      </c>
      <c r="F5" s="1"/>
      <c r="G5" s="1"/>
      <c r="H5" s="1"/>
      <c r="I5" s="1"/>
      <c r="O5" t="s">
        <v>29</v>
      </c>
      <c r="P5" t="s">
        <v>30</v>
      </c>
    </row>
    <row r="6" spans="1:9" ht="15">
      <c r="A6" t="s">
        <v>23</v>
      </c>
      <c r="B6" s="10" t="s">
        <v>17</v>
      </c>
      <c r="C6" s="36" t="s">
        <v>21</v>
      </c>
      <c r="D6" s="33"/>
      <c r="E6" s="11" t="s">
        <v>24</v>
      </c>
      <c r="F6" s="1"/>
      <c r="G6" s="1"/>
      <c r="H6" s="1"/>
      <c r="I6" s="1"/>
    </row>
    <row r="7" spans="1:9" ht="15">
      <c r="A7" t="s">
        <v>25</v>
      </c>
      <c r="B7" s="13" t="s">
        <v>26</v>
      </c>
      <c r="C7" s="37" t="s">
        <v>21</v>
      </c>
      <c r="D7" s="38"/>
      <c r="E7" s="14" t="s">
        <v>32</v>
      </c>
      <c r="F7" s="5"/>
      <c r="G7" s="5"/>
      <c r="H7" s="5"/>
      <c r="I7" s="5"/>
    </row>
    <row r="8" spans="1:9" ht="12.75">
      <c r="A8" s="39" t="s">
        <v>33</v>
      </c>
      <c r="B8" s="39" t="s">
        <v>35</v>
      </c>
      <c r="C8" s="39" t="s">
        <v>37</v>
      </c>
      <c r="D8" s="39" t="s">
        <v>38</v>
      </c>
      <c r="E8" s="39" t="s">
        <v>39</v>
      </c>
      <c r="F8" s="39" t="s">
        <v>41</v>
      </c>
      <c r="G8" s="39" t="s">
        <v>43</v>
      </c>
      <c r="H8" s="39" t="s">
        <v>45</v>
      </c>
      <c r="I8" s="39"/>
    </row>
    <row r="9" spans="1:9" ht="12.75">
      <c r="A9" s="39"/>
      <c r="B9" s="39"/>
      <c r="C9" s="39"/>
      <c r="D9" s="39"/>
      <c r="E9" s="39"/>
      <c r="F9" s="39"/>
      <c r="G9" s="39"/>
      <c r="H9" s="12" t="s">
        <v>46</v>
      </c>
      <c r="I9" s="12" t="s">
        <v>48</v>
      </c>
    </row>
    <row r="10" spans="1:9" ht="12.75">
      <c r="A10" s="12" t="s">
        <v>34</v>
      </c>
      <c r="B10" s="12" t="s">
        <v>36</v>
      </c>
      <c r="C10" s="12" t="s">
        <v>30</v>
      </c>
      <c r="D10" s="12" t="s">
        <v>31</v>
      </c>
      <c r="E10" s="12" t="s">
        <v>40</v>
      </c>
      <c r="F10" s="12" t="s">
        <v>42</v>
      </c>
      <c r="G10" s="12" t="s">
        <v>44</v>
      </c>
      <c r="H10" s="12" t="s">
        <v>47</v>
      </c>
      <c r="I10" s="12" t="s">
        <v>49</v>
      </c>
    </row>
    <row r="11" spans="1:9" ht="12.75">
      <c r="A11" s="18" t="s">
        <v>50</v>
      </c>
      <c r="B11" s="18"/>
      <c r="C11" s="19" t="s">
        <v>34</v>
      </c>
      <c r="D11" s="18"/>
      <c r="E11" s="20" t="s">
        <v>51</v>
      </c>
      <c r="F11" s="18"/>
      <c r="G11" s="18"/>
      <c r="H11" s="18"/>
      <c r="I11" s="21">
        <f>0+I12+I16+I20+I24+I28+I32</f>
        <v>0</v>
      </c>
    </row>
    <row r="12" spans="1:16" ht="12.75">
      <c r="A12" s="17" t="s">
        <v>52</v>
      </c>
      <c r="B12" s="22" t="s">
        <v>36</v>
      </c>
      <c r="C12" s="22" t="s">
        <v>53</v>
      </c>
      <c r="D12" s="17" t="s">
        <v>54</v>
      </c>
      <c r="E12" s="23" t="s">
        <v>55</v>
      </c>
      <c r="F12" s="24" t="s">
        <v>56</v>
      </c>
      <c r="G12" s="25">
        <v>1</v>
      </c>
      <c r="H12" s="25"/>
      <c r="I12" s="25">
        <f>ROUND(ROUND(H12,2)*ROUND(G12,2),2)</f>
        <v>0</v>
      </c>
      <c r="O12">
        <f>(I12*21)/100</f>
        <v>0</v>
      </c>
      <c r="P12" t="s">
        <v>30</v>
      </c>
    </row>
    <row r="13" spans="1:5" ht="38.25">
      <c r="A13" s="26" t="s">
        <v>57</v>
      </c>
      <c r="E13" s="27" t="s">
        <v>58</v>
      </c>
    </row>
    <row r="14" spans="1:5" ht="12.75">
      <c r="A14" s="28" t="s">
        <v>59</v>
      </c>
      <c r="E14" s="29" t="s">
        <v>54</v>
      </c>
    </row>
    <row r="15" spans="1:5" ht="12.75">
      <c r="A15" t="s">
        <v>60</v>
      </c>
      <c r="E15" s="27" t="s">
        <v>61</v>
      </c>
    </row>
    <row r="16" spans="1:16" ht="12.75">
      <c r="A16" s="17" t="s">
        <v>52</v>
      </c>
      <c r="B16" s="22" t="s">
        <v>30</v>
      </c>
      <c r="C16" s="22" t="s">
        <v>62</v>
      </c>
      <c r="D16" s="17" t="s">
        <v>63</v>
      </c>
      <c r="E16" s="23" t="s">
        <v>64</v>
      </c>
      <c r="F16" s="24" t="s">
        <v>56</v>
      </c>
      <c r="G16" s="25">
        <v>1</v>
      </c>
      <c r="H16" s="25"/>
      <c r="I16" s="25">
        <f>ROUND(ROUND(H16,2)*ROUND(G16,2),2)</f>
        <v>0</v>
      </c>
      <c r="O16">
        <f>(I16*21)/100</f>
        <v>0</v>
      </c>
      <c r="P16" t="s">
        <v>30</v>
      </c>
    </row>
    <row r="17" spans="1:5" ht="12.75">
      <c r="A17" s="26" t="s">
        <v>57</v>
      </c>
      <c r="E17" s="27" t="s">
        <v>65</v>
      </c>
    </row>
    <row r="18" spans="1:5" ht="12.75">
      <c r="A18" s="28" t="s">
        <v>59</v>
      </c>
      <c r="E18" s="29" t="s">
        <v>54</v>
      </c>
    </row>
    <row r="19" spans="1:5" ht="12.75">
      <c r="A19" t="s">
        <v>60</v>
      </c>
      <c r="E19" s="27" t="s">
        <v>66</v>
      </c>
    </row>
    <row r="20" spans="1:16" ht="12.75">
      <c r="A20" s="17" t="s">
        <v>52</v>
      </c>
      <c r="B20" s="22" t="s">
        <v>31</v>
      </c>
      <c r="C20" s="22" t="s">
        <v>62</v>
      </c>
      <c r="D20" s="17" t="s">
        <v>67</v>
      </c>
      <c r="E20" s="23" t="s">
        <v>64</v>
      </c>
      <c r="F20" s="24" t="s">
        <v>56</v>
      </c>
      <c r="G20" s="25">
        <v>1</v>
      </c>
      <c r="H20" s="25"/>
      <c r="I20" s="25">
        <f>ROUND(ROUND(H20,2)*ROUND(G20,2),2)</f>
        <v>0</v>
      </c>
      <c r="O20">
        <f>(I20*21)/100</f>
        <v>0</v>
      </c>
      <c r="P20" t="s">
        <v>30</v>
      </c>
    </row>
    <row r="21" spans="1:5" ht="12.75">
      <c r="A21" s="26" t="s">
        <v>57</v>
      </c>
      <c r="E21" s="27" t="s">
        <v>68</v>
      </c>
    </row>
    <row r="22" spans="1:5" ht="12.75">
      <c r="A22" s="28" t="s">
        <v>59</v>
      </c>
      <c r="E22" s="29" t="s">
        <v>54</v>
      </c>
    </row>
    <row r="23" spans="1:5" ht="12.75">
      <c r="A23" t="s">
        <v>60</v>
      </c>
      <c r="E23" s="27" t="s">
        <v>66</v>
      </c>
    </row>
    <row r="24" spans="1:16" ht="12.75">
      <c r="A24" s="17" t="s">
        <v>52</v>
      </c>
      <c r="B24" s="22" t="s">
        <v>40</v>
      </c>
      <c r="C24" s="22" t="s">
        <v>69</v>
      </c>
      <c r="D24" s="17" t="s">
        <v>54</v>
      </c>
      <c r="E24" s="23" t="s">
        <v>70</v>
      </c>
      <c r="F24" s="24" t="s">
        <v>56</v>
      </c>
      <c r="G24" s="25">
        <v>1</v>
      </c>
      <c r="H24" s="25"/>
      <c r="I24" s="25">
        <f>ROUND(ROUND(H24,2)*ROUND(G24,2),2)</f>
        <v>0</v>
      </c>
      <c r="O24">
        <f>(I24*21)/100</f>
        <v>0</v>
      </c>
      <c r="P24" t="s">
        <v>30</v>
      </c>
    </row>
    <row r="25" spans="1:5" ht="12.75">
      <c r="A25" s="26" t="s">
        <v>57</v>
      </c>
      <c r="E25" s="27" t="s">
        <v>54</v>
      </c>
    </row>
    <row r="26" spans="1:5" ht="12.75">
      <c r="A26" s="28" t="s">
        <v>59</v>
      </c>
      <c r="E26" s="29" t="s">
        <v>71</v>
      </c>
    </row>
    <row r="27" spans="1:5" ht="12.75">
      <c r="A27" t="s">
        <v>60</v>
      </c>
      <c r="E27" s="27" t="s">
        <v>66</v>
      </c>
    </row>
    <row r="28" spans="1:16" ht="12.75">
      <c r="A28" s="17" t="s">
        <v>52</v>
      </c>
      <c r="B28" s="22" t="s">
        <v>42</v>
      </c>
      <c r="C28" s="22" t="s">
        <v>72</v>
      </c>
      <c r="D28" s="17" t="s">
        <v>54</v>
      </c>
      <c r="E28" s="23" t="s">
        <v>73</v>
      </c>
      <c r="F28" s="24" t="s">
        <v>56</v>
      </c>
      <c r="G28" s="25">
        <v>1</v>
      </c>
      <c r="H28" s="25"/>
      <c r="I28" s="25">
        <f>ROUND(ROUND(H28,2)*ROUND(G28,2),2)</f>
        <v>0</v>
      </c>
      <c r="O28">
        <f>(I28*21)/100</f>
        <v>0</v>
      </c>
      <c r="P28" t="s">
        <v>30</v>
      </c>
    </row>
    <row r="29" spans="1:5" ht="12.75">
      <c r="A29" s="26" t="s">
        <v>57</v>
      </c>
      <c r="E29" s="27" t="s">
        <v>74</v>
      </c>
    </row>
    <row r="30" spans="1:5" ht="12.75">
      <c r="A30" s="28" t="s">
        <v>59</v>
      </c>
      <c r="E30" s="29" t="s">
        <v>71</v>
      </c>
    </row>
    <row r="31" spans="1:5" ht="12.75">
      <c r="A31" t="s">
        <v>60</v>
      </c>
      <c r="E31" s="27" t="s">
        <v>66</v>
      </c>
    </row>
    <row r="32" spans="1:16" ht="12.75">
      <c r="A32" s="17" t="s">
        <v>52</v>
      </c>
      <c r="B32" s="22" t="s">
        <v>44</v>
      </c>
      <c r="C32" s="22" t="s">
        <v>75</v>
      </c>
      <c r="D32" s="17" t="s">
        <v>54</v>
      </c>
      <c r="E32" s="23" t="s">
        <v>76</v>
      </c>
      <c r="F32" s="24" t="s">
        <v>77</v>
      </c>
      <c r="G32" s="25">
        <v>1</v>
      </c>
      <c r="H32" s="25"/>
      <c r="I32" s="25">
        <f>ROUND(ROUND(H32,2)*ROUND(G32,2),2)</f>
        <v>0</v>
      </c>
      <c r="O32">
        <f>(I32*21)/100</f>
        <v>0</v>
      </c>
      <c r="P32" t="s">
        <v>30</v>
      </c>
    </row>
    <row r="33" spans="1:5" ht="12.75">
      <c r="A33" s="26" t="s">
        <v>57</v>
      </c>
      <c r="E33" s="27" t="s">
        <v>78</v>
      </c>
    </row>
    <row r="34" spans="1:5" ht="12.75">
      <c r="A34" s="28" t="s">
        <v>59</v>
      </c>
      <c r="E34" s="29" t="s">
        <v>54</v>
      </c>
    </row>
    <row r="35" spans="1:5" ht="89.25">
      <c r="A35" t="s">
        <v>60</v>
      </c>
      <c r="E35" s="27" t="s">
        <v>79</v>
      </c>
    </row>
  </sheetData>
  <sheetProtection/>
  <mergeCells count="13">
    <mergeCell ref="E8:E9"/>
    <mergeCell ref="F8:F9"/>
    <mergeCell ref="G8:G9"/>
    <mergeCell ref="H8:I8"/>
    <mergeCell ref="C3:D3"/>
    <mergeCell ref="C4:D4"/>
    <mergeCell ref="C5:D5"/>
    <mergeCell ref="C6:D6"/>
    <mergeCell ref="C7:D7"/>
    <mergeCell ref="A8:A9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zoomScalePageLayoutView="0" workbookViewId="0" topLeftCell="A1">
      <pane ySplit="9" topLeftCell="A10" activePane="bottomLeft" state="frozen"/>
      <selection pane="topLeft" activeCell="K14" sqref="K14"/>
      <selection pane="bottomLeft" activeCell="H11" sqref="H11:H53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30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31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80</v>
      </c>
      <c r="I3" s="30">
        <f>0+I10+I19+I60+I77</f>
        <v>0</v>
      </c>
      <c r="O3" t="s">
        <v>27</v>
      </c>
      <c r="P3" t="s">
        <v>30</v>
      </c>
    </row>
    <row r="4" spans="1:16" ht="15">
      <c r="A4" t="s">
        <v>16</v>
      </c>
      <c r="B4" s="10" t="s">
        <v>17</v>
      </c>
      <c r="C4" s="36" t="s">
        <v>18</v>
      </c>
      <c r="D4" s="33"/>
      <c r="E4" s="11" t="s">
        <v>19</v>
      </c>
      <c r="F4" s="1"/>
      <c r="G4" s="1"/>
      <c r="H4" s="9"/>
      <c r="I4" s="9"/>
      <c r="O4" t="s">
        <v>28</v>
      </c>
      <c r="P4" t="s">
        <v>30</v>
      </c>
    </row>
    <row r="5" spans="1:16" ht="15">
      <c r="A5" t="s">
        <v>20</v>
      </c>
      <c r="B5" s="10" t="s">
        <v>17</v>
      </c>
      <c r="C5" s="36" t="s">
        <v>80</v>
      </c>
      <c r="D5" s="33"/>
      <c r="E5" s="11" t="s">
        <v>81</v>
      </c>
      <c r="F5" s="1"/>
      <c r="G5" s="1"/>
      <c r="H5" s="1"/>
      <c r="I5" s="1"/>
      <c r="O5" t="s">
        <v>29</v>
      </c>
      <c r="P5" t="s">
        <v>30</v>
      </c>
    </row>
    <row r="6" spans="1:9" ht="15">
      <c r="A6" t="s">
        <v>23</v>
      </c>
      <c r="B6" s="13" t="s">
        <v>26</v>
      </c>
      <c r="C6" s="37" t="s">
        <v>80</v>
      </c>
      <c r="D6" s="38"/>
      <c r="E6" s="14" t="s">
        <v>82</v>
      </c>
      <c r="F6" s="5"/>
      <c r="G6" s="5"/>
      <c r="H6" s="5"/>
      <c r="I6" s="5"/>
    </row>
    <row r="7" spans="1:9" ht="12.75">
      <c r="A7" s="39" t="s">
        <v>33</v>
      </c>
      <c r="B7" s="39" t="s">
        <v>35</v>
      </c>
      <c r="C7" s="39" t="s">
        <v>37</v>
      </c>
      <c r="D7" s="39" t="s">
        <v>38</v>
      </c>
      <c r="E7" s="39" t="s">
        <v>39</v>
      </c>
      <c r="F7" s="39" t="s">
        <v>41</v>
      </c>
      <c r="G7" s="39" t="s">
        <v>43</v>
      </c>
      <c r="H7" s="39" t="s">
        <v>45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46</v>
      </c>
      <c r="I8" s="12" t="s">
        <v>48</v>
      </c>
    </row>
    <row r="9" spans="1:9" ht="12.75">
      <c r="A9" s="12" t="s">
        <v>34</v>
      </c>
      <c r="B9" s="12" t="s">
        <v>36</v>
      </c>
      <c r="C9" s="12" t="s">
        <v>30</v>
      </c>
      <c r="D9" s="12" t="s">
        <v>31</v>
      </c>
      <c r="E9" s="12" t="s">
        <v>40</v>
      </c>
      <c r="F9" s="12" t="s">
        <v>42</v>
      </c>
      <c r="G9" s="12" t="s">
        <v>44</v>
      </c>
      <c r="H9" s="12" t="s">
        <v>47</v>
      </c>
      <c r="I9" s="12" t="s">
        <v>49</v>
      </c>
    </row>
    <row r="10" spans="1:9" ht="12.75">
      <c r="A10" s="18" t="s">
        <v>50</v>
      </c>
      <c r="B10" s="18"/>
      <c r="C10" s="19" t="s">
        <v>34</v>
      </c>
      <c r="D10" s="18"/>
      <c r="E10" s="20" t="s">
        <v>51</v>
      </c>
      <c r="F10" s="18"/>
      <c r="G10" s="18"/>
      <c r="H10" s="18"/>
      <c r="I10" s="21">
        <f>0+I11+I15</f>
        <v>0</v>
      </c>
    </row>
    <row r="11" spans="1:16" ht="12.75">
      <c r="A11" s="17" t="s">
        <v>52</v>
      </c>
      <c r="B11" s="22" t="s">
        <v>36</v>
      </c>
      <c r="C11" s="22" t="s">
        <v>83</v>
      </c>
      <c r="D11" s="17" t="s">
        <v>54</v>
      </c>
      <c r="E11" s="23" t="s">
        <v>84</v>
      </c>
      <c r="F11" s="24" t="s">
        <v>85</v>
      </c>
      <c r="G11" s="25">
        <v>1.8</v>
      </c>
      <c r="H11" s="25"/>
      <c r="I11" s="25">
        <f>ROUND(ROUND(H11,2)*ROUND(G11,2),2)</f>
        <v>0</v>
      </c>
      <c r="O11">
        <f>(I11*21)/100</f>
        <v>0</v>
      </c>
      <c r="P11" t="s">
        <v>30</v>
      </c>
    </row>
    <row r="12" spans="1:5" ht="12.75">
      <c r="A12" s="26" t="s">
        <v>57</v>
      </c>
      <c r="E12" s="27" t="s">
        <v>86</v>
      </c>
    </row>
    <row r="13" spans="1:5" ht="12.75">
      <c r="A13" s="28" t="s">
        <v>59</v>
      </c>
      <c r="E13" s="29" t="s">
        <v>54</v>
      </c>
    </row>
    <row r="14" spans="1:5" ht="25.5">
      <c r="A14" t="s">
        <v>60</v>
      </c>
      <c r="E14" s="27" t="s">
        <v>87</v>
      </c>
    </row>
    <row r="15" spans="1:16" ht="12.75">
      <c r="A15" s="17" t="s">
        <v>52</v>
      </c>
      <c r="B15" s="22" t="s">
        <v>30</v>
      </c>
      <c r="C15" s="22" t="s">
        <v>88</v>
      </c>
      <c r="D15" s="17" t="s">
        <v>54</v>
      </c>
      <c r="E15" s="23" t="s">
        <v>84</v>
      </c>
      <c r="F15" s="24" t="s">
        <v>89</v>
      </c>
      <c r="G15" s="25">
        <v>19.15</v>
      </c>
      <c r="H15" s="25"/>
      <c r="I15" s="25">
        <f>ROUND(ROUND(H15,2)*ROUND(G15,2),2)</f>
        <v>0</v>
      </c>
      <c r="O15">
        <f>(I15*21)/100</f>
        <v>0</v>
      </c>
      <c r="P15" t="s">
        <v>30</v>
      </c>
    </row>
    <row r="16" spans="1:5" ht="12.75">
      <c r="A16" s="26" t="s">
        <v>57</v>
      </c>
      <c r="E16" s="27" t="s">
        <v>90</v>
      </c>
    </row>
    <row r="17" spans="1:5" ht="63.75">
      <c r="A17" s="28" t="s">
        <v>59</v>
      </c>
      <c r="E17" s="29" t="s">
        <v>91</v>
      </c>
    </row>
    <row r="18" spans="1:5" ht="25.5">
      <c r="A18" t="s">
        <v>60</v>
      </c>
      <c r="E18" s="27" t="s">
        <v>87</v>
      </c>
    </row>
    <row r="19" spans="1:9" ht="12.75">
      <c r="A19" s="5" t="s">
        <v>50</v>
      </c>
      <c r="B19" s="5"/>
      <c r="C19" s="31" t="s">
        <v>36</v>
      </c>
      <c r="D19" s="5"/>
      <c r="E19" s="20" t="s">
        <v>92</v>
      </c>
      <c r="F19" s="5"/>
      <c r="G19" s="5"/>
      <c r="H19" s="5"/>
      <c r="I19" s="32">
        <f>0+I20+I24+I28+I32+I36+I40+I44+I48+I52+I56</f>
        <v>0</v>
      </c>
    </row>
    <row r="20" spans="1:16" ht="25.5">
      <c r="A20" s="17" t="s">
        <v>52</v>
      </c>
      <c r="B20" s="22" t="s">
        <v>31</v>
      </c>
      <c r="C20" s="22" t="s">
        <v>93</v>
      </c>
      <c r="D20" s="17" t="s">
        <v>54</v>
      </c>
      <c r="E20" s="23" t="s">
        <v>94</v>
      </c>
      <c r="F20" s="24" t="s">
        <v>85</v>
      </c>
      <c r="G20" s="25">
        <v>1.88</v>
      </c>
      <c r="H20" s="25"/>
      <c r="I20" s="25">
        <f>ROUND(ROUND(H20,2)*ROUND(G20,2),2)</f>
        <v>0</v>
      </c>
      <c r="O20">
        <f>(I20*21)/100</f>
        <v>0</v>
      </c>
      <c r="P20" t="s">
        <v>30</v>
      </c>
    </row>
    <row r="21" spans="1:5" ht="12.75">
      <c r="A21" s="26" t="s">
        <v>57</v>
      </c>
      <c r="E21" s="27" t="s">
        <v>54</v>
      </c>
    </row>
    <row r="22" spans="1:5" ht="12.75">
      <c r="A22" s="28" t="s">
        <v>59</v>
      </c>
      <c r="E22" s="29" t="s">
        <v>95</v>
      </c>
    </row>
    <row r="23" spans="1:5" ht="63.75">
      <c r="A23" t="s">
        <v>60</v>
      </c>
      <c r="E23" s="27" t="s">
        <v>96</v>
      </c>
    </row>
    <row r="24" spans="1:16" ht="12.75">
      <c r="A24" s="17" t="s">
        <v>52</v>
      </c>
      <c r="B24" s="22" t="s">
        <v>40</v>
      </c>
      <c r="C24" s="22" t="s">
        <v>97</v>
      </c>
      <c r="D24" s="17" t="s">
        <v>54</v>
      </c>
      <c r="E24" s="23" t="s">
        <v>98</v>
      </c>
      <c r="F24" s="24" t="s">
        <v>85</v>
      </c>
      <c r="G24" s="25">
        <v>1.25</v>
      </c>
      <c r="H24" s="25"/>
      <c r="I24" s="25">
        <f>ROUND(ROUND(H24,2)*ROUND(G24,2),2)</f>
        <v>0</v>
      </c>
      <c r="O24">
        <f>(I24*21)/100</f>
        <v>0</v>
      </c>
      <c r="P24" t="s">
        <v>30</v>
      </c>
    </row>
    <row r="25" spans="1:5" ht="12.75">
      <c r="A25" s="26" t="s">
        <v>57</v>
      </c>
      <c r="E25" s="27" t="s">
        <v>54</v>
      </c>
    </row>
    <row r="26" spans="1:5" ht="12.75">
      <c r="A26" s="28" t="s">
        <v>59</v>
      </c>
      <c r="E26" s="29" t="s">
        <v>99</v>
      </c>
    </row>
    <row r="27" spans="1:5" ht="63.75">
      <c r="A27" t="s">
        <v>60</v>
      </c>
      <c r="E27" s="27" t="s">
        <v>96</v>
      </c>
    </row>
    <row r="28" spans="1:16" ht="12.75">
      <c r="A28" s="17" t="s">
        <v>52</v>
      </c>
      <c r="B28" s="22" t="s">
        <v>42</v>
      </c>
      <c r="C28" s="22" t="s">
        <v>100</v>
      </c>
      <c r="D28" s="17" t="s">
        <v>54</v>
      </c>
      <c r="E28" s="23" t="s">
        <v>101</v>
      </c>
      <c r="F28" s="24" t="s">
        <v>102</v>
      </c>
      <c r="G28" s="25">
        <v>15.5</v>
      </c>
      <c r="H28" s="25"/>
      <c r="I28" s="25">
        <f>ROUND(ROUND(H28,2)*ROUND(G28,2),2)</f>
        <v>0</v>
      </c>
      <c r="O28">
        <f>(I28*21)/100</f>
        <v>0</v>
      </c>
      <c r="P28" t="s">
        <v>30</v>
      </c>
    </row>
    <row r="29" spans="1:5" ht="12.75">
      <c r="A29" s="26" t="s">
        <v>57</v>
      </c>
      <c r="E29" s="27" t="s">
        <v>54</v>
      </c>
    </row>
    <row r="30" spans="1:5" ht="12.75">
      <c r="A30" s="28" t="s">
        <v>59</v>
      </c>
      <c r="E30" s="29" t="s">
        <v>54</v>
      </c>
    </row>
    <row r="31" spans="1:5" ht="63.75">
      <c r="A31" t="s">
        <v>60</v>
      </c>
      <c r="E31" s="27" t="s">
        <v>96</v>
      </c>
    </row>
    <row r="32" spans="1:16" ht="25.5">
      <c r="A32" s="17" t="s">
        <v>52</v>
      </c>
      <c r="B32" s="22" t="s">
        <v>44</v>
      </c>
      <c r="C32" s="22" t="s">
        <v>103</v>
      </c>
      <c r="D32" s="17" t="s">
        <v>54</v>
      </c>
      <c r="E32" s="23" t="s">
        <v>104</v>
      </c>
      <c r="F32" s="24" t="s">
        <v>102</v>
      </c>
      <c r="G32" s="25">
        <v>11</v>
      </c>
      <c r="H32" s="25"/>
      <c r="I32" s="25">
        <f>ROUND(ROUND(H32,2)*ROUND(G32,2),2)</f>
        <v>0</v>
      </c>
      <c r="O32">
        <f>(I32*21)/100</f>
        <v>0</v>
      </c>
      <c r="P32" t="s">
        <v>30</v>
      </c>
    </row>
    <row r="33" spans="1:5" ht="12.75">
      <c r="A33" s="26" t="s">
        <v>57</v>
      </c>
      <c r="E33" s="27" t="s">
        <v>54</v>
      </c>
    </row>
    <row r="34" spans="1:5" ht="12.75">
      <c r="A34" s="28" t="s">
        <v>59</v>
      </c>
      <c r="E34" s="29" t="s">
        <v>54</v>
      </c>
    </row>
    <row r="35" spans="1:5" ht="63.75">
      <c r="A35" t="s">
        <v>60</v>
      </c>
      <c r="E35" s="27" t="s">
        <v>96</v>
      </c>
    </row>
    <row r="36" spans="1:16" ht="12.75">
      <c r="A36" s="17" t="s">
        <v>52</v>
      </c>
      <c r="B36" s="22" t="s">
        <v>105</v>
      </c>
      <c r="C36" s="22" t="s">
        <v>106</v>
      </c>
      <c r="D36" s="17" t="s">
        <v>54</v>
      </c>
      <c r="E36" s="23" t="s">
        <v>107</v>
      </c>
      <c r="F36" s="24" t="s">
        <v>85</v>
      </c>
      <c r="G36" s="25">
        <v>1.5</v>
      </c>
      <c r="H36" s="25"/>
      <c r="I36" s="25">
        <f>ROUND(ROUND(H36,2)*ROUND(G36,2),2)</f>
        <v>0</v>
      </c>
      <c r="O36">
        <f>(I36*21)/100</f>
        <v>0</v>
      </c>
      <c r="P36" t="s">
        <v>30</v>
      </c>
    </row>
    <row r="37" spans="1:5" ht="12.75">
      <c r="A37" s="26" t="s">
        <v>57</v>
      </c>
      <c r="E37" s="27" t="s">
        <v>108</v>
      </c>
    </row>
    <row r="38" spans="1:5" ht="12.75">
      <c r="A38" s="28" t="s">
        <v>59</v>
      </c>
      <c r="E38" s="29" t="s">
        <v>109</v>
      </c>
    </row>
    <row r="39" spans="1:5" ht="38.25">
      <c r="A39" t="s">
        <v>60</v>
      </c>
      <c r="E39" s="27" t="s">
        <v>110</v>
      </c>
    </row>
    <row r="40" spans="1:16" ht="12.75">
      <c r="A40" s="17" t="s">
        <v>52</v>
      </c>
      <c r="B40" s="22" t="s">
        <v>111</v>
      </c>
      <c r="C40" s="22" t="s">
        <v>112</v>
      </c>
      <c r="D40" s="17" t="s">
        <v>54</v>
      </c>
      <c r="E40" s="23" t="s">
        <v>113</v>
      </c>
      <c r="F40" s="24" t="s">
        <v>85</v>
      </c>
      <c r="G40" s="25">
        <v>1.8</v>
      </c>
      <c r="H40" s="25"/>
      <c r="I40" s="25">
        <f>ROUND(ROUND(H40,2)*ROUND(G40,2),2)</f>
        <v>0</v>
      </c>
      <c r="O40">
        <f>(I40*21)/100</f>
        <v>0</v>
      </c>
      <c r="P40" t="s">
        <v>30</v>
      </c>
    </row>
    <row r="41" spans="1:5" ht="12.75">
      <c r="A41" s="26" t="s">
        <v>57</v>
      </c>
      <c r="E41" s="27" t="s">
        <v>54</v>
      </c>
    </row>
    <row r="42" spans="1:5" ht="12.75">
      <c r="A42" s="28" t="s">
        <v>59</v>
      </c>
      <c r="E42" s="29" t="s">
        <v>54</v>
      </c>
    </row>
    <row r="43" spans="1:5" ht="331.5">
      <c r="A43" t="s">
        <v>60</v>
      </c>
      <c r="E43" s="27" t="s">
        <v>114</v>
      </c>
    </row>
    <row r="44" spans="1:16" ht="12.75">
      <c r="A44" s="17" t="s">
        <v>52</v>
      </c>
      <c r="B44" s="22" t="s">
        <v>47</v>
      </c>
      <c r="C44" s="22" t="s">
        <v>115</v>
      </c>
      <c r="D44" s="17" t="s">
        <v>54</v>
      </c>
      <c r="E44" s="23" t="s">
        <v>116</v>
      </c>
      <c r="F44" s="24" t="s">
        <v>85</v>
      </c>
      <c r="G44" s="25">
        <v>1.8</v>
      </c>
      <c r="H44" s="25"/>
      <c r="I44" s="25">
        <f>ROUND(ROUND(H44,2)*ROUND(G44,2),2)</f>
        <v>0</v>
      </c>
      <c r="O44">
        <f>(I44*21)/100</f>
        <v>0</v>
      </c>
      <c r="P44" t="s">
        <v>30</v>
      </c>
    </row>
    <row r="45" spans="1:5" ht="12.75">
      <c r="A45" s="26" t="s">
        <v>57</v>
      </c>
      <c r="E45" s="27" t="s">
        <v>54</v>
      </c>
    </row>
    <row r="46" spans="1:5" ht="12.75">
      <c r="A46" s="28" t="s">
        <v>59</v>
      </c>
      <c r="E46" s="29" t="s">
        <v>54</v>
      </c>
    </row>
    <row r="47" spans="1:5" ht="191.25">
      <c r="A47" t="s">
        <v>60</v>
      </c>
      <c r="E47" s="27" t="s">
        <v>117</v>
      </c>
    </row>
    <row r="48" spans="1:16" ht="12.75">
      <c r="A48" s="17" t="s">
        <v>52</v>
      </c>
      <c r="B48" s="22" t="s">
        <v>49</v>
      </c>
      <c r="C48" s="22" t="s">
        <v>118</v>
      </c>
      <c r="D48" s="17" t="s">
        <v>54</v>
      </c>
      <c r="E48" s="23" t="s">
        <v>119</v>
      </c>
      <c r="F48" s="24" t="s">
        <v>120</v>
      </c>
      <c r="G48" s="25">
        <v>42</v>
      </c>
      <c r="H48" s="25"/>
      <c r="I48" s="25">
        <f>ROUND(ROUND(H48,2)*ROUND(G48,2),2)</f>
        <v>0</v>
      </c>
      <c r="O48">
        <f>(I48*21)/100</f>
        <v>0</v>
      </c>
      <c r="P48" t="s">
        <v>30</v>
      </c>
    </row>
    <row r="49" spans="1:5" ht="12.75">
      <c r="A49" s="26" t="s">
        <v>57</v>
      </c>
      <c r="E49" s="27" t="s">
        <v>54</v>
      </c>
    </row>
    <row r="50" spans="1:5" ht="12.75">
      <c r="A50" s="28" t="s">
        <v>59</v>
      </c>
      <c r="E50" s="29" t="s">
        <v>54</v>
      </c>
    </row>
    <row r="51" spans="1:5" ht="25.5">
      <c r="A51" t="s">
        <v>60</v>
      </c>
      <c r="E51" s="27" t="s">
        <v>121</v>
      </c>
    </row>
    <row r="52" spans="1:16" ht="12.75">
      <c r="A52" s="17" t="s">
        <v>52</v>
      </c>
      <c r="B52" s="22" t="s">
        <v>122</v>
      </c>
      <c r="C52" s="22" t="s">
        <v>123</v>
      </c>
      <c r="D52" s="17" t="s">
        <v>54</v>
      </c>
      <c r="E52" s="23" t="s">
        <v>124</v>
      </c>
      <c r="F52" s="24" t="s">
        <v>120</v>
      </c>
      <c r="G52" s="25">
        <v>10</v>
      </c>
      <c r="H52" s="25"/>
      <c r="I52" s="25">
        <f>ROUND(ROUND(H52,2)*ROUND(G52,2),2)</f>
        <v>0</v>
      </c>
      <c r="O52">
        <f>(I52*21)/100</f>
        <v>0</v>
      </c>
      <c r="P52" t="s">
        <v>30</v>
      </c>
    </row>
    <row r="53" spans="1:5" ht="12.75">
      <c r="A53" s="26" t="s">
        <v>57</v>
      </c>
      <c r="E53" s="27" t="s">
        <v>125</v>
      </c>
    </row>
    <row r="54" spans="1:5" ht="12.75">
      <c r="A54" s="28" t="s">
        <v>59</v>
      </c>
      <c r="E54" s="29" t="s">
        <v>54</v>
      </c>
    </row>
    <row r="55" spans="1:5" ht="38.25">
      <c r="A55" t="s">
        <v>60</v>
      </c>
      <c r="E55" s="27" t="s">
        <v>126</v>
      </c>
    </row>
    <row r="56" spans="1:16" ht="12.75">
      <c r="A56" s="17" t="s">
        <v>52</v>
      </c>
      <c r="B56" s="22" t="s">
        <v>127</v>
      </c>
      <c r="C56" s="22" t="s">
        <v>128</v>
      </c>
      <c r="D56" s="17" t="s">
        <v>54</v>
      </c>
      <c r="E56" s="23" t="s">
        <v>129</v>
      </c>
      <c r="F56" s="24" t="s">
        <v>120</v>
      </c>
      <c r="G56" s="25">
        <v>10</v>
      </c>
      <c r="H56" s="25"/>
      <c r="I56" s="25">
        <f>ROUND(ROUND(H56,2)*ROUND(G56,2),2)</f>
        <v>0</v>
      </c>
      <c r="O56">
        <f>(I56*21)/100</f>
        <v>0</v>
      </c>
      <c r="P56" t="s">
        <v>30</v>
      </c>
    </row>
    <row r="57" spans="1:5" ht="12.75">
      <c r="A57" s="26" t="s">
        <v>57</v>
      </c>
      <c r="E57" s="27" t="s">
        <v>54</v>
      </c>
    </row>
    <row r="58" spans="1:5" ht="12.75">
      <c r="A58" s="28" t="s">
        <v>59</v>
      </c>
      <c r="E58" s="29" t="s">
        <v>54</v>
      </c>
    </row>
    <row r="59" spans="1:5" ht="25.5">
      <c r="A59" t="s">
        <v>60</v>
      </c>
      <c r="E59" s="27" t="s">
        <v>130</v>
      </c>
    </row>
    <row r="60" spans="1:9" ht="12.75">
      <c r="A60" s="5" t="s">
        <v>50</v>
      </c>
      <c r="B60" s="5"/>
      <c r="C60" s="31" t="s">
        <v>42</v>
      </c>
      <c r="D60" s="5"/>
      <c r="E60" s="20" t="s">
        <v>131</v>
      </c>
      <c r="F60" s="5"/>
      <c r="G60" s="5"/>
      <c r="H60" s="5"/>
      <c r="I60" s="32">
        <f>0+I61+I65+I69+I73</f>
        <v>0</v>
      </c>
    </row>
    <row r="61" spans="1:16" ht="12.75">
      <c r="A61" s="17" t="s">
        <v>52</v>
      </c>
      <c r="B61" s="22" t="s">
        <v>132</v>
      </c>
      <c r="C61" s="22" t="s">
        <v>133</v>
      </c>
      <c r="D61" s="17" t="s">
        <v>54</v>
      </c>
      <c r="E61" s="23" t="s">
        <v>134</v>
      </c>
      <c r="F61" s="24" t="s">
        <v>85</v>
      </c>
      <c r="G61" s="25">
        <v>4.95</v>
      </c>
      <c r="H61" s="25"/>
      <c r="I61" s="25">
        <f>ROUND(ROUND(H61,2)*ROUND(G61,2),2)</f>
        <v>0</v>
      </c>
      <c r="O61">
        <f>(I61*21)/100</f>
        <v>0</v>
      </c>
      <c r="P61" t="s">
        <v>30</v>
      </c>
    </row>
    <row r="62" spans="1:5" ht="12.75">
      <c r="A62" s="26" t="s">
        <v>57</v>
      </c>
      <c r="E62" s="27" t="s">
        <v>54</v>
      </c>
    </row>
    <row r="63" spans="1:5" ht="12.75">
      <c r="A63" s="28" t="s">
        <v>59</v>
      </c>
      <c r="E63" s="29" t="s">
        <v>135</v>
      </c>
    </row>
    <row r="64" spans="1:5" ht="51">
      <c r="A64" t="s">
        <v>60</v>
      </c>
      <c r="E64" s="27" t="s">
        <v>136</v>
      </c>
    </row>
    <row r="65" spans="1:16" ht="12.75">
      <c r="A65" s="17" t="s">
        <v>52</v>
      </c>
      <c r="B65" s="22" t="s">
        <v>137</v>
      </c>
      <c r="C65" s="22" t="s">
        <v>138</v>
      </c>
      <c r="D65" s="17" t="s">
        <v>54</v>
      </c>
      <c r="E65" s="23" t="s">
        <v>139</v>
      </c>
      <c r="F65" s="24" t="s">
        <v>120</v>
      </c>
      <c r="G65" s="25">
        <v>23</v>
      </c>
      <c r="H65" s="25"/>
      <c r="I65" s="25">
        <f>ROUND(ROUND(H65,2)*ROUND(G65,2),2)</f>
        <v>0</v>
      </c>
      <c r="O65">
        <f>(I65*21)/100</f>
        <v>0</v>
      </c>
      <c r="P65" t="s">
        <v>30</v>
      </c>
    </row>
    <row r="66" spans="1:5" ht="25.5">
      <c r="A66" s="26" t="s">
        <v>57</v>
      </c>
      <c r="E66" s="27" t="s">
        <v>140</v>
      </c>
    </row>
    <row r="67" spans="1:5" ht="12.75">
      <c r="A67" s="28" t="s">
        <v>59</v>
      </c>
      <c r="E67" s="29" t="s">
        <v>141</v>
      </c>
    </row>
    <row r="68" spans="1:5" ht="165.75">
      <c r="A68" t="s">
        <v>60</v>
      </c>
      <c r="E68" s="27" t="s">
        <v>142</v>
      </c>
    </row>
    <row r="69" spans="1:16" ht="12.75">
      <c r="A69" s="17" t="s">
        <v>52</v>
      </c>
      <c r="B69" s="22" t="s">
        <v>143</v>
      </c>
      <c r="C69" s="22" t="s">
        <v>144</v>
      </c>
      <c r="D69" s="17" t="s">
        <v>54</v>
      </c>
      <c r="E69" s="23" t="s">
        <v>145</v>
      </c>
      <c r="F69" s="24" t="s">
        <v>120</v>
      </c>
      <c r="G69" s="25">
        <v>10</v>
      </c>
      <c r="H69" s="25"/>
      <c r="I69" s="25">
        <f>ROUND(ROUND(H69,2)*ROUND(G69,2),2)</f>
        <v>0</v>
      </c>
      <c r="O69">
        <f>(I69*21)/100</f>
        <v>0</v>
      </c>
      <c r="P69" t="s">
        <v>30</v>
      </c>
    </row>
    <row r="70" spans="1:5" ht="12.75">
      <c r="A70" s="26" t="s">
        <v>57</v>
      </c>
      <c r="E70" s="27" t="s">
        <v>146</v>
      </c>
    </row>
    <row r="71" spans="1:5" ht="12.75">
      <c r="A71" s="28" t="s">
        <v>59</v>
      </c>
      <c r="E71" s="29" t="s">
        <v>54</v>
      </c>
    </row>
    <row r="72" spans="1:5" ht="165.75">
      <c r="A72" t="s">
        <v>60</v>
      </c>
      <c r="E72" s="27" t="s">
        <v>142</v>
      </c>
    </row>
    <row r="73" spans="1:16" ht="12.75">
      <c r="A73" s="17" t="s">
        <v>52</v>
      </c>
      <c r="B73" s="22" t="s">
        <v>147</v>
      </c>
      <c r="C73" s="22" t="s">
        <v>148</v>
      </c>
      <c r="D73" s="17" t="s">
        <v>54</v>
      </c>
      <c r="E73" s="23" t="s">
        <v>149</v>
      </c>
      <c r="F73" s="24" t="s">
        <v>102</v>
      </c>
      <c r="G73" s="25">
        <v>33</v>
      </c>
      <c r="H73" s="25"/>
      <c r="I73" s="25">
        <f>ROUND(ROUND(H73,2)*ROUND(G73,2),2)</f>
        <v>0</v>
      </c>
      <c r="O73">
        <f>(I73*21)/100</f>
        <v>0</v>
      </c>
      <c r="P73" t="s">
        <v>30</v>
      </c>
    </row>
    <row r="74" spans="1:5" ht="12.75">
      <c r="A74" s="26" t="s">
        <v>57</v>
      </c>
      <c r="E74" s="27" t="s">
        <v>150</v>
      </c>
    </row>
    <row r="75" spans="1:5" ht="12.75">
      <c r="A75" s="28" t="s">
        <v>59</v>
      </c>
      <c r="E75" s="29" t="s">
        <v>54</v>
      </c>
    </row>
    <row r="76" spans="1:5" ht="38.25">
      <c r="A76" t="s">
        <v>60</v>
      </c>
      <c r="E76" s="27" t="s">
        <v>151</v>
      </c>
    </row>
    <row r="77" spans="1:9" ht="12.75">
      <c r="A77" s="5" t="s">
        <v>50</v>
      </c>
      <c r="B77" s="5"/>
      <c r="C77" s="31" t="s">
        <v>47</v>
      </c>
      <c r="D77" s="5"/>
      <c r="E77" s="20" t="s">
        <v>152</v>
      </c>
      <c r="F77" s="5"/>
      <c r="G77" s="5"/>
      <c r="H77" s="5"/>
      <c r="I77" s="32">
        <f>0+I78+I82+I86+I90+I94+I98+I102+I106+I110</f>
        <v>0</v>
      </c>
    </row>
    <row r="78" spans="1:16" ht="25.5">
      <c r="A78" s="17" t="s">
        <v>52</v>
      </c>
      <c r="B78" s="22" t="s">
        <v>153</v>
      </c>
      <c r="C78" s="22" t="s">
        <v>154</v>
      </c>
      <c r="D78" s="17" t="s">
        <v>54</v>
      </c>
      <c r="E78" s="23" t="s">
        <v>155</v>
      </c>
      <c r="F78" s="24" t="s">
        <v>77</v>
      </c>
      <c r="G78" s="25">
        <v>4</v>
      </c>
      <c r="H78" s="25"/>
      <c r="I78" s="25">
        <f>ROUND(ROUND(H78,2)*ROUND(G78,2),2)</f>
        <v>0</v>
      </c>
      <c r="O78">
        <f>(I78*21)/100</f>
        <v>0</v>
      </c>
      <c r="P78" t="s">
        <v>30</v>
      </c>
    </row>
    <row r="79" spans="1:5" ht="12.75">
      <c r="A79" s="26" t="s">
        <v>57</v>
      </c>
      <c r="E79" s="27" t="s">
        <v>54</v>
      </c>
    </row>
    <row r="80" spans="1:5" ht="25.5">
      <c r="A80" s="28" t="s">
        <v>59</v>
      </c>
      <c r="E80" s="29" t="s">
        <v>156</v>
      </c>
    </row>
    <row r="81" spans="1:5" ht="63.75">
      <c r="A81" t="s">
        <v>60</v>
      </c>
      <c r="E81" s="27" t="s">
        <v>157</v>
      </c>
    </row>
    <row r="82" spans="1:16" ht="25.5">
      <c r="A82" s="17" t="s">
        <v>52</v>
      </c>
      <c r="B82" s="22" t="s">
        <v>158</v>
      </c>
      <c r="C82" s="22" t="s">
        <v>159</v>
      </c>
      <c r="D82" s="17" t="s">
        <v>54</v>
      </c>
      <c r="E82" s="23" t="s">
        <v>160</v>
      </c>
      <c r="F82" s="24" t="s">
        <v>77</v>
      </c>
      <c r="G82" s="25">
        <v>4</v>
      </c>
      <c r="H82" s="25"/>
      <c r="I82" s="25">
        <f>ROUND(ROUND(H82,2)*ROUND(G82,2),2)</f>
        <v>0</v>
      </c>
      <c r="O82">
        <f>(I82*21)/100</f>
        <v>0</v>
      </c>
      <c r="P82" t="s">
        <v>30</v>
      </c>
    </row>
    <row r="83" spans="1:5" ht="12.75">
      <c r="A83" s="26" t="s">
        <v>57</v>
      </c>
      <c r="E83" s="27" t="s">
        <v>54</v>
      </c>
    </row>
    <row r="84" spans="1:5" ht="12.75">
      <c r="A84" s="28" t="s">
        <v>59</v>
      </c>
      <c r="E84" s="29" t="s">
        <v>54</v>
      </c>
    </row>
    <row r="85" spans="1:5" ht="76.5">
      <c r="A85" t="s">
        <v>60</v>
      </c>
      <c r="E85" s="27" t="s">
        <v>161</v>
      </c>
    </row>
    <row r="86" spans="1:16" ht="25.5">
      <c r="A86" s="17" t="s">
        <v>52</v>
      </c>
      <c r="B86" s="22" t="s">
        <v>162</v>
      </c>
      <c r="C86" s="22" t="s">
        <v>163</v>
      </c>
      <c r="D86" s="17" t="s">
        <v>54</v>
      </c>
      <c r="E86" s="23" t="s">
        <v>164</v>
      </c>
      <c r="F86" s="24" t="s">
        <v>120</v>
      </c>
      <c r="G86" s="25">
        <v>13.08</v>
      </c>
      <c r="H86" s="25"/>
      <c r="I86" s="25">
        <f>ROUND(ROUND(H86,2)*ROUND(G86,2),2)</f>
        <v>0</v>
      </c>
      <c r="O86">
        <f>(I86*21)/100</f>
        <v>0</v>
      </c>
      <c r="P86" t="s">
        <v>30</v>
      </c>
    </row>
    <row r="87" spans="1:5" ht="12.75">
      <c r="A87" s="26" t="s">
        <v>57</v>
      </c>
      <c r="E87" s="27" t="s">
        <v>54</v>
      </c>
    </row>
    <row r="88" spans="1:5" ht="51">
      <c r="A88" s="28" t="s">
        <v>59</v>
      </c>
      <c r="E88" s="29" t="s">
        <v>165</v>
      </c>
    </row>
    <row r="89" spans="1:5" ht="38.25">
      <c r="A89" t="s">
        <v>60</v>
      </c>
      <c r="E89" s="27" t="s">
        <v>166</v>
      </c>
    </row>
    <row r="90" spans="1:16" ht="12.75">
      <c r="A90" s="17" t="s">
        <v>52</v>
      </c>
      <c r="B90" s="22" t="s">
        <v>167</v>
      </c>
      <c r="C90" s="22" t="s">
        <v>168</v>
      </c>
      <c r="D90" s="17" t="s">
        <v>54</v>
      </c>
      <c r="E90" s="23" t="s">
        <v>169</v>
      </c>
      <c r="F90" s="24" t="s">
        <v>102</v>
      </c>
      <c r="G90" s="25">
        <v>11</v>
      </c>
      <c r="H90" s="25"/>
      <c r="I90" s="25">
        <f>ROUND(ROUND(H90,2)*ROUND(G90,2),2)</f>
        <v>0</v>
      </c>
      <c r="O90">
        <f>(I90*21)/100</f>
        <v>0</v>
      </c>
      <c r="P90" t="s">
        <v>30</v>
      </c>
    </row>
    <row r="91" spans="1:5" ht="12.75">
      <c r="A91" s="26" t="s">
        <v>57</v>
      </c>
      <c r="E91" s="27" t="s">
        <v>170</v>
      </c>
    </row>
    <row r="92" spans="1:5" ht="12.75">
      <c r="A92" s="28" t="s">
        <v>59</v>
      </c>
      <c r="E92" s="29" t="s">
        <v>54</v>
      </c>
    </row>
    <row r="93" spans="1:5" ht="51">
      <c r="A93" t="s">
        <v>60</v>
      </c>
      <c r="E93" s="27" t="s">
        <v>171</v>
      </c>
    </row>
    <row r="94" spans="1:16" ht="12.75">
      <c r="A94" s="17" t="s">
        <v>52</v>
      </c>
      <c r="B94" s="22" t="s">
        <v>172</v>
      </c>
      <c r="C94" s="22" t="s">
        <v>173</v>
      </c>
      <c r="D94" s="17" t="s">
        <v>54</v>
      </c>
      <c r="E94" s="23" t="s">
        <v>174</v>
      </c>
      <c r="F94" s="24" t="s">
        <v>102</v>
      </c>
      <c r="G94" s="25">
        <v>8</v>
      </c>
      <c r="H94" s="25"/>
      <c r="I94" s="25">
        <f>ROUND(ROUND(H94,2)*ROUND(G94,2),2)</f>
        <v>0</v>
      </c>
      <c r="O94">
        <f>(I94*21)/100</f>
        <v>0</v>
      </c>
      <c r="P94" t="s">
        <v>30</v>
      </c>
    </row>
    <row r="95" spans="1:5" ht="12.75">
      <c r="A95" s="26" t="s">
        <v>57</v>
      </c>
      <c r="E95" s="27" t="s">
        <v>175</v>
      </c>
    </row>
    <row r="96" spans="1:5" ht="12.75">
      <c r="A96" s="28" t="s">
        <v>59</v>
      </c>
      <c r="E96" s="29" t="s">
        <v>54</v>
      </c>
    </row>
    <row r="97" spans="1:5" ht="51">
      <c r="A97" t="s">
        <v>60</v>
      </c>
      <c r="E97" s="27" t="s">
        <v>171</v>
      </c>
    </row>
    <row r="98" spans="1:16" ht="12.75">
      <c r="A98" s="17" t="s">
        <v>52</v>
      </c>
      <c r="B98" s="22" t="s">
        <v>176</v>
      </c>
      <c r="C98" s="22" t="s">
        <v>177</v>
      </c>
      <c r="D98" s="17" t="s">
        <v>54</v>
      </c>
      <c r="E98" s="23" t="s">
        <v>178</v>
      </c>
      <c r="F98" s="24" t="s">
        <v>102</v>
      </c>
      <c r="G98" s="25">
        <v>11</v>
      </c>
      <c r="H98" s="25"/>
      <c r="I98" s="25">
        <f>ROUND(ROUND(H98,2)*ROUND(G98,2),2)</f>
        <v>0</v>
      </c>
      <c r="O98">
        <f>(I98*21)/100</f>
        <v>0</v>
      </c>
      <c r="P98" t="s">
        <v>30</v>
      </c>
    </row>
    <row r="99" spans="1:5" ht="12.75">
      <c r="A99" s="26" t="s">
        <v>57</v>
      </c>
      <c r="E99" s="27" t="s">
        <v>179</v>
      </c>
    </row>
    <row r="100" spans="1:5" ht="12.75">
      <c r="A100" s="28" t="s">
        <v>59</v>
      </c>
      <c r="E100" s="29" t="s">
        <v>54</v>
      </c>
    </row>
    <row r="101" spans="1:5" ht="51">
      <c r="A101" t="s">
        <v>60</v>
      </c>
      <c r="E101" s="27" t="s">
        <v>171</v>
      </c>
    </row>
    <row r="102" spans="1:16" ht="12.75">
      <c r="A102" s="17" t="s">
        <v>52</v>
      </c>
      <c r="B102" s="22" t="s">
        <v>180</v>
      </c>
      <c r="C102" s="22" t="s">
        <v>181</v>
      </c>
      <c r="D102" s="17" t="s">
        <v>54</v>
      </c>
      <c r="E102" s="23" t="s">
        <v>182</v>
      </c>
      <c r="F102" s="24" t="s">
        <v>102</v>
      </c>
      <c r="G102" s="25">
        <v>14</v>
      </c>
      <c r="H102" s="25"/>
      <c r="I102" s="25">
        <f>ROUND(ROUND(H102,2)*ROUND(G102,2),2)</f>
        <v>0</v>
      </c>
      <c r="O102">
        <f>(I102*21)/100</f>
        <v>0</v>
      </c>
      <c r="P102" t="s">
        <v>30</v>
      </c>
    </row>
    <row r="103" spans="1:5" ht="25.5">
      <c r="A103" s="26" t="s">
        <v>57</v>
      </c>
      <c r="E103" s="27" t="s">
        <v>183</v>
      </c>
    </row>
    <row r="104" spans="1:5" ht="12.75">
      <c r="A104" s="28" t="s">
        <v>59</v>
      </c>
      <c r="E104" s="29" t="s">
        <v>54</v>
      </c>
    </row>
    <row r="105" spans="1:5" ht="51">
      <c r="A105" t="s">
        <v>60</v>
      </c>
      <c r="E105" s="27" t="s">
        <v>171</v>
      </c>
    </row>
    <row r="106" spans="1:16" ht="12.75">
      <c r="A106" s="17" t="s">
        <v>52</v>
      </c>
      <c r="B106" s="22" t="s">
        <v>184</v>
      </c>
      <c r="C106" s="22" t="s">
        <v>185</v>
      </c>
      <c r="D106" s="17" t="s">
        <v>54</v>
      </c>
      <c r="E106" s="23" t="s">
        <v>186</v>
      </c>
      <c r="F106" s="24" t="s">
        <v>102</v>
      </c>
      <c r="G106" s="25">
        <v>33</v>
      </c>
      <c r="H106" s="25"/>
      <c r="I106" s="25">
        <f>ROUND(ROUND(H106,2)*ROUND(G106,2),2)</f>
        <v>0</v>
      </c>
      <c r="O106">
        <f>(I106*21)/100</f>
        <v>0</v>
      </c>
      <c r="P106" t="s">
        <v>30</v>
      </c>
    </row>
    <row r="107" spans="1:5" ht="12.75">
      <c r="A107" s="26" t="s">
        <v>57</v>
      </c>
      <c r="E107" s="27" t="s">
        <v>54</v>
      </c>
    </row>
    <row r="108" spans="1:5" ht="12.75">
      <c r="A108" s="28" t="s">
        <v>59</v>
      </c>
      <c r="E108" s="29" t="s">
        <v>54</v>
      </c>
    </row>
    <row r="109" spans="1:5" ht="25.5">
      <c r="A109" t="s">
        <v>60</v>
      </c>
      <c r="E109" s="27" t="s">
        <v>187</v>
      </c>
    </row>
    <row r="110" spans="1:16" ht="12.75">
      <c r="A110" s="17" t="s">
        <v>52</v>
      </c>
      <c r="B110" s="22" t="s">
        <v>188</v>
      </c>
      <c r="C110" s="22" t="s">
        <v>189</v>
      </c>
      <c r="D110" s="17" t="s">
        <v>54</v>
      </c>
      <c r="E110" s="23" t="s">
        <v>190</v>
      </c>
      <c r="F110" s="24" t="s">
        <v>102</v>
      </c>
      <c r="G110" s="25">
        <v>21</v>
      </c>
      <c r="H110" s="25"/>
      <c r="I110" s="25">
        <f>ROUND(ROUND(H110,2)*ROUND(G110,2),2)</f>
        <v>0</v>
      </c>
      <c r="O110">
        <f>(I110*21)/100</f>
        <v>0</v>
      </c>
      <c r="P110" t="s">
        <v>30</v>
      </c>
    </row>
    <row r="111" spans="1:5" ht="12.75">
      <c r="A111" s="26" t="s">
        <v>57</v>
      </c>
      <c r="E111" s="27" t="s">
        <v>191</v>
      </c>
    </row>
    <row r="112" spans="1:5" ht="12.75">
      <c r="A112" s="28" t="s">
        <v>59</v>
      </c>
      <c r="E112" s="29" t="s">
        <v>54</v>
      </c>
    </row>
    <row r="113" spans="1:5" ht="25.5">
      <c r="A113" t="s">
        <v>60</v>
      </c>
      <c r="E113" s="27" t="s">
        <v>187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PageLayoutView="0" workbookViewId="0" topLeftCell="A1">
      <pane ySplit="9" topLeftCell="A10" activePane="bottomLeft" state="frozen"/>
      <selection pane="topLeft" activeCell="K14" sqref="K14"/>
      <selection pane="bottomLeft" activeCell="H11" sqref="H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30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31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192</v>
      </c>
      <c r="I3" s="30">
        <f>0+I10+I15+I52+I69+I74</f>
        <v>0</v>
      </c>
      <c r="O3" t="s">
        <v>27</v>
      </c>
      <c r="P3" t="s">
        <v>30</v>
      </c>
    </row>
    <row r="4" spans="1:16" ht="15">
      <c r="A4" t="s">
        <v>16</v>
      </c>
      <c r="B4" s="10" t="s">
        <v>17</v>
      </c>
      <c r="C4" s="36" t="s">
        <v>18</v>
      </c>
      <c r="D4" s="33"/>
      <c r="E4" s="11" t="s">
        <v>19</v>
      </c>
      <c r="F4" s="1"/>
      <c r="G4" s="1"/>
      <c r="H4" s="9"/>
      <c r="I4" s="9"/>
      <c r="O4" t="s">
        <v>28</v>
      </c>
      <c r="P4" t="s">
        <v>30</v>
      </c>
    </row>
    <row r="5" spans="1:16" ht="15">
      <c r="A5" t="s">
        <v>20</v>
      </c>
      <c r="B5" s="10" t="s">
        <v>17</v>
      </c>
      <c r="C5" s="36" t="s">
        <v>192</v>
      </c>
      <c r="D5" s="33"/>
      <c r="E5" s="11" t="s">
        <v>193</v>
      </c>
      <c r="F5" s="1"/>
      <c r="G5" s="1"/>
      <c r="H5" s="1"/>
      <c r="I5" s="1"/>
      <c r="O5" t="s">
        <v>29</v>
      </c>
      <c r="P5" t="s">
        <v>30</v>
      </c>
    </row>
    <row r="6" spans="1:9" ht="15">
      <c r="A6" t="s">
        <v>23</v>
      </c>
      <c r="B6" s="13" t="s">
        <v>26</v>
      </c>
      <c r="C6" s="37" t="s">
        <v>192</v>
      </c>
      <c r="D6" s="38"/>
      <c r="E6" s="14" t="s">
        <v>194</v>
      </c>
      <c r="F6" s="5"/>
      <c r="G6" s="5"/>
      <c r="H6" s="5"/>
      <c r="I6" s="5"/>
    </row>
    <row r="7" spans="1:9" ht="12.75">
      <c r="A7" s="39" t="s">
        <v>33</v>
      </c>
      <c r="B7" s="39" t="s">
        <v>35</v>
      </c>
      <c r="C7" s="39" t="s">
        <v>37</v>
      </c>
      <c r="D7" s="39" t="s">
        <v>38</v>
      </c>
      <c r="E7" s="39" t="s">
        <v>39</v>
      </c>
      <c r="F7" s="39" t="s">
        <v>41</v>
      </c>
      <c r="G7" s="39" t="s">
        <v>43</v>
      </c>
      <c r="H7" s="39" t="s">
        <v>45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46</v>
      </c>
      <c r="I8" s="12" t="s">
        <v>48</v>
      </c>
    </row>
    <row r="9" spans="1:9" ht="12.75">
      <c r="A9" s="12" t="s">
        <v>34</v>
      </c>
      <c r="B9" s="12" t="s">
        <v>36</v>
      </c>
      <c r="C9" s="12" t="s">
        <v>30</v>
      </c>
      <c r="D9" s="12" t="s">
        <v>31</v>
      </c>
      <c r="E9" s="12" t="s">
        <v>40</v>
      </c>
      <c r="F9" s="12" t="s">
        <v>42</v>
      </c>
      <c r="G9" s="12" t="s">
        <v>44</v>
      </c>
      <c r="H9" s="12" t="s">
        <v>47</v>
      </c>
      <c r="I9" s="12" t="s">
        <v>49</v>
      </c>
    </row>
    <row r="10" spans="1:9" ht="12.75">
      <c r="A10" s="18" t="s">
        <v>50</v>
      </c>
      <c r="B10" s="18"/>
      <c r="C10" s="19" t="s">
        <v>34</v>
      </c>
      <c r="D10" s="18"/>
      <c r="E10" s="20" t="s">
        <v>51</v>
      </c>
      <c r="F10" s="18"/>
      <c r="G10" s="18"/>
      <c r="H10" s="18"/>
      <c r="I10" s="21">
        <f>0+I11</f>
        <v>0</v>
      </c>
    </row>
    <row r="11" spans="1:16" ht="12.75">
      <c r="A11" s="17" t="s">
        <v>52</v>
      </c>
      <c r="B11" s="22" t="s">
        <v>36</v>
      </c>
      <c r="C11" s="22" t="s">
        <v>88</v>
      </c>
      <c r="D11" s="17" t="s">
        <v>54</v>
      </c>
      <c r="E11" s="23" t="s">
        <v>84</v>
      </c>
      <c r="F11" s="24" t="s">
        <v>89</v>
      </c>
      <c r="G11" s="25">
        <v>24.07</v>
      </c>
      <c r="H11" s="25"/>
      <c r="I11" s="25">
        <f>ROUND(ROUND(H11,2)*ROUND(G11,2),2)</f>
        <v>0</v>
      </c>
      <c r="O11">
        <f>(I11*21)/100</f>
        <v>0</v>
      </c>
      <c r="P11" t="s">
        <v>30</v>
      </c>
    </row>
    <row r="12" spans="1:5" ht="12.75">
      <c r="A12" s="26" t="s">
        <v>57</v>
      </c>
      <c r="E12" s="27" t="s">
        <v>90</v>
      </c>
    </row>
    <row r="13" spans="1:5" ht="63.75">
      <c r="A13" s="28" t="s">
        <v>59</v>
      </c>
      <c r="E13" s="29" t="s">
        <v>195</v>
      </c>
    </row>
    <row r="14" spans="1:5" ht="25.5">
      <c r="A14" t="s">
        <v>60</v>
      </c>
      <c r="E14" s="27" t="s">
        <v>87</v>
      </c>
    </row>
    <row r="15" spans="1:9" ht="12.75">
      <c r="A15" s="5" t="s">
        <v>50</v>
      </c>
      <c r="B15" s="5"/>
      <c r="C15" s="31" t="s">
        <v>36</v>
      </c>
      <c r="D15" s="5"/>
      <c r="E15" s="20" t="s">
        <v>92</v>
      </c>
      <c r="F15" s="5"/>
      <c r="G15" s="5"/>
      <c r="H15" s="5"/>
      <c r="I15" s="32">
        <f>0+I16+I20+I24+I28+I32+I36+I40+I44+I48</f>
        <v>0</v>
      </c>
    </row>
    <row r="16" spans="1:16" ht="25.5">
      <c r="A16" s="17" t="s">
        <v>52</v>
      </c>
      <c r="B16" s="22" t="s">
        <v>30</v>
      </c>
      <c r="C16" s="22" t="s">
        <v>93</v>
      </c>
      <c r="D16" s="17" t="s">
        <v>54</v>
      </c>
      <c r="E16" s="23" t="s">
        <v>94</v>
      </c>
      <c r="F16" s="24" t="s">
        <v>85</v>
      </c>
      <c r="G16" s="25">
        <v>1.88</v>
      </c>
      <c r="H16" s="25"/>
      <c r="I16" s="25">
        <f>ROUND(ROUND(H16,2)*ROUND(G16,2),2)</f>
        <v>0</v>
      </c>
      <c r="O16">
        <f>(I16*21)/100</f>
        <v>0</v>
      </c>
      <c r="P16" t="s">
        <v>30</v>
      </c>
    </row>
    <row r="17" spans="1:5" ht="12.75">
      <c r="A17" s="26" t="s">
        <v>57</v>
      </c>
      <c r="E17" s="27" t="s">
        <v>54</v>
      </c>
    </row>
    <row r="18" spans="1:5" ht="12.75">
      <c r="A18" s="28" t="s">
        <v>59</v>
      </c>
      <c r="E18" s="29" t="s">
        <v>95</v>
      </c>
    </row>
    <row r="19" spans="1:5" ht="63.75">
      <c r="A19" t="s">
        <v>60</v>
      </c>
      <c r="E19" s="27" t="s">
        <v>96</v>
      </c>
    </row>
    <row r="20" spans="1:16" ht="12.75">
      <c r="A20" s="17" t="s">
        <v>52</v>
      </c>
      <c r="B20" s="22" t="s">
        <v>31</v>
      </c>
      <c r="C20" s="22" t="s">
        <v>196</v>
      </c>
      <c r="D20" s="17" t="s">
        <v>54</v>
      </c>
      <c r="E20" s="23" t="s">
        <v>197</v>
      </c>
      <c r="F20" s="24" t="s">
        <v>85</v>
      </c>
      <c r="G20" s="25">
        <v>1.98</v>
      </c>
      <c r="H20" s="25"/>
      <c r="I20" s="25">
        <f>ROUND(ROUND(H20,2)*ROUND(G20,2),2)</f>
        <v>0</v>
      </c>
      <c r="O20">
        <f>(I20*21)/100</f>
        <v>0</v>
      </c>
      <c r="P20" t="s">
        <v>30</v>
      </c>
    </row>
    <row r="21" spans="1:5" ht="12.75">
      <c r="A21" s="26" t="s">
        <v>57</v>
      </c>
      <c r="E21" s="27" t="s">
        <v>54</v>
      </c>
    </row>
    <row r="22" spans="1:5" ht="12.75">
      <c r="A22" s="28" t="s">
        <v>59</v>
      </c>
      <c r="E22" s="29" t="s">
        <v>198</v>
      </c>
    </row>
    <row r="23" spans="1:5" ht="63.75">
      <c r="A23" t="s">
        <v>60</v>
      </c>
      <c r="E23" s="27" t="s">
        <v>96</v>
      </c>
    </row>
    <row r="24" spans="1:16" ht="25.5">
      <c r="A24" s="17" t="s">
        <v>52</v>
      </c>
      <c r="B24" s="22" t="s">
        <v>40</v>
      </c>
      <c r="C24" s="22" t="s">
        <v>199</v>
      </c>
      <c r="D24" s="17" t="s">
        <v>54</v>
      </c>
      <c r="E24" s="23" t="s">
        <v>200</v>
      </c>
      <c r="F24" s="24" t="s">
        <v>85</v>
      </c>
      <c r="G24" s="25">
        <v>6.27</v>
      </c>
      <c r="H24" s="25"/>
      <c r="I24" s="25">
        <f>ROUND(ROUND(H24,2)*ROUND(G24,2),2)</f>
        <v>0</v>
      </c>
      <c r="O24">
        <f>(I24*21)/100</f>
        <v>0</v>
      </c>
      <c r="P24" t="s">
        <v>30</v>
      </c>
    </row>
    <row r="25" spans="1:5" ht="12.75">
      <c r="A25" s="26" t="s">
        <v>57</v>
      </c>
      <c r="E25" s="27" t="s">
        <v>54</v>
      </c>
    </row>
    <row r="26" spans="1:5" ht="12.75">
      <c r="A26" s="28" t="s">
        <v>59</v>
      </c>
      <c r="E26" s="29" t="s">
        <v>201</v>
      </c>
    </row>
    <row r="27" spans="1:5" ht="63.75">
      <c r="A27" t="s">
        <v>60</v>
      </c>
      <c r="E27" s="27" t="s">
        <v>96</v>
      </c>
    </row>
    <row r="28" spans="1:16" ht="12.75">
      <c r="A28" s="17" t="s">
        <v>52</v>
      </c>
      <c r="B28" s="22" t="s">
        <v>42</v>
      </c>
      <c r="C28" s="22" t="s">
        <v>97</v>
      </c>
      <c r="D28" s="17" t="s">
        <v>54</v>
      </c>
      <c r="E28" s="23" t="s">
        <v>98</v>
      </c>
      <c r="F28" s="24" t="s">
        <v>85</v>
      </c>
      <c r="G28" s="25">
        <v>1.25</v>
      </c>
      <c r="H28" s="25"/>
      <c r="I28" s="25">
        <f>ROUND(ROUND(H28,2)*ROUND(G28,2),2)</f>
        <v>0</v>
      </c>
      <c r="O28">
        <f>(I28*21)/100</f>
        <v>0</v>
      </c>
      <c r="P28" t="s">
        <v>30</v>
      </c>
    </row>
    <row r="29" spans="1:5" ht="12.75">
      <c r="A29" s="26" t="s">
        <v>57</v>
      </c>
      <c r="E29" s="27" t="s">
        <v>54</v>
      </c>
    </row>
    <row r="30" spans="1:5" ht="12.75">
      <c r="A30" s="28" t="s">
        <v>59</v>
      </c>
      <c r="E30" s="29" t="s">
        <v>99</v>
      </c>
    </row>
    <row r="31" spans="1:5" ht="63.75">
      <c r="A31" t="s">
        <v>60</v>
      </c>
      <c r="E31" s="27" t="s">
        <v>96</v>
      </c>
    </row>
    <row r="32" spans="1:16" ht="12.75">
      <c r="A32" s="17" t="s">
        <v>52</v>
      </c>
      <c r="B32" s="22" t="s">
        <v>44</v>
      </c>
      <c r="C32" s="22" t="s">
        <v>100</v>
      </c>
      <c r="D32" s="17" t="s">
        <v>54</v>
      </c>
      <c r="E32" s="23" t="s">
        <v>101</v>
      </c>
      <c r="F32" s="24" t="s">
        <v>102</v>
      </c>
      <c r="G32" s="25">
        <v>14</v>
      </c>
      <c r="H32" s="25"/>
      <c r="I32" s="25">
        <f>ROUND(ROUND(H32,2)*ROUND(G32,2),2)</f>
        <v>0</v>
      </c>
      <c r="O32">
        <f>(I32*21)/100</f>
        <v>0</v>
      </c>
      <c r="P32" t="s">
        <v>30</v>
      </c>
    </row>
    <row r="33" spans="1:5" ht="12.75">
      <c r="A33" s="26" t="s">
        <v>57</v>
      </c>
      <c r="E33" s="27" t="s">
        <v>54</v>
      </c>
    </row>
    <row r="34" spans="1:5" ht="12.75">
      <c r="A34" s="28" t="s">
        <v>59</v>
      </c>
      <c r="E34" s="29" t="s">
        <v>54</v>
      </c>
    </row>
    <row r="35" spans="1:5" ht="63.75">
      <c r="A35" t="s">
        <v>60</v>
      </c>
      <c r="E35" s="27" t="s">
        <v>96</v>
      </c>
    </row>
    <row r="36" spans="1:16" ht="25.5">
      <c r="A36" s="17" t="s">
        <v>52</v>
      </c>
      <c r="B36" s="22" t="s">
        <v>105</v>
      </c>
      <c r="C36" s="22" t="s">
        <v>103</v>
      </c>
      <c r="D36" s="17" t="s">
        <v>54</v>
      </c>
      <c r="E36" s="23" t="s">
        <v>104</v>
      </c>
      <c r="F36" s="24" t="s">
        <v>102</v>
      </c>
      <c r="G36" s="25">
        <v>8.5</v>
      </c>
      <c r="H36" s="25"/>
      <c r="I36" s="25">
        <f>ROUND(ROUND(H36,2)*ROUND(G36,2),2)</f>
        <v>0</v>
      </c>
      <c r="O36">
        <f>(I36*21)/100</f>
        <v>0</v>
      </c>
      <c r="P36" t="s">
        <v>30</v>
      </c>
    </row>
    <row r="37" spans="1:5" ht="12.75">
      <c r="A37" s="26" t="s">
        <v>57</v>
      </c>
      <c r="E37" s="27" t="s">
        <v>54</v>
      </c>
    </row>
    <row r="38" spans="1:5" ht="12.75">
      <c r="A38" s="28" t="s">
        <v>59</v>
      </c>
      <c r="E38" s="29" t="s">
        <v>54</v>
      </c>
    </row>
    <row r="39" spans="1:5" ht="63.75">
      <c r="A39" t="s">
        <v>60</v>
      </c>
      <c r="E39" s="27" t="s">
        <v>96</v>
      </c>
    </row>
    <row r="40" spans="1:16" ht="12.75">
      <c r="A40" s="17" t="s">
        <v>52</v>
      </c>
      <c r="B40" s="22" t="s">
        <v>111</v>
      </c>
      <c r="C40" s="22" t="s">
        <v>118</v>
      </c>
      <c r="D40" s="17" t="s">
        <v>54</v>
      </c>
      <c r="E40" s="23" t="s">
        <v>119</v>
      </c>
      <c r="F40" s="24" t="s">
        <v>120</v>
      </c>
      <c r="G40" s="25">
        <v>33</v>
      </c>
      <c r="H40" s="25"/>
      <c r="I40" s="25">
        <f>ROUND(ROUND(H40,2)*ROUND(G40,2),2)</f>
        <v>0</v>
      </c>
      <c r="O40">
        <f>(I40*21)/100</f>
        <v>0</v>
      </c>
      <c r="P40" t="s">
        <v>30</v>
      </c>
    </row>
    <row r="41" spans="1:5" ht="12.75">
      <c r="A41" s="26" t="s">
        <v>57</v>
      </c>
      <c r="E41" s="27" t="s">
        <v>54</v>
      </c>
    </row>
    <row r="42" spans="1:5" ht="12.75">
      <c r="A42" s="28" t="s">
        <v>59</v>
      </c>
      <c r="E42" s="29" t="s">
        <v>54</v>
      </c>
    </row>
    <row r="43" spans="1:5" ht="25.5">
      <c r="A43" t="s">
        <v>60</v>
      </c>
      <c r="E43" s="27" t="s">
        <v>121</v>
      </c>
    </row>
    <row r="44" spans="1:16" ht="12.75">
      <c r="A44" s="17" t="s">
        <v>52</v>
      </c>
      <c r="B44" s="22" t="s">
        <v>47</v>
      </c>
      <c r="C44" s="22" t="s">
        <v>123</v>
      </c>
      <c r="D44" s="17" t="s">
        <v>54</v>
      </c>
      <c r="E44" s="23" t="s">
        <v>124</v>
      </c>
      <c r="F44" s="24" t="s">
        <v>120</v>
      </c>
      <c r="G44" s="25">
        <v>6</v>
      </c>
      <c r="H44" s="25"/>
      <c r="I44" s="25">
        <f>ROUND(ROUND(H44,2)*ROUND(G44,2),2)</f>
        <v>0</v>
      </c>
      <c r="O44">
        <f>(I44*21)/100</f>
        <v>0</v>
      </c>
      <c r="P44" t="s">
        <v>30</v>
      </c>
    </row>
    <row r="45" spans="1:5" ht="12.75">
      <c r="A45" s="26" t="s">
        <v>57</v>
      </c>
      <c r="E45" s="27" t="s">
        <v>202</v>
      </c>
    </row>
    <row r="46" spans="1:5" ht="12.75">
      <c r="A46" s="28" t="s">
        <v>59</v>
      </c>
      <c r="E46" s="29" t="s">
        <v>54</v>
      </c>
    </row>
    <row r="47" spans="1:5" ht="38.25">
      <c r="A47" t="s">
        <v>60</v>
      </c>
      <c r="E47" s="27" t="s">
        <v>126</v>
      </c>
    </row>
    <row r="48" spans="1:16" ht="12.75">
      <c r="A48" s="17" t="s">
        <v>52</v>
      </c>
      <c r="B48" s="22" t="s">
        <v>49</v>
      </c>
      <c r="C48" s="22" t="s">
        <v>128</v>
      </c>
      <c r="D48" s="17" t="s">
        <v>54</v>
      </c>
      <c r="E48" s="23" t="s">
        <v>129</v>
      </c>
      <c r="F48" s="24" t="s">
        <v>120</v>
      </c>
      <c r="G48" s="25">
        <v>6</v>
      </c>
      <c r="H48" s="25"/>
      <c r="I48" s="25">
        <f>ROUND(ROUND(H48,2)*ROUND(G48,2),2)</f>
        <v>0</v>
      </c>
      <c r="O48">
        <f>(I48*21)/100</f>
        <v>0</v>
      </c>
      <c r="P48" t="s">
        <v>30</v>
      </c>
    </row>
    <row r="49" spans="1:5" ht="12.75">
      <c r="A49" s="26" t="s">
        <v>57</v>
      </c>
      <c r="E49" s="27" t="s">
        <v>54</v>
      </c>
    </row>
    <row r="50" spans="1:5" ht="12.75">
      <c r="A50" s="28" t="s">
        <v>59</v>
      </c>
      <c r="E50" s="29" t="s">
        <v>54</v>
      </c>
    </row>
    <row r="51" spans="1:5" ht="25.5">
      <c r="A51" t="s">
        <v>60</v>
      </c>
      <c r="E51" s="27" t="s">
        <v>130</v>
      </c>
    </row>
    <row r="52" spans="1:9" ht="12.75">
      <c r="A52" s="5" t="s">
        <v>50</v>
      </c>
      <c r="B52" s="5"/>
      <c r="C52" s="31" t="s">
        <v>42</v>
      </c>
      <c r="D52" s="5"/>
      <c r="E52" s="20" t="s">
        <v>131</v>
      </c>
      <c r="F52" s="5"/>
      <c r="G52" s="5"/>
      <c r="H52" s="5"/>
      <c r="I52" s="32">
        <f>0+I53+I57+I61+I65</f>
        <v>0</v>
      </c>
    </row>
    <row r="53" spans="1:16" ht="12.75">
      <c r="A53" s="17" t="s">
        <v>52</v>
      </c>
      <c r="B53" s="22" t="s">
        <v>122</v>
      </c>
      <c r="C53" s="22" t="s">
        <v>133</v>
      </c>
      <c r="D53" s="17" t="s">
        <v>54</v>
      </c>
      <c r="E53" s="23" t="s">
        <v>134</v>
      </c>
      <c r="F53" s="24" t="s">
        <v>85</v>
      </c>
      <c r="G53" s="25">
        <v>5.25</v>
      </c>
      <c r="H53" s="25"/>
      <c r="I53" s="25">
        <f>ROUND(ROUND(H53,2)*ROUND(G53,2),2)</f>
        <v>0</v>
      </c>
      <c r="O53">
        <f>(I53*21)/100</f>
        <v>0</v>
      </c>
      <c r="P53" t="s">
        <v>30</v>
      </c>
    </row>
    <row r="54" spans="1:5" ht="12.75">
      <c r="A54" s="26" t="s">
        <v>57</v>
      </c>
      <c r="E54" s="27" t="s">
        <v>54</v>
      </c>
    </row>
    <row r="55" spans="1:5" ht="12.75">
      <c r="A55" s="28" t="s">
        <v>59</v>
      </c>
      <c r="E55" s="29" t="s">
        <v>203</v>
      </c>
    </row>
    <row r="56" spans="1:5" ht="51">
      <c r="A56" t="s">
        <v>60</v>
      </c>
      <c r="E56" s="27" t="s">
        <v>136</v>
      </c>
    </row>
    <row r="57" spans="1:16" ht="12.75">
      <c r="A57" s="17" t="s">
        <v>52</v>
      </c>
      <c r="B57" s="22" t="s">
        <v>127</v>
      </c>
      <c r="C57" s="22" t="s">
        <v>138</v>
      </c>
      <c r="D57" s="17" t="s">
        <v>54</v>
      </c>
      <c r="E57" s="23" t="s">
        <v>139</v>
      </c>
      <c r="F57" s="24" t="s">
        <v>120</v>
      </c>
      <c r="G57" s="25">
        <v>24</v>
      </c>
      <c r="H57" s="25"/>
      <c r="I57" s="25">
        <f>ROUND(ROUND(H57,2)*ROUND(G57,2),2)</f>
        <v>0</v>
      </c>
      <c r="O57">
        <f>(I57*21)/100</f>
        <v>0</v>
      </c>
      <c r="P57" t="s">
        <v>30</v>
      </c>
    </row>
    <row r="58" spans="1:5" ht="25.5">
      <c r="A58" s="26" t="s">
        <v>57</v>
      </c>
      <c r="E58" s="27" t="s">
        <v>140</v>
      </c>
    </row>
    <row r="59" spans="1:5" ht="12.75">
      <c r="A59" s="28" t="s">
        <v>59</v>
      </c>
      <c r="E59" s="29" t="s">
        <v>204</v>
      </c>
    </row>
    <row r="60" spans="1:5" ht="165.75">
      <c r="A60" t="s">
        <v>60</v>
      </c>
      <c r="E60" s="27" t="s">
        <v>142</v>
      </c>
    </row>
    <row r="61" spans="1:16" ht="12.75">
      <c r="A61" s="17" t="s">
        <v>52</v>
      </c>
      <c r="B61" s="22" t="s">
        <v>132</v>
      </c>
      <c r="C61" s="22" t="s">
        <v>144</v>
      </c>
      <c r="D61" s="17" t="s">
        <v>54</v>
      </c>
      <c r="E61" s="23" t="s">
        <v>145</v>
      </c>
      <c r="F61" s="24" t="s">
        <v>120</v>
      </c>
      <c r="G61" s="25">
        <v>11</v>
      </c>
      <c r="H61" s="25"/>
      <c r="I61" s="25">
        <f>ROUND(ROUND(H61,2)*ROUND(G61,2),2)</f>
        <v>0</v>
      </c>
      <c r="O61">
        <f>(I61*21)/100</f>
        <v>0</v>
      </c>
      <c r="P61" t="s">
        <v>30</v>
      </c>
    </row>
    <row r="62" spans="1:5" ht="12.75">
      <c r="A62" s="26" t="s">
        <v>57</v>
      </c>
      <c r="E62" s="27" t="s">
        <v>146</v>
      </c>
    </row>
    <row r="63" spans="1:5" ht="12.75">
      <c r="A63" s="28" t="s">
        <v>59</v>
      </c>
      <c r="E63" s="29" t="s">
        <v>54</v>
      </c>
    </row>
    <row r="64" spans="1:5" ht="165.75">
      <c r="A64" t="s">
        <v>60</v>
      </c>
      <c r="E64" s="27" t="s">
        <v>142</v>
      </c>
    </row>
    <row r="65" spans="1:16" ht="12.75">
      <c r="A65" s="17" t="s">
        <v>52</v>
      </c>
      <c r="B65" s="22" t="s">
        <v>137</v>
      </c>
      <c r="C65" s="22" t="s">
        <v>148</v>
      </c>
      <c r="D65" s="17" t="s">
        <v>54</v>
      </c>
      <c r="E65" s="23" t="s">
        <v>149</v>
      </c>
      <c r="F65" s="24" t="s">
        <v>102</v>
      </c>
      <c r="G65" s="25">
        <v>30</v>
      </c>
      <c r="H65" s="25"/>
      <c r="I65" s="25">
        <f>ROUND(ROUND(H65,2)*ROUND(G65,2),2)</f>
        <v>0</v>
      </c>
      <c r="O65">
        <f>(I65*21)/100</f>
        <v>0</v>
      </c>
      <c r="P65" t="s">
        <v>30</v>
      </c>
    </row>
    <row r="66" spans="1:5" ht="12.75">
      <c r="A66" s="26" t="s">
        <v>57</v>
      </c>
      <c r="E66" s="27" t="s">
        <v>150</v>
      </c>
    </row>
    <row r="67" spans="1:5" ht="12.75">
      <c r="A67" s="28" t="s">
        <v>59</v>
      </c>
      <c r="E67" s="29" t="s">
        <v>54</v>
      </c>
    </row>
    <row r="68" spans="1:5" ht="38.25">
      <c r="A68" t="s">
        <v>60</v>
      </c>
      <c r="E68" s="27" t="s">
        <v>151</v>
      </c>
    </row>
    <row r="69" spans="1:9" ht="12.75">
      <c r="A69" s="5" t="s">
        <v>50</v>
      </c>
      <c r="B69" s="5"/>
      <c r="C69" s="31" t="s">
        <v>111</v>
      </c>
      <c r="D69" s="5"/>
      <c r="E69" s="20" t="s">
        <v>205</v>
      </c>
      <c r="F69" s="5"/>
      <c r="G69" s="5"/>
      <c r="H69" s="5"/>
      <c r="I69" s="32">
        <f>0+I70</f>
        <v>0</v>
      </c>
    </row>
    <row r="70" spans="1:16" ht="12.75">
      <c r="A70" s="17" t="s">
        <v>52</v>
      </c>
      <c r="B70" s="22" t="s">
        <v>143</v>
      </c>
      <c r="C70" s="22" t="s">
        <v>206</v>
      </c>
      <c r="D70" s="17" t="s">
        <v>54</v>
      </c>
      <c r="E70" s="23" t="s">
        <v>207</v>
      </c>
      <c r="F70" s="24" t="s">
        <v>77</v>
      </c>
      <c r="G70" s="25">
        <v>1</v>
      </c>
      <c r="H70" s="25"/>
      <c r="I70" s="25">
        <f>ROUND(ROUND(H70,2)*ROUND(G70,2),2)</f>
        <v>0</v>
      </c>
      <c r="O70">
        <f>(I70*21)/100</f>
        <v>0</v>
      </c>
      <c r="P70" t="s">
        <v>30</v>
      </c>
    </row>
    <row r="71" spans="1:5" ht="12.75">
      <c r="A71" s="26" t="s">
        <v>57</v>
      </c>
      <c r="E71" s="27" t="s">
        <v>54</v>
      </c>
    </row>
    <row r="72" spans="1:5" ht="12.75">
      <c r="A72" s="28" t="s">
        <v>59</v>
      </c>
      <c r="E72" s="29" t="s">
        <v>54</v>
      </c>
    </row>
    <row r="73" spans="1:5" ht="38.25">
      <c r="A73" t="s">
        <v>60</v>
      </c>
      <c r="E73" s="27" t="s">
        <v>208</v>
      </c>
    </row>
    <row r="74" spans="1:9" ht="12.75">
      <c r="A74" s="5" t="s">
        <v>50</v>
      </c>
      <c r="B74" s="5"/>
      <c r="C74" s="31" t="s">
        <v>47</v>
      </c>
      <c r="D74" s="5"/>
      <c r="E74" s="20" t="s">
        <v>152</v>
      </c>
      <c r="F74" s="5"/>
      <c r="G74" s="5"/>
      <c r="H74" s="5"/>
      <c r="I74" s="32">
        <f>0+I75+I79+I83+I87+I91+I95+I99+I103+I107</f>
        <v>0</v>
      </c>
    </row>
    <row r="75" spans="1:16" ht="25.5">
      <c r="A75" s="17" t="s">
        <v>52</v>
      </c>
      <c r="B75" s="22" t="s">
        <v>147</v>
      </c>
      <c r="C75" s="22" t="s">
        <v>154</v>
      </c>
      <c r="D75" s="17" t="s">
        <v>54</v>
      </c>
      <c r="E75" s="23" t="s">
        <v>155</v>
      </c>
      <c r="F75" s="24" t="s">
        <v>77</v>
      </c>
      <c r="G75" s="25">
        <v>4</v>
      </c>
      <c r="H75" s="25"/>
      <c r="I75" s="25">
        <f>ROUND(ROUND(H75,2)*ROUND(G75,2),2)</f>
        <v>0</v>
      </c>
      <c r="O75">
        <f>(I75*21)/100</f>
        <v>0</v>
      </c>
      <c r="P75" t="s">
        <v>30</v>
      </c>
    </row>
    <row r="76" spans="1:5" ht="12.75">
      <c r="A76" s="26" t="s">
        <v>57</v>
      </c>
      <c r="E76" s="27" t="s">
        <v>54</v>
      </c>
    </row>
    <row r="77" spans="1:5" ht="25.5">
      <c r="A77" s="28" t="s">
        <v>59</v>
      </c>
      <c r="E77" s="29" t="s">
        <v>156</v>
      </c>
    </row>
    <row r="78" spans="1:5" ht="63.75">
      <c r="A78" t="s">
        <v>60</v>
      </c>
      <c r="E78" s="27" t="s">
        <v>157</v>
      </c>
    </row>
    <row r="79" spans="1:16" ht="25.5">
      <c r="A79" s="17" t="s">
        <v>52</v>
      </c>
      <c r="B79" s="22" t="s">
        <v>153</v>
      </c>
      <c r="C79" s="22" t="s">
        <v>159</v>
      </c>
      <c r="D79" s="17" t="s">
        <v>54</v>
      </c>
      <c r="E79" s="23" t="s">
        <v>160</v>
      </c>
      <c r="F79" s="24" t="s">
        <v>77</v>
      </c>
      <c r="G79" s="25">
        <v>4</v>
      </c>
      <c r="H79" s="25"/>
      <c r="I79" s="25">
        <f>ROUND(ROUND(H79,2)*ROUND(G79,2),2)</f>
        <v>0</v>
      </c>
      <c r="O79">
        <f>(I79*21)/100</f>
        <v>0</v>
      </c>
      <c r="P79" t="s">
        <v>30</v>
      </c>
    </row>
    <row r="80" spans="1:5" ht="12.75">
      <c r="A80" s="26" t="s">
        <v>57</v>
      </c>
      <c r="E80" s="27" t="s">
        <v>54</v>
      </c>
    </row>
    <row r="81" spans="1:5" ht="12.75">
      <c r="A81" s="28" t="s">
        <v>59</v>
      </c>
      <c r="E81" s="29" t="s">
        <v>54</v>
      </c>
    </row>
    <row r="82" spans="1:5" ht="76.5">
      <c r="A82" t="s">
        <v>60</v>
      </c>
      <c r="E82" s="27" t="s">
        <v>161</v>
      </c>
    </row>
    <row r="83" spans="1:16" ht="25.5">
      <c r="A83" s="17" t="s">
        <v>52</v>
      </c>
      <c r="B83" s="22" t="s">
        <v>158</v>
      </c>
      <c r="C83" s="22" t="s">
        <v>163</v>
      </c>
      <c r="D83" s="17" t="s">
        <v>54</v>
      </c>
      <c r="E83" s="23" t="s">
        <v>164</v>
      </c>
      <c r="F83" s="24" t="s">
        <v>120</v>
      </c>
      <c r="G83" s="25">
        <v>13.08</v>
      </c>
      <c r="H83" s="25"/>
      <c r="I83" s="25">
        <f>ROUND(ROUND(H83,2)*ROUND(G83,2),2)</f>
        <v>0</v>
      </c>
      <c r="O83">
        <f>(I83*21)/100</f>
        <v>0</v>
      </c>
      <c r="P83" t="s">
        <v>30</v>
      </c>
    </row>
    <row r="84" spans="1:5" ht="12.75">
      <c r="A84" s="26" t="s">
        <v>57</v>
      </c>
      <c r="E84" s="27" t="s">
        <v>54</v>
      </c>
    </row>
    <row r="85" spans="1:5" ht="51">
      <c r="A85" s="28" t="s">
        <v>59</v>
      </c>
      <c r="E85" s="29" t="s">
        <v>165</v>
      </c>
    </row>
    <row r="86" spans="1:5" ht="38.25">
      <c r="A86" t="s">
        <v>60</v>
      </c>
      <c r="E86" s="27" t="s">
        <v>166</v>
      </c>
    </row>
    <row r="87" spans="1:16" ht="12.75">
      <c r="A87" s="17" t="s">
        <v>52</v>
      </c>
      <c r="B87" s="22" t="s">
        <v>162</v>
      </c>
      <c r="C87" s="22" t="s">
        <v>168</v>
      </c>
      <c r="D87" s="17" t="s">
        <v>54</v>
      </c>
      <c r="E87" s="23" t="s">
        <v>169</v>
      </c>
      <c r="F87" s="24" t="s">
        <v>102</v>
      </c>
      <c r="G87" s="25">
        <v>14</v>
      </c>
      <c r="H87" s="25"/>
      <c r="I87" s="25">
        <f>ROUND(ROUND(H87,2)*ROUND(G87,2),2)</f>
        <v>0</v>
      </c>
      <c r="O87">
        <f>(I87*21)/100</f>
        <v>0</v>
      </c>
      <c r="P87" t="s">
        <v>30</v>
      </c>
    </row>
    <row r="88" spans="1:5" ht="12.75">
      <c r="A88" s="26" t="s">
        <v>57</v>
      </c>
      <c r="E88" s="27" t="s">
        <v>170</v>
      </c>
    </row>
    <row r="89" spans="1:5" ht="12.75">
      <c r="A89" s="28" t="s">
        <v>59</v>
      </c>
      <c r="E89" s="29" t="s">
        <v>54</v>
      </c>
    </row>
    <row r="90" spans="1:5" ht="51">
      <c r="A90" t="s">
        <v>60</v>
      </c>
      <c r="E90" s="27" t="s">
        <v>171</v>
      </c>
    </row>
    <row r="91" spans="1:16" ht="12.75">
      <c r="A91" s="17" t="s">
        <v>52</v>
      </c>
      <c r="B91" s="22" t="s">
        <v>167</v>
      </c>
      <c r="C91" s="22" t="s">
        <v>173</v>
      </c>
      <c r="D91" s="17" t="s">
        <v>54</v>
      </c>
      <c r="E91" s="23" t="s">
        <v>174</v>
      </c>
      <c r="F91" s="24" t="s">
        <v>102</v>
      </c>
      <c r="G91" s="25">
        <v>8</v>
      </c>
      <c r="H91" s="25"/>
      <c r="I91" s="25">
        <f>ROUND(ROUND(H91,2)*ROUND(G91,2),2)</f>
        <v>0</v>
      </c>
      <c r="O91">
        <f>(I91*21)/100</f>
        <v>0</v>
      </c>
      <c r="P91" t="s">
        <v>30</v>
      </c>
    </row>
    <row r="92" spans="1:5" ht="12.75">
      <c r="A92" s="26" t="s">
        <v>57</v>
      </c>
      <c r="E92" s="27" t="s">
        <v>175</v>
      </c>
    </row>
    <row r="93" spans="1:5" ht="12.75">
      <c r="A93" s="28" t="s">
        <v>59</v>
      </c>
      <c r="E93" s="29" t="s">
        <v>54</v>
      </c>
    </row>
    <row r="94" spans="1:5" ht="51">
      <c r="A94" t="s">
        <v>60</v>
      </c>
      <c r="E94" s="27" t="s">
        <v>171</v>
      </c>
    </row>
    <row r="95" spans="1:16" ht="12.75">
      <c r="A95" s="17" t="s">
        <v>52</v>
      </c>
      <c r="B95" s="22" t="s">
        <v>172</v>
      </c>
      <c r="C95" s="22" t="s">
        <v>177</v>
      </c>
      <c r="D95" s="17" t="s">
        <v>54</v>
      </c>
      <c r="E95" s="23" t="s">
        <v>178</v>
      </c>
      <c r="F95" s="24" t="s">
        <v>102</v>
      </c>
      <c r="G95" s="25">
        <v>8.5</v>
      </c>
      <c r="H95" s="25"/>
      <c r="I95" s="25">
        <f>ROUND(ROUND(H95,2)*ROUND(G95,2),2)</f>
        <v>0</v>
      </c>
      <c r="O95">
        <f>(I95*21)/100</f>
        <v>0</v>
      </c>
      <c r="P95" t="s">
        <v>30</v>
      </c>
    </row>
    <row r="96" spans="1:5" ht="12.75">
      <c r="A96" s="26" t="s">
        <v>57</v>
      </c>
      <c r="E96" s="27" t="s">
        <v>179</v>
      </c>
    </row>
    <row r="97" spans="1:5" ht="12.75">
      <c r="A97" s="28" t="s">
        <v>59</v>
      </c>
      <c r="E97" s="29" t="s">
        <v>54</v>
      </c>
    </row>
    <row r="98" spans="1:5" ht="51">
      <c r="A98" t="s">
        <v>60</v>
      </c>
      <c r="E98" s="27" t="s">
        <v>171</v>
      </c>
    </row>
    <row r="99" spans="1:16" ht="12.75">
      <c r="A99" s="17" t="s">
        <v>52</v>
      </c>
      <c r="B99" s="22" t="s">
        <v>176</v>
      </c>
      <c r="C99" s="22" t="s">
        <v>181</v>
      </c>
      <c r="D99" s="17" t="s">
        <v>54</v>
      </c>
      <c r="E99" s="23" t="s">
        <v>182</v>
      </c>
      <c r="F99" s="24" t="s">
        <v>102</v>
      </c>
      <c r="G99" s="25">
        <v>14</v>
      </c>
      <c r="H99" s="25"/>
      <c r="I99" s="25">
        <f>ROUND(ROUND(H99,2)*ROUND(G99,2),2)</f>
        <v>0</v>
      </c>
      <c r="O99">
        <f>(I99*21)/100</f>
        <v>0</v>
      </c>
      <c r="P99" t="s">
        <v>30</v>
      </c>
    </row>
    <row r="100" spans="1:5" ht="25.5">
      <c r="A100" s="26" t="s">
        <v>57</v>
      </c>
      <c r="E100" s="27" t="s">
        <v>183</v>
      </c>
    </row>
    <row r="101" spans="1:5" ht="12.75">
      <c r="A101" s="28" t="s">
        <v>59</v>
      </c>
      <c r="E101" s="29" t="s">
        <v>54</v>
      </c>
    </row>
    <row r="102" spans="1:5" ht="51">
      <c r="A102" t="s">
        <v>60</v>
      </c>
      <c r="E102" s="27" t="s">
        <v>171</v>
      </c>
    </row>
    <row r="103" spans="1:16" ht="12.75">
      <c r="A103" s="17" t="s">
        <v>52</v>
      </c>
      <c r="B103" s="22" t="s">
        <v>180</v>
      </c>
      <c r="C103" s="22" t="s">
        <v>185</v>
      </c>
      <c r="D103" s="17" t="s">
        <v>54</v>
      </c>
      <c r="E103" s="23" t="s">
        <v>186</v>
      </c>
      <c r="F103" s="24" t="s">
        <v>102</v>
      </c>
      <c r="G103" s="25">
        <v>30</v>
      </c>
      <c r="H103" s="25"/>
      <c r="I103" s="25">
        <f>ROUND(ROUND(H103,2)*ROUND(G103,2),2)</f>
        <v>0</v>
      </c>
      <c r="O103">
        <f>(I103*21)/100</f>
        <v>0</v>
      </c>
      <c r="P103" t="s">
        <v>30</v>
      </c>
    </row>
    <row r="104" spans="1:5" ht="12.75">
      <c r="A104" s="26" t="s">
        <v>57</v>
      </c>
      <c r="E104" s="27" t="s">
        <v>54</v>
      </c>
    </row>
    <row r="105" spans="1:5" ht="12.75">
      <c r="A105" s="28" t="s">
        <v>59</v>
      </c>
      <c r="E105" s="29" t="s">
        <v>54</v>
      </c>
    </row>
    <row r="106" spans="1:5" ht="25.5">
      <c r="A106" t="s">
        <v>60</v>
      </c>
      <c r="E106" s="27" t="s">
        <v>187</v>
      </c>
    </row>
    <row r="107" spans="1:16" ht="12.75">
      <c r="A107" s="17" t="s">
        <v>52</v>
      </c>
      <c r="B107" s="22" t="s">
        <v>184</v>
      </c>
      <c r="C107" s="22" t="s">
        <v>189</v>
      </c>
      <c r="D107" s="17" t="s">
        <v>54</v>
      </c>
      <c r="E107" s="23" t="s">
        <v>190</v>
      </c>
      <c r="F107" s="24" t="s">
        <v>102</v>
      </c>
      <c r="G107" s="25">
        <v>21</v>
      </c>
      <c r="H107" s="25"/>
      <c r="I107" s="25">
        <f>ROUND(ROUND(H107,2)*ROUND(G107,2),2)</f>
        <v>0</v>
      </c>
      <c r="O107">
        <f>(I107*21)/100</f>
        <v>0</v>
      </c>
      <c r="P107" t="s">
        <v>30</v>
      </c>
    </row>
    <row r="108" spans="1:5" ht="12.75">
      <c r="A108" s="26" t="s">
        <v>57</v>
      </c>
      <c r="E108" s="27" t="s">
        <v>191</v>
      </c>
    </row>
    <row r="109" spans="1:5" ht="12.75">
      <c r="A109" s="28" t="s">
        <v>59</v>
      </c>
      <c r="E109" s="29" t="s">
        <v>54</v>
      </c>
    </row>
    <row r="110" spans="1:5" ht="25.5">
      <c r="A110" t="s">
        <v>60</v>
      </c>
      <c r="E110" s="27" t="s">
        <v>187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PageLayoutView="0" workbookViewId="0" topLeftCell="A1">
      <pane ySplit="9" topLeftCell="A10" activePane="bottomLeft" state="frozen"/>
      <selection pane="topLeft" activeCell="K14" sqref="K14"/>
      <selection pane="bottomLeft" activeCell="H11" sqref="H1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30</v>
      </c>
    </row>
    <row r="2" spans="2:16" ht="20.25">
      <c r="B2" s="1"/>
      <c r="C2" s="1"/>
      <c r="D2" s="1"/>
      <c r="E2" s="2" t="s">
        <v>12</v>
      </c>
      <c r="F2" s="1"/>
      <c r="G2" s="1"/>
      <c r="H2" s="5"/>
      <c r="I2" s="5"/>
      <c r="P2" t="s">
        <v>31</v>
      </c>
    </row>
    <row r="3" spans="1:16" ht="15">
      <c r="A3" t="s">
        <v>11</v>
      </c>
      <c r="B3" s="10" t="s">
        <v>13</v>
      </c>
      <c r="C3" s="36" t="s">
        <v>14</v>
      </c>
      <c r="D3" s="33"/>
      <c r="E3" s="11" t="s">
        <v>15</v>
      </c>
      <c r="F3" s="1"/>
      <c r="G3" s="8"/>
      <c r="H3" s="7" t="s">
        <v>209</v>
      </c>
      <c r="I3" s="30">
        <f>0+I10</f>
        <v>0</v>
      </c>
      <c r="O3" t="s">
        <v>27</v>
      </c>
      <c r="P3" t="s">
        <v>30</v>
      </c>
    </row>
    <row r="4" spans="1:16" ht="15">
      <c r="A4" t="s">
        <v>16</v>
      </c>
      <c r="B4" s="10" t="s">
        <v>17</v>
      </c>
      <c r="C4" s="36" t="s">
        <v>18</v>
      </c>
      <c r="D4" s="33"/>
      <c r="E4" s="11" t="s">
        <v>19</v>
      </c>
      <c r="F4" s="1"/>
      <c r="G4" s="1"/>
      <c r="H4" s="9"/>
      <c r="I4" s="9"/>
      <c r="O4" t="s">
        <v>28</v>
      </c>
      <c r="P4" t="s">
        <v>30</v>
      </c>
    </row>
    <row r="5" spans="1:16" ht="15">
      <c r="A5" t="s">
        <v>20</v>
      </c>
      <c r="B5" s="10" t="s">
        <v>17</v>
      </c>
      <c r="C5" s="36" t="s">
        <v>209</v>
      </c>
      <c r="D5" s="33"/>
      <c r="E5" s="11" t="s">
        <v>210</v>
      </c>
      <c r="F5" s="1"/>
      <c r="G5" s="1"/>
      <c r="H5" s="1"/>
      <c r="I5" s="1"/>
      <c r="O5" t="s">
        <v>29</v>
      </c>
      <c r="P5" t="s">
        <v>30</v>
      </c>
    </row>
    <row r="6" spans="1:9" ht="15">
      <c r="A6" t="s">
        <v>23</v>
      </c>
      <c r="B6" s="13" t="s">
        <v>26</v>
      </c>
      <c r="C6" s="37" t="s">
        <v>209</v>
      </c>
      <c r="D6" s="38"/>
      <c r="E6" s="14" t="s">
        <v>211</v>
      </c>
      <c r="F6" s="5"/>
      <c r="G6" s="5"/>
      <c r="H6" s="5"/>
      <c r="I6" s="5"/>
    </row>
    <row r="7" spans="1:9" ht="12.75">
      <c r="A7" s="39" t="s">
        <v>33</v>
      </c>
      <c r="B7" s="39" t="s">
        <v>35</v>
      </c>
      <c r="C7" s="39" t="s">
        <v>37</v>
      </c>
      <c r="D7" s="39" t="s">
        <v>38</v>
      </c>
      <c r="E7" s="39" t="s">
        <v>39</v>
      </c>
      <c r="F7" s="39" t="s">
        <v>41</v>
      </c>
      <c r="G7" s="39" t="s">
        <v>43</v>
      </c>
      <c r="H7" s="39" t="s">
        <v>45</v>
      </c>
      <c r="I7" s="39"/>
    </row>
    <row r="8" spans="1:9" ht="12.75">
      <c r="A8" s="39"/>
      <c r="B8" s="39"/>
      <c r="C8" s="39"/>
      <c r="D8" s="39"/>
      <c r="E8" s="39"/>
      <c r="F8" s="39"/>
      <c r="G8" s="39"/>
      <c r="H8" s="12" t="s">
        <v>46</v>
      </c>
      <c r="I8" s="12" t="s">
        <v>48</v>
      </c>
    </row>
    <row r="9" spans="1:9" ht="12.75">
      <c r="A9" s="12" t="s">
        <v>34</v>
      </c>
      <c r="B9" s="12" t="s">
        <v>36</v>
      </c>
      <c r="C9" s="12" t="s">
        <v>30</v>
      </c>
      <c r="D9" s="12" t="s">
        <v>31</v>
      </c>
      <c r="E9" s="12" t="s">
        <v>40</v>
      </c>
      <c r="F9" s="12" t="s">
        <v>42</v>
      </c>
      <c r="G9" s="12" t="s">
        <v>44</v>
      </c>
      <c r="H9" s="12" t="s">
        <v>47</v>
      </c>
      <c r="I9" s="12" t="s">
        <v>49</v>
      </c>
    </row>
    <row r="10" spans="1:9" ht="12.75">
      <c r="A10" s="18" t="s">
        <v>50</v>
      </c>
      <c r="B10" s="18"/>
      <c r="C10" s="19" t="s">
        <v>105</v>
      </c>
      <c r="D10" s="18"/>
      <c r="E10" s="20" t="s">
        <v>212</v>
      </c>
      <c r="F10" s="18"/>
      <c r="G10" s="18"/>
      <c r="H10" s="18"/>
      <c r="I10" s="21">
        <f>0+I11+I15+I19+I23+I27+I31+I35+I39+I43+I47+I51+I55+I59+I63+I67+I71+I75+I79+I83+I87+I91+I95+I99+I103+I107+I111+I115+I119+I123+I127</f>
        <v>0</v>
      </c>
    </row>
    <row r="11" spans="1:16" ht="12.75">
      <c r="A11" s="17" t="s">
        <v>52</v>
      </c>
      <c r="B11" s="22" t="s">
        <v>36</v>
      </c>
      <c r="C11" s="22" t="s">
        <v>213</v>
      </c>
      <c r="D11" s="17" t="s">
        <v>54</v>
      </c>
      <c r="E11" s="23" t="s">
        <v>214</v>
      </c>
      <c r="F11" s="24" t="s">
        <v>77</v>
      </c>
      <c r="G11" s="25">
        <v>4</v>
      </c>
      <c r="H11" s="25"/>
      <c r="I11" s="25">
        <f>ROUND(ROUND(H11,2)*ROUND(G11,2),2)</f>
        <v>0</v>
      </c>
      <c r="O11">
        <f>(I11*21)/100</f>
        <v>0</v>
      </c>
      <c r="P11" t="s">
        <v>30</v>
      </c>
    </row>
    <row r="12" spans="1:5" ht="12.75">
      <c r="A12" s="26" t="s">
        <v>57</v>
      </c>
      <c r="E12" s="27" t="s">
        <v>54</v>
      </c>
    </row>
    <row r="13" spans="1:5" ht="12.75">
      <c r="A13" s="28" t="s">
        <v>59</v>
      </c>
      <c r="E13" s="29" t="s">
        <v>54</v>
      </c>
    </row>
    <row r="14" spans="1:5" ht="12.75">
      <c r="A14" t="s">
        <v>60</v>
      </c>
      <c r="E14" s="27" t="s">
        <v>54</v>
      </c>
    </row>
    <row r="15" spans="1:16" ht="12.75">
      <c r="A15" s="17" t="s">
        <v>52</v>
      </c>
      <c r="B15" s="22" t="s">
        <v>30</v>
      </c>
      <c r="C15" s="22" t="s">
        <v>215</v>
      </c>
      <c r="D15" s="17" t="s">
        <v>54</v>
      </c>
      <c r="E15" s="23" t="s">
        <v>216</v>
      </c>
      <c r="F15" s="24" t="s">
        <v>77</v>
      </c>
      <c r="G15" s="25">
        <v>3</v>
      </c>
      <c r="H15" s="25"/>
      <c r="I15" s="25">
        <f>ROUND(ROUND(H15,2)*ROUND(G15,2),2)</f>
        <v>0</v>
      </c>
      <c r="O15">
        <f>(I15*21)/100</f>
        <v>0</v>
      </c>
      <c r="P15" t="s">
        <v>30</v>
      </c>
    </row>
    <row r="16" spans="1:5" ht="12.75">
      <c r="A16" s="26" t="s">
        <v>57</v>
      </c>
      <c r="E16" s="27" t="s">
        <v>54</v>
      </c>
    </row>
    <row r="17" spans="1:5" ht="12.75">
      <c r="A17" s="28" t="s">
        <v>59</v>
      </c>
      <c r="E17" s="29" t="s">
        <v>54</v>
      </c>
    </row>
    <row r="18" spans="1:5" ht="12.75">
      <c r="A18" t="s">
        <v>60</v>
      </c>
      <c r="E18" s="27" t="s">
        <v>54</v>
      </c>
    </row>
    <row r="19" spans="1:16" ht="12.75">
      <c r="A19" s="17" t="s">
        <v>52</v>
      </c>
      <c r="B19" s="22" t="s">
        <v>31</v>
      </c>
      <c r="C19" s="22" t="s">
        <v>217</v>
      </c>
      <c r="D19" s="17" t="s">
        <v>54</v>
      </c>
      <c r="E19" s="23" t="s">
        <v>218</v>
      </c>
      <c r="F19" s="24" t="s">
        <v>77</v>
      </c>
      <c r="G19" s="25">
        <v>1</v>
      </c>
      <c r="H19" s="25"/>
      <c r="I19" s="25">
        <f>ROUND(ROUND(H19,2)*ROUND(G19,2),2)</f>
        <v>0</v>
      </c>
      <c r="O19">
        <f>(I19*21)/100</f>
        <v>0</v>
      </c>
      <c r="P19" t="s">
        <v>30</v>
      </c>
    </row>
    <row r="20" spans="1:5" ht="12.75">
      <c r="A20" s="26" t="s">
        <v>57</v>
      </c>
      <c r="E20" s="27" t="s">
        <v>54</v>
      </c>
    </row>
    <row r="21" spans="1:5" ht="12.75">
      <c r="A21" s="28" t="s">
        <v>59</v>
      </c>
      <c r="E21" s="29" t="s">
        <v>54</v>
      </c>
    </row>
    <row r="22" spans="1:5" ht="12.75">
      <c r="A22" t="s">
        <v>60</v>
      </c>
      <c r="E22" s="27" t="s">
        <v>54</v>
      </c>
    </row>
    <row r="23" spans="1:16" ht="12.75">
      <c r="A23" s="17" t="s">
        <v>52</v>
      </c>
      <c r="B23" s="22" t="s">
        <v>40</v>
      </c>
      <c r="C23" s="22" t="s">
        <v>219</v>
      </c>
      <c r="D23" s="17" t="s">
        <v>54</v>
      </c>
      <c r="E23" s="23" t="s">
        <v>220</v>
      </c>
      <c r="F23" s="24" t="s">
        <v>77</v>
      </c>
      <c r="G23" s="25">
        <v>4</v>
      </c>
      <c r="H23" s="25"/>
      <c r="I23" s="25">
        <f>ROUND(ROUND(H23,2)*ROUND(G23,2),2)</f>
        <v>0</v>
      </c>
      <c r="O23">
        <f>(I23*21)/100</f>
        <v>0</v>
      </c>
      <c r="P23" t="s">
        <v>30</v>
      </c>
    </row>
    <row r="24" spans="1:5" ht="12.75">
      <c r="A24" s="26" t="s">
        <v>57</v>
      </c>
      <c r="E24" s="27" t="s">
        <v>54</v>
      </c>
    </row>
    <row r="25" spans="1:5" ht="12.75">
      <c r="A25" s="28" t="s">
        <v>59</v>
      </c>
      <c r="E25" s="29" t="s">
        <v>54</v>
      </c>
    </row>
    <row r="26" spans="1:5" ht="12.75">
      <c r="A26" t="s">
        <v>60</v>
      </c>
      <c r="E26" s="27" t="s">
        <v>54</v>
      </c>
    </row>
    <row r="27" spans="1:16" ht="12.75">
      <c r="A27" s="17" t="s">
        <v>52</v>
      </c>
      <c r="B27" s="22" t="s">
        <v>42</v>
      </c>
      <c r="C27" s="22" t="s">
        <v>221</v>
      </c>
      <c r="D27" s="17" t="s">
        <v>54</v>
      </c>
      <c r="E27" s="23" t="s">
        <v>222</v>
      </c>
      <c r="F27" s="24" t="s">
        <v>77</v>
      </c>
      <c r="G27" s="25">
        <v>4</v>
      </c>
      <c r="H27" s="25"/>
      <c r="I27" s="25">
        <f>ROUND(ROUND(H27,2)*ROUND(G27,2),2)</f>
        <v>0</v>
      </c>
      <c r="O27">
        <f>(I27*21)/100</f>
        <v>0</v>
      </c>
      <c r="P27" t="s">
        <v>30</v>
      </c>
    </row>
    <row r="28" spans="1:5" ht="12.75">
      <c r="A28" s="26" t="s">
        <v>57</v>
      </c>
      <c r="E28" s="27" t="s">
        <v>54</v>
      </c>
    </row>
    <row r="29" spans="1:5" ht="12.75">
      <c r="A29" s="28" t="s">
        <v>59</v>
      </c>
      <c r="E29" s="29" t="s">
        <v>54</v>
      </c>
    </row>
    <row r="30" spans="1:5" ht="12.75">
      <c r="A30" t="s">
        <v>60</v>
      </c>
      <c r="E30" s="27" t="s">
        <v>54</v>
      </c>
    </row>
    <row r="31" spans="1:16" ht="12.75">
      <c r="A31" s="17" t="s">
        <v>52</v>
      </c>
      <c r="B31" s="22" t="s">
        <v>44</v>
      </c>
      <c r="C31" s="22" t="s">
        <v>223</v>
      </c>
      <c r="D31" s="17" t="s">
        <v>54</v>
      </c>
      <c r="E31" s="23" t="s">
        <v>224</v>
      </c>
      <c r="F31" s="24" t="s">
        <v>77</v>
      </c>
      <c r="G31" s="25">
        <v>4</v>
      </c>
      <c r="H31" s="25"/>
      <c r="I31" s="25">
        <f>ROUND(ROUND(H31,2)*ROUND(G31,2),2)</f>
        <v>0</v>
      </c>
      <c r="O31">
        <f>(I31*21)/100</f>
        <v>0</v>
      </c>
      <c r="P31" t="s">
        <v>30</v>
      </c>
    </row>
    <row r="32" spans="1:5" ht="12.75">
      <c r="A32" s="26" t="s">
        <v>57</v>
      </c>
      <c r="E32" s="27" t="s">
        <v>54</v>
      </c>
    </row>
    <row r="33" spans="1:5" ht="12.75">
      <c r="A33" s="28" t="s">
        <v>59</v>
      </c>
      <c r="E33" s="29" t="s">
        <v>54</v>
      </c>
    </row>
    <row r="34" spans="1:5" ht="12.75">
      <c r="A34" t="s">
        <v>60</v>
      </c>
      <c r="E34" s="27" t="s">
        <v>54</v>
      </c>
    </row>
    <row r="35" spans="1:16" ht="12.75">
      <c r="A35" s="17" t="s">
        <v>52</v>
      </c>
      <c r="B35" s="22" t="s">
        <v>105</v>
      </c>
      <c r="C35" s="22" t="s">
        <v>225</v>
      </c>
      <c r="D35" s="17" t="s">
        <v>54</v>
      </c>
      <c r="E35" s="23" t="s">
        <v>226</v>
      </c>
      <c r="F35" s="24" t="s">
        <v>102</v>
      </c>
      <c r="G35" s="25">
        <v>210</v>
      </c>
      <c r="H35" s="25"/>
      <c r="I35" s="25">
        <f>ROUND(ROUND(H35,2)*ROUND(G35,2),2)</f>
        <v>0</v>
      </c>
      <c r="O35">
        <f>(I35*21)/100</f>
        <v>0</v>
      </c>
      <c r="P35" t="s">
        <v>30</v>
      </c>
    </row>
    <row r="36" spans="1:5" ht="12.75">
      <c r="A36" s="26" t="s">
        <v>57</v>
      </c>
      <c r="E36" s="27" t="s">
        <v>54</v>
      </c>
    </row>
    <row r="37" spans="1:5" ht="12.75">
      <c r="A37" s="28" t="s">
        <v>59</v>
      </c>
      <c r="E37" s="29" t="s">
        <v>54</v>
      </c>
    </row>
    <row r="38" spans="1:5" ht="12.75">
      <c r="A38" t="s">
        <v>60</v>
      </c>
      <c r="E38" s="27" t="s">
        <v>54</v>
      </c>
    </row>
    <row r="39" spans="1:16" ht="12.75">
      <c r="A39" s="17" t="s">
        <v>52</v>
      </c>
      <c r="B39" s="22" t="s">
        <v>111</v>
      </c>
      <c r="C39" s="22" t="s">
        <v>227</v>
      </c>
      <c r="D39" s="17" t="s">
        <v>54</v>
      </c>
      <c r="E39" s="23" t="s">
        <v>228</v>
      </c>
      <c r="F39" s="24" t="s">
        <v>102</v>
      </c>
      <c r="G39" s="25">
        <v>36</v>
      </c>
      <c r="H39" s="25"/>
      <c r="I39" s="25">
        <f>ROUND(ROUND(H39,2)*ROUND(G39,2),2)</f>
        <v>0</v>
      </c>
      <c r="O39">
        <f>(I39*21)/100</f>
        <v>0</v>
      </c>
      <c r="P39" t="s">
        <v>30</v>
      </c>
    </row>
    <row r="40" spans="1:5" ht="12.75">
      <c r="A40" s="26" t="s">
        <v>57</v>
      </c>
      <c r="E40" s="27" t="s">
        <v>54</v>
      </c>
    </row>
    <row r="41" spans="1:5" ht="12.75">
      <c r="A41" s="28" t="s">
        <v>59</v>
      </c>
      <c r="E41" s="29" t="s">
        <v>54</v>
      </c>
    </row>
    <row r="42" spans="1:5" ht="12.75">
      <c r="A42" t="s">
        <v>60</v>
      </c>
      <c r="E42" s="27" t="s">
        <v>54</v>
      </c>
    </row>
    <row r="43" spans="1:16" ht="12.75">
      <c r="A43" s="17" t="s">
        <v>52</v>
      </c>
      <c r="B43" s="22" t="s">
        <v>47</v>
      </c>
      <c r="C43" s="22" t="s">
        <v>229</v>
      </c>
      <c r="D43" s="17" t="s">
        <v>54</v>
      </c>
      <c r="E43" s="23" t="s">
        <v>230</v>
      </c>
      <c r="F43" s="24" t="s">
        <v>102</v>
      </c>
      <c r="G43" s="25">
        <v>80</v>
      </c>
      <c r="H43" s="25"/>
      <c r="I43" s="25">
        <f>ROUND(ROUND(H43,2)*ROUND(G43,2),2)</f>
        <v>0</v>
      </c>
      <c r="O43">
        <f>(I43*21)/100</f>
        <v>0</v>
      </c>
      <c r="P43" t="s">
        <v>30</v>
      </c>
    </row>
    <row r="44" spans="1:5" ht="12.75">
      <c r="A44" s="26" t="s">
        <v>57</v>
      </c>
      <c r="E44" s="27" t="s">
        <v>54</v>
      </c>
    </row>
    <row r="45" spans="1:5" ht="12.75">
      <c r="A45" s="28" t="s">
        <v>59</v>
      </c>
      <c r="E45" s="29" t="s">
        <v>54</v>
      </c>
    </row>
    <row r="46" spans="1:5" ht="12.75">
      <c r="A46" t="s">
        <v>60</v>
      </c>
      <c r="E46" s="27" t="s">
        <v>54</v>
      </c>
    </row>
    <row r="47" spans="1:16" ht="12.75">
      <c r="A47" s="17" t="s">
        <v>52</v>
      </c>
      <c r="B47" s="22" t="s">
        <v>49</v>
      </c>
      <c r="C47" s="22" t="s">
        <v>231</v>
      </c>
      <c r="D47" s="17" t="s">
        <v>54</v>
      </c>
      <c r="E47" s="23" t="s">
        <v>232</v>
      </c>
      <c r="F47" s="24" t="s">
        <v>102</v>
      </c>
      <c r="G47" s="25">
        <v>6</v>
      </c>
      <c r="H47" s="25"/>
      <c r="I47" s="25">
        <f>ROUND(ROUND(H47,2)*ROUND(G47,2),2)</f>
        <v>0</v>
      </c>
      <c r="O47">
        <f>(I47*21)/100</f>
        <v>0</v>
      </c>
      <c r="P47" t="s">
        <v>30</v>
      </c>
    </row>
    <row r="48" spans="1:5" ht="12.75">
      <c r="A48" s="26" t="s">
        <v>57</v>
      </c>
      <c r="E48" s="27" t="s">
        <v>54</v>
      </c>
    </row>
    <row r="49" spans="1:5" ht="12.75">
      <c r="A49" s="28" t="s">
        <v>59</v>
      </c>
      <c r="E49" s="29" t="s">
        <v>54</v>
      </c>
    </row>
    <row r="50" spans="1:5" ht="12.75">
      <c r="A50" t="s">
        <v>60</v>
      </c>
      <c r="E50" s="27" t="s">
        <v>54</v>
      </c>
    </row>
    <row r="51" spans="1:16" ht="12.75">
      <c r="A51" s="17" t="s">
        <v>52</v>
      </c>
      <c r="B51" s="22" t="s">
        <v>122</v>
      </c>
      <c r="C51" s="22" t="s">
        <v>233</v>
      </c>
      <c r="D51" s="17" t="s">
        <v>54</v>
      </c>
      <c r="E51" s="23" t="s">
        <v>234</v>
      </c>
      <c r="F51" s="24" t="s">
        <v>77</v>
      </c>
      <c r="G51" s="25">
        <v>4</v>
      </c>
      <c r="H51" s="25"/>
      <c r="I51" s="25">
        <f>ROUND(ROUND(H51,2)*ROUND(G51,2),2)</f>
        <v>0</v>
      </c>
      <c r="O51">
        <f>(I51*21)/100</f>
        <v>0</v>
      </c>
      <c r="P51" t="s">
        <v>30</v>
      </c>
    </row>
    <row r="52" spans="1:5" ht="12.75">
      <c r="A52" s="26" t="s">
        <v>57</v>
      </c>
      <c r="E52" s="27" t="s">
        <v>54</v>
      </c>
    </row>
    <row r="53" spans="1:5" ht="12.75">
      <c r="A53" s="28" t="s">
        <v>59</v>
      </c>
      <c r="E53" s="29" t="s">
        <v>54</v>
      </c>
    </row>
    <row r="54" spans="1:5" ht="12.75">
      <c r="A54" t="s">
        <v>60</v>
      </c>
      <c r="E54" s="27" t="s">
        <v>54</v>
      </c>
    </row>
    <row r="55" spans="1:16" ht="12.75">
      <c r="A55" s="17" t="s">
        <v>52</v>
      </c>
      <c r="B55" s="22" t="s">
        <v>127</v>
      </c>
      <c r="C55" s="22" t="s">
        <v>235</v>
      </c>
      <c r="D55" s="17" t="s">
        <v>54</v>
      </c>
      <c r="E55" s="23" t="s">
        <v>236</v>
      </c>
      <c r="F55" s="24" t="s">
        <v>77</v>
      </c>
      <c r="G55" s="25">
        <v>16</v>
      </c>
      <c r="H55" s="25"/>
      <c r="I55" s="25">
        <f>ROUND(ROUND(H55,2)*ROUND(G55,2),2)</f>
        <v>0</v>
      </c>
      <c r="O55">
        <f>(I55*21)/100</f>
        <v>0</v>
      </c>
      <c r="P55" t="s">
        <v>30</v>
      </c>
    </row>
    <row r="56" spans="1:5" ht="12.75">
      <c r="A56" s="26" t="s">
        <v>57</v>
      </c>
      <c r="E56" s="27" t="s">
        <v>54</v>
      </c>
    </row>
    <row r="57" spans="1:5" ht="12.75">
      <c r="A57" s="28" t="s">
        <v>59</v>
      </c>
      <c r="E57" s="29" t="s">
        <v>54</v>
      </c>
    </row>
    <row r="58" spans="1:5" ht="12.75">
      <c r="A58" t="s">
        <v>60</v>
      </c>
      <c r="E58" s="27" t="s">
        <v>54</v>
      </c>
    </row>
    <row r="59" spans="1:16" ht="12.75">
      <c r="A59" s="17" t="s">
        <v>52</v>
      </c>
      <c r="B59" s="22" t="s">
        <v>132</v>
      </c>
      <c r="C59" s="22" t="s">
        <v>237</v>
      </c>
      <c r="D59" s="17" t="s">
        <v>54</v>
      </c>
      <c r="E59" s="23" t="s">
        <v>238</v>
      </c>
      <c r="F59" s="24" t="s">
        <v>102</v>
      </c>
      <c r="G59" s="25">
        <v>185</v>
      </c>
      <c r="H59" s="25"/>
      <c r="I59" s="25">
        <f>ROUND(ROUND(H59,2)*ROUND(G59,2),2)</f>
        <v>0</v>
      </c>
      <c r="O59">
        <f>(I59*21)/100</f>
        <v>0</v>
      </c>
      <c r="P59" t="s">
        <v>30</v>
      </c>
    </row>
    <row r="60" spans="1:5" ht="12.75">
      <c r="A60" s="26" t="s">
        <v>57</v>
      </c>
      <c r="E60" s="27" t="s">
        <v>54</v>
      </c>
    </row>
    <row r="61" spans="1:5" ht="12.75">
      <c r="A61" s="28" t="s">
        <v>59</v>
      </c>
      <c r="E61" s="29" t="s">
        <v>54</v>
      </c>
    </row>
    <row r="62" spans="1:5" ht="12.75">
      <c r="A62" t="s">
        <v>60</v>
      </c>
      <c r="E62" s="27" t="s">
        <v>54</v>
      </c>
    </row>
    <row r="63" spans="1:16" ht="12.75">
      <c r="A63" s="17" t="s">
        <v>52</v>
      </c>
      <c r="B63" s="22" t="s">
        <v>137</v>
      </c>
      <c r="C63" s="22" t="s">
        <v>239</v>
      </c>
      <c r="D63" s="17" t="s">
        <v>54</v>
      </c>
      <c r="E63" s="23" t="s">
        <v>240</v>
      </c>
      <c r="F63" s="24" t="s">
        <v>102</v>
      </c>
      <c r="G63" s="25">
        <v>4</v>
      </c>
      <c r="H63" s="25"/>
      <c r="I63" s="25">
        <f>ROUND(ROUND(H63,2)*ROUND(G63,2),2)</f>
        <v>0</v>
      </c>
      <c r="O63">
        <f>(I63*21)/100</f>
        <v>0</v>
      </c>
      <c r="P63" t="s">
        <v>30</v>
      </c>
    </row>
    <row r="64" spans="1:5" ht="12.75">
      <c r="A64" s="26" t="s">
        <v>57</v>
      </c>
      <c r="E64" s="27" t="s">
        <v>54</v>
      </c>
    </row>
    <row r="65" spans="1:5" ht="12.75">
      <c r="A65" s="28" t="s">
        <v>59</v>
      </c>
      <c r="E65" s="29" t="s">
        <v>54</v>
      </c>
    </row>
    <row r="66" spans="1:5" ht="12.75">
      <c r="A66" t="s">
        <v>60</v>
      </c>
      <c r="E66" s="27" t="s">
        <v>54</v>
      </c>
    </row>
    <row r="67" spans="1:16" ht="12.75">
      <c r="A67" s="17" t="s">
        <v>52</v>
      </c>
      <c r="B67" s="22" t="s">
        <v>143</v>
      </c>
      <c r="C67" s="22" t="s">
        <v>241</v>
      </c>
      <c r="D67" s="17" t="s">
        <v>54</v>
      </c>
      <c r="E67" s="23" t="s">
        <v>242</v>
      </c>
      <c r="F67" s="24" t="s">
        <v>102</v>
      </c>
      <c r="G67" s="25">
        <v>175</v>
      </c>
      <c r="H67" s="25"/>
      <c r="I67" s="25">
        <f>ROUND(ROUND(H67,2)*ROUND(G67,2),2)</f>
        <v>0</v>
      </c>
      <c r="O67">
        <f>(I67*21)/100</f>
        <v>0</v>
      </c>
      <c r="P67" t="s">
        <v>30</v>
      </c>
    </row>
    <row r="68" spans="1:5" ht="12.75">
      <c r="A68" s="26" t="s">
        <v>57</v>
      </c>
      <c r="E68" s="27" t="s">
        <v>54</v>
      </c>
    </row>
    <row r="69" spans="1:5" ht="12.75">
      <c r="A69" s="28" t="s">
        <v>59</v>
      </c>
      <c r="E69" s="29" t="s">
        <v>54</v>
      </c>
    </row>
    <row r="70" spans="1:5" ht="12.75">
      <c r="A70" t="s">
        <v>60</v>
      </c>
      <c r="E70" s="27" t="s">
        <v>54</v>
      </c>
    </row>
    <row r="71" spans="1:16" ht="12.75">
      <c r="A71" s="17" t="s">
        <v>52</v>
      </c>
      <c r="B71" s="22" t="s">
        <v>147</v>
      </c>
      <c r="C71" s="22" t="s">
        <v>243</v>
      </c>
      <c r="D71" s="17" t="s">
        <v>54</v>
      </c>
      <c r="E71" s="23" t="s">
        <v>244</v>
      </c>
      <c r="F71" s="24" t="s">
        <v>77</v>
      </c>
      <c r="G71" s="25">
        <v>4</v>
      </c>
      <c r="H71" s="25"/>
      <c r="I71" s="25">
        <f>ROUND(ROUND(H71,2)*ROUND(G71,2),2)</f>
        <v>0</v>
      </c>
      <c r="O71">
        <f>(I71*21)/100</f>
        <v>0</v>
      </c>
      <c r="P71" t="s">
        <v>30</v>
      </c>
    </row>
    <row r="72" spans="1:5" ht="12.75">
      <c r="A72" s="26" t="s">
        <v>57</v>
      </c>
      <c r="E72" s="27" t="s">
        <v>54</v>
      </c>
    </row>
    <row r="73" spans="1:5" ht="12.75">
      <c r="A73" s="28" t="s">
        <v>59</v>
      </c>
      <c r="E73" s="29" t="s">
        <v>54</v>
      </c>
    </row>
    <row r="74" spans="1:5" ht="12.75">
      <c r="A74" t="s">
        <v>60</v>
      </c>
      <c r="E74" s="27" t="s">
        <v>54</v>
      </c>
    </row>
    <row r="75" spans="1:16" ht="12.75">
      <c r="A75" s="17" t="s">
        <v>52</v>
      </c>
      <c r="B75" s="22" t="s">
        <v>153</v>
      </c>
      <c r="C75" s="22" t="s">
        <v>245</v>
      </c>
      <c r="D75" s="17" t="s">
        <v>54</v>
      </c>
      <c r="E75" s="23" t="s">
        <v>246</v>
      </c>
      <c r="F75" s="24" t="s">
        <v>77</v>
      </c>
      <c r="G75" s="25">
        <v>4</v>
      </c>
      <c r="H75" s="25"/>
      <c r="I75" s="25">
        <f>ROUND(ROUND(H75,2)*ROUND(G75,2),2)</f>
        <v>0</v>
      </c>
      <c r="O75">
        <f>(I75*21)/100</f>
        <v>0</v>
      </c>
      <c r="P75" t="s">
        <v>30</v>
      </c>
    </row>
    <row r="76" spans="1:5" ht="12.75">
      <c r="A76" s="26" t="s">
        <v>57</v>
      </c>
      <c r="E76" s="27" t="s">
        <v>54</v>
      </c>
    </row>
    <row r="77" spans="1:5" ht="12.75">
      <c r="A77" s="28" t="s">
        <v>59</v>
      </c>
      <c r="E77" s="29" t="s">
        <v>54</v>
      </c>
    </row>
    <row r="78" spans="1:5" ht="12.75">
      <c r="A78" t="s">
        <v>60</v>
      </c>
      <c r="E78" s="27" t="s">
        <v>54</v>
      </c>
    </row>
    <row r="79" spans="1:16" ht="12.75">
      <c r="A79" s="17" t="s">
        <v>52</v>
      </c>
      <c r="B79" s="22" t="s">
        <v>158</v>
      </c>
      <c r="C79" s="22" t="s">
        <v>247</v>
      </c>
      <c r="D79" s="17" t="s">
        <v>54</v>
      </c>
      <c r="E79" s="23" t="s">
        <v>248</v>
      </c>
      <c r="F79" s="24" t="s">
        <v>77</v>
      </c>
      <c r="G79" s="25">
        <v>4</v>
      </c>
      <c r="H79" s="25"/>
      <c r="I79" s="25">
        <f>ROUND(ROUND(H79,2)*ROUND(G79,2),2)</f>
        <v>0</v>
      </c>
      <c r="O79">
        <f>(I79*21)/100</f>
        <v>0</v>
      </c>
      <c r="P79" t="s">
        <v>30</v>
      </c>
    </row>
    <row r="80" spans="1:5" ht="12.75">
      <c r="A80" s="26" t="s">
        <v>57</v>
      </c>
      <c r="E80" s="27" t="s">
        <v>54</v>
      </c>
    </row>
    <row r="81" spans="1:5" ht="12.75">
      <c r="A81" s="28" t="s">
        <v>59</v>
      </c>
      <c r="E81" s="29" t="s">
        <v>54</v>
      </c>
    </row>
    <row r="82" spans="1:5" ht="12.75">
      <c r="A82" t="s">
        <v>60</v>
      </c>
      <c r="E82" s="27" t="s">
        <v>54</v>
      </c>
    </row>
    <row r="83" spans="1:16" ht="12.75">
      <c r="A83" s="17" t="s">
        <v>52</v>
      </c>
      <c r="B83" s="22" t="s">
        <v>162</v>
      </c>
      <c r="C83" s="22" t="s">
        <v>249</v>
      </c>
      <c r="D83" s="17" t="s">
        <v>54</v>
      </c>
      <c r="E83" s="23" t="s">
        <v>250</v>
      </c>
      <c r="F83" s="24" t="s">
        <v>102</v>
      </c>
      <c r="G83" s="25">
        <v>175</v>
      </c>
      <c r="H83" s="25"/>
      <c r="I83" s="25">
        <f>ROUND(ROUND(H83,2)*ROUND(G83,2),2)</f>
        <v>0</v>
      </c>
      <c r="O83">
        <f>(I83*21)/100</f>
        <v>0</v>
      </c>
      <c r="P83" t="s">
        <v>30</v>
      </c>
    </row>
    <row r="84" spans="1:5" ht="12.75">
      <c r="A84" s="26" t="s">
        <v>57</v>
      </c>
      <c r="E84" s="27" t="s">
        <v>54</v>
      </c>
    </row>
    <row r="85" spans="1:5" ht="12.75">
      <c r="A85" s="28" t="s">
        <v>59</v>
      </c>
      <c r="E85" s="29" t="s">
        <v>54</v>
      </c>
    </row>
    <row r="86" spans="1:5" ht="12.75">
      <c r="A86" t="s">
        <v>60</v>
      </c>
      <c r="E86" s="27" t="s">
        <v>54</v>
      </c>
    </row>
    <row r="87" spans="1:16" ht="12.75">
      <c r="A87" s="17" t="s">
        <v>52</v>
      </c>
      <c r="B87" s="22" t="s">
        <v>167</v>
      </c>
      <c r="C87" s="22" t="s">
        <v>251</v>
      </c>
      <c r="D87" s="17" t="s">
        <v>54</v>
      </c>
      <c r="E87" s="23" t="s">
        <v>252</v>
      </c>
      <c r="F87" s="24" t="s">
        <v>102</v>
      </c>
      <c r="G87" s="25">
        <v>175</v>
      </c>
      <c r="H87" s="25"/>
      <c r="I87" s="25">
        <f>ROUND(ROUND(H87,2)*ROUND(G87,2),2)</f>
        <v>0</v>
      </c>
      <c r="O87">
        <f>(I87*21)/100</f>
        <v>0</v>
      </c>
      <c r="P87" t="s">
        <v>30</v>
      </c>
    </row>
    <row r="88" spans="1:5" ht="12.75">
      <c r="A88" s="26" t="s">
        <v>57</v>
      </c>
      <c r="E88" s="27" t="s">
        <v>54</v>
      </c>
    </row>
    <row r="89" spans="1:5" ht="12.75">
      <c r="A89" s="28" t="s">
        <v>59</v>
      </c>
      <c r="E89" s="29" t="s">
        <v>54</v>
      </c>
    </row>
    <row r="90" spans="1:5" ht="12.75">
      <c r="A90" t="s">
        <v>60</v>
      </c>
      <c r="E90" s="27" t="s">
        <v>54</v>
      </c>
    </row>
    <row r="91" spans="1:16" ht="12.75">
      <c r="A91" s="17" t="s">
        <v>52</v>
      </c>
      <c r="B91" s="22" t="s">
        <v>172</v>
      </c>
      <c r="C91" s="22" t="s">
        <v>253</v>
      </c>
      <c r="D91" s="17" t="s">
        <v>54</v>
      </c>
      <c r="E91" s="23" t="s">
        <v>254</v>
      </c>
      <c r="F91" s="24" t="s">
        <v>102</v>
      </c>
      <c r="G91" s="25">
        <v>175</v>
      </c>
      <c r="H91" s="25"/>
      <c r="I91" s="25">
        <f>ROUND(ROUND(H91,2)*ROUND(G91,2),2)</f>
        <v>0</v>
      </c>
      <c r="O91">
        <f>(I91*21)/100</f>
        <v>0</v>
      </c>
      <c r="P91" t="s">
        <v>30</v>
      </c>
    </row>
    <row r="92" spans="1:5" ht="12.75">
      <c r="A92" s="26" t="s">
        <v>57</v>
      </c>
      <c r="E92" s="27" t="s">
        <v>54</v>
      </c>
    </row>
    <row r="93" spans="1:5" ht="12.75">
      <c r="A93" s="28" t="s">
        <v>59</v>
      </c>
      <c r="E93" s="29" t="s">
        <v>54</v>
      </c>
    </row>
    <row r="94" spans="1:5" ht="12.75">
      <c r="A94" t="s">
        <v>60</v>
      </c>
      <c r="E94" s="27" t="s">
        <v>54</v>
      </c>
    </row>
    <row r="95" spans="1:16" ht="12.75">
      <c r="A95" s="17" t="s">
        <v>52</v>
      </c>
      <c r="B95" s="22" t="s">
        <v>176</v>
      </c>
      <c r="C95" s="22" t="s">
        <v>255</v>
      </c>
      <c r="D95" s="17" t="s">
        <v>54</v>
      </c>
      <c r="E95" s="23" t="s">
        <v>256</v>
      </c>
      <c r="F95" s="24" t="s">
        <v>120</v>
      </c>
      <c r="G95" s="25">
        <v>55</v>
      </c>
      <c r="H95" s="25"/>
      <c r="I95" s="25">
        <f>ROUND(ROUND(H95,2)*ROUND(G95,2),2)</f>
        <v>0</v>
      </c>
      <c r="O95">
        <f>(I95*21)/100</f>
        <v>0</v>
      </c>
      <c r="P95" t="s">
        <v>30</v>
      </c>
    </row>
    <row r="96" spans="1:5" ht="12.75">
      <c r="A96" s="26" t="s">
        <v>57</v>
      </c>
      <c r="E96" s="27" t="s">
        <v>54</v>
      </c>
    </row>
    <row r="97" spans="1:5" ht="12.75">
      <c r="A97" s="28" t="s">
        <v>59</v>
      </c>
      <c r="E97" s="29" t="s">
        <v>54</v>
      </c>
    </row>
    <row r="98" spans="1:5" ht="12.75">
      <c r="A98" t="s">
        <v>60</v>
      </c>
      <c r="E98" s="27" t="s">
        <v>54</v>
      </c>
    </row>
    <row r="99" spans="1:16" ht="12.75">
      <c r="A99" s="17" t="s">
        <v>52</v>
      </c>
      <c r="B99" s="22" t="s">
        <v>180</v>
      </c>
      <c r="C99" s="22" t="s">
        <v>257</v>
      </c>
      <c r="D99" s="17" t="s">
        <v>54</v>
      </c>
      <c r="E99" s="23" t="s">
        <v>258</v>
      </c>
      <c r="F99" s="24" t="s">
        <v>259</v>
      </c>
      <c r="G99" s="25">
        <v>1</v>
      </c>
      <c r="H99" s="25"/>
      <c r="I99" s="25">
        <f>ROUND(ROUND(H99,2)*ROUND(G99,2),2)</f>
        <v>0</v>
      </c>
      <c r="O99">
        <f>(I99*21)/100</f>
        <v>0</v>
      </c>
      <c r="P99" t="s">
        <v>30</v>
      </c>
    </row>
    <row r="100" spans="1:5" ht="12.75">
      <c r="A100" s="26" t="s">
        <v>57</v>
      </c>
      <c r="E100" s="27" t="s">
        <v>54</v>
      </c>
    </row>
    <row r="101" spans="1:5" ht="12.75">
      <c r="A101" s="28" t="s">
        <v>59</v>
      </c>
      <c r="E101" s="29" t="s">
        <v>54</v>
      </c>
    </row>
    <row r="102" spans="1:5" ht="12.75">
      <c r="A102" t="s">
        <v>60</v>
      </c>
      <c r="E102" s="27" t="s">
        <v>54</v>
      </c>
    </row>
    <row r="103" spans="1:16" ht="12.75">
      <c r="A103" s="17" t="s">
        <v>52</v>
      </c>
      <c r="B103" s="22" t="s">
        <v>184</v>
      </c>
      <c r="C103" s="22" t="s">
        <v>260</v>
      </c>
      <c r="D103" s="17" t="s">
        <v>54</v>
      </c>
      <c r="E103" s="23" t="s">
        <v>261</v>
      </c>
      <c r="F103" s="24" t="s">
        <v>262</v>
      </c>
      <c r="G103" s="25">
        <v>0.2</v>
      </c>
      <c r="H103" s="25"/>
      <c r="I103" s="25">
        <f>ROUND(ROUND(H103,2)*ROUND(G103,2),2)</f>
        <v>0</v>
      </c>
      <c r="O103">
        <f>(I103*21)/100</f>
        <v>0</v>
      </c>
      <c r="P103" t="s">
        <v>30</v>
      </c>
    </row>
    <row r="104" spans="1:5" ht="12.75">
      <c r="A104" s="26" t="s">
        <v>57</v>
      </c>
      <c r="E104" s="27" t="s">
        <v>54</v>
      </c>
    </row>
    <row r="105" spans="1:5" ht="12.75">
      <c r="A105" s="28" t="s">
        <v>59</v>
      </c>
      <c r="E105" s="29" t="s">
        <v>54</v>
      </c>
    </row>
    <row r="106" spans="1:5" ht="12.75">
      <c r="A106" t="s">
        <v>60</v>
      </c>
      <c r="E106" s="27" t="s">
        <v>54</v>
      </c>
    </row>
    <row r="107" spans="1:16" ht="12.75">
      <c r="A107" s="17" t="s">
        <v>52</v>
      </c>
      <c r="B107" s="22" t="s">
        <v>188</v>
      </c>
      <c r="C107" s="22" t="s">
        <v>263</v>
      </c>
      <c r="D107" s="17" t="s">
        <v>54</v>
      </c>
      <c r="E107" s="23" t="s">
        <v>264</v>
      </c>
      <c r="F107" s="24" t="s">
        <v>259</v>
      </c>
      <c r="G107" s="25">
        <v>1</v>
      </c>
      <c r="H107" s="25"/>
      <c r="I107" s="25">
        <f>ROUND(ROUND(H107,2)*ROUND(G107,2),2)</f>
        <v>0</v>
      </c>
      <c r="O107">
        <f>(I107*21)/100</f>
        <v>0</v>
      </c>
      <c r="P107" t="s">
        <v>30</v>
      </c>
    </row>
    <row r="108" spans="1:5" ht="12.75">
      <c r="A108" s="26" t="s">
        <v>57</v>
      </c>
      <c r="E108" s="27" t="s">
        <v>54</v>
      </c>
    </row>
    <row r="109" spans="1:5" ht="12.75">
      <c r="A109" s="28" t="s">
        <v>59</v>
      </c>
      <c r="E109" s="29" t="s">
        <v>54</v>
      </c>
    </row>
    <row r="110" spans="1:5" ht="12.75">
      <c r="A110" t="s">
        <v>60</v>
      </c>
      <c r="E110" s="27" t="s">
        <v>54</v>
      </c>
    </row>
    <row r="111" spans="1:16" ht="12.75">
      <c r="A111" s="17" t="s">
        <v>52</v>
      </c>
      <c r="B111" s="22" t="s">
        <v>265</v>
      </c>
      <c r="C111" s="22" t="s">
        <v>266</v>
      </c>
      <c r="D111" s="17" t="s">
        <v>54</v>
      </c>
      <c r="E111" s="23" t="s">
        <v>267</v>
      </c>
      <c r="F111" s="24" t="s">
        <v>268</v>
      </c>
      <c r="G111" s="25">
        <v>4</v>
      </c>
      <c r="H111" s="25"/>
      <c r="I111" s="25">
        <f>ROUND(ROUND(H111,2)*ROUND(G111,2),2)</f>
        <v>0</v>
      </c>
      <c r="O111">
        <f>(I111*21)/100</f>
        <v>0</v>
      </c>
      <c r="P111" t="s">
        <v>30</v>
      </c>
    </row>
    <row r="112" spans="1:5" ht="12.75">
      <c r="A112" s="26" t="s">
        <v>57</v>
      </c>
      <c r="E112" s="27" t="s">
        <v>54</v>
      </c>
    </row>
    <row r="113" spans="1:5" ht="12.75">
      <c r="A113" s="28" t="s">
        <v>59</v>
      </c>
      <c r="E113" s="29" t="s">
        <v>54</v>
      </c>
    </row>
    <row r="114" spans="1:5" ht="12.75">
      <c r="A114" t="s">
        <v>60</v>
      </c>
      <c r="E114" s="27" t="s">
        <v>54</v>
      </c>
    </row>
    <row r="115" spans="1:16" ht="12.75">
      <c r="A115" s="17" t="s">
        <v>52</v>
      </c>
      <c r="B115" s="22" t="s">
        <v>269</v>
      </c>
      <c r="C115" s="22" t="s">
        <v>270</v>
      </c>
      <c r="D115" s="17" t="s">
        <v>54</v>
      </c>
      <c r="E115" s="23" t="s">
        <v>271</v>
      </c>
      <c r="F115" s="24" t="s">
        <v>268</v>
      </c>
      <c r="G115" s="25">
        <v>8</v>
      </c>
      <c r="H115" s="25"/>
      <c r="I115" s="25">
        <f>ROUND(ROUND(H115,2)*ROUND(G115,2),2)</f>
        <v>0</v>
      </c>
      <c r="O115">
        <f>(I115*21)/100</f>
        <v>0</v>
      </c>
      <c r="P115" t="s">
        <v>30</v>
      </c>
    </row>
    <row r="116" spans="1:5" ht="12.75">
      <c r="A116" s="26" t="s">
        <v>57</v>
      </c>
      <c r="E116" s="27" t="s">
        <v>54</v>
      </c>
    </row>
    <row r="117" spans="1:5" ht="12.75">
      <c r="A117" s="28" t="s">
        <v>59</v>
      </c>
      <c r="E117" s="29" t="s">
        <v>54</v>
      </c>
    </row>
    <row r="118" spans="1:5" ht="12.75">
      <c r="A118" t="s">
        <v>60</v>
      </c>
      <c r="E118" s="27" t="s">
        <v>54</v>
      </c>
    </row>
    <row r="119" spans="1:16" ht="12.75">
      <c r="A119" s="17" t="s">
        <v>52</v>
      </c>
      <c r="B119" s="22" t="s">
        <v>272</v>
      </c>
      <c r="C119" s="22" t="s">
        <v>273</v>
      </c>
      <c r="D119" s="17" t="s">
        <v>54</v>
      </c>
      <c r="E119" s="23" t="s">
        <v>274</v>
      </c>
      <c r="F119" s="24" t="s">
        <v>259</v>
      </c>
      <c r="G119" s="25">
        <v>1</v>
      </c>
      <c r="H119" s="25"/>
      <c r="I119" s="25">
        <f>ROUND(ROUND(H119,2)*ROUND(G119,2),2)</f>
        <v>0</v>
      </c>
      <c r="O119">
        <f>(I119*21)/100</f>
        <v>0</v>
      </c>
      <c r="P119" t="s">
        <v>30</v>
      </c>
    </row>
    <row r="120" spans="1:5" ht="12.75">
      <c r="A120" s="26" t="s">
        <v>57</v>
      </c>
      <c r="E120" s="27" t="s">
        <v>54</v>
      </c>
    </row>
    <row r="121" spans="1:5" ht="12.75">
      <c r="A121" s="28" t="s">
        <v>59</v>
      </c>
      <c r="E121" s="29" t="s">
        <v>54</v>
      </c>
    </row>
    <row r="122" spans="1:5" ht="12.75">
      <c r="A122" t="s">
        <v>60</v>
      </c>
      <c r="E122" s="27" t="s">
        <v>54</v>
      </c>
    </row>
    <row r="123" spans="1:16" ht="12.75">
      <c r="A123" s="17" t="s">
        <v>52</v>
      </c>
      <c r="B123" s="22" t="s">
        <v>275</v>
      </c>
      <c r="C123" s="22" t="s">
        <v>276</v>
      </c>
      <c r="D123" s="17" t="s">
        <v>54</v>
      </c>
      <c r="E123" s="23" t="s">
        <v>277</v>
      </c>
      <c r="F123" s="24" t="s">
        <v>77</v>
      </c>
      <c r="G123" s="25">
        <v>1</v>
      </c>
      <c r="H123" s="25"/>
      <c r="I123" s="25">
        <f>ROUND(ROUND(H123,2)*ROUND(G123,2),2)</f>
        <v>0</v>
      </c>
      <c r="O123">
        <f>(I123*21)/100</f>
        <v>0</v>
      </c>
      <c r="P123" t="s">
        <v>30</v>
      </c>
    </row>
    <row r="124" spans="1:5" ht="12.75">
      <c r="A124" s="26" t="s">
        <v>57</v>
      </c>
      <c r="E124" s="27" t="s">
        <v>54</v>
      </c>
    </row>
    <row r="125" spans="1:5" ht="12.75">
      <c r="A125" s="28" t="s">
        <v>59</v>
      </c>
      <c r="E125" s="29" t="s">
        <v>54</v>
      </c>
    </row>
    <row r="126" spans="1:5" ht="12.75">
      <c r="A126" t="s">
        <v>60</v>
      </c>
      <c r="E126" s="27" t="s">
        <v>54</v>
      </c>
    </row>
    <row r="127" spans="1:16" ht="12.75">
      <c r="A127" s="17" t="s">
        <v>52</v>
      </c>
      <c r="B127" s="22" t="s">
        <v>278</v>
      </c>
      <c r="C127" s="22" t="s">
        <v>279</v>
      </c>
      <c r="D127" s="17" t="s">
        <v>54</v>
      </c>
      <c r="E127" s="23" t="s">
        <v>280</v>
      </c>
      <c r="F127" s="24" t="s">
        <v>77</v>
      </c>
      <c r="G127" s="25">
        <v>1</v>
      </c>
      <c r="H127" s="25"/>
      <c r="I127" s="25">
        <f>ROUND(ROUND(H127,2)*ROUND(G127,2),2)</f>
        <v>0</v>
      </c>
      <c r="O127">
        <f>(I127*21)/100</f>
        <v>0</v>
      </c>
      <c r="P127" t="s">
        <v>30</v>
      </c>
    </row>
    <row r="128" spans="1:5" ht="12.75">
      <c r="A128" s="26" t="s">
        <v>57</v>
      </c>
      <c r="E128" s="27" t="s">
        <v>54</v>
      </c>
    </row>
    <row r="129" spans="1:5" ht="12.75">
      <c r="A129" s="28" t="s">
        <v>59</v>
      </c>
      <c r="E129" s="29" t="s">
        <v>54</v>
      </c>
    </row>
    <row r="130" spans="1:5" ht="12.75">
      <c r="A130" t="s">
        <v>60</v>
      </c>
      <c r="E130" s="27" t="s">
        <v>54</v>
      </c>
    </row>
  </sheetData>
  <sheetProtection/>
  <mergeCells count="12">
    <mergeCell ref="E7:E8"/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2017-12-08T06:42:43Z</cp:lastPrinted>
  <dcterms:created xsi:type="dcterms:W3CDTF">2017-12-08T06:42:57Z</dcterms:created>
  <dcterms:modified xsi:type="dcterms:W3CDTF">2017-12-08T06:44:16Z</dcterms:modified>
  <cp:category/>
  <cp:version/>
  <cp:contentType/>
  <cp:contentStatus/>
</cp:coreProperties>
</file>