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102" sheetId="4" r:id="rId4"/>
  </sheets>
  <definedNames/>
  <calcPr fullCalcOnLoad="1"/>
</workbook>
</file>

<file path=xl/sharedStrings.xml><?xml version="1.0" encoding="utf-8"?>
<sst xmlns="http://schemas.openxmlformats.org/spreadsheetml/2006/main" count="806" uniqueCount="373">
  <si>
    <t>Soupis objektů s DPH</t>
  </si>
  <si>
    <t>Stavba:18-118 - OPRAVA UL. HUSITSKÉ A 2.ČÁSTI VOLGOGRADSKÉ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</si>
  <si>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</si>
  <si>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</si>
  <si>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</si>
  <si>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</si>
  <si>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</si>
  <si>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</si>
  <si>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</si>
  <si>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</si>
  <si>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</si>
  <si>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</si>
  <si>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</si>
  <si>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</si>
  <si>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</si>
  <si>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</si>
  <si>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</si>
  <si>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</si>
  <si>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18-118</t>
  </si>
  <si>
    <t>OPRAVA UL. HUSITSKÉ A 2.ČÁSTI VOLGOGRADSKÉ</t>
  </si>
  <si>
    <t>SO 000</t>
  </si>
  <si>
    <t>VRN A PRELIMINÁŘ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</si>
  <si>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</si>
  <si>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</si>
  <si>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</si>
  <si>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</si>
  <si>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</si>
  <si>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</si>
  <si>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</si>
  <si>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</si>
  <si>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</si>
  <si>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</si>
  <si>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</si>
  <si>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</si>
  <si>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</si>
  <si>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</si>
  <si>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</si>
  <si>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</si>
  <si>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</si>
  <si>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</si>
  <si>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</si>
  <si>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</si>
  <si>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</si>
  <si>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</si>
  <si>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/>
  </si>
  <si>
    <t>POMOC PRÁCE ZŘÍZ NEBO ZAJIŠŤ OBJÍŽĎKY A PŘÍSTUP CESTY
ZŘÍZENÍ, PROVOZ, DEMONTÁŽ, ÚDRŽBU 
Dočasné staveništní komunikace, vč. lávek přes výkopy 
provizorní přístupy k nemovitostem 
včetně vyznačení, ohrazení a osvětlení  
ochrana přejezdy přes staveništní rozvody</t>
  </si>
  <si>
    <t xml:space="preserve">KPL       </t>
  </si>
  <si>
    <t>1=1,000 [A]</t>
  </si>
  <si>
    <t>zahrnuje veškeré náklady spojené s objednatelem požadovanými zařízeními</t>
  </si>
  <si>
    <t>02720</t>
  </si>
  <si>
    <t>POMOC PRÁCE ZŘÍZ NEBO ZAJIŠŤ REGULACI A OCHRANU DOPRAVY
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</si>
  <si>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</si>
  <si>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
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</si>
  <si>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02760</t>
  </si>
  <si>
    <t>POMOC PRÁCE ZŘÍZ NEBO ZAJIŠŤ JÍMKY, STAV JÁMY A ŠACHTY
bezpečnostní opatření pro zajištění výkopů - ohrazení, vyznačení, osvětlení, zakrytí  
ochranné a záchytné konstrukce 
případné dočasné zasypávání výkopů v průběhu prací</t>
  </si>
  <si>
    <t>02910</t>
  </si>
  <si>
    <t>a</t>
  </si>
  <si>
    <t>OSTATNÍ POŽADAVKY - ZEMĚMĚŘIČSKÁ MĚŘENÍ
Vytyčení stavby</t>
  </si>
  <si>
    <t>zahrnuje veškeré náklady spojené s objednatelem požadovanými pracemi, 
- pro stanovení orientační investorské ceny určete jednotkovou cenu jako 1% odhadované ceny stavby</t>
  </si>
  <si>
    <t>b</t>
  </si>
  <si>
    <t>OSTATNÍ POŽADAVKY - ZEMĚMĚŘIČSKÁ MĚŘENÍ
Zaměření pro DSPS</t>
  </si>
  <si>
    <t>02940</t>
  </si>
  <si>
    <t>OSTATNÍ POŽADAVKY - VYPRACOVÁNÍ DOKUMENTACE
plán BOZP vč. oznámení o zahájení stavebních prací Oblastnímu inspektorátu práce 
ve smyslu Přílohy č. 6 k nařízení vlády č. 591/2006 Sb.  
zhodnocení zásad bezpečnosti práce na staveništi, zásad organizace výstavby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</si>
  <si>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</si>
  <si>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</si>
  <si>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</si>
  <si>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</si>
  <si>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 V DIGIT FORMĚ
DSPS</t>
  </si>
  <si>
    <t>03100</t>
  </si>
  <si>
    <t>ZAŘÍZENÍ STAVENIŠTĚ - ZŘÍZENÍ, PROVOZ, DEMONTÁŽ
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</si>
  <si>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</si>
  <si>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R02900</t>
  </si>
  <si>
    <t>OSTATNÍ POŽADAVKY - MONITORING
Pasport a fotodokumentace stávajícího stavu okolních objektů a staveb před zahájením prací a po dokončení prací</t>
  </si>
  <si>
    <t>OSTATNÍ POŽADAVKY - BEZPEČNOSTNÍ POŽADAVKY - OSTRAHA
Komplexní ostrahu a zabezpečení staveniště, včetně osvětlení staveniště, výstražných cedulí, výstražných světel</t>
  </si>
  <si>
    <t>R02900.c</t>
  </si>
  <si>
    <t>OSTATNÍ POŽADAVKY
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</si>
  <si>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Ostatní konstrukce a práce</t>
  </si>
  <si>
    <t>9</t>
  </si>
  <si>
    <t>916814</t>
  </si>
  <si>
    <t>ODDĚL OPLOCENÍ S PODSTAVCI DRÁTĚNNÉ - DOD, MONTÁŽ, DEMONTÁŽ
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</si>
  <si>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</si>
  <si>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položka zahrnuje:
- dodání zařízení v předepsaném provedení včetně jejich osazení
- údržbu po celou dobu trvání funkce, náhradu zničených nebo ztracených kusů, nutnou opravu poškozených částí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</si>
  <si>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</si>
  <si>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</si>
  <si>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</si>
  <si>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</si>
  <si>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</si>
  <si>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</si>
  <si>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</si>
  <si>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</si>
  <si>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OPRAVA POVRCHU KOMUNIKACE UL. HUSITSKÁ LIBEREC</t>
  </si>
  <si>
    <t>101</t>
  </si>
  <si>
    <t>014102</t>
  </si>
  <si>
    <t>POPLATKY ZA SKLÁDKU
VYBOURANÉ HMOTY</t>
  </si>
  <si>
    <t xml:space="preserve">T         </t>
  </si>
  <si>
    <t>z pol.č.11343:1662,6m3*2,2t/m3=3 657,720 [A]
z pol.č.11348:170,9m3*2,0t/m3=341,800 [B]
z pol.č.11352:110,0m*0,1t/m=11,000 [C]
z pol.č.96687:15ks*0,3t/ks=4,500 [D]
z pol.č.969233:70,0m*0,02t/m=1,400 [E]
Celkem: A+B+C+D+E=4 016,420 [F]</t>
  </si>
  <si>
    <t>zahrnuje veškeré poplatky provozovateli skládky související s uložením odpadu na skládce.</t>
  </si>
  <si>
    <t>Zemní práce</t>
  </si>
  <si>
    <t>11343</t>
  </si>
  <si>
    <t>ODSTRAN KRYTU ZPEVNĚNÝCH PLOCH S ASFALT POJIVEM VČET PODKLADU</t>
  </si>
  <si>
    <t xml:space="preserve">M3        </t>
  </si>
  <si>
    <t>vozovka:3875,0m2*0,38=1 472,500 [A]
chodník:620,0m2*0,25=155,000 [B]
chodník:90,0m2*0,39=35,100 [C]
Celkem: A+B+C=1 662,600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</si>
  <si>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</si>
  <si>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</t>
  </si>
  <si>
    <t>ODSTRAN KRYTU ZPEVNĚNÝCH PLOCH Z DLAŽEB KOSTEK VČET PODKL
VČETNĚ ODVOZU KOSTEK NA SKLÁDKU URČENOU INVESTOREM</t>
  </si>
  <si>
    <t>kostky K10:54,0m2*0,39=21,060 [A]</t>
  </si>
  <si>
    <t>11348</t>
  </si>
  <si>
    <t>ODSTRANĚNÍ KRYTU ZPEVNĚNÝCH PLOCH Z DLAŽDIC VČETNĚ PODKLADU</t>
  </si>
  <si>
    <t>chodník:615,0m2*0,25=153,750 [A]
chodník:44,0m2*0,39=17,160 [B]
Celkem: A+B=170,910 [C]</t>
  </si>
  <si>
    <t>11352</t>
  </si>
  <si>
    <t>ODSTRANĚNÍ CHODNÍKOVÝCH OBRUBNÍKŮ BETONOVÝCH</t>
  </si>
  <si>
    <t xml:space="preserve">M         </t>
  </si>
  <si>
    <t>110,0m=110,000 [A]</t>
  </si>
  <si>
    <t>11353</t>
  </si>
  <si>
    <t>ODSTRANĚNÍ CHODNÍKOVÝCH KAMENNÝCH OBRUBNÍKŮ
ŠÍŘ. OBRUB 300MM
VČETNĚ ULOŽENÍ NA MÍSTO URČENÉ INVESTOREM</t>
  </si>
  <si>
    <t>celková délka bourání obrub: 965,0m, z toho zpětné použití: 770,0m
965,0m-770,0m=195,000 [A]</t>
  </si>
  <si>
    <t>12373</t>
  </si>
  <si>
    <t>ODKOP PRO SPOD STAVBU SILNIC A ŽELEZNIC TŘ. I</t>
  </si>
  <si>
    <t>výkop pro zpětné použití:30,0m3=30,000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</si>
  <si>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</si>
  <si>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17310</t>
  </si>
  <si>
    <t>ZEMNÍ KRAJNICE A DOSYPÁVKY SE ZHUTNĚNÍM</t>
  </si>
  <si>
    <t>ze stávající zeminy:30,0m3=30,000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</si>
  <si>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</si>
  <si>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</si>
  <si>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</si>
  <si>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DN150:60,00*(0,80*0,45-3,14*0,08^2)=20,394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</si>
  <si>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</si>
  <si>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</si>
  <si>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</si>
  <si>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M2        </t>
  </si>
  <si>
    <t>3875,0m2+1235,0m2+195,0m2=5 305,000 [A]</t>
  </si>
  <si>
    <t>položka zahrnuje úpravu pláně včetně vyrovnání výškových rozdílů. Míru zhutnění určuje projekt.</t>
  </si>
  <si>
    <t>Základy</t>
  </si>
  <si>
    <t>21263</t>
  </si>
  <si>
    <t>TRATIVODY KOMPLET Z TRUB Z PLAST HMOT DN DO 150MM</t>
  </si>
  <si>
    <t>960,0m=960,000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</si>
  <si>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</si>
  <si>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</si>
  <si>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45157</t>
  </si>
  <si>
    <t>PODKLADNÍ A VÝPLŇOVÉ VRSTVY Z KAMENIVA TĚŽENÉHO</t>
  </si>
  <si>
    <t>DN150:60,00*0,80*0,10=4,800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</si>
  <si>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</si>
  <si>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</si>
  <si>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56330</t>
  </si>
  <si>
    <t>VOZOVKOVÉ VRSTVY ZE ŠTĚRKODRTI</t>
  </si>
  <si>
    <t>kce tl.250mm z bet. dlažby tl.60mm:
ŠD tl. min 150mm:210,0m3=210,000 [A]
kce tl.390mm z bet. dlažby tl.80mm:
ŠD tl.120mm:195,0m2*0,12=23,400 [B]
ŠD tl.min 150mm:34,0m3=34,000 [C]
živičná kce
ŠD tl.120mm:3875,0m2*0,12=465,000 [D]
ŠD tl.min 200mm:840,0m3=840,000 [E]
Celkem: A+B+C+D+E=1 572,400 [F]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</si>
  <si>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</si>
  <si>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572213</t>
  </si>
  <si>
    <t>SPOJOVACÍ POSTŘIK Z EMULZE DO 0,5KG/M2
0,3KG/M2</t>
  </si>
  <si>
    <t>živič. kce:3875,0m2=3 875,000 [A]
napojení na stáv.vozovku:28,0m2=28,000 [B]
Celkem: A+B=3 903,000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</si>
  <si>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</si>
  <si>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574A04</t>
  </si>
  <si>
    <t>ASFALTOVÝ BETON PRO OBRUSNÉ VRSTVY ACO 11+, 11S
ACO 11+</t>
  </si>
  <si>
    <t>živič. kce:3875,0m2*0,04=155,000 [A]
napojení na stáv.vozovku:28,0m2*0,04=1,120 [B]
Celkem: A+B=156,120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</si>
  <si>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</si>
  <si>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</si>
  <si>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
ACP 16+</t>
  </si>
  <si>
    <t>živič. kce:3875,0m2*0,06=232,500 [A]
napojení na stáv.vozovku:14,0m2*0,06=0,840 [B]
Celkem: A+B=233,340 [C]</t>
  </si>
  <si>
    <t>582611</t>
  </si>
  <si>
    <t>KRYTY Z BETON DLAŽDIC SE ZÁMKEM ŠEDÝCH TL 60MM DO LOŽE Z KAM</t>
  </si>
  <si>
    <t>kce tl.250mm:1235,0m2-42,0m2=1 193,000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</si>
  <si>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</si>
  <si>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</si>
  <si>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>KRYTY Z BETON DLAŽDIC SE ZÁMKEM ŠEDÝCH TL 80MM DO LOŽE Z KAM</t>
  </si>
  <si>
    <t>kce tl.390mm:195,0m2-53,0m2=142,000 [A]</t>
  </si>
  <si>
    <t>58261A</t>
  </si>
  <si>
    <t>KRYTY Z BETON DLAŽDIC SE ZÁMKEM BAREV RELIÉF TL 60MM DO LOŽE Z KAM</t>
  </si>
  <si>
    <t>kce tl.250mm:42,0m2=42,000 [A]</t>
  </si>
  <si>
    <t>58261B</t>
  </si>
  <si>
    <t>KRYTY Z BETON DLAŽDIC SE ZÁMKEM BAREV RELIÉF TL 80MM DO LOŽE Z KAM</t>
  </si>
  <si>
    <t>kce tl.390mm:53,0m2=53,000 [A]</t>
  </si>
  <si>
    <t>Přidružená stavební výroba</t>
  </si>
  <si>
    <t>711117.a</t>
  </si>
  <si>
    <t>IZOLACE BĚŽNÝCH KONSTRUKCÍ PROTI ZEMNÍ VLHKOSTI Z NOPOVÉ FÓLIE
VČETNĚ UKONČENÍ SYSTÉMOVOU LIŠTOU</t>
  </si>
  <si>
    <t>100,00*1,00=100,000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</si>
  <si>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</si>
  <si>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Potrubí</t>
  </si>
  <si>
    <t>87433</t>
  </si>
  <si>
    <t>POTRUBÍ Z TRUB PLASTOVÝCH ODPADNÍCH DN DO 150MM</t>
  </si>
  <si>
    <t>přípojky UV:60,0m=60,000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</si>
  <si>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</si>
  <si>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</si>
  <si>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</si>
  <si>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 xml:space="preserve">KUS       </t>
  </si>
  <si>
    <t>21ks=21,000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</si>
  <si>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</si>
  <si>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</si>
  <si>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</si>
  <si>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20ks=20,000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</si>
  <si>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</si>
  <si>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</si>
  <si>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</si>
  <si>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30ks=30,000 [A]</t>
  </si>
  <si>
    <t>899632</t>
  </si>
  <si>
    <t>ZKOUŠKA VODOTĚSNOSTI POTRUBÍ DN DO 150MM</t>
  </si>
  <si>
    <t>přípojky DN150:60,0m=60,000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</si>
  <si>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</si>
  <si>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</si>
  <si>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</si>
  <si>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</si>
  <si>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914122</t>
  </si>
  <si>
    <t>DOPRAVNÍ ZNAČKY ZÁKLADNÍ VELIKOSTI OCELOVÉ FÓLIE TŘ 1 - MONTÁŽ S PŘEMÍSTĚNÍM</t>
  </si>
  <si>
    <t>dle pol.č.914123:6ks=6,000 [A]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</si>
  <si>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</si>
  <si>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</si>
  <si>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</t>
  </si>
  <si>
    <t>pro zpětné použití:5ks+1ks=6,000 [A]</t>
  </si>
  <si>
    <t>Položka zahrnuje odstranění, demontáž a odklizení materiálu s odvozem na předepsané místo</t>
  </si>
  <si>
    <t>914911</t>
  </si>
  <si>
    <t>SLOUPKY A STOJKY DOPRAVNÍCH ZNAČEK Z OCEL TRUBEK SE ZABETONOVÁNÍM - DODÁVKA A MONTÁŽ</t>
  </si>
  <si>
    <t>1ks=1,000 [A]</t>
  </si>
  <si>
    <t>položka zahrnuje:
- sloupky a upevňovací zařízení včetně jejich osazení (betonová patka, zemní práce)</t>
  </si>
  <si>
    <t>914922</t>
  </si>
  <si>
    <t>SLOUPKY A STOJKY DZ Z OCEL TRUBEK DO PATKY MONTÁŽ S PŘESUNEM</t>
  </si>
  <si>
    <t>dle pol.č.914923.a:5ks=5,000 [A]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</si>
  <si>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</si>
  <si>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914923.a</t>
  </si>
  <si>
    <t>SLOUPKY A STOJKY DZ Z OCEL TRUBEK DO PATKY DEMONTÁŽ
PRO ZPĚTNÉ POUŽITÍ</t>
  </si>
  <si>
    <t>5ks=5,000 [A]</t>
  </si>
  <si>
    <t>914923.b</t>
  </si>
  <si>
    <t>SLOUPKY A STOJKY DZ Z OCEL TRUBEK DO PATKY DEMONTÁŽ
S ODVOZEM NA MÍSTO URČENÉ INVESTOREM</t>
  </si>
  <si>
    <t>915211</t>
  </si>
  <si>
    <t>VODOROVNÉ DOPRAVNÍ ZNAČENÍ PLASTEM HLADKÉ - DODÁVKA A POKLÁDKA</t>
  </si>
  <si>
    <t>vodící drážka pro přecházení:16,50*6*0,03=2,970 [A]</t>
  </si>
  <si>
    <t>položka zahrnuje:
- dodání a pokládku nátěrového materiálu (měří se pouze natíraná plocha)
- předznačení a reflexní úpravu</t>
  </si>
  <si>
    <t>místo pro přecházení V7b: 65*0.25=16,250 [A]</t>
  </si>
  <si>
    <t>917211</t>
  </si>
  <si>
    <t>ZÁHONOVÉ OBRUBY Z BETONOVÝCH OBRUBNÍKŮ ŠÍŘ 50MM</t>
  </si>
  <si>
    <t>220,0m=220,000 [A]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</si>
  <si>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</si>
  <si>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</si>
  <si>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</t>
  </si>
  <si>
    <t>17,0m=17,000 [A]</t>
  </si>
  <si>
    <t>91723</t>
  </si>
  <si>
    <t>OBRUBY Z BETON KRAJNÍKŮ
ŠÍŘ.100MM</t>
  </si>
  <si>
    <t>150,0m=150,000 [A]</t>
  </si>
  <si>
    <t>Položka zahrnuje:
dodání a pokládku betonových krajníků o rozměrech předepsaných zadávací dokumentací
betonové lože i boční betonovou opěrku.</t>
  </si>
  <si>
    <t>917427</t>
  </si>
  <si>
    <t>CHODNÍKOVÉ OBRUBY Z KAMENNÝCH OBRUBNÍKŮ ŠÍŘ 300MM</t>
  </si>
  <si>
    <t>nové obruby:292,0m=292,000 [A]</t>
  </si>
  <si>
    <t>Položka zahrnuje:
dodání a pokládku kamenných obrubníků o rozměrech předepsaných zadávací dokumentací
betonové lože i boční betonovou opěrku.</t>
  </si>
  <si>
    <t>91782</t>
  </si>
  <si>
    <t>VÝŠKOVÁ ÚPRAVA OBRUBNÍKŮ KAMENNÝCH
ŠÍŘ. 300MM</t>
  </si>
  <si>
    <t>z pol.č.11353:770,0m=770,000 [A]</t>
  </si>
  <si>
    <t>Položka výšková úprava obrub zahrnuje jejich vytrhání, očištění, manipulaci, nové betonové lože a osazení. Případné nutné doplnění novými obrubami se uvede v položkách 9172 až 9177.</t>
  </si>
  <si>
    <t>919111</t>
  </si>
  <si>
    <t>ŘEZÁNÍ ASFALTOVÉHO KRYTU VOZOVEK TL DO 50MM</t>
  </si>
  <si>
    <t>55,0m=55,000 [A]</t>
  </si>
  <si>
    <t>položka zahrnuje řezání vozovkové vrstvy v předepsané tloušťce, včetně spotřeby vody</t>
  </si>
  <si>
    <t>96687</t>
  </si>
  <si>
    <t>VYBOURÁNÍ ULIČNÍCH VPUSTÍ KOMPLETNÍCH</t>
  </si>
  <si>
    <t>15ks=15,000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</si>
  <si>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</si>
  <si>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969233</t>
  </si>
  <si>
    <t>VYBOURÁNÍ POTRUBÍ DN DO 150MM KANALIZAČ</t>
  </si>
  <si>
    <t>stávající přípojky UV:70,0m=70,000 [A]</t>
  </si>
  <si>
    <t>SO 102</t>
  </si>
  <si>
    <t>OPRAVA UL. VOLGOGRADSKÉ - ČÁST 2. ÚSEK KUBELÍKOVA - ČERCHOVSKÁ</t>
  </si>
  <si>
    <t>102</t>
  </si>
  <si>
    <t>POPLATKY ZA SKLÁDKU</t>
  </si>
  <si>
    <t>z pol.č.11343:14,0m3*2,2t/m3=30,800 [A]
z pol.č.96687:21ks*0,3t/ks=6,300 [B]
Celkem: A+B=37,100 [C]</t>
  </si>
  <si>
    <t>014201</t>
  </si>
  <si>
    <t>POPLATKY ZA ZEMNÍK - ZEMINA</t>
  </si>
  <si>
    <t>dle pol.č.12573.b:8,75m3=8,750 [A]</t>
  </si>
  <si>
    <t>zahrnuje veškeré poplatky majiteli zemníku související s nákupem zeminy (nikoliv s otvírkou zemníku)</t>
  </si>
  <si>
    <t>dle pol.č. 17120: 83,0m3=83,000 [A]
odpočet zpětného použití z pol.č. 17411: -60,9m3=-60,900 [B]
Celkem: A+B=22,100 [C]</t>
  </si>
  <si>
    <t>014211</t>
  </si>
  <si>
    <t>POPLATKY ZA ZEMNÍK - ORNICE</t>
  </si>
  <si>
    <t>dle pol.č.12573.a:5,25m3=5,250 [A]</t>
  </si>
  <si>
    <t>11201</t>
  </si>
  <si>
    <t>KÁCENÍ STROMŮ D KMENE DO 0,5M S ODSTRANĚNÍM PAŘEZŮ</t>
  </si>
  <si>
    <t>3ks=3,000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</si>
  <si>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</si>
  <si>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11204</t>
  </si>
  <si>
    <t>KÁCENÍ STROMŮ D KMENE DO 0,3M S ODSTRANĚNÍM PAŘEZŮ</t>
  </si>
  <si>
    <t>11ks=11,000 [A]</t>
  </si>
  <si>
    <t>35,0m2*0,40=14,000 [A]</t>
  </si>
  <si>
    <t>12573.a</t>
  </si>
  <si>
    <t>VYKOPÁVKY ZE ZEMNÍKŮ A SKLÁDEK TŘ. I
ORNICE</t>
  </si>
  <si>
    <t>natěžení a dovoz ornice dle pol.č.18230:5,25m3=5,250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</si>
  <si>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</si>
  <si>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12573.b</t>
  </si>
  <si>
    <t>VYKOPÁVKY ZE ZEMNÍKŮ A SKLÁDEK TŘ. I
ZEMINA</t>
  </si>
  <si>
    <t>natěžení a dovoz dle pol.č.17421:8,75m3=8,750 [A]</t>
  </si>
  <si>
    <t>12911</t>
  </si>
  <si>
    <t>ČIŠTĚNÍ VOZOVEK OD NÁNOSU</t>
  </si>
  <si>
    <t>povrchová úprava:1695,0m2=1 695,000 [A]</t>
  </si>
  <si>
    <t>- vodorovná a svislá doprava, přemístění, přeložení, manipulace s výkopkem a uložení na skládku (bez poplatku)</t>
  </si>
  <si>
    <t>132738</t>
  </si>
  <si>
    <t>HLOUBENÍ RÝH ŠÍŘ DO 2M PAŽ I NEPAŽ TŘ. I, ODVOZ DO 20KM</t>
  </si>
  <si>
    <t>UV + přípojky: 
42,0*1.0*2,0=84,000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</si>
  <si>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</si>
  <si>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</si>
  <si>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</si>
  <si>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výkopku z pol.č. 132738: 83,0m3=83,000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</si>
  <si>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</si>
  <si>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</si>
  <si>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</si>
  <si>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přípojky: 
42,0*1.0*(2,0-0,55)=60,900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</si>
  <si>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</si>
  <si>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17421</t>
  </si>
  <si>
    <t>ZÁSYP JAM A RÝH ZEMINOU BEZ ZHUTNĚNÍ</t>
  </si>
  <si>
    <t>35,0m2*0,25=8,750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</si>
  <si>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</si>
  <si>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plná kce:2295,0m2=2 295,000 [A]</t>
  </si>
  <si>
    <t>18230</t>
  </si>
  <si>
    <t>ROZPROSTŘENÍ ORNICE V ROVINĚ</t>
  </si>
  <si>
    <t>35,0m2*0,15=5,250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</si>
  <si>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</si>
  <si>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</si>
  <si>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</si>
  <si>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 pol.č.18230:35,0m2=35,000 [A]</t>
  </si>
  <si>
    <t>Zahrnuje dodání předepsané travní směsi, její výsev na ornici, zalévání, první pokosení, to vše bez ohledu na sklon terénu</t>
  </si>
  <si>
    <t>18461</t>
  </si>
  <si>
    <t>MULČOVÁNÍ</t>
  </si>
  <si>
    <t>stromy:14ks*1m2=14,000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</si>
  <si>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</si>
  <si>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184B22</t>
  </si>
  <si>
    <t>VYSAZOVÁNÍ STROMŮ LISTNATÝCH V KONTEJNERU OBVOD KMENE DO 10CM, VÝŠ DO 1,7M</t>
  </si>
  <si>
    <t>náhradní výsadba:14ks=14,000 [A]
Pozn.:poloha dle určení zástupce investora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</si>
  <si>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</si>
  <si>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</si>
  <si>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</si>
  <si>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stromy:14ks*3*20 l/ks/1000=0,840 [A]</t>
  </si>
  <si>
    <t>položka zahrnuje veškerý materiál, výrobky a polotovary, včetně mimostaveništní a vnitrostaveništní dopravy (rovněž přesuny), včetně naložení a složení, případně s uložením</t>
  </si>
  <si>
    <t>PODKLADNÍ A VÝPLŇOVÉ VRSTVY Z KAMENIVA TĚŽENÉHO
štěrkopísek 0-8 mm - lože + obsyp</t>
  </si>
  <si>
    <t>přípojky: 
42,0*1.0*0,55-(42,0*0,0177)=22,357 [A]</t>
  </si>
  <si>
    <t>Položka zahrnuje veškerý materiál, výrobky a polotovary, včetně mimostaveništní a vnitrostaveništní dopravy (rovněž přesuny), včetně naložení a složení, případně s uložením.</t>
  </si>
  <si>
    <t>561401</t>
  </si>
  <si>
    <t>KAMENIVO ZPEVNĚNÉ CEMENTEM TŘ. I</t>
  </si>
  <si>
    <t>plná kce:2295,0m2*0,12=275,400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</si>
  <si>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</si>
  <si>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plná kce:2295,0m2*0,20=459,000 [A]</t>
  </si>
  <si>
    <t>56960</t>
  </si>
  <si>
    <t>ZPEVNĚNÍ KRAJNIC Z RECYKLOVANÉHO MATERIÁLU</t>
  </si>
  <si>
    <t>640,00*0,75*0,15=72,000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</si>
  <si>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</si>
  <si>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povrchová úprava:1695,0m2*2=3 390,000 [A]
plná kce:2295,0m2*2=4 590,000 [B]
Celkem: A+B=7 980,000 [C]</t>
  </si>
  <si>
    <t>57475</t>
  </si>
  <si>
    <t>VOZOVKOVÉ VÝZTUŽNÉ VRSTVY Z GEOMŘÍŽOVINY</t>
  </si>
  <si>
    <t>1025,00*1,00=1 025,000 [A]</t>
  </si>
  <si>
    <t>- dodání geomříže v požadované kvalitě a v množství včetně přesahů (přesahy započteny v jednotkové ceně)
- očištění podkladu
- pokládka geomříže dle předepsaného technologického předpisu</t>
  </si>
  <si>
    <t>povrchová úprava:1695,0m2*0,04=67,800 [A]
plná kce:2295,0m2*0,04=91,800 [B]
Celkem: A+B=159,600 [C]</t>
  </si>
  <si>
    <t>povrchová úprava:1695,0m2*0,07=118,650 [A]
plná kce:2295,0m2*0,06=137,700 [B]
Celkem: A+B=256,350 [C]</t>
  </si>
  <si>
    <t>58920</t>
  </si>
  <si>
    <t>VÝPLŇ SPAR MODIFIKOVANÝM ASFALTEM</t>
  </si>
  <si>
    <t>dle pol.č.919111:5,0m=5,000 [A]</t>
  </si>
  <si>
    <t>položka zahrnuje:
- dodávku předepsaného materiálu
- vyčištění a výplň spar tímto materiálem</t>
  </si>
  <si>
    <t>POTRUBÍ Z TRUB PLASTOVÝCH ODPADNÍCH DN DO 150MM
napojení UV na stávající přípojky</t>
  </si>
  <si>
    <t>21*2,0=42,000 [A]</t>
  </si>
  <si>
    <t>17ks=17,000 [A]</t>
  </si>
  <si>
    <t>89922</t>
  </si>
  <si>
    <t>VÝŠKOVÁ ÚPRAVA MŘÍŽÍ</t>
  </si>
  <si>
    <t>plyn:32ks=32,000 [A]
voda:50ks=50,000 [B]
Celkem: A+B=82,000 [C]</t>
  </si>
  <si>
    <t>914121</t>
  </si>
  <si>
    <t>DOPRAVNÍ ZNAČKY ZÁKLADNÍ VELIKOSTI OCELOVÉ FÓLIE TŘ 1 - DODÁVKA A MONTÁŽ</t>
  </si>
  <si>
    <t>položka zahrnuje:
- dodávku a montáž značek v požadovaném provedení</t>
  </si>
  <si>
    <t>914921</t>
  </si>
  <si>
    <t>SLOUPKY A STOJKY DOPRAVNÍCH ZNAČEK Z OCEL TRUBEK DO PATKY - DODÁVKA A MONTÁŽ</t>
  </si>
  <si>
    <t>914923</t>
  </si>
  <si>
    <t>SLOUPKY A STOJKY DZ Z OCEL TRUBEK DO PATKY DEMONTÁŽ</t>
  </si>
  <si>
    <t>V4:(36,00+25,00)*0,125=7,625 [A]
V5:6,75*0,50=3,375 [B]
V1a:83,00*0,125=10,375 [C]
V2a:125,00*1/3*0,125=5,208 [D]
V10d:108,00*1/2*0,25=13,500 [E]
V13a:80,0m2=80,000 [F]
žlutá barva V12a:55,00*0,125=6,875 [G]
V2b:10,00*1/2*0,125=0,625 [H]
Celkem: A+B+C+D+E+F+G+H=127,583 [I]</t>
  </si>
  <si>
    <t>916633</t>
  </si>
  <si>
    <t>VODÍCÍ STĚNY Z DÍLCŮ Z PLASTŮ - DEMONTÁŽ
ODVOZ DO 20KM</t>
  </si>
  <si>
    <t>52,0m=52,000 [A]</t>
  </si>
  <si>
    <t>Položka zahrnuje odstranění, demontáž a odklizení zařízení s odvozem na předepsané místo</t>
  </si>
  <si>
    <t>SILNIČNÍ A CHODNÍKOVÉ OBRUBY Z BETONOVÝCH OBRUBNÍKŮ ŠÍŘ 150MM
150x250MM</t>
  </si>
  <si>
    <t>18,0m=18,000 [A]</t>
  </si>
  <si>
    <t>VÝŠKOVÁ ÚPRAVA OBRUBNÍKŮ KAMENNÝCH</t>
  </si>
  <si>
    <t>25,0m=25,000 [A]</t>
  </si>
  <si>
    <t>16,0m=16,000 [A]</t>
  </si>
  <si>
    <t>VYBOURÁNÍ ULIČNÍCH VPUSTÍ KOMPLETNÍCH
ODVOZ DO 20KM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</si>
</sst>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'000'!H67</f>
      </c>
      <c r="D11" s="13">
        <f>'000'!P67</f>
      </c>
      <c r="E11" s="13">
        <f>C11+D11</f>
      </c>
    </row>
    <row r="12" spans="1:5" ht="12.75" customHeight="1">
      <c r="A12" s="7" t="s">
        <v>91</v>
      </c>
      <c r="B12" s="7" t="s">
        <v>90</v>
      </c>
      <c r="C12" s="13">
        <f>'101'!H173</f>
      </c>
      <c r="D12" s="13">
        <f>'101'!P173</f>
      </c>
      <c r="E12" s="13">
        <f>C12+D12</f>
      </c>
    </row>
    <row r="13" spans="1:5" ht="12.75" customHeight="1">
      <c r="A13" s="7" t="s">
        <v>259</v>
      </c>
      <c r="B13" s="7" t="s">
        <v>258</v>
      </c>
      <c r="C13" s="13">
        <f>'102'!H170</f>
      </c>
      <c r="D13" s="13">
        <f>'102'!P170</f>
      </c>
      <c r="E13" s="13">
        <f>C13+D13</f>
      </c>
    </row>
  </sheetData>
  <sheetProtection formatColumns="0"/>
  <hyperlinks>
    <hyperlink ref="A11" location="#'000'!A1" tooltip="Odkaz na stranku objektu [000]" display="000"/>
    <hyperlink ref="A12" location="#'101'!A1" tooltip="Odkaz na stranku objektu [101]" display="101"/>
    <hyperlink ref="A13" location="#'102'!A1" tooltip="Odkaz na stranku objektu [102]" display="102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ht="114.75">
      <c r="D14" s="15" t="s">
        <v>48</v>
      </c>
    </row>
    <row r="15" spans="1:16" ht="12.75">
      <c r="A15" s="7">
        <v>2</v>
      </c>
      <c r="B15" s="7" t="s">
        <v>49</v>
      </c>
      <c r="C15" s="7" t="s">
        <v>44</v>
      </c>
      <c r="D15" s="7" t="s">
        <v>50</v>
      </c>
      <c r="E15" s="7" t="s">
        <v>46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ht="25.5">
      <c r="D16" s="15" t="s">
        <v>47</v>
      </c>
    </row>
    <row r="17" ht="114.75">
      <c r="D17" s="15" t="s">
        <v>48</v>
      </c>
    </row>
    <row r="18" spans="1:16" ht="12.75">
      <c r="A18" s="7">
        <v>3</v>
      </c>
      <c r="B18" s="7" t="s">
        <v>51</v>
      </c>
      <c r="C18" s="7" t="s">
        <v>44</v>
      </c>
      <c r="D18" s="7" t="s">
        <v>52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ht="114.75">
      <c r="D20" s="15" t="s">
        <v>48</v>
      </c>
    </row>
    <row r="21" spans="1:16" ht="12.75">
      <c r="A21" s="7">
        <v>4</v>
      </c>
      <c r="B21" s="7" t="s">
        <v>53</v>
      </c>
      <c r="C21" s="7" t="s">
        <v>44</v>
      </c>
      <c r="D21" s="7" t="s">
        <v>54</v>
      </c>
      <c r="E21" s="7" t="s">
        <v>46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ht="25.5">
      <c r="D22" s="15" t="s">
        <v>47</v>
      </c>
    </row>
    <row r="23" ht="114.75">
      <c r="D23" s="15" t="s">
        <v>48</v>
      </c>
    </row>
    <row r="24" spans="1:16" ht="12.75">
      <c r="A24" s="7">
        <v>5</v>
      </c>
      <c r="B24" s="7" t="s">
        <v>55</v>
      </c>
      <c r="C24" s="7" t="s">
        <v>56</v>
      </c>
      <c r="D24" s="7" t="s">
        <v>57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47</v>
      </c>
    </row>
    <row r="26" ht="267.75">
      <c r="D26" s="15" t="s">
        <v>58</v>
      </c>
    </row>
    <row r="27" spans="1:16" ht="12.75">
      <c r="A27" s="7">
        <v>6</v>
      </c>
      <c r="B27" s="7" t="s">
        <v>55</v>
      </c>
      <c r="C27" s="7" t="s">
        <v>59</v>
      </c>
      <c r="D27" s="7" t="s">
        <v>60</v>
      </c>
      <c r="E27" s="7" t="s">
        <v>46</v>
      </c>
      <c r="F27" s="10">
        <v>1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47</v>
      </c>
    </row>
    <row r="29" ht="267.75">
      <c r="D29" s="15" t="s">
        <v>58</v>
      </c>
    </row>
    <row r="30" spans="1:16" ht="12.75">
      <c r="A30" s="7">
        <v>7</v>
      </c>
      <c r="B30" s="7" t="s">
        <v>61</v>
      </c>
      <c r="C30" s="7" t="s">
        <v>44</v>
      </c>
      <c r="D30" s="7" t="s">
        <v>62</v>
      </c>
      <c r="E30" s="7" t="s">
        <v>46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47</v>
      </c>
    </row>
    <row r="32" ht="114.75">
      <c r="D32" s="15" t="s">
        <v>63</v>
      </c>
    </row>
    <row r="33" spans="1:16" ht="12.75">
      <c r="A33" s="7">
        <v>8</v>
      </c>
      <c r="B33" s="7" t="s">
        <v>64</v>
      </c>
      <c r="C33" s="7" t="s">
        <v>44</v>
      </c>
      <c r="D33" s="7" t="s">
        <v>65</v>
      </c>
      <c r="E33" s="7" t="s">
        <v>46</v>
      </c>
      <c r="F33" s="10">
        <v>1</v>
      </c>
      <c r="G33" s="14"/>
      <c r="H33" s="13">
        <f>ROUND((G33*F33),2)</f>
      </c>
      <c r="O33">
        <f>rekapitulace!H8</f>
      </c>
      <c r="P33">
        <f>O33/100*H33</f>
      </c>
    </row>
    <row r="34" ht="114.75">
      <c r="D34" s="15" t="s">
        <v>63</v>
      </c>
    </row>
    <row r="35" spans="1:16" ht="12.75">
      <c r="A35" s="7">
        <v>9</v>
      </c>
      <c r="B35" s="7" t="s">
        <v>66</v>
      </c>
      <c r="C35" s="7" t="s">
        <v>44</v>
      </c>
      <c r="D35" s="7" t="s">
        <v>67</v>
      </c>
      <c r="E35" s="7" t="s">
        <v>46</v>
      </c>
      <c r="F35" s="10">
        <v>1</v>
      </c>
      <c r="G35" s="14"/>
      <c r="H35" s="13">
        <f>ROUND((G35*F35),2)</f>
      </c>
      <c r="O35">
        <f>rekapitulace!H8</f>
      </c>
      <c r="P35">
        <f>O35/100*H35</f>
      </c>
    </row>
    <row r="36" ht="25.5">
      <c r="D36" s="15" t="s">
        <v>47</v>
      </c>
    </row>
    <row r="37" ht="114.75">
      <c r="D37" s="15" t="s">
        <v>63</v>
      </c>
    </row>
    <row r="38" spans="1:16" ht="12.75">
      <c r="A38" s="7">
        <v>10</v>
      </c>
      <c r="B38" s="7" t="s">
        <v>68</v>
      </c>
      <c r="C38" s="7" t="s">
        <v>44</v>
      </c>
      <c r="D38" s="7" t="s">
        <v>69</v>
      </c>
      <c r="E38" s="7" t="s">
        <v>46</v>
      </c>
      <c r="F38" s="10">
        <v>1</v>
      </c>
      <c r="G38" s="14"/>
      <c r="H38" s="13">
        <f>ROUND((G38*F38),2)</f>
      </c>
      <c r="O38">
        <f>rekapitulace!H8</f>
      </c>
      <c r="P38">
        <f>O38/100*H38</f>
      </c>
    </row>
    <row r="39" ht="25.5">
      <c r="D39" s="15" t="s">
        <v>47</v>
      </c>
    </row>
    <row r="40" ht="216.75">
      <c r="D40" s="15" t="s">
        <v>70</v>
      </c>
    </row>
    <row r="41" spans="1:16" ht="12.75">
      <c r="A41" s="7">
        <v>11</v>
      </c>
      <c r="B41" s="7" t="s">
        <v>71</v>
      </c>
      <c r="C41" s="7" t="s">
        <v>56</v>
      </c>
      <c r="D41" s="7" t="s">
        <v>72</v>
      </c>
      <c r="E41" s="7" t="s">
        <v>46</v>
      </c>
      <c r="F41" s="10">
        <v>1</v>
      </c>
      <c r="G41" s="14"/>
      <c r="H41" s="13">
        <f>ROUND((G41*F41),2)</f>
      </c>
      <c r="O41">
        <f>rekapitulace!H8</f>
      </c>
      <c r="P41">
        <f>O41/100*H41</f>
      </c>
    </row>
    <row r="42" ht="25.5">
      <c r="D42" s="15" t="s">
        <v>47</v>
      </c>
    </row>
    <row r="43" ht="267.75">
      <c r="D43" s="15" t="s">
        <v>58</v>
      </c>
    </row>
    <row r="44" spans="1:16" ht="12.75">
      <c r="A44" s="7">
        <v>12</v>
      </c>
      <c r="B44" s="7" t="s">
        <v>71</v>
      </c>
      <c r="C44" s="7" t="s">
        <v>59</v>
      </c>
      <c r="D44" s="7" t="s">
        <v>73</v>
      </c>
      <c r="E44" s="7" t="s">
        <v>46</v>
      </c>
      <c r="F44" s="10">
        <v>1</v>
      </c>
      <c r="G44" s="14"/>
      <c r="H44" s="13">
        <f>ROUND((G44*F44),2)</f>
      </c>
      <c r="O44">
        <f>rekapitulace!H8</f>
      </c>
      <c r="P44">
        <f>O44/100*H44</f>
      </c>
    </row>
    <row r="45" ht="25.5">
      <c r="D45" s="15" t="s">
        <v>47</v>
      </c>
    </row>
    <row r="46" ht="267.75">
      <c r="D46" s="15" t="s">
        <v>58</v>
      </c>
    </row>
    <row r="47" spans="1:16" ht="12.75">
      <c r="A47" s="7">
        <v>13</v>
      </c>
      <c r="B47" s="7" t="s">
        <v>74</v>
      </c>
      <c r="C47" s="7" t="s">
        <v>44</v>
      </c>
      <c r="D47" s="7" t="s">
        <v>75</v>
      </c>
      <c r="E47" s="7" t="s">
        <v>46</v>
      </c>
      <c r="F47" s="10">
        <v>1</v>
      </c>
      <c r="G47" s="14"/>
      <c r="H47" s="13">
        <f>ROUND((G47*F47),2)</f>
      </c>
      <c r="O47">
        <f>rekapitulace!H8</f>
      </c>
      <c r="P47">
        <f>O47/100*H47</f>
      </c>
    </row>
    <row r="48" ht="25.5">
      <c r="D48" s="15" t="s">
        <v>47</v>
      </c>
    </row>
    <row r="49" ht="267.75">
      <c r="D49" s="15" t="s">
        <v>58</v>
      </c>
    </row>
    <row r="50" spans="1:16" ht="12.75" customHeight="1">
      <c r="A50" s="16"/>
      <c r="B50" s="16"/>
      <c r="C50" s="16" t="s">
        <v>42</v>
      </c>
      <c r="D50" s="16" t="s">
        <v>41</v>
      </c>
      <c r="E50" s="16"/>
      <c r="F50" s="16"/>
      <c r="G50" s="16"/>
      <c r="H50" s="16">
        <f>SUM(H12:H49)</f>
      </c>
      <c r="P50">
        <f>ROUND(SUM(P12:P49),2)</f>
      </c>
    </row>
    <row r="52" spans="1:8" ht="12.75" customHeight="1">
      <c r="A52" s="9"/>
      <c r="B52" s="9"/>
      <c r="C52" s="9" t="s">
        <v>77</v>
      </c>
      <c r="D52" s="9" t="s">
        <v>76</v>
      </c>
      <c r="E52" s="9"/>
      <c r="F52" s="11"/>
      <c r="G52" s="9"/>
      <c r="H52" s="11"/>
    </row>
    <row r="53" spans="1:16" ht="12.75">
      <c r="A53" s="7">
        <v>14</v>
      </c>
      <c r="B53" s="7" t="s">
        <v>78</v>
      </c>
      <c r="C53" s="7" t="s">
        <v>56</v>
      </c>
      <c r="D53" s="7" t="s">
        <v>79</v>
      </c>
      <c r="E53" s="7" t="s">
        <v>46</v>
      </c>
      <c r="F53" s="10">
        <v>1</v>
      </c>
      <c r="G53" s="14"/>
      <c r="H53" s="13">
        <f>ROUND((G53*F53),2)</f>
      </c>
      <c r="O53">
        <f>rekapitulace!H8</f>
      </c>
      <c r="P53">
        <f>O53/100*H53</f>
      </c>
    </row>
    <row r="54" ht="357">
      <c r="D54" s="15" t="s">
        <v>80</v>
      </c>
    </row>
    <row r="55" ht="306">
      <c r="D55" s="15" t="s">
        <v>81</v>
      </c>
    </row>
    <row r="56" spans="1:16" ht="12.75" customHeight="1">
      <c r="A56" s="16"/>
      <c r="B56" s="16"/>
      <c r="C56" s="16" t="s">
        <v>77</v>
      </c>
      <c r="D56" s="16" t="s">
        <v>76</v>
      </c>
      <c r="E56" s="16"/>
      <c r="F56" s="16"/>
      <c r="G56" s="16"/>
      <c r="H56" s="16">
        <f>SUM(H53:H55)</f>
      </c>
      <c r="P56">
        <f>ROUND(SUM(P53:P55),2)</f>
      </c>
    </row>
    <row r="58" spans="1:16" ht="12.75" customHeight="1">
      <c r="A58" s="16"/>
      <c r="B58" s="16"/>
      <c r="C58" s="16"/>
      <c r="D58" s="16" t="s">
        <v>82</v>
      </c>
      <c r="E58" s="16"/>
      <c r="F58" s="16"/>
      <c r="G58" s="16"/>
      <c r="H58" s="16">
        <f>+H50+H56</f>
      </c>
      <c r="P58">
        <f>+P50+P56</f>
      </c>
    </row>
    <row r="60" spans="1:8" ht="12.75" customHeight="1">
      <c r="A60" s="9" t="s">
        <v>83</v>
      </c>
      <c r="B60" s="9"/>
      <c r="C60" s="9"/>
      <c r="D60" s="9"/>
      <c r="E60" s="9"/>
      <c r="F60" s="9"/>
      <c r="G60" s="9"/>
      <c r="H60" s="9"/>
    </row>
    <row r="61" spans="1:8" ht="12.75" customHeight="1">
      <c r="A61" s="9"/>
      <c r="B61" s="9"/>
      <c r="C61" s="9"/>
      <c r="D61" s="9" t="s">
        <v>84</v>
      </c>
      <c r="E61" s="9"/>
      <c r="F61" s="9"/>
      <c r="G61" s="9"/>
      <c r="H61" s="9"/>
    </row>
    <row r="62" spans="1:16" ht="12.75" customHeight="1">
      <c r="A62" s="16"/>
      <c r="B62" s="16"/>
      <c r="C62" s="16"/>
      <c r="D62" s="16" t="s">
        <v>85</v>
      </c>
      <c r="E62" s="16"/>
      <c r="F62" s="16"/>
      <c r="G62" s="16"/>
      <c r="H62" s="16">
        <v>0</v>
      </c>
      <c r="P62">
        <v>0</v>
      </c>
    </row>
    <row r="63" spans="1:8" ht="12.75" customHeight="1">
      <c r="A63" s="16"/>
      <c r="B63" s="16"/>
      <c r="C63" s="16"/>
      <c r="D63" s="16" t="s">
        <v>86</v>
      </c>
      <c r="E63" s="16"/>
      <c r="F63" s="16"/>
      <c r="G63" s="16"/>
      <c r="H63" s="16"/>
    </row>
    <row r="64" spans="1:16" ht="12.75" customHeight="1">
      <c r="A64" s="16"/>
      <c r="B64" s="16"/>
      <c r="C64" s="16"/>
      <c r="D64" s="16" t="s">
        <v>87</v>
      </c>
      <c r="E64" s="16"/>
      <c r="F64" s="16"/>
      <c r="G64" s="16"/>
      <c r="H64" s="16">
        <v>0</v>
      </c>
      <c r="P64">
        <v>0</v>
      </c>
    </row>
    <row r="65" spans="1:16" ht="12.75" customHeight="1">
      <c r="A65" s="16"/>
      <c r="B65" s="16"/>
      <c r="C65" s="16"/>
      <c r="D65" s="16" t="s">
        <v>88</v>
      </c>
      <c r="E65" s="16"/>
      <c r="F65" s="16"/>
      <c r="G65" s="16"/>
      <c r="H65" s="16">
        <f>H62+H64</f>
      </c>
      <c r="P65">
        <f>P62+P64</f>
      </c>
    </row>
    <row r="67" spans="1:16" ht="12.75" customHeight="1">
      <c r="A67" s="16"/>
      <c r="B67" s="16"/>
      <c r="C67" s="16"/>
      <c r="D67" s="16" t="s">
        <v>88</v>
      </c>
      <c r="E67" s="16"/>
      <c r="F67" s="16"/>
      <c r="G67" s="16"/>
      <c r="H67" s="16">
        <f>H58+H65</f>
      </c>
      <c r="P67">
        <f>P58+P65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89</v>
      </c>
      <c r="D5" s="5" t="s">
        <v>90</v>
      </c>
      <c r="E5" s="5"/>
    </row>
    <row r="6" spans="1:5" ht="12.75" customHeight="1">
      <c r="A6" t="s">
        <v>17</v>
      </c>
      <c r="C6" s="5" t="s">
        <v>91</v>
      </c>
      <c r="D6" s="5" t="s">
        <v>90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92</v>
      </c>
      <c r="C12" s="7" t="s">
        <v>44</v>
      </c>
      <c r="D12" s="7" t="s">
        <v>93</v>
      </c>
      <c r="E12" s="7" t="s">
        <v>94</v>
      </c>
      <c r="F12" s="10">
        <v>4016.42</v>
      </c>
      <c r="G12" s="14"/>
      <c r="H12" s="13">
        <f>ROUND((G12*F12),2)</f>
      </c>
      <c r="O12">
        <f>rekapitulace!H8</f>
      </c>
      <c r="P12">
        <f>O12/100*H12</f>
      </c>
    </row>
    <row r="13" ht="409.5">
      <c r="D13" s="15" t="s">
        <v>95</v>
      </c>
    </row>
    <row r="14" ht="153">
      <c r="D14" s="15" t="s">
        <v>96</v>
      </c>
    </row>
    <row r="15" spans="1:16" ht="12.75" customHeight="1">
      <c r="A15" s="16"/>
      <c r="B15" s="16"/>
      <c r="C15" s="16" t="s">
        <v>42</v>
      </c>
      <c r="D15" s="16" t="s">
        <v>41</v>
      </c>
      <c r="E15" s="16"/>
      <c r="F15" s="16"/>
      <c r="G15" s="16"/>
      <c r="H15" s="16">
        <f>SUM(H12:H14)</f>
      </c>
      <c r="P15">
        <f>ROUND(SUM(P12:P14),2)</f>
      </c>
    </row>
    <row r="17" spans="1:8" ht="12.75" customHeight="1">
      <c r="A17" s="9"/>
      <c r="B17" s="9"/>
      <c r="C17" s="9" t="s">
        <v>24</v>
      </c>
      <c r="D17" s="9" t="s">
        <v>97</v>
      </c>
      <c r="E17" s="9"/>
      <c r="F17" s="11"/>
      <c r="G17" s="9"/>
      <c r="H17" s="11"/>
    </row>
    <row r="18" spans="1:16" ht="12.75">
      <c r="A18" s="7">
        <v>2</v>
      </c>
      <c r="B18" s="7" t="s">
        <v>98</v>
      </c>
      <c r="C18" s="7" t="s">
        <v>44</v>
      </c>
      <c r="D18" s="7" t="s">
        <v>99</v>
      </c>
      <c r="E18" s="7" t="s">
        <v>100</v>
      </c>
      <c r="F18" s="10">
        <v>1662.6</v>
      </c>
      <c r="G18" s="14"/>
      <c r="H18" s="13">
        <f>ROUND((G18*F18),2)</f>
      </c>
      <c r="O18">
        <f>rekapitulace!H8</f>
      </c>
      <c r="P18">
        <f>O18/100*H18</f>
      </c>
    </row>
    <row r="19" ht="216.75">
      <c r="D19" s="15" t="s">
        <v>101</v>
      </c>
    </row>
    <row r="20" ht="409.5">
      <c r="D20" s="15" t="s">
        <v>102</v>
      </c>
    </row>
    <row r="21" spans="1:16" ht="12.75">
      <c r="A21" s="7">
        <v>3</v>
      </c>
      <c r="B21" s="7" t="s">
        <v>103</v>
      </c>
      <c r="C21" s="7" t="s">
        <v>44</v>
      </c>
      <c r="D21" s="7" t="s">
        <v>104</v>
      </c>
      <c r="E21" s="7" t="s">
        <v>100</v>
      </c>
      <c r="F21" s="10">
        <v>21.06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105</v>
      </c>
    </row>
    <row r="23" ht="409.5">
      <c r="D23" s="15" t="s">
        <v>102</v>
      </c>
    </row>
    <row r="24" spans="1:16" ht="12.75">
      <c r="A24" s="7">
        <v>4</v>
      </c>
      <c r="B24" s="7" t="s">
        <v>106</v>
      </c>
      <c r="C24" s="7" t="s">
        <v>44</v>
      </c>
      <c r="D24" s="7" t="s">
        <v>107</v>
      </c>
      <c r="E24" s="7" t="s">
        <v>100</v>
      </c>
      <c r="F24" s="10">
        <v>170.91</v>
      </c>
      <c r="G24" s="14"/>
      <c r="H24" s="13">
        <f>ROUND((G24*F24),2)</f>
      </c>
      <c r="O24">
        <f>rekapitulace!H8</f>
      </c>
      <c r="P24">
        <f>O24/100*H24</f>
      </c>
    </row>
    <row r="25" ht="140.25">
      <c r="D25" s="15" t="s">
        <v>108</v>
      </c>
    </row>
    <row r="26" ht="409.5">
      <c r="D26" s="15" t="s">
        <v>102</v>
      </c>
    </row>
    <row r="27" spans="1:16" ht="12.75">
      <c r="A27" s="7">
        <v>5</v>
      </c>
      <c r="B27" s="7" t="s">
        <v>109</v>
      </c>
      <c r="C27" s="7" t="s">
        <v>44</v>
      </c>
      <c r="D27" s="7" t="s">
        <v>110</v>
      </c>
      <c r="E27" s="7" t="s">
        <v>111</v>
      </c>
      <c r="F27" s="10">
        <v>110</v>
      </c>
      <c r="G27" s="14"/>
      <c r="H27" s="13">
        <f>ROUND((G27*F27),2)</f>
      </c>
      <c r="O27">
        <f>rekapitulace!H8</f>
      </c>
      <c r="P27">
        <f>O27/100*H27</f>
      </c>
    </row>
    <row r="28" ht="38.25">
      <c r="D28" s="15" t="s">
        <v>112</v>
      </c>
    </row>
    <row r="29" ht="409.5">
      <c r="D29" s="15" t="s">
        <v>102</v>
      </c>
    </row>
    <row r="30" spans="1:16" ht="12.75">
      <c r="A30" s="7">
        <v>6</v>
      </c>
      <c r="B30" s="7" t="s">
        <v>113</v>
      </c>
      <c r="C30" s="7" t="s">
        <v>44</v>
      </c>
      <c r="D30" s="7" t="s">
        <v>114</v>
      </c>
      <c r="E30" s="7" t="s">
        <v>111</v>
      </c>
      <c r="F30" s="10">
        <v>195</v>
      </c>
      <c r="G30" s="14"/>
      <c r="H30" s="13">
        <f>ROUND((G30*F30),2)</f>
      </c>
      <c r="O30">
        <f>rekapitulace!H8</f>
      </c>
      <c r="P30">
        <f>O30/100*H30</f>
      </c>
    </row>
    <row r="31" ht="165.75">
      <c r="D31" s="15" t="s">
        <v>115</v>
      </c>
    </row>
    <row r="32" ht="409.5">
      <c r="D32" s="15" t="s">
        <v>102</v>
      </c>
    </row>
    <row r="33" spans="1:16" ht="12.75">
      <c r="A33" s="7">
        <v>7</v>
      </c>
      <c r="B33" s="7" t="s">
        <v>116</v>
      </c>
      <c r="C33" s="7" t="s">
        <v>44</v>
      </c>
      <c r="D33" s="7" t="s">
        <v>117</v>
      </c>
      <c r="E33" s="7" t="s">
        <v>100</v>
      </c>
      <c r="F33" s="10">
        <v>30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118</v>
      </c>
    </row>
    <row r="35" ht="409.5">
      <c r="D35" s="15" t="s">
        <v>119</v>
      </c>
    </row>
    <row r="36" spans="1:16" ht="12.75">
      <c r="A36" s="7">
        <v>8</v>
      </c>
      <c r="B36" s="7" t="s">
        <v>120</v>
      </c>
      <c r="C36" s="7" t="s">
        <v>44</v>
      </c>
      <c r="D36" s="7" t="s">
        <v>121</v>
      </c>
      <c r="E36" s="7" t="s">
        <v>100</v>
      </c>
      <c r="F36" s="10">
        <v>30</v>
      </c>
      <c r="G36" s="14"/>
      <c r="H36" s="13">
        <f>ROUND((G36*F36),2)</f>
      </c>
      <c r="O36">
        <f>rekapitulace!H8</f>
      </c>
      <c r="P36">
        <f>O36/100*H36</f>
      </c>
    </row>
    <row r="37" ht="63.75">
      <c r="D37" s="15" t="s">
        <v>122</v>
      </c>
    </row>
    <row r="38" ht="409.5">
      <c r="D38" s="15" t="s">
        <v>123</v>
      </c>
    </row>
    <row r="39" spans="1:16" ht="12.75">
      <c r="A39" s="7">
        <v>9</v>
      </c>
      <c r="B39" s="7" t="s">
        <v>124</v>
      </c>
      <c r="C39" s="7" t="s">
        <v>44</v>
      </c>
      <c r="D39" s="7" t="s">
        <v>125</v>
      </c>
      <c r="E39" s="7" t="s">
        <v>100</v>
      </c>
      <c r="F39" s="10">
        <v>20.394</v>
      </c>
      <c r="G39" s="14"/>
      <c r="H39" s="13">
        <f>ROUND((G39*F39),2)</f>
      </c>
      <c r="O39">
        <f>rekapitulace!H8</f>
      </c>
      <c r="P39">
        <f>O39/100*H39</f>
      </c>
    </row>
    <row r="40" ht="76.5">
      <c r="D40" s="15" t="s">
        <v>126</v>
      </c>
    </row>
    <row r="41" ht="409.5">
      <c r="D41" s="15" t="s">
        <v>127</v>
      </c>
    </row>
    <row r="42" spans="1:16" ht="12.75">
      <c r="A42" s="7">
        <v>10</v>
      </c>
      <c r="B42" s="7" t="s">
        <v>128</v>
      </c>
      <c r="C42" s="7" t="s">
        <v>44</v>
      </c>
      <c r="D42" s="7" t="s">
        <v>129</v>
      </c>
      <c r="E42" s="7" t="s">
        <v>130</v>
      </c>
      <c r="F42" s="10">
        <v>5305</v>
      </c>
      <c r="G42" s="14"/>
      <c r="H42" s="13">
        <f>ROUND((G42*F42),2)</f>
      </c>
      <c r="O42">
        <f>rekapitulace!H8</f>
      </c>
      <c r="P42">
        <f>O42/100*H42</f>
      </c>
    </row>
    <row r="43" ht="76.5">
      <c r="D43" s="15" t="s">
        <v>131</v>
      </c>
    </row>
    <row r="44" ht="153">
      <c r="D44" s="15" t="s">
        <v>132</v>
      </c>
    </row>
    <row r="45" spans="1:16" ht="12.75" customHeight="1">
      <c r="A45" s="16"/>
      <c r="B45" s="16"/>
      <c r="C45" s="16" t="s">
        <v>24</v>
      </c>
      <c r="D45" s="16" t="s">
        <v>97</v>
      </c>
      <c r="E45" s="16"/>
      <c r="F45" s="16"/>
      <c r="G45" s="16"/>
      <c r="H45" s="16">
        <f>SUM(H18:H44)</f>
      </c>
      <c r="P45">
        <f>ROUND(SUM(P18:P44),2)</f>
      </c>
    </row>
    <row r="47" spans="1:8" ht="12.75" customHeight="1">
      <c r="A47" s="9"/>
      <c r="B47" s="9"/>
      <c r="C47" s="9" t="s">
        <v>34</v>
      </c>
      <c r="D47" s="9" t="s">
        <v>133</v>
      </c>
      <c r="E47" s="9"/>
      <c r="F47" s="11"/>
      <c r="G47" s="9"/>
      <c r="H47" s="11"/>
    </row>
    <row r="48" spans="1:16" ht="12.75">
      <c r="A48" s="7">
        <v>11</v>
      </c>
      <c r="B48" s="7" t="s">
        <v>134</v>
      </c>
      <c r="C48" s="7" t="s">
        <v>44</v>
      </c>
      <c r="D48" s="7" t="s">
        <v>135</v>
      </c>
      <c r="E48" s="7" t="s">
        <v>111</v>
      </c>
      <c r="F48" s="10">
        <v>960</v>
      </c>
      <c r="G48" s="14"/>
      <c r="H48" s="13">
        <f>ROUND((G48*F48),2)</f>
      </c>
      <c r="O48">
        <f>rekapitulace!H8</f>
      </c>
      <c r="P48">
        <f>O48/100*H48</f>
      </c>
    </row>
    <row r="49" ht="38.25">
      <c r="D49" s="15" t="s">
        <v>136</v>
      </c>
    </row>
    <row r="50" ht="409.5">
      <c r="D50" s="15" t="s">
        <v>137</v>
      </c>
    </row>
    <row r="51" spans="1:16" ht="12.75" customHeight="1">
      <c r="A51" s="16"/>
      <c r="B51" s="16"/>
      <c r="C51" s="16" t="s">
        <v>34</v>
      </c>
      <c r="D51" s="16" t="s">
        <v>133</v>
      </c>
      <c r="E51" s="16"/>
      <c r="F51" s="16"/>
      <c r="G51" s="16"/>
      <c r="H51" s="16">
        <f>SUM(H48:H50)</f>
      </c>
      <c r="P51">
        <f>ROUND(SUM(P48:P50),2)</f>
      </c>
    </row>
    <row r="53" spans="1:8" ht="12.75" customHeight="1">
      <c r="A53" s="9"/>
      <c r="B53" s="9"/>
      <c r="C53" s="9" t="s">
        <v>36</v>
      </c>
      <c r="D53" s="9" t="s">
        <v>138</v>
      </c>
      <c r="E53" s="9"/>
      <c r="F53" s="11"/>
      <c r="G53" s="9"/>
      <c r="H53" s="11"/>
    </row>
    <row r="54" spans="1:16" ht="12.75">
      <c r="A54" s="7">
        <v>12</v>
      </c>
      <c r="B54" s="7" t="s">
        <v>139</v>
      </c>
      <c r="C54" s="7" t="s">
        <v>44</v>
      </c>
      <c r="D54" s="7" t="s">
        <v>140</v>
      </c>
      <c r="E54" s="7" t="s">
        <v>100</v>
      </c>
      <c r="F54" s="10">
        <v>4.8</v>
      </c>
      <c r="G54" s="14"/>
      <c r="H54" s="13">
        <f>ROUND((G54*F54),2)</f>
      </c>
      <c r="O54">
        <f>rekapitulace!H8</f>
      </c>
      <c r="P54">
        <f>O54/100*H54</f>
      </c>
    </row>
    <row r="55" ht="51">
      <c r="D55" s="15" t="s">
        <v>141</v>
      </c>
    </row>
    <row r="56" ht="306">
      <c r="D56" s="15" t="s">
        <v>142</v>
      </c>
    </row>
    <row r="57" spans="1:16" ht="12.75" customHeight="1">
      <c r="A57" s="16"/>
      <c r="B57" s="16"/>
      <c r="C57" s="16" t="s">
        <v>36</v>
      </c>
      <c r="D57" s="16" t="s">
        <v>138</v>
      </c>
      <c r="E57" s="16"/>
      <c r="F57" s="16"/>
      <c r="G57" s="16"/>
      <c r="H57" s="16">
        <f>SUM(H54:H56)</f>
      </c>
      <c r="P57">
        <f>ROUND(SUM(P54:P56),2)</f>
      </c>
    </row>
    <row r="59" spans="1:8" ht="12.75" customHeight="1">
      <c r="A59" s="9"/>
      <c r="B59" s="9"/>
      <c r="C59" s="9" t="s">
        <v>37</v>
      </c>
      <c r="D59" s="9" t="s">
        <v>143</v>
      </c>
      <c r="E59" s="9"/>
      <c r="F59" s="11"/>
      <c r="G59" s="9"/>
      <c r="H59" s="11"/>
    </row>
    <row r="60" spans="1:16" ht="12.75">
      <c r="A60" s="7">
        <v>13</v>
      </c>
      <c r="B60" s="7" t="s">
        <v>144</v>
      </c>
      <c r="C60" s="7" t="s">
        <v>44</v>
      </c>
      <c r="D60" s="7" t="s">
        <v>145</v>
      </c>
      <c r="E60" s="7" t="s">
        <v>100</v>
      </c>
      <c r="F60" s="10">
        <v>1572.4</v>
      </c>
      <c r="G60" s="14"/>
      <c r="H60" s="13">
        <f>ROUND((G60*F60),2)</f>
      </c>
      <c r="O60">
        <f>rekapitulace!H8</f>
      </c>
      <c r="P60">
        <f>O60/100*H60</f>
      </c>
    </row>
    <row r="61" ht="409.5">
      <c r="D61" s="15" t="s">
        <v>146</v>
      </c>
    </row>
    <row r="62" ht="318.75">
      <c r="D62" s="15" t="s">
        <v>147</v>
      </c>
    </row>
    <row r="63" spans="1:16" ht="12.75">
      <c r="A63" s="7">
        <v>14</v>
      </c>
      <c r="B63" s="7" t="s">
        <v>148</v>
      </c>
      <c r="C63" s="7" t="s">
        <v>44</v>
      </c>
      <c r="D63" s="7" t="s">
        <v>149</v>
      </c>
      <c r="E63" s="7" t="s">
        <v>130</v>
      </c>
      <c r="F63" s="10">
        <v>3903</v>
      </c>
      <c r="G63" s="14"/>
      <c r="H63" s="13">
        <f>ROUND((G63*F63),2)</f>
      </c>
      <c r="O63">
        <f>rekapitulace!H8</f>
      </c>
      <c r="P63">
        <f>O63/100*H63</f>
      </c>
    </row>
    <row r="64" ht="191.25">
      <c r="D64" s="15" t="s">
        <v>150</v>
      </c>
    </row>
    <row r="65" ht="357">
      <c r="D65" s="15" t="s">
        <v>151</v>
      </c>
    </row>
    <row r="66" spans="1:16" ht="12.75">
      <c r="A66" s="7">
        <v>15</v>
      </c>
      <c r="B66" s="7" t="s">
        <v>152</v>
      </c>
      <c r="C66" s="7" t="s">
        <v>44</v>
      </c>
      <c r="D66" s="7" t="s">
        <v>153</v>
      </c>
      <c r="E66" s="7" t="s">
        <v>100</v>
      </c>
      <c r="F66" s="10">
        <v>156.12</v>
      </c>
      <c r="G66" s="14"/>
      <c r="H66" s="13">
        <f>ROUND((G66*F66),2)</f>
      </c>
      <c r="O66">
        <f>rekapitulace!H8</f>
      </c>
      <c r="P66">
        <f>O66/100*H66</f>
      </c>
    </row>
    <row r="67" ht="178.5">
      <c r="D67" s="15" t="s">
        <v>154</v>
      </c>
    </row>
    <row r="68" ht="409.5">
      <c r="D68" s="15" t="s">
        <v>155</v>
      </c>
    </row>
    <row r="69" spans="1:16" ht="12.75">
      <c r="A69" s="7">
        <v>16</v>
      </c>
      <c r="B69" s="7" t="s">
        <v>156</v>
      </c>
      <c r="C69" s="7" t="s">
        <v>44</v>
      </c>
      <c r="D69" s="7" t="s">
        <v>157</v>
      </c>
      <c r="E69" s="7" t="s">
        <v>100</v>
      </c>
      <c r="F69" s="10">
        <v>233.34</v>
      </c>
      <c r="G69" s="14"/>
      <c r="H69" s="13">
        <f>ROUND((G69*F69),2)</f>
      </c>
      <c r="O69">
        <f>rekapitulace!H8</f>
      </c>
      <c r="P69">
        <f>O69/100*H69</f>
      </c>
    </row>
    <row r="70" ht="178.5">
      <c r="D70" s="15" t="s">
        <v>158</v>
      </c>
    </row>
    <row r="71" ht="409.5">
      <c r="D71" s="15" t="s">
        <v>155</v>
      </c>
    </row>
    <row r="72" spans="1:16" ht="12.75">
      <c r="A72" s="7">
        <v>17</v>
      </c>
      <c r="B72" s="7" t="s">
        <v>159</v>
      </c>
      <c r="C72" s="7" t="s">
        <v>44</v>
      </c>
      <c r="D72" s="7" t="s">
        <v>160</v>
      </c>
      <c r="E72" s="7" t="s">
        <v>130</v>
      </c>
      <c r="F72" s="10">
        <v>1193</v>
      </c>
      <c r="G72" s="14"/>
      <c r="H72" s="13">
        <f>ROUND((G72*F72),2)</f>
      </c>
      <c r="O72">
        <f>rekapitulace!H8</f>
      </c>
      <c r="P72">
        <f>O72/100*H72</f>
      </c>
    </row>
    <row r="73" ht="76.5">
      <c r="D73" s="15" t="s">
        <v>161</v>
      </c>
    </row>
    <row r="74" ht="409.5">
      <c r="D74" s="15" t="s">
        <v>162</v>
      </c>
    </row>
    <row r="75" spans="1:16" ht="12.75">
      <c r="A75" s="7">
        <v>18</v>
      </c>
      <c r="B75" s="7" t="s">
        <v>163</v>
      </c>
      <c r="C75" s="7" t="s">
        <v>44</v>
      </c>
      <c r="D75" s="7" t="s">
        <v>164</v>
      </c>
      <c r="E75" s="7" t="s">
        <v>130</v>
      </c>
      <c r="F75" s="10">
        <v>142</v>
      </c>
      <c r="G75" s="14"/>
      <c r="H75" s="13">
        <f>ROUND((G75*F75),2)</f>
      </c>
      <c r="O75">
        <f>rekapitulace!H8</f>
      </c>
      <c r="P75">
        <f>O75/100*H75</f>
      </c>
    </row>
    <row r="76" ht="76.5">
      <c r="D76" s="15" t="s">
        <v>165</v>
      </c>
    </row>
    <row r="77" ht="409.5">
      <c r="D77" s="15" t="s">
        <v>162</v>
      </c>
    </row>
    <row r="78" spans="1:16" ht="12.75">
      <c r="A78" s="7">
        <v>19</v>
      </c>
      <c r="B78" s="7" t="s">
        <v>166</v>
      </c>
      <c r="C78" s="7" t="s">
        <v>44</v>
      </c>
      <c r="D78" s="7" t="s">
        <v>167</v>
      </c>
      <c r="E78" s="7" t="s">
        <v>130</v>
      </c>
      <c r="F78" s="10">
        <v>42</v>
      </c>
      <c r="G78" s="14"/>
      <c r="H78" s="13">
        <f>ROUND((G78*F78),2)</f>
      </c>
      <c r="O78">
        <f>rekapitulace!H8</f>
      </c>
      <c r="P78">
        <f>O78/100*H78</f>
      </c>
    </row>
    <row r="79" ht="51">
      <c r="D79" s="15" t="s">
        <v>168</v>
      </c>
    </row>
    <row r="80" ht="409.5">
      <c r="D80" s="15" t="s">
        <v>162</v>
      </c>
    </row>
    <row r="81" spans="1:16" ht="12.75">
      <c r="A81" s="7">
        <v>20</v>
      </c>
      <c r="B81" s="7" t="s">
        <v>169</v>
      </c>
      <c r="C81" s="7" t="s">
        <v>44</v>
      </c>
      <c r="D81" s="7" t="s">
        <v>170</v>
      </c>
      <c r="E81" s="7" t="s">
        <v>130</v>
      </c>
      <c r="F81" s="10">
        <v>53</v>
      </c>
      <c r="G81" s="14"/>
      <c r="H81" s="13">
        <f>ROUND((G81*F81),2)</f>
      </c>
      <c r="O81">
        <f>rekapitulace!H8</f>
      </c>
      <c r="P81">
        <f>O81/100*H81</f>
      </c>
    </row>
    <row r="82" ht="51">
      <c r="D82" s="15" t="s">
        <v>171</v>
      </c>
    </row>
    <row r="83" ht="409.5">
      <c r="D83" s="15" t="s">
        <v>162</v>
      </c>
    </row>
    <row r="84" spans="1:16" ht="12.75" customHeight="1">
      <c r="A84" s="16"/>
      <c r="B84" s="16"/>
      <c r="C84" s="16" t="s">
        <v>37</v>
      </c>
      <c r="D84" s="16" t="s">
        <v>143</v>
      </c>
      <c r="E84" s="16"/>
      <c r="F84" s="16"/>
      <c r="G84" s="16"/>
      <c r="H84" s="16">
        <f>SUM(H60:H83)</f>
      </c>
      <c r="P84">
        <f>ROUND(SUM(P60:P83),2)</f>
      </c>
    </row>
    <row r="86" spans="1:8" ht="12.75" customHeight="1">
      <c r="A86" s="9"/>
      <c r="B86" s="9"/>
      <c r="C86" s="9" t="s">
        <v>39</v>
      </c>
      <c r="D86" s="9" t="s">
        <v>172</v>
      </c>
      <c r="E86" s="9"/>
      <c r="F86" s="11"/>
      <c r="G86" s="9"/>
      <c r="H86" s="11"/>
    </row>
    <row r="87" spans="1:16" ht="12.75">
      <c r="A87" s="7">
        <v>21</v>
      </c>
      <c r="B87" s="7" t="s">
        <v>173</v>
      </c>
      <c r="C87" s="7" t="s">
        <v>44</v>
      </c>
      <c r="D87" s="7" t="s">
        <v>174</v>
      </c>
      <c r="E87" s="7" t="s">
        <v>130</v>
      </c>
      <c r="F87" s="10">
        <v>100</v>
      </c>
      <c r="G87" s="14"/>
      <c r="H87" s="13">
        <f>ROUND((G87*F87),2)</f>
      </c>
      <c r="O87">
        <f>rekapitulace!H8</f>
      </c>
      <c r="P87">
        <f>O87/100*H87</f>
      </c>
    </row>
    <row r="88" ht="38.25">
      <c r="D88" s="15" t="s">
        <v>175</v>
      </c>
    </row>
    <row r="89" ht="409.5">
      <c r="D89" s="15" t="s">
        <v>176</v>
      </c>
    </row>
    <row r="90" spans="1:16" ht="12.75" customHeight="1">
      <c r="A90" s="16"/>
      <c r="B90" s="16"/>
      <c r="C90" s="16" t="s">
        <v>39</v>
      </c>
      <c r="D90" s="16" t="s">
        <v>172</v>
      </c>
      <c r="E90" s="16"/>
      <c r="F90" s="16"/>
      <c r="G90" s="16"/>
      <c r="H90" s="16">
        <f>SUM(H87:H89)</f>
      </c>
      <c r="P90">
        <f>ROUND(SUM(P87:P89),2)</f>
      </c>
    </row>
    <row r="92" spans="1:8" ht="12.75" customHeight="1">
      <c r="A92" s="9"/>
      <c r="B92" s="9"/>
      <c r="C92" s="9" t="s">
        <v>40</v>
      </c>
      <c r="D92" s="9" t="s">
        <v>177</v>
      </c>
      <c r="E92" s="9"/>
      <c r="F92" s="11"/>
      <c r="G92" s="9"/>
      <c r="H92" s="11"/>
    </row>
    <row r="93" spans="1:16" ht="12.75">
      <c r="A93" s="7">
        <v>22</v>
      </c>
      <c r="B93" s="7" t="s">
        <v>178</v>
      </c>
      <c r="C93" s="7" t="s">
        <v>44</v>
      </c>
      <c r="D93" s="7" t="s">
        <v>179</v>
      </c>
      <c r="E93" s="7" t="s">
        <v>111</v>
      </c>
      <c r="F93" s="10">
        <v>60</v>
      </c>
      <c r="G93" s="14"/>
      <c r="H93" s="13">
        <f>ROUND((G93*F93),2)</f>
      </c>
      <c r="O93">
        <f>rekapitulace!H8</f>
      </c>
      <c r="P93">
        <f>O93/100*H93</f>
      </c>
    </row>
    <row r="94" ht="51">
      <c r="D94" s="15" t="s">
        <v>180</v>
      </c>
    </row>
    <row r="95" ht="409.5">
      <c r="D95" s="15" t="s">
        <v>181</v>
      </c>
    </row>
    <row r="96" spans="1:16" ht="12.75">
      <c r="A96" s="7">
        <v>23</v>
      </c>
      <c r="B96" s="7" t="s">
        <v>182</v>
      </c>
      <c r="C96" s="7" t="s">
        <v>44</v>
      </c>
      <c r="D96" s="7" t="s">
        <v>183</v>
      </c>
      <c r="E96" s="7" t="s">
        <v>184</v>
      </c>
      <c r="F96" s="10">
        <v>21</v>
      </c>
      <c r="G96" s="14"/>
      <c r="H96" s="13">
        <f>ROUND((G96*F96),2)</f>
      </c>
      <c r="O96">
        <f>rekapitulace!H8</f>
      </c>
      <c r="P96">
        <f>O96/100*H96</f>
      </c>
    </row>
    <row r="97" ht="25.5">
      <c r="D97" s="15" t="s">
        <v>185</v>
      </c>
    </row>
    <row r="98" ht="409.5">
      <c r="D98" s="15" t="s">
        <v>186</v>
      </c>
    </row>
    <row r="99" spans="1:16" ht="12.75">
      <c r="A99" s="7">
        <v>24</v>
      </c>
      <c r="B99" s="7" t="s">
        <v>187</v>
      </c>
      <c r="C99" s="7" t="s">
        <v>44</v>
      </c>
      <c r="D99" s="7" t="s">
        <v>188</v>
      </c>
      <c r="E99" s="7" t="s">
        <v>184</v>
      </c>
      <c r="F99" s="10">
        <v>20</v>
      </c>
      <c r="G99" s="14"/>
      <c r="H99" s="13">
        <f>ROUND((G99*F99),2)</f>
      </c>
      <c r="O99">
        <f>rekapitulace!H8</f>
      </c>
      <c r="P99">
        <f>O99/100*H99</f>
      </c>
    </row>
    <row r="100" ht="25.5">
      <c r="D100" s="15" t="s">
        <v>189</v>
      </c>
    </row>
    <row r="101" ht="280.5">
      <c r="D101" s="15" t="s">
        <v>190</v>
      </c>
    </row>
    <row r="102" spans="1:16" ht="12.75">
      <c r="A102" s="7">
        <v>25</v>
      </c>
      <c r="B102" s="7" t="s">
        <v>191</v>
      </c>
      <c r="C102" s="7" t="s">
        <v>44</v>
      </c>
      <c r="D102" s="7" t="s">
        <v>192</v>
      </c>
      <c r="E102" s="7" t="s">
        <v>184</v>
      </c>
      <c r="F102" s="10">
        <v>30</v>
      </c>
      <c r="G102" s="14"/>
      <c r="H102" s="13">
        <f>ROUND((G102*F102),2)</f>
      </c>
      <c r="O102">
        <f>rekapitulace!H8</f>
      </c>
      <c r="P102">
        <f>O102/100*H102</f>
      </c>
    </row>
    <row r="103" ht="25.5">
      <c r="D103" s="15" t="s">
        <v>193</v>
      </c>
    </row>
    <row r="104" ht="280.5">
      <c r="D104" s="15" t="s">
        <v>190</v>
      </c>
    </row>
    <row r="105" spans="1:16" ht="12.75">
      <c r="A105" s="7">
        <v>26</v>
      </c>
      <c r="B105" s="7" t="s">
        <v>194</v>
      </c>
      <c r="C105" s="7" t="s">
        <v>44</v>
      </c>
      <c r="D105" s="7" t="s">
        <v>195</v>
      </c>
      <c r="E105" s="7" t="s">
        <v>111</v>
      </c>
      <c r="F105" s="10">
        <v>60</v>
      </c>
      <c r="G105" s="14"/>
      <c r="H105" s="13">
        <f>ROUND((G105*F105),2)</f>
      </c>
      <c r="O105">
        <f>rekapitulace!H8</f>
      </c>
      <c r="P105">
        <f>O105/100*H105</f>
      </c>
    </row>
    <row r="106" ht="51">
      <c r="D106" s="15" t="s">
        <v>196</v>
      </c>
    </row>
    <row r="107" ht="409.5">
      <c r="D107" s="15" t="s">
        <v>197</v>
      </c>
    </row>
    <row r="108" spans="1:16" ht="12.75">
      <c r="A108" s="7">
        <v>27</v>
      </c>
      <c r="B108" s="7" t="s">
        <v>198</v>
      </c>
      <c r="C108" s="7" t="s">
        <v>44</v>
      </c>
      <c r="D108" s="7" t="s">
        <v>199</v>
      </c>
      <c r="E108" s="7" t="s">
        <v>111</v>
      </c>
      <c r="F108" s="10">
        <v>60</v>
      </c>
      <c r="G108" s="14"/>
      <c r="H108" s="13">
        <f>ROUND((G108*F108),2)</f>
      </c>
      <c r="O108">
        <f>rekapitulace!H8</f>
      </c>
      <c r="P108">
        <f>O108/100*H108</f>
      </c>
    </row>
    <row r="109" ht="51">
      <c r="D109" s="15" t="s">
        <v>196</v>
      </c>
    </row>
    <row r="110" ht="216.75">
      <c r="D110" s="15" t="s">
        <v>200</v>
      </c>
    </row>
    <row r="111" spans="1:16" ht="12.75" customHeight="1">
      <c r="A111" s="16"/>
      <c r="B111" s="16"/>
      <c r="C111" s="16" t="s">
        <v>40</v>
      </c>
      <c r="D111" s="16" t="s">
        <v>177</v>
      </c>
      <c r="E111" s="16"/>
      <c r="F111" s="16"/>
      <c r="G111" s="16"/>
      <c r="H111" s="16">
        <f>SUM(H93:H110)</f>
      </c>
      <c r="P111">
        <f>ROUND(SUM(P93:P110),2)</f>
      </c>
    </row>
    <row r="113" spans="1:8" ht="12.75" customHeight="1">
      <c r="A113" s="9"/>
      <c r="B113" s="9"/>
      <c r="C113" s="9" t="s">
        <v>77</v>
      </c>
      <c r="D113" s="9" t="s">
        <v>76</v>
      </c>
      <c r="E113" s="9"/>
      <c r="F113" s="11"/>
      <c r="G113" s="9"/>
      <c r="H113" s="11"/>
    </row>
    <row r="114" spans="1:16" ht="12.75">
      <c r="A114" s="7">
        <v>28</v>
      </c>
      <c r="B114" s="7" t="s">
        <v>201</v>
      </c>
      <c r="C114" s="7" t="s">
        <v>44</v>
      </c>
      <c r="D114" s="7" t="s">
        <v>202</v>
      </c>
      <c r="E114" s="7" t="s">
        <v>184</v>
      </c>
      <c r="F114" s="10">
        <v>6</v>
      </c>
      <c r="G114" s="14"/>
      <c r="H114" s="13">
        <f>ROUND((G114*F114),2)</f>
      </c>
      <c r="O114">
        <f>rekapitulace!H8</f>
      </c>
      <c r="P114">
        <f>O114/100*H114</f>
      </c>
    </row>
    <row r="115" ht="51">
      <c r="D115" s="15" t="s">
        <v>203</v>
      </c>
    </row>
    <row r="116" ht="280.5">
      <c r="D116" s="15" t="s">
        <v>204</v>
      </c>
    </row>
    <row r="117" spans="1:16" ht="12.75">
      <c r="A117" s="7">
        <v>29</v>
      </c>
      <c r="B117" s="7" t="s">
        <v>205</v>
      </c>
      <c r="C117" s="7" t="s">
        <v>44</v>
      </c>
      <c r="D117" s="7" t="s">
        <v>206</v>
      </c>
      <c r="E117" s="7" t="s">
        <v>184</v>
      </c>
      <c r="F117" s="10">
        <v>6</v>
      </c>
      <c r="G117" s="14"/>
      <c r="H117" s="13">
        <f>ROUND((G117*F117),2)</f>
      </c>
      <c r="O117">
        <f>rekapitulace!H8</f>
      </c>
      <c r="P117">
        <f>O117/100*H117</f>
      </c>
    </row>
    <row r="118" ht="63.75">
      <c r="D118" s="15" t="s">
        <v>207</v>
      </c>
    </row>
    <row r="119" ht="165.75">
      <c r="D119" s="15" t="s">
        <v>208</v>
      </c>
    </row>
    <row r="120" spans="1:16" ht="12.75">
      <c r="A120" s="7">
        <v>30</v>
      </c>
      <c r="B120" s="7" t="s">
        <v>209</v>
      </c>
      <c r="C120" s="7" t="s">
        <v>44</v>
      </c>
      <c r="D120" s="7" t="s">
        <v>210</v>
      </c>
      <c r="E120" s="7" t="s">
        <v>184</v>
      </c>
      <c r="F120" s="10">
        <v>1</v>
      </c>
      <c r="G120" s="14"/>
      <c r="H120" s="13">
        <f>ROUND((G120*F120),2)</f>
      </c>
      <c r="O120">
        <f>rekapitulace!H8</f>
      </c>
      <c r="P120">
        <f>O120/100*H120</f>
      </c>
    </row>
    <row r="121" ht="25.5">
      <c r="D121" s="15" t="s">
        <v>211</v>
      </c>
    </row>
    <row r="122" ht="165.75">
      <c r="D122" s="15" t="s">
        <v>212</v>
      </c>
    </row>
    <row r="123" spans="1:16" ht="12.75">
      <c r="A123" s="7">
        <v>31</v>
      </c>
      <c r="B123" s="7" t="s">
        <v>213</v>
      </c>
      <c r="C123" s="7" t="s">
        <v>44</v>
      </c>
      <c r="D123" s="7" t="s">
        <v>214</v>
      </c>
      <c r="E123" s="7" t="s">
        <v>184</v>
      </c>
      <c r="F123" s="10">
        <v>5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215</v>
      </c>
    </row>
    <row r="125" ht="331.5">
      <c r="D125" s="15" t="s">
        <v>216</v>
      </c>
    </row>
    <row r="126" spans="1:16" ht="12.75">
      <c r="A126" s="7">
        <v>32</v>
      </c>
      <c r="B126" s="7" t="s">
        <v>217</v>
      </c>
      <c r="C126" s="7" t="s">
        <v>44</v>
      </c>
      <c r="D126" s="7" t="s">
        <v>218</v>
      </c>
      <c r="E126" s="7" t="s">
        <v>184</v>
      </c>
      <c r="F126" s="10">
        <v>5</v>
      </c>
      <c r="G126" s="14"/>
      <c r="H126" s="13">
        <f>ROUND((G126*F126),2)</f>
      </c>
      <c r="O126">
        <f>rekapitulace!H8</f>
      </c>
      <c r="P126">
        <f>O126/100*H126</f>
      </c>
    </row>
    <row r="127" ht="25.5">
      <c r="D127" s="15" t="s">
        <v>219</v>
      </c>
    </row>
    <row r="128" ht="165.75">
      <c r="D128" s="15" t="s">
        <v>208</v>
      </c>
    </row>
    <row r="129" spans="1:16" ht="12.75">
      <c r="A129" s="7">
        <v>33</v>
      </c>
      <c r="B129" s="7" t="s">
        <v>220</v>
      </c>
      <c r="C129" s="7" t="s">
        <v>44</v>
      </c>
      <c r="D129" s="7" t="s">
        <v>221</v>
      </c>
      <c r="E129" s="7" t="s">
        <v>184</v>
      </c>
      <c r="F129" s="10">
        <v>1</v>
      </c>
      <c r="G129" s="14"/>
      <c r="H129" s="13">
        <f>ROUND((G129*F129),2)</f>
      </c>
      <c r="O129">
        <f>rekapitulace!H8</f>
      </c>
      <c r="P129">
        <f>O129/100*H129</f>
      </c>
    </row>
    <row r="130" ht="25.5">
      <c r="D130" s="15" t="s">
        <v>211</v>
      </c>
    </row>
    <row r="131" ht="165.75">
      <c r="D131" s="15" t="s">
        <v>208</v>
      </c>
    </row>
    <row r="132" spans="1:16" ht="12.75">
      <c r="A132" s="7">
        <v>34</v>
      </c>
      <c r="B132" s="7" t="s">
        <v>222</v>
      </c>
      <c r="C132" s="7" t="s">
        <v>44</v>
      </c>
      <c r="D132" s="7" t="s">
        <v>223</v>
      </c>
      <c r="E132" s="7" t="s">
        <v>130</v>
      </c>
      <c r="F132" s="10">
        <v>2.97</v>
      </c>
      <c r="G132" s="14"/>
      <c r="H132" s="13">
        <f>ROUND((G132*F132),2)</f>
      </c>
      <c r="O132">
        <f>rekapitulace!H8</f>
      </c>
      <c r="P132">
        <f>O132/100*H132</f>
      </c>
    </row>
    <row r="133" ht="89.25">
      <c r="D133" s="15" t="s">
        <v>224</v>
      </c>
    </row>
    <row r="134" ht="204">
      <c r="D134" s="15" t="s">
        <v>225</v>
      </c>
    </row>
    <row r="135" spans="1:16" ht="12.75">
      <c r="A135" s="7">
        <v>35</v>
      </c>
      <c r="B135" s="7" t="s">
        <v>222</v>
      </c>
      <c r="C135" s="7" t="s">
        <v>56</v>
      </c>
      <c r="D135" s="7" t="s">
        <v>223</v>
      </c>
      <c r="E135" s="7" t="s">
        <v>130</v>
      </c>
      <c r="F135" s="10">
        <v>16.25</v>
      </c>
      <c r="G135" s="14"/>
      <c r="H135" s="13">
        <f>ROUND((G135*F135),2)</f>
      </c>
      <c r="O135">
        <f>rekapitulace!H8</f>
      </c>
      <c r="P135">
        <f>O135/100*H135</f>
      </c>
    </row>
    <row r="136" ht="63.75">
      <c r="D136" s="15" t="s">
        <v>226</v>
      </c>
    </row>
    <row r="137" ht="204">
      <c r="D137" s="15" t="s">
        <v>225</v>
      </c>
    </row>
    <row r="138" spans="1:16" ht="12.75">
      <c r="A138" s="7">
        <v>36</v>
      </c>
      <c r="B138" s="7" t="s">
        <v>227</v>
      </c>
      <c r="C138" s="7" t="s">
        <v>44</v>
      </c>
      <c r="D138" s="7" t="s">
        <v>228</v>
      </c>
      <c r="E138" s="7" t="s">
        <v>111</v>
      </c>
      <c r="F138" s="10">
        <v>220</v>
      </c>
      <c r="G138" s="14"/>
      <c r="H138" s="13">
        <f>ROUND((G138*F138),2)</f>
      </c>
      <c r="O138">
        <f>rekapitulace!H8</f>
      </c>
      <c r="P138">
        <f>O138/100*H138</f>
      </c>
    </row>
    <row r="139" ht="38.25">
      <c r="D139" s="15" t="s">
        <v>229</v>
      </c>
    </row>
    <row r="140" ht="255">
      <c r="D140" s="15" t="s">
        <v>230</v>
      </c>
    </row>
    <row r="141" spans="1:16" ht="12.75">
      <c r="A141" s="7">
        <v>37</v>
      </c>
      <c r="B141" s="7" t="s">
        <v>231</v>
      </c>
      <c r="C141" s="7" t="s">
        <v>44</v>
      </c>
      <c r="D141" s="7" t="s">
        <v>232</v>
      </c>
      <c r="E141" s="7" t="s">
        <v>111</v>
      </c>
      <c r="F141" s="10">
        <v>17</v>
      </c>
      <c r="G141" s="14"/>
      <c r="H141" s="13">
        <f>ROUND((G141*F141),2)</f>
      </c>
      <c r="O141">
        <f>rekapitulace!H8</f>
      </c>
      <c r="P141">
        <f>O141/100*H141</f>
      </c>
    </row>
    <row r="142" ht="25.5">
      <c r="D142" s="15" t="s">
        <v>233</v>
      </c>
    </row>
    <row r="143" ht="255">
      <c r="D143" s="15" t="s">
        <v>230</v>
      </c>
    </row>
    <row r="144" spans="1:16" ht="12.75">
      <c r="A144" s="7">
        <v>38</v>
      </c>
      <c r="B144" s="7" t="s">
        <v>234</v>
      </c>
      <c r="C144" s="7" t="s">
        <v>44</v>
      </c>
      <c r="D144" s="7" t="s">
        <v>235</v>
      </c>
      <c r="E144" s="7" t="s">
        <v>111</v>
      </c>
      <c r="F144" s="10">
        <v>150</v>
      </c>
      <c r="G144" s="14"/>
      <c r="H144" s="13">
        <f>ROUND((G144*F144),2)</f>
      </c>
      <c r="O144">
        <f>rekapitulace!H8</f>
      </c>
      <c r="P144">
        <f>O144/100*H144</f>
      </c>
    </row>
    <row r="145" ht="38.25">
      <c r="D145" s="15" t="s">
        <v>236</v>
      </c>
    </row>
    <row r="146" ht="242.25">
      <c r="D146" s="15" t="s">
        <v>237</v>
      </c>
    </row>
    <row r="147" spans="1:16" ht="12.75">
      <c r="A147" s="7">
        <v>39</v>
      </c>
      <c r="B147" s="7" t="s">
        <v>238</v>
      </c>
      <c r="C147" s="7" t="s">
        <v>44</v>
      </c>
      <c r="D147" s="7" t="s">
        <v>239</v>
      </c>
      <c r="E147" s="7" t="s">
        <v>111</v>
      </c>
      <c r="F147" s="10">
        <v>292</v>
      </c>
      <c r="G147" s="14"/>
      <c r="H147" s="13">
        <f>ROUND((G147*F147),2)</f>
      </c>
      <c r="O147">
        <f>rekapitulace!H8</f>
      </c>
      <c r="P147">
        <f>O147/100*H147</f>
      </c>
    </row>
    <row r="148" ht="51">
      <c r="D148" s="15" t="s">
        <v>240</v>
      </c>
    </row>
    <row r="149" ht="255">
      <c r="D149" s="15" t="s">
        <v>241</v>
      </c>
    </row>
    <row r="150" spans="1:16" ht="12.75">
      <c r="A150" s="7">
        <v>40</v>
      </c>
      <c r="B150" s="7" t="s">
        <v>242</v>
      </c>
      <c r="C150" s="7" t="s">
        <v>44</v>
      </c>
      <c r="D150" s="7" t="s">
        <v>243</v>
      </c>
      <c r="E150" s="7" t="s">
        <v>111</v>
      </c>
      <c r="F150" s="10">
        <v>770</v>
      </c>
      <c r="G150" s="14"/>
      <c r="H150" s="13">
        <f>ROUND((G150*F150),2)</f>
      </c>
      <c r="O150">
        <f>rekapitulace!H8</f>
      </c>
      <c r="P150">
        <f>O150/100*H150</f>
      </c>
    </row>
    <row r="151" ht="63.75">
      <c r="D151" s="15" t="s">
        <v>244</v>
      </c>
    </row>
    <row r="152" ht="293.25">
      <c r="D152" s="15" t="s">
        <v>245</v>
      </c>
    </row>
    <row r="153" spans="1:16" ht="12.75">
      <c r="A153" s="7">
        <v>41</v>
      </c>
      <c r="B153" s="7" t="s">
        <v>246</v>
      </c>
      <c r="C153" s="7" t="s">
        <v>44</v>
      </c>
      <c r="D153" s="7" t="s">
        <v>247</v>
      </c>
      <c r="E153" s="7" t="s">
        <v>111</v>
      </c>
      <c r="F153" s="10">
        <v>55</v>
      </c>
      <c r="G153" s="14"/>
      <c r="H153" s="13">
        <f>ROUND((G153*F153),2)</f>
      </c>
      <c r="O153">
        <f>rekapitulace!H8</f>
      </c>
      <c r="P153">
        <f>O153/100*H153</f>
      </c>
    </row>
    <row r="154" ht="25.5">
      <c r="D154" s="15" t="s">
        <v>248</v>
      </c>
    </row>
    <row r="155" ht="140.25">
      <c r="D155" s="15" t="s">
        <v>249</v>
      </c>
    </row>
    <row r="156" spans="1:16" ht="12.75">
      <c r="A156" s="7">
        <v>42</v>
      </c>
      <c r="B156" s="7" t="s">
        <v>250</v>
      </c>
      <c r="C156" s="7" t="s">
        <v>44</v>
      </c>
      <c r="D156" s="7" t="s">
        <v>251</v>
      </c>
      <c r="E156" s="7" t="s">
        <v>184</v>
      </c>
      <c r="F156" s="10">
        <v>15</v>
      </c>
      <c r="G156" s="14"/>
      <c r="H156" s="13">
        <f>ROUND((G156*F156),2)</f>
      </c>
      <c r="O156">
        <f>rekapitulace!H8</f>
      </c>
      <c r="P156">
        <f>O156/100*H156</f>
      </c>
    </row>
    <row r="157" ht="25.5">
      <c r="D157" s="15" t="s">
        <v>252</v>
      </c>
    </row>
    <row r="158" ht="409.5">
      <c r="D158" s="15" t="s">
        <v>253</v>
      </c>
    </row>
    <row r="159" spans="1:16" ht="12.75">
      <c r="A159" s="7">
        <v>43</v>
      </c>
      <c r="B159" s="7" t="s">
        <v>254</v>
      </c>
      <c r="C159" s="7" t="s">
        <v>44</v>
      </c>
      <c r="D159" s="7" t="s">
        <v>255</v>
      </c>
      <c r="E159" s="7" t="s">
        <v>111</v>
      </c>
      <c r="F159" s="10">
        <v>70</v>
      </c>
      <c r="G159" s="14"/>
      <c r="H159" s="13">
        <f>ROUND((G159*F159),2)</f>
      </c>
      <c r="O159">
        <f>rekapitulace!H8</f>
      </c>
      <c r="P159">
        <f>O159/100*H159</f>
      </c>
    </row>
    <row r="160" ht="63.75">
      <c r="D160" s="15" t="s">
        <v>256</v>
      </c>
    </row>
    <row r="161" ht="409.5">
      <c r="D161" s="15" t="s">
        <v>253</v>
      </c>
    </row>
    <row r="162" spans="1:16" ht="12.75" customHeight="1">
      <c r="A162" s="16"/>
      <c r="B162" s="16"/>
      <c r="C162" s="16" t="s">
        <v>77</v>
      </c>
      <c r="D162" s="16" t="s">
        <v>76</v>
      </c>
      <c r="E162" s="16"/>
      <c r="F162" s="16"/>
      <c r="G162" s="16"/>
      <c r="H162" s="16">
        <f>SUM(H114:H161)</f>
      </c>
      <c r="P162">
        <f>ROUND(SUM(P114:P161),2)</f>
      </c>
    </row>
    <row r="164" spans="1:16" ht="12.75" customHeight="1">
      <c r="A164" s="16"/>
      <c r="B164" s="16"/>
      <c r="C164" s="16"/>
      <c r="D164" s="16" t="s">
        <v>82</v>
      </c>
      <c r="E164" s="16"/>
      <c r="F164" s="16"/>
      <c r="G164" s="16"/>
      <c r="H164" s="16">
        <f>+H15+H45+H51+H57+H84+H90+H111+H162</f>
      </c>
      <c r="P164">
        <f>+P15+P45+P51+P57+P84+P90+P111+P162</f>
      </c>
    </row>
    <row r="166" spans="1:8" ht="12.75" customHeight="1">
      <c r="A166" s="9" t="s">
        <v>83</v>
      </c>
      <c r="B166" s="9"/>
      <c r="C166" s="9"/>
      <c r="D166" s="9"/>
      <c r="E166" s="9"/>
      <c r="F166" s="9"/>
      <c r="G166" s="9"/>
      <c r="H166" s="9"/>
    </row>
    <row r="167" spans="1:8" ht="12.75" customHeight="1">
      <c r="A167" s="9"/>
      <c r="B167" s="9"/>
      <c r="C167" s="9"/>
      <c r="D167" s="9" t="s">
        <v>84</v>
      </c>
      <c r="E167" s="9"/>
      <c r="F167" s="9"/>
      <c r="G167" s="9"/>
      <c r="H167" s="9"/>
    </row>
    <row r="168" spans="1:16" ht="12.75" customHeight="1">
      <c r="A168" s="16"/>
      <c r="B168" s="16"/>
      <c r="C168" s="16"/>
      <c r="D168" s="16" t="s">
        <v>85</v>
      </c>
      <c r="E168" s="16"/>
      <c r="F168" s="16"/>
      <c r="G168" s="16"/>
      <c r="H168" s="16">
        <v>0</v>
      </c>
      <c r="P168">
        <v>0</v>
      </c>
    </row>
    <row r="169" spans="1:8" ht="12.75" customHeight="1">
      <c r="A169" s="16"/>
      <c r="B169" s="16"/>
      <c r="C169" s="16"/>
      <c r="D169" s="16" t="s">
        <v>86</v>
      </c>
      <c r="E169" s="16"/>
      <c r="F169" s="16"/>
      <c r="G169" s="16"/>
      <c r="H169" s="16"/>
    </row>
    <row r="170" spans="1:16" ht="12.75" customHeight="1">
      <c r="A170" s="16"/>
      <c r="B170" s="16"/>
      <c r="C170" s="16"/>
      <c r="D170" s="16" t="s">
        <v>87</v>
      </c>
      <c r="E170" s="16"/>
      <c r="F170" s="16"/>
      <c r="G170" s="16"/>
      <c r="H170" s="16">
        <v>0</v>
      </c>
      <c r="P170">
        <v>0</v>
      </c>
    </row>
    <row r="171" spans="1:16" ht="12.75" customHeight="1">
      <c r="A171" s="16"/>
      <c r="B171" s="16"/>
      <c r="C171" s="16"/>
      <c r="D171" s="16" t="s">
        <v>88</v>
      </c>
      <c r="E171" s="16"/>
      <c r="F171" s="16"/>
      <c r="G171" s="16"/>
      <c r="H171" s="16">
        <f>H168+H170</f>
      </c>
      <c r="P171">
        <f>P168+P170</f>
      </c>
    </row>
    <row r="173" spans="1:16" ht="12.75" customHeight="1">
      <c r="A173" s="16"/>
      <c r="B173" s="16"/>
      <c r="C173" s="16"/>
      <c r="D173" s="16" t="s">
        <v>88</v>
      </c>
      <c r="E173" s="16"/>
      <c r="F173" s="16"/>
      <c r="G173" s="16"/>
      <c r="H173" s="16">
        <f>H164+H171</f>
      </c>
      <c r="P173">
        <f>P164+P171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257</v>
      </c>
      <c r="D5" s="5" t="s">
        <v>258</v>
      </c>
      <c r="E5" s="5"/>
    </row>
    <row r="6" spans="1:5" ht="12.75" customHeight="1">
      <c r="A6" t="s">
        <v>17</v>
      </c>
      <c r="C6" s="5" t="s">
        <v>259</v>
      </c>
      <c r="D6" s="5" t="s">
        <v>258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92</v>
      </c>
      <c r="C12" s="7" t="s">
        <v>44</v>
      </c>
      <c r="D12" s="7" t="s">
        <v>260</v>
      </c>
      <c r="E12" s="7" t="s">
        <v>94</v>
      </c>
      <c r="F12" s="10">
        <v>37.1</v>
      </c>
      <c r="G12" s="14"/>
      <c r="H12" s="13">
        <f>ROUND((G12*F12),2)</f>
      </c>
      <c r="O12">
        <f>rekapitulace!H8</f>
      </c>
      <c r="P12">
        <f>O12/100*H12</f>
      </c>
    </row>
    <row r="13" ht="191.25">
      <c r="D13" s="15" t="s">
        <v>261</v>
      </c>
    </row>
    <row r="14" ht="153">
      <c r="D14" s="15" t="s">
        <v>96</v>
      </c>
    </row>
    <row r="15" spans="1:16" ht="12.75">
      <c r="A15" s="7">
        <v>2</v>
      </c>
      <c r="B15" s="7" t="s">
        <v>262</v>
      </c>
      <c r="C15" s="7" t="s">
        <v>56</v>
      </c>
      <c r="D15" s="7" t="s">
        <v>263</v>
      </c>
      <c r="E15" s="7" t="s">
        <v>100</v>
      </c>
      <c r="F15" s="10">
        <v>8.75</v>
      </c>
      <c r="G15" s="14"/>
      <c r="H15" s="13">
        <f>ROUND((G15*F15),2)</f>
      </c>
      <c r="O15">
        <f>rekapitulace!H8</f>
      </c>
      <c r="P15">
        <f>O15/100*H15</f>
      </c>
    </row>
    <row r="16" ht="63.75">
      <c r="D16" s="15" t="s">
        <v>264</v>
      </c>
    </row>
    <row r="17" ht="153">
      <c r="D17" s="15" t="s">
        <v>265</v>
      </c>
    </row>
    <row r="18" spans="1:16" ht="12.75">
      <c r="A18" s="7">
        <v>3</v>
      </c>
      <c r="B18" s="7" t="s">
        <v>262</v>
      </c>
      <c r="C18" s="7" t="s">
        <v>59</v>
      </c>
      <c r="D18" s="7" t="s">
        <v>263</v>
      </c>
      <c r="E18" s="7" t="s">
        <v>100</v>
      </c>
      <c r="F18" s="10">
        <v>22.1</v>
      </c>
      <c r="G18" s="14"/>
      <c r="H18" s="13">
        <f>ROUND((G18*F18),2)</f>
      </c>
      <c r="O18">
        <f>rekapitulace!H8</f>
      </c>
      <c r="P18">
        <f>O18/100*H18</f>
      </c>
    </row>
    <row r="19" ht="191.25">
      <c r="D19" s="15" t="s">
        <v>266</v>
      </c>
    </row>
    <row r="20" ht="153">
      <c r="D20" s="15" t="s">
        <v>265</v>
      </c>
    </row>
    <row r="21" spans="1:16" ht="12.75">
      <c r="A21" s="7">
        <v>4</v>
      </c>
      <c r="B21" s="7" t="s">
        <v>267</v>
      </c>
      <c r="C21" s="7" t="s">
        <v>44</v>
      </c>
      <c r="D21" s="7" t="s">
        <v>268</v>
      </c>
      <c r="E21" s="7" t="s">
        <v>100</v>
      </c>
      <c r="F21" s="10">
        <v>5.25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269</v>
      </c>
    </row>
    <row r="23" ht="153">
      <c r="D23" s="15" t="s">
        <v>265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97</v>
      </c>
      <c r="E26" s="9"/>
      <c r="F26" s="11"/>
      <c r="G26" s="9"/>
      <c r="H26" s="11"/>
    </row>
    <row r="27" spans="1:16" ht="12.75">
      <c r="A27" s="7">
        <v>5</v>
      </c>
      <c r="B27" s="7" t="s">
        <v>270</v>
      </c>
      <c r="C27" s="7" t="s">
        <v>44</v>
      </c>
      <c r="D27" s="7" t="s">
        <v>271</v>
      </c>
      <c r="E27" s="7" t="s">
        <v>184</v>
      </c>
      <c r="F27" s="10">
        <v>3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272</v>
      </c>
    </row>
    <row r="29" ht="409.5">
      <c r="D29" s="15" t="s">
        <v>273</v>
      </c>
    </row>
    <row r="30" spans="1:16" ht="12.75">
      <c r="A30" s="7">
        <v>6</v>
      </c>
      <c r="B30" s="7" t="s">
        <v>274</v>
      </c>
      <c r="C30" s="7" t="s">
        <v>44</v>
      </c>
      <c r="D30" s="7" t="s">
        <v>275</v>
      </c>
      <c r="E30" s="7" t="s">
        <v>184</v>
      </c>
      <c r="F30" s="10">
        <v>11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276</v>
      </c>
    </row>
    <row r="32" ht="409.5">
      <c r="D32" s="15" t="s">
        <v>273</v>
      </c>
    </row>
    <row r="33" spans="1:16" ht="12.75">
      <c r="A33" s="7">
        <v>7</v>
      </c>
      <c r="B33" s="7" t="s">
        <v>98</v>
      </c>
      <c r="C33" s="7" t="s">
        <v>44</v>
      </c>
      <c r="D33" s="7" t="s">
        <v>99</v>
      </c>
      <c r="E33" s="7" t="s">
        <v>100</v>
      </c>
      <c r="F33" s="10">
        <v>14</v>
      </c>
      <c r="G33" s="14"/>
      <c r="H33" s="13">
        <f>ROUND((G33*F33),2)</f>
      </c>
      <c r="O33">
        <f>rekapitulace!H8</f>
      </c>
      <c r="P33">
        <f>O33/100*H33</f>
      </c>
    </row>
    <row r="34" ht="38.25">
      <c r="D34" s="15" t="s">
        <v>277</v>
      </c>
    </row>
    <row r="35" ht="409.5">
      <c r="D35" s="15" t="s">
        <v>102</v>
      </c>
    </row>
    <row r="36" spans="1:16" ht="12.75">
      <c r="A36" s="7">
        <v>8</v>
      </c>
      <c r="B36" s="7" t="s">
        <v>278</v>
      </c>
      <c r="C36" s="7" t="s">
        <v>44</v>
      </c>
      <c r="D36" s="7" t="s">
        <v>279</v>
      </c>
      <c r="E36" s="7" t="s">
        <v>100</v>
      </c>
      <c r="F36" s="10">
        <v>5.25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280</v>
      </c>
    </row>
    <row r="38" ht="409.5">
      <c r="D38" s="15" t="s">
        <v>281</v>
      </c>
    </row>
    <row r="39" spans="1:16" ht="12.75">
      <c r="A39" s="7">
        <v>9</v>
      </c>
      <c r="B39" s="7" t="s">
        <v>282</v>
      </c>
      <c r="C39" s="7" t="s">
        <v>44</v>
      </c>
      <c r="D39" s="7" t="s">
        <v>283</v>
      </c>
      <c r="E39" s="7" t="s">
        <v>100</v>
      </c>
      <c r="F39" s="10">
        <v>8.75</v>
      </c>
      <c r="G39" s="14"/>
      <c r="H39" s="13">
        <f>ROUND((G39*F39),2)</f>
      </c>
      <c r="O39">
        <f>rekapitulace!H8</f>
      </c>
      <c r="P39">
        <f>O39/100*H39</f>
      </c>
    </row>
    <row r="40" ht="89.25">
      <c r="D40" s="15" t="s">
        <v>284</v>
      </c>
    </row>
    <row r="41" ht="409.5">
      <c r="D41" s="15" t="s">
        <v>281</v>
      </c>
    </row>
    <row r="42" spans="1:16" ht="12.75">
      <c r="A42" s="7">
        <v>10</v>
      </c>
      <c r="B42" s="7" t="s">
        <v>285</v>
      </c>
      <c r="C42" s="7" t="s">
        <v>44</v>
      </c>
      <c r="D42" s="7" t="s">
        <v>286</v>
      </c>
      <c r="E42" s="7" t="s">
        <v>130</v>
      </c>
      <c r="F42" s="10">
        <v>1695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287</v>
      </c>
    </row>
    <row r="44" ht="191.25">
      <c r="D44" s="15" t="s">
        <v>288</v>
      </c>
    </row>
    <row r="45" spans="1:16" ht="12.75">
      <c r="A45" s="7">
        <v>11</v>
      </c>
      <c r="B45" s="7" t="s">
        <v>289</v>
      </c>
      <c r="C45" s="7" t="s">
        <v>44</v>
      </c>
      <c r="D45" s="7" t="s">
        <v>290</v>
      </c>
      <c r="E45" s="7" t="s">
        <v>100</v>
      </c>
      <c r="F45" s="10">
        <v>84</v>
      </c>
      <c r="G45" s="14"/>
      <c r="H45" s="13">
        <f>ROUND((G45*F45),2)</f>
      </c>
      <c r="O45">
        <f>rekapitulace!H8</f>
      </c>
      <c r="P45">
        <f>O45/100*H45</f>
      </c>
    </row>
    <row r="46" ht="63.75">
      <c r="D46" s="15" t="s">
        <v>291</v>
      </c>
    </row>
    <row r="47" ht="409.5">
      <c r="D47" s="15" t="s">
        <v>292</v>
      </c>
    </row>
    <row r="48" spans="1:16" ht="12.75">
      <c r="A48" s="7">
        <v>12</v>
      </c>
      <c r="B48" s="7" t="s">
        <v>293</v>
      </c>
      <c r="C48" s="7" t="s">
        <v>44</v>
      </c>
      <c r="D48" s="7" t="s">
        <v>294</v>
      </c>
      <c r="E48" s="7" t="s">
        <v>100</v>
      </c>
      <c r="F48" s="10">
        <v>83</v>
      </c>
      <c r="G48" s="14"/>
      <c r="H48" s="13">
        <f>ROUND((G48*F48),2)</f>
      </c>
      <c r="O48">
        <f>rekapitulace!H8</f>
      </c>
      <c r="P48">
        <f>O48/100*H48</f>
      </c>
    </row>
    <row r="49" ht="76.5">
      <c r="D49" s="15" t="s">
        <v>295</v>
      </c>
    </row>
    <row r="50" ht="409.5">
      <c r="D50" s="15" t="s">
        <v>296</v>
      </c>
    </row>
    <row r="51" spans="1:16" ht="12.75">
      <c r="A51" s="7">
        <v>13</v>
      </c>
      <c r="B51" s="7" t="s">
        <v>297</v>
      </c>
      <c r="C51" s="7" t="s">
        <v>44</v>
      </c>
      <c r="D51" s="7" t="s">
        <v>298</v>
      </c>
      <c r="E51" s="7" t="s">
        <v>100</v>
      </c>
      <c r="F51" s="10">
        <v>60.9</v>
      </c>
      <c r="G51" s="14"/>
      <c r="H51" s="13">
        <f>ROUND((G51*F51),2)</f>
      </c>
      <c r="O51">
        <f>rekapitulace!H8</f>
      </c>
      <c r="P51">
        <f>O51/100*H51</f>
      </c>
    </row>
    <row r="52" ht="63.75">
      <c r="D52" s="15" t="s">
        <v>299</v>
      </c>
    </row>
    <row r="53" ht="409.5">
      <c r="D53" s="15" t="s">
        <v>300</v>
      </c>
    </row>
    <row r="54" spans="1:16" ht="12.75">
      <c r="A54" s="7">
        <v>14</v>
      </c>
      <c r="B54" s="7" t="s">
        <v>301</v>
      </c>
      <c r="C54" s="7" t="s">
        <v>44</v>
      </c>
      <c r="D54" s="7" t="s">
        <v>302</v>
      </c>
      <c r="E54" s="7" t="s">
        <v>100</v>
      </c>
      <c r="F54" s="10">
        <v>8.75</v>
      </c>
      <c r="G54" s="14"/>
      <c r="H54" s="13">
        <f>ROUND((G54*F54),2)</f>
      </c>
      <c r="O54">
        <f>rekapitulace!H8</f>
      </c>
      <c r="P54">
        <f>O54/100*H54</f>
      </c>
    </row>
    <row r="55" ht="38.25">
      <c r="D55" s="15" t="s">
        <v>303</v>
      </c>
    </row>
    <row r="56" ht="409.5">
      <c r="D56" s="15" t="s">
        <v>304</v>
      </c>
    </row>
    <row r="57" spans="1:16" ht="12.75">
      <c r="A57" s="7">
        <v>15</v>
      </c>
      <c r="B57" s="7" t="s">
        <v>128</v>
      </c>
      <c r="C57" s="7" t="s">
        <v>44</v>
      </c>
      <c r="D57" s="7" t="s">
        <v>129</v>
      </c>
      <c r="E57" s="7" t="s">
        <v>130</v>
      </c>
      <c r="F57" s="10">
        <v>2295</v>
      </c>
      <c r="G57" s="14"/>
      <c r="H57" s="13">
        <f>ROUND((G57*F57),2)</f>
      </c>
      <c r="O57">
        <f>rekapitulace!H8</f>
      </c>
      <c r="P57">
        <f>O57/100*H57</f>
      </c>
    </row>
    <row r="58" ht="63.75">
      <c r="D58" s="15" t="s">
        <v>305</v>
      </c>
    </row>
    <row r="59" ht="153">
      <c r="D59" s="15" t="s">
        <v>132</v>
      </c>
    </row>
    <row r="60" spans="1:16" ht="12.75">
      <c r="A60" s="7">
        <v>16</v>
      </c>
      <c r="B60" s="7" t="s">
        <v>306</v>
      </c>
      <c r="C60" s="7" t="s">
        <v>44</v>
      </c>
      <c r="D60" s="7" t="s">
        <v>307</v>
      </c>
      <c r="E60" s="7" t="s">
        <v>100</v>
      </c>
      <c r="F60" s="10">
        <v>5.25</v>
      </c>
      <c r="G60" s="14"/>
      <c r="H60" s="13">
        <f>ROUND((G60*F60),2)</f>
      </c>
      <c r="O60">
        <f>rekapitulace!H8</f>
      </c>
      <c r="P60">
        <f>O60/100*H60</f>
      </c>
    </row>
    <row r="61" ht="38.25">
      <c r="D61" s="15" t="s">
        <v>308</v>
      </c>
    </row>
    <row r="62" ht="216.75">
      <c r="D62" s="15" t="s">
        <v>309</v>
      </c>
    </row>
    <row r="63" spans="1:16" ht="12.75">
      <c r="A63" s="7">
        <v>17</v>
      </c>
      <c r="B63" s="7" t="s">
        <v>310</v>
      </c>
      <c r="C63" s="7" t="s">
        <v>44</v>
      </c>
      <c r="D63" s="7" t="s">
        <v>311</v>
      </c>
      <c r="E63" s="7" t="s">
        <v>130</v>
      </c>
      <c r="F63" s="10">
        <v>35</v>
      </c>
      <c r="G63" s="14"/>
      <c r="H63" s="13">
        <f>ROUND((G63*F63),2)</f>
      </c>
      <c r="O63">
        <f>rekapitulace!H8</f>
      </c>
      <c r="P63">
        <f>O63/100*H63</f>
      </c>
    </row>
    <row r="64" ht="63.75">
      <c r="D64" s="15" t="s">
        <v>312</v>
      </c>
    </row>
    <row r="65" ht="178.5">
      <c r="D65" s="15" t="s">
        <v>313</v>
      </c>
    </row>
    <row r="66" spans="1:16" ht="12.75">
      <c r="A66" s="7">
        <v>18</v>
      </c>
      <c r="B66" s="7" t="s">
        <v>314</v>
      </c>
      <c r="C66" s="7" t="s">
        <v>44</v>
      </c>
      <c r="D66" s="7" t="s">
        <v>315</v>
      </c>
      <c r="E66" s="7" t="s">
        <v>130</v>
      </c>
      <c r="F66" s="10">
        <v>14</v>
      </c>
      <c r="G66" s="14"/>
      <c r="H66" s="13">
        <f>ROUND((G66*F66),2)</f>
      </c>
      <c r="O66">
        <f>rekapitulace!H8</f>
      </c>
      <c r="P66">
        <f>O66/100*H66</f>
      </c>
    </row>
    <row r="67" ht="38.25">
      <c r="D67" s="15" t="s">
        <v>316</v>
      </c>
    </row>
    <row r="68" ht="369.75">
      <c r="D68" s="15" t="s">
        <v>317</v>
      </c>
    </row>
    <row r="69" spans="1:16" ht="12.75">
      <c r="A69" s="7">
        <v>19</v>
      </c>
      <c r="B69" s="7" t="s">
        <v>318</v>
      </c>
      <c r="C69" s="7" t="s">
        <v>44</v>
      </c>
      <c r="D69" s="7" t="s">
        <v>319</v>
      </c>
      <c r="E69" s="7" t="s">
        <v>184</v>
      </c>
      <c r="F69" s="10">
        <v>14</v>
      </c>
      <c r="G69" s="14"/>
      <c r="H69" s="13">
        <f>ROUND((G69*F69),2)</f>
      </c>
      <c r="O69">
        <f>rekapitulace!H8</f>
      </c>
      <c r="P69">
        <f>O69/100*H69</f>
      </c>
    </row>
    <row r="70" ht="114.75">
      <c r="D70" s="15" t="s">
        <v>320</v>
      </c>
    </row>
    <row r="71" ht="409.5">
      <c r="D71" s="15" t="s">
        <v>321</v>
      </c>
    </row>
    <row r="72" spans="1:16" ht="12.75">
      <c r="A72" s="7">
        <v>20</v>
      </c>
      <c r="B72" s="7" t="s">
        <v>322</v>
      </c>
      <c r="C72" s="7" t="s">
        <v>44</v>
      </c>
      <c r="D72" s="7" t="s">
        <v>323</v>
      </c>
      <c r="E72" s="7" t="s">
        <v>100</v>
      </c>
      <c r="F72" s="10">
        <v>0.84</v>
      </c>
      <c r="G72" s="14"/>
      <c r="H72" s="13">
        <f>ROUND((G72*F72),2)</f>
      </c>
      <c r="O72">
        <f>rekapitulace!H8</f>
      </c>
      <c r="P72">
        <f>O72/100*H72</f>
      </c>
    </row>
    <row r="73" ht="63.75">
      <c r="D73" s="15" t="s">
        <v>324</v>
      </c>
    </row>
    <row r="74" ht="255">
      <c r="D74" s="15" t="s">
        <v>325</v>
      </c>
    </row>
    <row r="75" spans="1:16" ht="12.75" customHeight="1">
      <c r="A75" s="16"/>
      <c r="B75" s="16"/>
      <c r="C75" s="16" t="s">
        <v>24</v>
      </c>
      <c r="D75" s="16" t="s">
        <v>97</v>
      </c>
      <c r="E75" s="16"/>
      <c r="F75" s="16"/>
      <c r="G75" s="16"/>
      <c r="H75" s="16">
        <f>SUM(H27:H74)</f>
      </c>
      <c r="P75">
        <f>ROUND(SUM(P27:P74),2)</f>
      </c>
    </row>
    <row r="77" spans="1:8" ht="12.75" customHeight="1">
      <c r="A77" s="9"/>
      <c r="B77" s="9"/>
      <c r="C77" s="9" t="s">
        <v>36</v>
      </c>
      <c r="D77" s="9" t="s">
        <v>138</v>
      </c>
      <c r="E77" s="9"/>
      <c r="F77" s="11"/>
      <c r="G77" s="9"/>
      <c r="H77" s="11"/>
    </row>
    <row r="78" spans="1:16" ht="12.75">
      <c r="A78" s="7">
        <v>21</v>
      </c>
      <c r="B78" s="7" t="s">
        <v>139</v>
      </c>
      <c r="C78" s="7" t="s">
        <v>44</v>
      </c>
      <c r="D78" s="7" t="s">
        <v>326</v>
      </c>
      <c r="E78" s="7" t="s">
        <v>100</v>
      </c>
      <c r="F78" s="10">
        <v>22.357</v>
      </c>
      <c r="G78" s="14"/>
      <c r="H78" s="13">
        <f>ROUND((G78*F78),2)</f>
      </c>
      <c r="O78">
        <f>rekapitulace!H8</f>
      </c>
      <c r="P78">
        <f>O78/100*H78</f>
      </c>
    </row>
    <row r="79" ht="76.5">
      <c r="D79" s="15" t="s">
        <v>327</v>
      </c>
    </row>
    <row r="80" ht="255">
      <c r="D80" s="15" t="s">
        <v>328</v>
      </c>
    </row>
    <row r="81" spans="1:16" ht="12.75" customHeight="1">
      <c r="A81" s="16"/>
      <c r="B81" s="16"/>
      <c r="C81" s="16" t="s">
        <v>36</v>
      </c>
      <c r="D81" s="16" t="s">
        <v>138</v>
      </c>
      <c r="E81" s="16"/>
      <c r="F81" s="16"/>
      <c r="G81" s="16"/>
      <c r="H81" s="16">
        <f>SUM(H78:H80)</f>
      </c>
      <c r="P81">
        <f>ROUND(SUM(P78:P80),2)</f>
      </c>
    </row>
    <row r="83" spans="1:8" ht="12.75" customHeight="1">
      <c r="A83" s="9"/>
      <c r="B83" s="9"/>
      <c r="C83" s="9" t="s">
        <v>37</v>
      </c>
      <c r="D83" s="9" t="s">
        <v>143</v>
      </c>
      <c r="E83" s="9"/>
      <c r="F83" s="11"/>
      <c r="G83" s="9"/>
      <c r="H83" s="11"/>
    </row>
    <row r="84" spans="1:16" ht="12.75">
      <c r="A84" s="7">
        <v>22</v>
      </c>
      <c r="B84" s="7" t="s">
        <v>329</v>
      </c>
      <c r="C84" s="7" t="s">
        <v>44</v>
      </c>
      <c r="D84" s="7" t="s">
        <v>330</v>
      </c>
      <c r="E84" s="7" t="s">
        <v>100</v>
      </c>
      <c r="F84" s="10">
        <v>275.4</v>
      </c>
      <c r="G84" s="14"/>
      <c r="H84" s="13">
        <f>ROUND((G84*F84),2)</f>
      </c>
      <c r="O84">
        <f>rekapitulace!H8</f>
      </c>
      <c r="P84">
        <f>O84/100*H84</f>
      </c>
    </row>
    <row r="85" ht="63.75">
      <c r="D85" s="15" t="s">
        <v>331</v>
      </c>
    </row>
    <row r="86" ht="409.5">
      <c r="D86" s="15" t="s">
        <v>332</v>
      </c>
    </row>
    <row r="87" spans="1:16" ht="12.75">
      <c r="A87" s="7">
        <v>23</v>
      </c>
      <c r="B87" s="7" t="s">
        <v>144</v>
      </c>
      <c r="C87" s="7" t="s">
        <v>44</v>
      </c>
      <c r="D87" s="7" t="s">
        <v>145</v>
      </c>
      <c r="E87" s="7" t="s">
        <v>100</v>
      </c>
      <c r="F87" s="10">
        <v>459</v>
      </c>
      <c r="G87" s="14"/>
      <c r="H87" s="13">
        <f>ROUND((G87*F87),2)</f>
      </c>
      <c r="O87">
        <f>rekapitulace!H8</f>
      </c>
      <c r="P87">
        <f>O87/100*H87</f>
      </c>
    </row>
    <row r="88" ht="63.75">
      <c r="D88" s="15" t="s">
        <v>333</v>
      </c>
    </row>
    <row r="89" ht="318.75">
      <c r="D89" s="15" t="s">
        <v>147</v>
      </c>
    </row>
    <row r="90" spans="1:16" ht="12.75">
      <c r="A90" s="7">
        <v>24</v>
      </c>
      <c r="B90" s="7" t="s">
        <v>334</v>
      </c>
      <c r="C90" s="7" t="s">
        <v>44</v>
      </c>
      <c r="D90" s="7" t="s">
        <v>335</v>
      </c>
      <c r="E90" s="7" t="s">
        <v>100</v>
      </c>
      <c r="F90" s="10">
        <v>72</v>
      </c>
      <c r="G90" s="14"/>
      <c r="H90" s="13">
        <f>ROUND((G90*F90),2)</f>
      </c>
      <c r="O90">
        <f>rekapitulace!H8</f>
      </c>
      <c r="P90">
        <f>O90/100*H90</f>
      </c>
    </row>
    <row r="91" ht="38.25">
      <c r="D91" s="15" t="s">
        <v>336</v>
      </c>
    </row>
    <row r="92" ht="409.5">
      <c r="D92" s="15" t="s">
        <v>337</v>
      </c>
    </row>
    <row r="93" spans="1:16" ht="12.75">
      <c r="A93" s="7">
        <v>25</v>
      </c>
      <c r="B93" s="7" t="s">
        <v>148</v>
      </c>
      <c r="C93" s="7" t="s">
        <v>44</v>
      </c>
      <c r="D93" s="7" t="s">
        <v>149</v>
      </c>
      <c r="E93" s="7" t="s">
        <v>130</v>
      </c>
      <c r="F93" s="10">
        <v>7980</v>
      </c>
      <c r="G93" s="14"/>
      <c r="H93" s="13">
        <f>ROUND((G93*F93),2)</f>
      </c>
      <c r="O93">
        <f>rekapitulace!H8</f>
      </c>
      <c r="P93">
        <f>O93/100*H93</f>
      </c>
    </row>
    <row r="94" ht="191.25">
      <c r="D94" s="15" t="s">
        <v>338</v>
      </c>
    </row>
    <row r="95" ht="357">
      <c r="D95" s="15" t="s">
        <v>151</v>
      </c>
    </row>
    <row r="96" spans="1:16" ht="12.75">
      <c r="A96" s="7">
        <v>26</v>
      </c>
      <c r="B96" s="7" t="s">
        <v>339</v>
      </c>
      <c r="C96" s="7" t="s">
        <v>44</v>
      </c>
      <c r="D96" s="7" t="s">
        <v>340</v>
      </c>
      <c r="E96" s="7" t="s">
        <v>130</v>
      </c>
      <c r="F96" s="10">
        <v>1025</v>
      </c>
      <c r="G96" s="14"/>
      <c r="H96" s="13">
        <f>ROUND((G96*F96),2)</f>
      </c>
      <c r="O96">
        <f>rekapitulace!H8</f>
      </c>
      <c r="P96">
        <f>O96/100*H96</f>
      </c>
    </row>
    <row r="97" ht="51">
      <c r="D97" s="15" t="s">
        <v>341</v>
      </c>
    </row>
    <row r="98" ht="318.75">
      <c r="D98" s="15" t="s">
        <v>342</v>
      </c>
    </row>
    <row r="99" spans="1:16" ht="12.75">
      <c r="A99" s="7">
        <v>27</v>
      </c>
      <c r="B99" s="7" t="s">
        <v>152</v>
      </c>
      <c r="C99" s="7" t="s">
        <v>44</v>
      </c>
      <c r="D99" s="7" t="s">
        <v>153</v>
      </c>
      <c r="E99" s="7" t="s">
        <v>100</v>
      </c>
      <c r="F99" s="10">
        <v>159.6</v>
      </c>
      <c r="G99" s="14"/>
      <c r="H99" s="13">
        <f>ROUND((G99*F99),2)</f>
      </c>
      <c r="O99">
        <f>rekapitulace!H8</f>
      </c>
      <c r="P99">
        <f>O99/100*H99</f>
      </c>
    </row>
    <row r="100" ht="165.75">
      <c r="D100" s="15" t="s">
        <v>343</v>
      </c>
    </row>
    <row r="101" ht="409.5">
      <c r="D101" s="15" t="s">
        <v>155</v>
      </c>
    </row>
    <row r="102" spans="1:16" ht="12.75">
      <c r="A102" s="7">
        <v>28</v>
      </c>
      <c r="B102" s="7" t="s">
        <v>156</v>
      </c>
      <c r="C102" s="7" t="s">
        <v>44</v>
      </c>
      <c r="D102" s="7" t="s">
        <v>157</v>
      </c>
      <c r="E102" s="7" t="s">
        <v>100</v>
      </c>
      <c r="F102" s="10">
        <v>256.35</v>
      </c>
      <c r="G102" s="14"/>
      <c r="H102" s="13">
        <f>ROUND((G102*F102),2)</f>
      </c>
      <c r="O102">
        <f>rekapitulace!H8</f>
      </c>
      <c r="P102">
        <f>O102/100*H102</f>
      </c>
    </row>
    <row r="103" ht="165.75">
      <c r="D103" s="15" t="s">
        <v>344</v>
      </c>
    </row>
    <row r="104" ht="409.5">
      <c r="D104" s="15" t="s">
        <v>155</v>
      </c>
    </row>
    <row r="105" spans="1:16" ht="12.75">
      <c r="A105" s="7">
        <v>29</v>
      </c>
      <c r="B105" s="7" t="s">
        <v>345</v>
      </c>
      <c r="C105" s="7" t="s">
        <v>44</v>
      </c>
      <c r="D105" s="7" t="s">
        <v>346</v>
      </c>
      <c r="E105" s="7" t="s">
        <v>111</v>
      </c>
      <c r="F105" s="10">
        <v>5</v>
      </c>
      <c r="G105" s="14"/>
      <c r="H105" s="13">
        <f>ROUND((G105*F105),2)</f>
      </c>
      <c r="O105">
        <f>rekapitulace!H8</f>
      </c>
      <c r="P105">
        <f>O105/100*H105</f>
      </c>
    </row>
    <row r="106" ht="63.75">
      <c r="D106" s="15" t="s">
        <v>347</v>
      </c>
    </row>
    <row r="107" ht="140.25">
      <c r="D107" s="15" t="s">
        <v>348</v>
      </c>
    </row>
    <row r="108" spans="1:16" ht="12.75" customHeight="1">
      <c r="A108" s="16"/>
      <c r="B108" s="16"/>
      <c r="C108" s="16" t="s">
        <v>37</v>
      </c>
      <c r="D108" s="16" t="s">
        <v>143</v>
      </c>
      <c r="E108" s="16"/>
      <c r="F108" s="16"/>
      <c r="G108" s="16"/>
      <c r="H108" s="16">
        <f>SUM(H84:H107)</f>
      </c>
      <c r="P108">
        <f>ROUND(SUM(P84:P107),2)</f>
      </c>
    </row>
    <row r="110" spans="1:8" ht="12.75" customHeight="1">
      <c r="A110" s="9"/>
      <c r="B110" s="9"/>
      <c r="C110" s="9" t="s">
        <v>40</v>
      </c>
      <c r="D110" s="9" t="s">
        <v>177</v>
      </c>
      <c r="E110" s="9"/>
      <c r="F110" s="11"/>
      <c r="G110" s="9"/>
      <c r="H110" s="11"/>
    </row>
    <row r="111" spans="1:16" ht="12.75">
      <c r="A111" s="7">
        <v>30</v>
      </c>
      <c r="B111" s="7" t="s">
        <v>178</v>
      </c>
      <c r="C111" s="7" t="s">
        <v>44</v>
      </c>
      <c r="D111" s="7" t="s">
        <v>349</v>
      </c>
      <c r="E111" s="7" t="s">
        <v>111</v>
      </c>
      <c r="F111" s="10">
        <v>42</v>
      </c>
      <c r="G111" s="14"/>
      <c r="H111" s="13">
        <f>ROUND((G111*F111),2)</f>
      </c>
      <c r="O111">
        <f>rekapitulace!H8</f>
      </c>
      <c r="P111">
        <f>O111/100*H111</f>
      </c>
    </row>
    <row r="112" ht="25.5">
      <c r="D112" s="15" t="s">
        <v>350</v>
      </c>
    </row>
    <row r="113" ht="409.5">
      <c r="D113" s="15" t="s">
        <v>181</v>
      </c>
    </row>
    <row r="114" spans="1:16" ht="12.75">
      <c r="A114" s="7">
        <v>31</v>
      </c>
      <c r="B114" s="7" t="s">
        <v>182</v>
      </c>
      <c r="C114" s="7" t="s">
        <v>44</v>
      </c>
      <c r="D114" s="7" t="s">
        <v>183</v>
      </c>
      <c r="E114" s="7" t="s">
        <v>184</v>
      </c>
      <c r="F114" s="10">
        <v>21</v>
      </c>
      <c r="G114" s="14"/>
      <c r="H114" s="13">
        <f>ROUND((G114*F114),2)</f>
      </c>
      <c r="O114">
        <f>rekapitulace!H8</f>
      </c>
      <c r="P114">
        <f>O114/100*H114</f>
      </c>
    </row>
    <row r="115" ht="25.5">
      <c r="D115" s="15" t="s">
        <v>185</v>
      </c>
    </row>
    <row r="116" ht="409.5">
      <c r="D116" s="15" t="s">
        <v>186</v>
      </c>
    </row>
    <row r="117" spans="1:16" ht="12.75">
      <c r="A117" s="7">
        <v>32</v>
      </c>
      <c r="B117" s="7" t="s">
        <v>187</v>
      </c>
      <c r="C117" s="7" t="s">
        <v>44</v>
      </c>
      <c r="D117" s="7" t="s">
        <v>188</v>
      </c>
      <c r="E117" s="7" t="s">
        <v>184</v>
      </c>
      <c r="F117" s="10">
        <v>17</v>
      </c>
      <c r="G117" s="14"/>
      <c r="H117" s="13">
        <f>ROUND((G117*F117),2)</f>
      </c>
      <c r="O117">
        <f>rekapitulace!H8</f>
      </c>
      <c r="P117">
        <f>O117/100*H117</f>
      </c>
    </row>
    <row r="118" ht="25.5">
      <c r="D118" s="15" t="s">
        <v>351</v>
      </c>
    </row>
    <row r="119" ht="280.5">
      <c r="D119" s="15" t="s">
        <v>190</v>
      </c>
    </row>
    <row r="120" spans="1:16" ht="12.75">
      <c r="A120" s="7">
        <v>33</v>
      </c>
      <c r="B120" s="7" t="s">
        <v>352</v>
      </c>
      <c r="C120" s="7" t="s">
        <v>44</v>
      </c>
      <c r="D120" s="7" t="s">
        <v>353</v>
      </c>
      <c r="E120" s="7" t="s">
        <v>184</v>
      </c>
      <c r="F120" s="10">
        <v>1</v>
      </c>
      <c r="G120" s="14"/>
      <c r="H120" s="13">
        <f>ROUND((G120*F120),2)</f>
      </c>
      <c r="O120">
        <f>rekapitulace!H8</f>
      </c>
      <c r="P120">
        <f>O120/100*H120</f>
      </c>
    </row>
    <row r="121" ht="25.5">
      <c r="D121" s="15" t="s">
        <v>211</v>
      </c>
    </row>
    <row r="122" ht="280.5">
      <c r="D122" s="15" t="s">
        <v>190</v>
      </c>
    </row>
    <row r="123" spans="1:16" ht="12.75">
      <c r="A123" s="7">
        <v>34</v>
      </c>
      <c r="B123" s="7" t="s">
        <v>191</v>
      </c>
      <c r="C123" s="7" t="s">
        <v>44</v>
      </c>
      <c r="D123" s="7" t="s">
        <v>192</v>
      </c>
      <c r="E123" s="7" t="s">
        <v>184</v>
      </c>
      <c r="F123" s="10">
        <v>82</v>
      </c>
      <c r="G123" s="14"/>
      <c r="H123" s="13">
        <f>ROUND((G123*F123),2)</f>
      </c>
      <c r="O123">
        <f>rekapitulace!H8</f>
      </c>
      <c r="P123">
        <f>O123/100*H123</f>
      </c>
    </row>
    <row r="124" ht="114.75">
      <c r="D124" s="15" t="s">
        <v>354</v>
      </c>
    </row>
    <row r="125" ht="280.5">
      <c r="D125" s="15" t="s">
        <v>190</v>
      </c>
    </row>
    <row r="126" spans="1:16" ht="12.75" customHeight="1">
      <c r="A126" s="16"/>
      <c r="B126" s="16"/>
      <c r="C126" s="16" t="s">
        <v>40</v>
      </c>
      <c r="D126" s="16" t="s">
        <v>177</v>
      </c>
      <c r="E126" s="16"/>
      <c r="F126" s="16"/>
      <c r="G126" s="16"/>
      <c r="H126" s="16">
        <f>SUM(H111:H125)</f>
      </c>
      <c r="P126">
        <f>ROUND(SUM(P111:P125),2)</f>
      </c>
    </row>
    <row r="128" spans="1:8" ht="12.75" customHeight="1">
      <c r="A128" s="9"/>
      <c r="B128" s="9"/>
      <c r="C128" s="9" t="s">
        <v>77</v>
      </c>
      <c r="D128" s="9" t="s">
        <v>76</v>
      </c>
      <c r="E128" s="9"/>
      <c r="F128" s="11"/>
      <c r="G128" s="9"/>
      <c r="H128" s="11"/>
    </row>
    <row r="129" spans="1:16" ht="12.75">
      <c r="A129" s="7">
        <v>35</v>
      </c>
      <c r="B129" s="7" t="s">
        <v>355</v>
      </c>
      <c r="C129" s="7" t="s">
        <v>44</v>
      </c>
      <c r="D129" s="7" t="s">
        <v>356</v>
      </c>
      <c r="E129" s="7" t="s">
        <v>184</v>
      </c>
      <c r="F129" s="10">
        <v>5</v>
      </c>
      <c r="G129" s="14"/>
      <c r="H129" s="13">
        <f>ROUND((G129*F129),2)</f>
      </c>
      <c r="O129">
        <f>rekapitulace!H8</f>
      </c>
      <c r="P129">
        <f>O129/100*H129</f>
      </c>
    </row>
    <row r="130" ht="25.5">
      <c r="D130" s="15" t="s">
        <v>219</v>
      </c>
    </row>
    <row r="131" ht="102">
      <c r="D131" s="15" t="s">
        <v>357</v>
      </c>
    </row>
    <row r="132" spans="1:16" ht="12.75">
      <c r="A132" s="7">
        <v>36</v>
      </c>
      <c r="B132" s="7" t="s">
        <v>205</v>
      </c>
      <c r="C132" s="7" t="s">
        <v>44</v>
      </c>
      <c r="D132" s="7" t="s">
        <v>206</v>
      </c>
      <c r="E132" s="7" t="s">
        <v>184</v>
      </c>
      <c r="F132" s="10">
        <v>1</v>
      </c>
      <c r="G132" s="14"/>
      <c r="H132" s="13">
        <f>ROUND((G132*F132),2)</f>
      </c>
      <c r="O132">
        <f>rekapitulace!H8</f>
      </c>
      <c r="P132">
        <f>O132/100*H132</f>
      </c>
    </row>
    <row r="133" ht="25.5">
      <c r="D133" s="15" t="s">
        <v>211</v>
      </c>
    </row>
    <row r="134" ht="165.75">
      <c r="D134" s="15" t="s">
        <v>208</v>
      </c>
    </row>
    <row r="135" spans="1:16" ht="12.75">
      <c r="A135" s="7">
        <v>37</v>
      </c>
      <c r="B135" s="7" t="s">
        <v>358</v>
      </c>
      <c r="C135" s="7" t="s">
        <v>44</v>
      </c>
      <c r="D135" s="7" t="s">
        <v>359</v>
      </c>
      <c r="E135" s="7" t="s">
        <v>184</v>
      </c>
      <c r="F135" s="10">
        <v>5</v>
      </c>
      <c r="G135" s="14"/>
      <c r="H135" s="13">
        <f>ROUND((G135*F135),2)</f>
      </c>
      <c r="O135">
        <f>rekapitulace!H8</f>
      </c>
      <c r="P135">
        <f>O135/100*H135</f>
      </c>
    </row>
    <row r="136" ht="25.5">
      <c r="D136" s="15" t="s">
        <v>219</v>
      </c>
    </row>
    <row r="137" ht="165.75">
      <c r="D137" s="15" t="s">
        <v>212</v>
      </c>
    </row>
    <row r="138" spans="1:16" ht="12.75">
      <c r="A138" s="7">
        <v>38</v>
      </c>
      <c r="B138" s="7" t="s">
        <v>360</v>
      </c>
      <c r="C138" s="7" t="s">
        <v>44</v>
      </c>
      <c r="D138" s="7" t="s">
        <v>361</v>
      </c>
      <c r="E138" s="7" t="s">
        <v>184</v>
      </c>
      <c r="F138" s="10">
        <v>1</v>
      </c>
      <c r="G138" s="14"/>
      <c r="H138" s="13">
        <f>ROUND((G138*F138),2)</f>
      </c>
      <c r="O138">
        <f>rekapitulace!H8</f>
      </c>
      <c r="P138">
        <f>O138/100*H138</f>
      </c>
    </row>
    <row r="139" ht="25.5">
      <c r="D139" s="15" t="s">
        <v>211</v>
      </c>
    </row>
    <row r="140" ht="165.75">
      <c r="D140" s="15" t="s">
        <v>208</v>
      </c>
    </row>
    <row r="141" spans="1:16" ht="12.75">
      <c r="A141" s="7">
        <v>39</v>
      </c>
      <c r="B141" s="7" t="s">
        <v>222</v>
      </c>
      <c r="C141" s="7" t="s">
        <v>44</v>
      </c>
      <c r="D141" s="7" t="s">
        <v>223</v>
      </c>
      <c r="E141" s="7" t="s">
        <v>130</v>
      </c>
      <c r="F141" s="10">
        <v>127.583</v>
      </c>
      <c r="G141" s="14"/>
      <c r="H141" s="13">
        <f>ROUND((G141*F141),2)</f>
      </c>
      <c r="O141">
        <f>rekapitulace!H8</f>
      </c>
      <c r="P141">
        <f>O141/100*H141</f>
      </c>
    </row>
    <row r="142" ht="409.5">
      <c r="D142" s="15" t="s">
        <v>362</v>
      </c>
    </row>
    <row r="143" ht="204">
      <c r="D143" s="15" t="s">
        <v>225</v>
      </c>
    </row>
    <row r="144" spans="1:16" ht="12.75">
      <c r="A144" s="7">
        <v>40</v>
      </c>
      <c r="B144" s="7" t="s">
        <v>363</v>
      </c>
      <c r="C144" s="7" t="s">
        <v>44</v>
      </c>
      <c r="D144" s="7" t="s">
        <v>364</v>
      </c>
      <c r="E144" s="7" t="s">
        <v>111</v>
      </c>
      <c r="F144" s="10">
        <v>52</v>
      </c>
      <c r="G144" s="14"/>
      <c r="H144" s="13">
        <f>ROUND((G144*F144),2)</f>
      </c>
      <c r="O144">
        <f>rekapitulace!H8</f>
      </c>
      <c r="P144">
        <f>O144/100*H144</f>
      </c>
    </row>
    <row r="145" ht="25.5">
      <c r="D145" s="15" t="s">
        <v>365</v>
      </c>
    </row>
    <row r="146" ht="153">
      <c r="D146" s="15" t="s">
        <v>366</v>
      </c>
    </row>
    <row r="147" spans="1:16" ht="12.75">
      <c r="A147" s="7">
        <v>41</v>
      </c>
      <c r="B147" s="7" t="s">
        <v>231</v>
      </c>
      <c r="C147" s="7" t="s">
        <v>44</v>
      </c>
      <c r="D147" s="7" t="s">
        <v>367</v>
      </c>
      <c r="E147" s="7" t="s">
        <v>111</v>
      </c>
      <c r="F147" s="10">
        <v>18</v>
      </c>
      <c r="G147" s="14"/>
      <c r="H147" s="13">
        <f>ROUND((G147*F147),2)</f>
      </c>
      <c r="O147">
        <f>rekapitulace!H8</f>
      </c>
      <c r="P147">
        <f>O147/100*H147</f>
      </c>
    </row>
    <row r="148" ht="25.5">
      <c r="D148" s="15" t="s">
        <v>368</v>
      </c>
    </row>
    <row r="149" ht="255">
      <c r="D149" s="15" t="s">
        <v>230</v>
      </c>
    </row>
    <row r="150" spans="1:16" ht="12.75">
      <c r="A150" s="7">
        <v>42</v>
      </c>
      <c r="B150" s="7" t="s">
        <v>242</v>
      </c>
      <c r="C150" s="7" t="s">
        <v>44</v>
      </c>
      <c r="D150" s="7" t="s">
        <v>369</v>
      </c>
      <c r="E150" s="7" t="s">
        <v>111</v>
      </c>
      <c r="F150" s="10">
        <v>25</v>
      </c>
      <c r="G150" s="14"/>
      <c r="H150" s="13">
        <f>ROUND((G150*F150),2)</f>
      </c>
      <c r="O150">
        <f>rekapitulace!H8</f>
      </c>
      <c r="P150">
        <f>O150/100*H150</f>
      </c>
    </row>
    <row r="151" ht="25.5">
      <c r="D151" s="15" t="s">
        <v>370</v>
      </c>
    </row>
    <row r="152" ht="293.25">
      <c r="D152" s="15" t="s">
        <v>245</v>
      </c>
    </row>
    <row r="153" spans="1:16" ht="12.75">
      <c r="A153" s="7">
        <v>43</v>
      </c>
      <c r="B153" s="7" t="s">
        <v>246</v>
      </c>
      <c r="C153" s="7" t="s">
        <v>44</v>
      </c>
      <c r="D153" s="7" t="s">
        <v>247</v>
      </c>
      <c r="E153" s="7" t="s">
        <v>111</v>
      </c>
      <c r="F153" s="10">
        <v>16</v>
      </c>
      <c r="G153" s="14"/>
      <c r="H153" s="13">
        <f>ROUND((G153*F153),2)</f>
      </c>
      <c r="O153">
        <f>rekapitulace!H8</f>
      </c>
      <c r="P153">
        <f>O153/100*H153</f>
      </c>
    </row>
    <row r="154" ht="25.5">
      <c r="D154" s="15" t="s">
        <v>371</v>
      </c>
    </row>
    <row r="155" ht="140.25">
      <c r="D155" s="15" t="s">
        <v>249</v>
      </c>
    </row>
    <row r="156" spans="1:16" ht="12.75">
      <c r="A156" s="7">
        <v>44</v>
      </c>
      <c r="B156" s="7" t="s">
        <v>250</v>
      </c>
      <c r="C156" s="7" t="s">
        <v>44</v>
      </c>
      <c r="D156" s="7" t="s">
        <v>372</v>
      </c>
      <c r="E156" s="7" t="s">
        <v>184</v>
      </c>
      <c r="F156" s="10">
        <v>21</v>
      </c>
      <c r="G156" s="14"/>
      <c r="H156" s="13">
        <f>ROUND((G156*F156),2)</f>
      </c>
      <c r="O156">
        <f>rekapitulace!H8</f>
      </c>
      <c r="P156">
        <f>O156/100*H156</f>
      </c>
    </row>
    <row r="157" ht="25.5">
      <c r="D157" s="15" t="s">
        <v>185</v>
      </c>
    </row>
    <row r="158" ht="409.5">
      <c r="D158" s="15" t="s">
        <v>253</v>
      </c>
    </row>
    <row r="159" spans="1:16" ht="12.75" customHeight="1">
      <c r="A159" s="16"/>
      <c r="B159" s="16"/>
      <c r="C159" s="16" t="s">
        <v>77</v>
      </c>
      <c r="D159" s="16" t="s">
        <v>76</v>
      </c>
      <c r="E159" s="16"/>
      <c r="F159" s="16"/>
      <c r="G159" s="16"/>
      <c r="H159" s="16">
        <f>SUM(H129:H158)</f>
      </c>
      <c r="P159">
        <f>ROUND(SUM(P129:P158),2)</f>
      </c>
    </row>
    <row r="161" spans="1:16" ht="12.75" customHeight="1">
      <c r="A161" s="16"/>
      <c r="B161" s="16"/>
      <c r="C161" s="16"/>
      <c r="D161" s="16" t="s">
        <v>82</v>
      </c>
      <c r="E161" s="16"/>
      <c r="F161" s="16"/>
      <c r="G161" s="16"/>
      <c r="H161" s="16">
        <f>+H24+H75+H81+H108+H126+H159</f>
      </c>
      <c r="P161">
        <f>+P24+P75+P81+P108+P126+P159</f>
      </c>
    </row>
    <row r="163" spans="1:8" ht="12.75" customHeight="1">
      <c r="A163" s="9" t="s">
        <v>83</v>
      </c>
      <c r="B163" s="9"/>
      <c r="C163" s="9"/>
      <c r="D163" s="9"/>
      <c r="E163" s="9"/>
      <c r="F163" s="9"/>
      <c r="G163" s="9"/>
      <c r="H163" s="9"/>
    </row>
    <row r="164" spans="1:8" ht="12.75" customHeight="1">
      <c r="A164" s="9"/>
      <c r="B164" s="9"/>
      <c r="C164" s="9"/>
      <c r="D164" s="9" t="s">
        <v>84</v>
      </c>
      <c r="E164" s="9"/>
      <c r="F164" s="9"/>
      <c r="G164" s="9"/>
      <c r="H164" s="9"/>
    </row>
    <row r="165" spans="1:16" ht="12.75" customHeight="1">
      <c r="A165" s="16"/>
      <c r="B165" s="16"/>
      <c r="C165" s="16"/>
      <c r="D165" s="16" t="s">
        <v>85</v>
      </c>
      <c r="E165" s="16"/>
      <c r="F165" s="16"/>
      <c r="G165" s="16"/>
      <c r="H165" s="16">
        <v>0</v>
      </c>
      <c r="P165">
        <v>0</v>
      </c>
    </row>
    <row r="166" spans="1:8" ht="12.75" customHeight="1">
      <c r="A166" s="16"/>
      <c r="B166" s="16"/>
      <c r="C166" s="16"/>
      <c r="D166" s="16" t="s">
        <v>86</v>
      </c>
      <c r="E166" s="16"/>
      <c r="F166" s="16"/>
      <c r="G166" s="16"/>
      <c r="H166" s="16"/>
    </row>
    <row r="167" spans="1:16" ht="12.75" customHeight="1">
      <c r="A167" s="16"/>
      <c r="B167" s="16"/>
      <c r="C167" s="16"/>
      <c r="D167" s="16" t="s">
        <v>87</v>
      </c>
      <c r="E167" s="16"/>
      <c r="F167" s="16"/>
      <c r="G167" s="16"/>
      <c r="H167" s="16">
        <v>0</v>
      </c>
      <c r="P167">
        <v>0</v>
      </c>
    </row>
    <row r="168" spans="1:16" ht="12.75" customHeight="1">
      <c r="A168" s="16"/>
      <c r="B168" s="16"/>
      <c r="C168" s="16"/>
      <c r="D168" s="16" t="s">
        <v>88</v>
      </c>
      <c r="E168" s="16"/>
      <c r="F168" s="16"/>
      <c r="G168" s="16"/>
      <c r="H168" s="16">
        <f>H165+H167</f>
      </c>
      <c r="P168">
        <f>P165+P167</f>
      </c>
    </row>
    <row r="170" spans="1:16" ht="12.75" customHeight="1">
      <c r="A170" s="16"/>
      <c r="B170" s="16"/>
      <c r="C170" s="16"/>
      <c r="D170" s="16" t="s">
        <v>88</v>
      </c>
      <c r="E170" s="16"/>
      <c r="F170" s="16"/>
      <c r="G170" s="16"/>
      <c r="H170" s="16">
        <f>H161+H168</f>
      </c>
      <c r="P170">
        <f>P161+P168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