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002" sheetId="3" r:id="rId3"/>
    <sheet name="003" sheetId="4" r:id="rId4"/>
    <sheet name="101.1" sheetId="5" r:id="rId5"/>
    <sheet name="101.2" sheetId="6" r:id="rId6"/>
    <sheet name="102.1" sheetId="7" r:id="rId7"/>
    <sheet name="103.1" sheetId="8" r:id="rId8"/>
    <sheet name="103.2" sheetId="9" r:id="rId9"/>
    <sheet name="401.2" sheetId="10" r:id="rId10"/>
    <sheet name="401.3" sheetId="11" r:id="rId11"/>
    <sheet name="402" sheetId="12" r:id="rId12"/>
    <sheet name="403.2" sheetId="13" r:id="rId13"/>
    <sheet name="403.3" sheetId="14" r:id="rId14"/>
  </sheets>
  <definedNames/>
  <calcPr fullCalcOnLoad="1"/>
</workbook>
</file>

<file path=xl/sharedStrings.xml><?xml version="1.0" encoding="utf-8"?>
<sst xmlns="http://schemas.openxmlformats.org/spreadsheetml/2006/main" count="2669" uniqueCount="589">
  <si>
    <t>PVC DN150:8,00*0,45*1,00=3.600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</si>
  <si>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</si>
  <si>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</si>
  <si>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</si>
  <si>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PVC DN150:8,00*(0,45*1,00-3,14*0,08*0,08)=3.439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</si>
  <si>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</si>
  <si>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</si>
  <si>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</si>
  <si>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</si>
  <si>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chodník
tl.60mm:1321,0m2=1 321.000 [A]
tl.80mm:82,0m2=82.000 [B]
dělící ostrůvek: 
107,0=107.000 [C]
vozovka
36,0=36.000 [D]
Celkem: A+B+C+D=1 546.000 [E]</t>
  </si>
  <si>
    <t>položka zahrnuje úpravu pláně včetně vyrovnání výškových rozdílů. Míru zhutnění určuje projekt.</t>
  </si>
  <si>
    <t>18231</t>
  </si>
  <si>
    <t>ROZPROSTŘENÍ ORNICE V ROVINĚ V TL DO 0,10M</t>
  </si>
  <si>
    <t>podél chodníku: 150,0m2=150.000 [A]
úprava křižovatky: 110,0m2=110.000 [B]
Celkem: A+B=260.000 [C]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</si>
  <si>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</si>
  <si>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</si>
  <si>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</si>
  <si>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150,0+110,0=260.000 [A]</t>
  </si>
  <si>
    <t>Zahrnuje dodání předepsané travní směsi, její výsev na ornici, zalévání, první pokosení, to vše bez ohledu na sklon terénu</t>
  </si>
  <si>
    <t>18461</t>
  </si>
  <si>
    <t>MULČOVÁNÍ
+ mulč.fólie</t>
  </si>
  <si>
    <t>50,0m2=50.000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</si>
  <si>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</si>
  <si>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Svislé konstrukce</t>
  </si>
  <si>
    <t>32711.a</t>
  </si>
  <si>
    <t>ZDI OPĚR, ZÁRUB, NÁBŘEŽ Z DÍLCŮ BETON
PALISÁDA 120/150/1200 VČ BETONOVÉHO LOŽE</t>
  </si>
  <si>
    <t>(3,50+7,0)*1,20*0,12=1.512 [A]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</si>
  <si>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</si>
  <si>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</si>
  <si>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45157</t>
  </si>
  <si>
    <t>PODKLADNÍ A VÝPLŇOVÉ VRSTVY Z KAMENIVA TĚŽENÉHO</t>
  </si>
  <si>
    <t>PVC DN150:8,00*1,00*0,10=0.800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</si>
  <si>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</si>
  <si>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</si>
  <si>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561401</t>
  </si>
  <si>
    <t>KAMENIVO ZPEVNĚNÉ CEMENTEM TŘ. I
SC C8/10</t>
  </si>
  <si>
    <t>živičná konstrukce
typ 2: 36,0m2*0,12=4.320 [A]
dělící ostrůvek K10: 107,0m2*0,12=12.840 [B]
Celkem: A+B=17.160 [C]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</si>
  <si>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</si>
  <si>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</si>
  <si>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</t>
  </si>
  <si>
    <t>pod zámkovou dlažbu
tl.60mm:(1321,0m2)*0,15=198.150 [A]
tl.80mm:(82,0m2)*(0,12+0,17)=23.780 [B]
živičná konstrukce
typ 2: 36,0m2*0,20=7.200 [C]
dělící ostrůvek K10: 107,0m2*0,15=16.050 [D]
Celkem: A+B+C+D=245.180 [E]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</si>
  <si>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</si>
  <si>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572213</t>
  </si>
  <si>
    <t>SPOJOVACÍ POSTŘIK Z EMULZE DO 0,5KG/M2
0,3KG/M2</t>
  </si>
  <si>
    <t>živičná konstrukce
typ 2:36,0m2*2=72.000 [A]
živičné napojení na stávající vozovku
59,0+27,0=86.000 [B]
obnova živičné vozovky podél obruby: 
310.0*1,0+310,0*0,50=465.000 [C]
Celkem: A+B+C=623.000 [D]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</si>
  <si>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</si>
  <si>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574A04</t>
  </si>
  <si>
    <t>ASFALTOVÝ BETON PRO OBRUSNÉ VRSTVY ACO 11+, 11S
ACO 11S</t>
  </si>
  <si>
    <t>živičná konstrukce
typ 2:36,0m2*0,04=1.440 [A]
živičné napojení na stávající vozovku
59,0m2*0,04=2.360 [B]
obnova živičné vozovky podél obruby: 
310.0*1,0*0,04=12.400 [C]
Celkem: A+B+C=16.200 [D]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</si>
  <si>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</si>
  <si>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</si>
  <si>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
ACP 16+</t>
  </si>
  <si>
    <t>živičná konstrukce
typ 2:36,0m2*0,06=2.160 [A]
živičné napojení na stávající vozovku
27,0m2*0,06=1.620 [B]
obnova živičné vozovky podél obruby: 
310,0*0,50*0,06=9.300 [C]
Celkem: A+B+C=13.080 [D]</t>
  </si>
  <si>
    <t>58222</t>
  </si>
  <si>
    <t>DLÁŽDĚNÉ KRYTY Z DROBNÝCH KOSTEK DO LOŽE Z MC</t>
  </si>
  <si>
    <t>dělící ostrůvek: (15,0+92,0)m2=107.000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</si>
  <si>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</si>
  <si>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582611</t>
  </si>
  <si>
    <t>KRYTY Z BETON DLAŽDIC SE ZÁMKEM ŠEDÝCH TL 60MM DO LOŽE Z KAM</t>
  </si>
  <si>
    <t>chodník: 1321,0m2-102,0m2 reliéfní dl.-8,5m2 podélná drážka=1 210.500 [A]</t>
  </si>
  <si>
    <t>582612</t>
  </si>
  <si>
    <t>KRYTY Z BETON DLAŽDIC SE ZÁMKEM ŠEDÝCH TL 80MM DO LOŽE Z KAM</t>
  </si>
  <si>
    <t>chodník v místě vjezdů: 82m2-13,0m2 reliéfní dl. =69.000 [A]</t>
  </si>
  <si>
    <t>582617</t>
  </si>
  <si>
    <t xml:space="preserve">KRYTY Z BETON DLAŽDIC SE ZÁMKEM ŠEDÝCH RELIÉF TL 60MM DO LOŽE Z KAM
dlažba s vodící podélnou drážkou </t>
  </si>
  <si>
    <t>8,5m2=8.500 [A]</t>
  </si>
  <si>
    <t>58261A</t>
  </si>
  <si>
    <t>KRYTY Z BETON DLAŽDIC SE ZÁMKEM BAREV RELIÉF TL 60MM DO LOŽE Z KAM</t>
  </si>
  <si>
    <t>102,0m2=102.000 [A]</t>
  </si>
  <si>
    <t>58261B</t>
  </si>
  <si>
    <t>KRYTY Z BETON DLAŽDIC SE ZÁMKEM BAREV RELIÉF TL 80MM DO LOŽE Z KAM</t>
  </si>
  <si>
    <t>13,0m2=13.000 [A]</t>
  </si>
  <si>
    <t>58920</t>
  </si>
  <si>
    <t>VÝPLŇ SPAR MODIFIKOVANÝM ASFALTEM
ŠÍŘ. 30MM</t>
  </si>
  <si>
    <t>580,0m=580.000 [A]</t>
  </si>
  <si>
    <t>položka zahrnuje:
- dodávku předepsaného materiálu
- vyčištění a výplň spar tímto materiálem</t>
  </si>
  <si>
    <t>Přidružená stavební výroba</t>
  </si>
  <si>
    <t>711117</t>
  </si>
  <si>
    <t>IZOLACE BĚŽNÝCH KONSTRUKCÍ PROTI ZEMNÍ VLHKOSTI Z PE FÓLIÍ
NOPOVÁ FÓLIE VČ UKONČENÍ SYSTÉMOVOU LIŠTOU</t>
  </si>
  <si>
    <t>47,00*1,00=47.000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</si>
  <si>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</si>
  <si>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Potrubí</t>
  </si>
  <si>
    <t>87434</t>
  </si>
  <si>
    <t>POTRUBÍ Z TRUB PLASTOVÝCH ODPADNÍCH DN DO 200MM
PVC</t>
  </si>
  <si>
    <t>přípojka UV:8,0m=8.000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</si>
  <si>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</si>
  <si>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</si>
  <si>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
výměna a oprava stáv. vpustí - položka bude realizována dle skutečné potřeby na příkaz TDI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</si>
  <si>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</si>
  <si>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VPUSŤ KANALIZAČNÍ ULIČNÍ KOMPLETNÍ Z BETONOVÝCH DÍLCŮ</t>
  </si>
  <si>
    <t>89924</t>
  </si>
  <si>
    <t>VÝŠKOVÁ ÚPRAVA A OCHRÁNĚNÍ HYDRANTU</t>
  </si>
  <si>
    <t>2ks=2.000 [A]</t>
  </si>
  <si>
    <t>- položka výškové úpravy zahrnuje všechny nutné práce a materiály pro zvýšení nebo snížení zařízení (včetně nutné úpravy stávajícího povrchu vozovky nebo chodníku).</t>
  </si>
  <si>
    <t>899632</t>
  </si>
  <si>
    <t>ZKOUŠKA VODOTĚSNOSTI POTRUBÍ DN DO 150MM</t>
  </si>
  <si>
    <t>8,0m=8.000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</si>
  <si>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</si>
  <si>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Ostatní konstrukce a práce</t>
  </si>
  <si>
    <t>9111A1</t>
  </si>
  <si>
    <t xml:space="preserve">ZÁBRADLÍ SILNIČNÍ S VODOR MADLY - DODÁVKA A MONTÁŽ
TŘÍMADLOVÉ OCELOVÉ ZÁBRADLÍ VČ KOTVENÍ </t>
  </si>
  <si>
    <t>5,0+8,0+6,5+10,0+223,0+36,0=288.500 [A]</t>
  </si>
  <si>
    <t>položka zahrnuje:
- dodání zábradlí včetně předepsané povrchové úpravy
- osazení sloupků zaberaněním nebo osazením do betonových bloků (včetně betonových bloků a nutných zemních prací)</t>
  </si>
  <si>
    <t xml:space="preserve">ZÁBRADLÍ SILNIČNÍ S VODOR MADLY - DODÁVKA A MONTÁŽ
DVOUMADLOVÉ OCELOVÉ ZÁBRADLÍ VČ KOTVENÍ </t>
  </si>
  <si>
    <t>7,00+28,00=35.000 [A]</t>
  </si>
  <si>
    <t>C</t>
  </si>
  <si>
    <t xml:space="preserve">ZÁBRADLÍ SILNIČNÍ S VODOR MADLY - DODÁVKA A MONTÁŽ
OCELOVÉ ZÁBRADLÍ OKRASNÉ, ZÁHONOVÉ, výšky 0,50m, VČ KOTVENÍ </t>
  </si>
  <si>
    <t>9111A3</t>
  </si>
  <si>
    <t>ZÁBRADLÍ SILNIČNÍ S VODOR MADLY - DEMONTÁŽ S PŘESUNEM
DVOUMADLOVÉ ZÁBRADLÍ VČ BETON PATEK</t>
  </si>
  <si>
    <t>30,0+20,0+5,0=55.000 [A]</t>
  </si>
  <si>
    <t>položka zahrnuje:
- demontáž a odstranění zařízení
- jeho odvoz na předepsané místo</t>
  </si>
  <si>
    <t>ZÁBRADLÍ SILNIČNÍ S VODOR MADLY - DEMONTÁŽ S PŘESUNEM
nízké okrasné zábradlí</t>
  </si>
  <si>
    <t>9111B1</t>
  </si>
  <si>
    <t xml:space="preserve">ZÁBRADLÍ SILNIČNÍ SE SVISLOU VÝPLNÍ - DODÁVKA A MONTÁŽ
OCELOVÉ ZÁBRADLÍ SE SVISLOU VÝPLNÍ, VČ KOTVENÍ </t>
  </si>
  <si>
    <t>položka zahrnuje:
dodání zábradlí včetně předepsané povrchové úpravy
osazení sloupků zaberaněním nebo osazením do betonových bloků (včetně betonových bloků a nutných zemních prací)</t>
  </si>
  <si>
    <t>9111B3</t>
  </si>
  <si>
    <t>ZÁBRADLÍ SILNIČNÍ SE SVISLOU VÝPLNÍ - DEMONTÁŽ S PŘESUNEM
VČ BETON PATEK</t>
  </si>
  <si>
    <t>914131</t>
  </si>
  <si>
    <t>DOPRAVNÍ ZNAČKY ZÁKLADNÍ VELIKOSTI OCELOVÉ FÓLIE TŘ 2 - DODÁVKA A MONTÁŽ</t>
  </si>
  <si>
    <t>IJ4c:2ks=2.000 [A]
IP6:6ks=6.000 [B]
A11: 1ks=1.000 [C]
Celkem: A+B+C=9.000 [D]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</si>
  <si>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</si>
  <si>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914911</t>
  </si>
  <si>
    <t>SLOUPKY A STOJKY DOPRAVNÍCH ZNAČEK Z OCEL TRUBEK SE ZABETONOVÁNÍM - DODÁVKA A MO</t>
  </si>
  <si>
    <t>9ks=9.000 [A]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</si>
  <si>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</si>
  <si>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915211</t>
  </si>
  <si>
    <t>VODOROVNÉ DOPRAVNÍ ZNAČENÍ PLASTEM HLADKÉ - DODÁVKA A POKLÁDKA</t>
  </si>
  <si>
    <t>V7a: 63,1m2=63.100 [A]
V7b: 15,05m2=15.050 [B]
vodící pás přechodu, místa pro přecházení
52,0*0,55=28.600 [C]
V5:15,00*0,50=7.500 [D]
V6a:12,50*0,50=6.250 [E]
V2b:7,50*0,25=1.875 [F]
V1a:18,00*0,25=4.500 [G]
V13a: 9,0=9.000 [H]
Celkem: A+B+C+D+E+F+G+H=135.875 [I]</t>
  </si>
  <si>
    <t>položka zahrnuje:
- dodání a pokládku nátěrového materiálu (měří se pouze natíraná plocha)
- předznačení a reflexní úpravu</t>
  </si>
  <si>
    <t>91551</t>
  </si>
  <si>
    <t>VODOROVNÉ DOPRAVNÍ ZNAČENÍ - PŘEDEM PŘIPRAVENÉ SYMBOLY</t>
  </si>
  <si>
    <t>V6a:2ks=2.000 [A]
V9a: 2ks=2.000 [B]
Celkem: A+B=4.000 [C]</t>
  </si>
  <si>
    <t>položka zahrnuje:
- dodání a pokládku předepsaného symbolu
- zahrnuje předznačení a reflexní úpravu</t>
  </si>
  <si>
    <t>916A1</t>
  </si>
  <si>
    <t>PARKOVACÍ SLOUPKY A ZÁBRANY KOVOVÉ
DEMONTÁŽ STÁVAJÍCÍCH, VČETNĚ ODVOZU NA SKLÁDKU DLE URČENÍ INVESTORA</t>
  </si>
  <si>
    <t>3+3ks=6.000 [A]</t>
  </si>
  <si>
    <t>položka zahrnuje dodání zařízení v předepsaném provedení včetně jeho osazení</t>
  </si>
  <si>
    <t>PARKOVACÍ SLOUPKY A ZÁBRANY KOVOVÉ
NOVÉ - DODÁVKA A MONTÁŽ</t>
  </si>
  <si>
    <t>2*7ks=14.000 [A]</t>
  </si>
  <si>
    <t>916C3</t>
  </si>
  <si>
    <t xml:space="preserve">DOPRAVNÍ MAJÁČKY NEPROSVĚTLOVANÉ
Deformovatelný neprosvětlený dopravní majáček (TP174) </t>
  </si>
  <si>
    <t>položka zahrnuje:
- dodání zařízení v předepsaném provedení včetně jeho osazení
- základy</t>
  </si>
  <si>
    <t>917211</t>
  </si>
  <si>
    <t>ZÁHONOVÉ OBRUBY Z BETONOVÝCH OBRUBNÍKŮ ŠÍŘ 50MM
50/200 vč. beton.lože</t>
  </si>
  <si>
    <t>255,0m=255.000 [A]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</si>
  <si>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</si>
  <si>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</si>
  <si>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150/250 vč. beton.lože</t>
  </si>
  <si>
    <t>140,0m=140.000 [A]</t>
  </si>
  <si>
    <t>cenová soustava</t>
  </si>
  <si>
    <t>c.ú. 2015_OTSKP</t>
  </si>
  <si>
    <t>c.ú. 2015</t>
  </si>
  <si>
    <t>Položka zahrnuje:
dodání a pokládku betonových obrubníků o rozměrech předepsaných zadávací dokumentací
betonové lože i boční betonovou opěrku.</t>
  </si>
  <si>
    <t>917224.a</t>
  </si>
  <si>
    <t>SILNIČNÍ A CHODNÍKOVÉ OBRUBY Z BETONOVÝCH OBRUBNÍKŮ ŠÍŘ 150MM
Z VIBROLISOVANÉHO BETONU S ÚKOSEM 1:2,5, 300/300/500
vč. beton.lože</t>
  </si>
  <si>
    <t>30,0m=30.000 [A]</t>
  </si>
  <si>
    <t>91723</t>
  </si>
  <si>
    <t>OBRUBY Z BETON KRAJNÍKŮ
100/250 vč. beton.lože</t>
  </si>
  <si>
    <t>45,0m=45.000 [A]</t>
  </si>
  <si>
    <t>Položka zahrnuje:
dodání a pokládku betonových krajníků o rozměrech předepsaných zadávací dokumentací
betonové lože i boční betonovou opěrku.</t>
  </si>
  <si>
    <t>917426</t>
  </si>
  <si>
    <t>CHODNÍKOVÉ OBRUBY Z KAMENNÝCH OBRUBNÍKŮ ŠÍŘ 250MM
250/200MM - NOVÉ, vč. beton.lože</t>
  </si>
  <si>
    <t>Položka zahrnuje:
dodání a pokládku kamenných obrubníků o rozměrech předepsaných zadávací dokumentací
betonové lože i boční betonovou opěrku.</t>
  </si>
  <si>
    <t>91743</t>
  </si>
  <si>
    <t>CHODNÍKOVÉ OBRUBY Z KAMENNÝCH KRAJNÍKŮ
NOVÉ - 130/200, KAMENNÝCH, vč. beton.lože</t>
  </si>
  <si>
    <t>Položka zahrnuje:
dodání a pokládku kamenných krajníků o rozměrech předepsaných zadávací dokumentací
betonové lože i boční betonovou opěrku.</t>
  </si>
  <si>
    <t>91782</t>
  </si>
  <si>
    <t>VÝŠKOVÁ ÚPRAVA OBRUBNÍKŮ KAMENNÝCH
vč. beton.lože</t>
  </si>
  <si>
    <t>Položka výšková úprava obrub zahrnuje jejich vytrhání, očištění, manipulaci, nové betonové lože a osazení. Případné nutné doplnění novými obrubami se uvede v položkách 9172 až 9177.</t>
  </si>
  <si>
    <t>919111</t>
  </si>
  <si>
    <t>ŘEZÁNÍ ASFALTOVÉHO KRYTU VOZOVEK TL DO 50MM</t>
  </si>
  <si>
    <t>610,0m=610.000 [A]</t>
  </si>
  <si>
    <t>položka zahrnuje řezání vozovkové vrstvy v předepsané tloušťce, včetně spotřeby vody</t>
  </si>
  <si>
    <t>93756</t>
  </si>
  <si>
    <t>MOBILIÁŘ - KOVOVÉ MŘÍŽE PRO STROMY
DEMONTÁŽ S ODVOZEM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</si>
  <si>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</si>
  <si>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c</t>
  </si>
  <si>
    <t>MOBILIÁŘ - KOVOVÉ MŘÍŽE PRO STROMY
1000/1000 včetně mulčovací kůry
OCHRÁNĚNÍ KOŘENOVÉHO BALU</t>
  </si>
  <si>
    <t>5ks=5.000 [A]</t>
  </si>
  <si>
    <t>MOBILIÁŘ - KOVOVÉ MŘÍŽE PRO STROMY
1500/1500 včetně mulčovací kůry
OCHRÁNĚNÍ KOŘENOVÉHO BALU</t>
  </si>
  <si>
    <t>1ks=1.000 [A]</t>
  </si>
  <si>
    <t>96687</t>
  </si>
  <si>
    <t>VYBOURÁNÍ ULIČNÍCH VPUSTÍ KOMPLETNÍCH
výměna a oprava stáv. vpustí - položka bude realizována dle skutečné potřeby na příkaz TDI</t>
  </si>
  <si>
    <t>12ks=12.000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</si>
  <si>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</si>
  <si>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VYBOURÁNÍ ULIČNÍCH VPUSTÍ KOMPLETNÍCH</t>
  </si>
  <si>
    <t>101.2</t>
  </si>
  <si>
    <t>LOKALITA  HUSOVA - ZPŮSOBILÉ VÝDAJE VEDLEJŠÍ</t>
  </si>
  <si>
    <t>dle pol.č.17120: 15m3=15.000 [A]</t>
  </si>
  <si>
    <t>z pol.č.113438: 21,0m3*2,2t/m3=46.200 [A]
z pol.č.113488. 23,98m3*2,0t/m3=47.960 [B]
z pol.č.113528: 6,0m*0,1t/m=0.600 [C]
z pol.č. 113544: 1m3*2.5=2.500 [D]
Celkem: A+B+C+D=97.260 [E]</t>
  </si>
  <si>
    <t>vozovka-úprava křižovatky: 
42,0*0,50=21.000 [A]</t>
  </si>
  <si>
    <t>vozovka vjezdu dl.tl..80mm: 19,0*0,42=7.980 [A]
chodník dl.tl. 60mm: 80,0*0,20=16.000 [B]
Celkem: A+B=23.980 [C]</t>
  </si>
  <si>
    <t>úprava vjezdu: 6,0=6.000 [A]</t>
  </si>
  <si>
    <t>113544</t>
  </si>
  <si>
    <t>ODSTRANĚNÍ OBRUB Z KRAJNÍKŮ, ODVOZ DO 5KM
KAMENNÝCH
VČ OČIŠTĚNÍ A ODVOZU KAMENNÝCH PRVKŮ NA DEPONII INVESTORA
ODVOZ SUTI NA SKLÁDKU</t>
  </si>
  <si>
    <t>úprava křižovatky:  28,0=28.000 [A]</t>
  </si>
  <si>
    <t>FRÉZOVÁNÍ VOZOVEK ASFALTOVÝCH, ODVOZ DO 20KM
odvoz k recyklaci</t>
  </si>
  <si>
    <t>povrchová úprava: 235.0*0.09=21.150 [A]</t>
  </si>
  <si>
    <t>úprava křižovatky a vjezdu: 
15,0m3=15.000 [A]</t>
  </si>
  <si>
    <t>pro pol.18231: 110,0*0,10=11.000 [A]</t>
  </si>
  <si>
    <t>uložení přebytečné zeminy na skládku z pol.č.12373
15,0=15.000 [A]</t>
  </si>
  <si>
    <t>10,0m3=10.000 [A]</t>
  </si>
  <si>
    <t>úprava křižovatky a vjezdu: 
55,0+19,0=74.000 [A]</t>
  </si>
  <si>
    <t>úprava křižovatky a vjezdu: 
typ1: 55,0*0,13=7.150 [A]
typ2: 19,0*0.12=2.280 [B]
Celkem: A+B=9.430 [C]</t>
  </si>
  <si>
    <t>úprava křižovatky a vjezdu: 
typ1: 55,0*0,22=12.100 [A]
typ2: 19,0*0.20=3.800 [B]
Celkem: A+B=15.900 [C]</t>
  </si>
  <si>
    <t>úprava křižovatky a vjezdu: 
typ1: 55,0*3+napojení na stáv.vozovku 5.0+3.0=173.000 [A]
typ2: 19,0*2+napojení na stáv.vozovku 6,5+3,3=47.800 [B]
povrchová úprava: 235.0*2+napojení na stáv.vozovku 20,0=490.000 [C]
Celkem: A+B+C=710.800 [D]</t>
  </si>
  <si>
    <t>úprava křižovatky a vjezdu: 
typ1: 55,0*0,04+napojení na stáv.vozovku 5.0*0.04=2.400 [A]
typ2: 19,0*0.04+napojení na stáv.vozovku 6,5*0.04=1.020 [B]
povrchová úprava: 235.0*0.04+napojení na stáv.vozovku 20.0*0.04=10.200 [C]
Celkem: A+B+C=13.620 [D]</t>
  </si>
  <si>
    <t>574C06</t>
  </si>
  <si>
    <t>ASFALTOVÝ BETON PRO LOŽNÍ VRSTVY ACL 16+, 16S
ACL 16+</t>
  </si>
  <si>
    <t>úprava křižovatky a vjezdu: 
typ1: 55,0*0,06+napojení na stáv.vozovku 30*0.06=5.100 [A]
povrchová úprava: 235.0*0.05=11.750 [B]
Celkem: A+B=16.850 [C]</t>
  </si>
  <si>
    <t>úprava křižovatky a vjezdu: 
typ1: 55,0*0,05+napojení na povrch.úpravu (8,0+1,5)*0,05=3.225 [A]
typ2: 19,0*0.06+napojení na stáv.vozovku 3,3*0.06=1.338 [B]
Celkem: A+B=4.563 [C]</t>
  </si>
  <si>
    <t xml:space="preserve">Potrubí    </t>
  </si>
  <si>
    <t>89921</t>
  </si>
  <si>
    <t>VÝŠKOVÁ ÚPRAVA POKLOPŮ</t>
  </si>
  <si>
    <t>8ks=8.000 [A]</t>
  </si>
  <si>
    <t>89923</t>
  </si>
  <si>
    <t>VÝŠKOVÁ ÚPRAVA KRYCÍCH HRNCŮ</t>
  </si>
  <si>
    <t>3ks=3.000 [A]</t>
  </si>
  <si>
    <t>917223</t>
  </si>
  <si>
    <t>SILNIČNÍ A CHODNÍKOVÉ OBRUBY Z BETONOVÝCH OBRUBNÍKŮ ŠÍŘ 100MM
100/250 vč. beton.lože</t>
  </si>
  <si>
    <t>úprava vjezdu 6,0=6.000 [A]</t>
  </si>
  <si>
    <t>úprava vjezdu 7,0=7.000 [A]</t>
  </si>
  <si>
    <t>917424</t>
  </si>
  <si>
    <t>CHODNÍKOVÉ OBRUBY Z KAMENNÝCH OBRUBNÍKŮ ŠÍŘ 150MM
150/250MM - NOVÉ, vč. beton.lože</t>
  </si>
  <si>
    <t>úprava křižovatky</t>
  </si>
  <si>
    <t>110,0m=110.000 [A]</t>
  </si>
  <si>
    <t>93811</t>
  </si>
  <si>
    <t>OČIŠTĚNÍ ASFALTOVÝCH VOZOVEK UMYTÍM VODOU</t>
  </si>
  <si>
    <t>povrchová úprava:235,0m2=235.000 [A]</t>
  </si>
  <si>
    <t>položka zahrnuje očištění předepsaným způsobem včetně odklizení vzniklého odpadu</t>
  </si>
  <si>
    <t>102</t>
  </si>
  <si>
    <t>LOKALITA SVOBODY</t>
  </si>
  <si>
    <t>102.1</t>
  </si>
  <si>
    <t>LOKALITA  SVOBODY - ZPŮSOBILÉ VÝDAJE HLAVNÍ</t>
  </si>
  <si>
    <t>dle pol.č.17120: 10,0m3=10.000 [A]</t>
  </si>
  <si>
    <t>z pol.č.113438: 9,36m3*2,2t/m3=20.592 [A]
z pol.č.113488. 30,84m3*2,0t/m3=61.680 [B]
z pol.č.113518: 70,0m*0,04t/m=2.800 [C]
z pol.č.113528: 80,0m*0,1t/m=8.000 [D]
z pol.č.96687:4ks*0,4t/ks=1.600 [E]
Celkem: A+B+C+D+E=94.672 [F]</t>
  </si>
  <si>
    <t>chodníková kce: 
24.0*0.25=6.000 [A]
vozovka: 
8.0*0.42=3.360 [B]
Celkem: A+B=9.360 [C]</t>
  </si>
  <si>
    <t>tl.60mm: 120,0*0,25=30.000 [A]
tů.80mm: 2,0*0,42=0.840 [B]
Celkem: A+B=30.840 [C]</t>
  </si>
  <si>
    <t>70,0m=70.000 [A]</t>
  </si>
  <si>
    <t>80,0=80.000 [A]</t>
  </si>
  <si>
    <t>pro zpevněné plochy
10,0m3=10.000 [A]</t>
  </si>
  <si>
    <t>pro pol.18231: 100,0*0,10=10.000 [A]</t>
  </si>
  <si>
    <t>pro pol.č. 17310: 5,0=5.000 [A]</t>
  </si>
  <si>
    <t>uložení přebytečné zeminy na skládku z pol.č.12373
10,0=10.000 [A]</t>
  </si>
  <si>
    <t>5,0m3=5.000 [A]</t>
  </si>
  <si>
    <t>chodník 136,0=136.000 [A]
vozovka 9,5=9.500 [B]
Celkem: A+B=145.500 [C]</t>
  </si>
  <si>
    <t>živičná konstrukce  9,5*0,12=1.140 [A]</t>
  </si>
  <si>
    <t>živičná konstrukce 9,5*0,20=1.900 [A]</t>
  </si>
  <si>
    <t>živičná konstrukce 9,5*2+napojení na stáv.vozovku 15.0+7,0=41.000 [A]
obnova živičné vozovky podél obruby: 
95,0+47,0=142.000 [B]
Celkem: A+B=183.000 [C]</t>
  </si>
  <si>
    <t>živičná konstrukce 9,5*0,04+napojení na stáv.vozovku 15.0*0.04=0.980 [A]
obnova živičné vozovky podél obruby: 
95.0*0,04=3.800 [B]
Celkem: A+B=4.780 [C]</t>
  </si>
  <si>
    <t>živičná konstrukce 9,5*0,06+napojení na stáv.vozovku 7.0*0.06=0.990 [A]
obnova živičné vozovky podél obruby: 
47,0*0,06=2.820 [B]
Celkem: A+B=3.810 [C]</t>
  </si>
  <si>
    <t>chodník: 136,0m2-23,5m2 reliéfní dl.=112.500 [A]</t>
  </si>
  <si>
    <t>23,5m2=23.500 [A]</t>
  </si>
  <si>
    <t>98,0m=98.000 [A]</t>
  </si>
  <si>
    <t>90,0+70,0=160.000 [A]</t>
  </si>
  <si>
    <t>IP6:2ks=2.000 [B]</t>
  </si>
  <si>
    <t xml:space="preserve">DOPRAVNÍ ZNAČKY ZÁKLADNÍ VELIKOSTI OCELOVÉ FÓLIE TŘ 2 - DODÁVKA A MONTÁŽ
RETROREFLEXNÍ </t>
  </si>
  <si>
    <t>A11 RETROREFLEXNÍ: 2=2.000 [A]</t>
  </si>
  <si>
    <t>4ks=4.000 [A]</t>
  </si>
  <si>
    <t>V7a: 9,0m2=9.000 [A]
V7b: 10,5m2=10.500 [B]
vodící pás přechodu, místa pro přecházení
16,35*0,55=8.993 [C]
V1a: 40,0m*0,125=5.000 [D]
V2b: 20,0m*0,125=2.500 [E]
Celkem: A+B+C+D+E=35.993 [F]</t>
  </si>
  <si>
    <t>915212</t>
  </si>
  <si>
    <t>VODOROVNÉ DOPRAVNÍ ZNAČENÍ PLASTEM HLADKÉ - ODSTRANĚNÍ</t>
  </si>
  <si>
    <t>zastávka BUS:38,00*0,125+6*1,0m2=10.750 [A]
přechod rpo chodce:9,0m2=9.000 [B]
Celkem: A+B=19.750 [C]</t>
  </si>
  <si>
    <t>zahrnuje odstranění značení bez ohledu na způsob provedení (zatření, zbroušení) a odklizení vzniklé suti</t>
  </si>
  <si>
    <t>80,0m=80.000 [A]</t>
  </si>
  <si>
    <t>105,0m=105.000 [A]</t>
  </si>
  <si>
    <t>103</t>
  </si>
  <si>
    <t>LOKALITA HRUBÍNOVA</t>
  </si>
  <si>
    <t>103.1</t>
  </si>
  <si>
    <t>LOKALITA  HRUBÍNOVA - ZPŮSOBILÉ VÝDAJE HLAVNÍ</t>
  </si>
  <si>
    <t>dle pol.č.17120: 25,0m3=25.000 [A]</t>
  </si>
  <si>
    <t>z pol.č.113438: 200,48m3*2,2t/m3=441.056 [A]
z pol.č.113518: 127,0m*0,04t/m=5.080 [B]
z pol.č.113528: 270,0m*0,1t/m=27.000 [C]
Celkem: A+B+C=473.136 [D]</t>
  </si>
  <si>
    <t>chodníková kce: 
70.0*0.20=14.000 [A]
350.0*0.25=87.500 [B]
7,0*0,39=2.730 [C]
vozovka: 
80,0*0,15=12.000 [D]
76,0*0,20=15.200 [E]
22,0*0,25=5.500 [F]
205,0*0,31=63.550 [G]
Celkem: A+B+C+D+E+F+G=200.480 [H]</t>
  </si>
  <si>
    <t>127,0m=127.000 [A]</t>
  </si>
  <si>
    <t>270,0=270.000 [A]</t>
  </si>
  <si>
    <t>obnova živičné vozovky podél obruby: 
305.0*0,04+152,0*0,06=21.320 [A]</t>
  </si>
  <si>
    <t>pro zpevněné plochy
25,0m3=25.000 [A]</t>
  </si>
  <si>
    <t>pro pol.18231: 300,0*0,10=30.000 [A]</t>
  </si>
  <si>
    <t>pro pol.č. 17310: 15,0=15.000 [A]</t>
  </si>
  <si>
    <t>uložení přebytečné zeminy na skládku z pol.č.12373
25,0=25.000 [A]</t>
  </si>
  <si>
    <t>15,0m3=15.000 [A]</t>
  </si>
  <si>
    <t>chodník
tl.60mm: 515,0m2=515.000 [A]
tl.80mm: 6,5m2=6.500 [B]
dělící ostrůvek: 
190,0=190.000 [C]
Celkem: A+B+C=711.500 [D]</t>
  </si>
  <si>
    <t>dělící ostrůvek K10: 190,0m2*0,12=22.800 [A]</t>
  </si>
  <si>
    <t>pod zámkovou dlažbu
tl.60mm:(515,0m2)*0,15=77.250 [A]
tl.80mm:(6,5m2)*(0,12+0,17)=1.885 [B]
dělící ostrůvek K10: 190,0m2*0,15=28.500 [C]
Celkem: A+B+C=107.635 [D]</t>
  </si>
  <si>
    <t>obnova živičné vozovky podél obruby: 
305,0+152,0=457.000 [A]</t>
  </si>
  <si>
    <t>obnova živičné vozovky podél obruby: 
305,0*0,04=12.200 [A]</t>
  </si>
  <si>
    <t>obnova živičné vozovky podél obruby: 
152,0*0,06=9.120 [A]</t>
  </si>
  <si>
    <t>dělící ostrůvek: 190,0m2=190.000 [A]</t>
  </si>
  <si>
    <t>chodník: 515,0m2-32,0m2 reliéfní dl.-2,6m2 podélná drážka=480.400 [A]</t>
  </si>
  <si>
    <t>chodník v místě vjezdů: 6,5m2-1,40m2 reliéfní dl. =5.100 [A]</t>
  </si>
  <si>
    <t>6,5*0,40=2.600 [A]</t>
  </si>
  <si>
    <t>32,0m2=32.000 [A]</t>
  </si>
  <si>
    <t>1,4m2=1.400 [A]</t>
  </si>
  <si>
    <t>305,0m=305.000 [A]</t>
  </si>
  <si>
    <t>Úpravy povrchů, podlahy, výplně otvorů</t>
  </si>
  <si>
    <t>626112</t>
  </si>
  <si>
    <t>REPROFILACE PODHLEDŮ, SVISLÝCH PLOCH SANAČNÍ MALTOU JEDNOVRST TL 20MM</t>
  </si>
  <si>
    <t>římsa:10,0m2=10.000 [A]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</si>
  <si>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</si>
  <si>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ZÁBRADLÍ SILNIČNÍ SE SVISLOU VÝPLNÍ - DEMONTÁŽ S PŘESUNEM</t>
  </si>
  <si>
    <t>9113A1</t>
  </si>
  <si>
    <t>SVODIDLO OCEL SILNIČ JEDNOSTR, ÚROVEŇ ZADRŽ N1, N2 - DODÁVKA A MONTÁŽ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</si>
  <si>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</si>
  <si>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9113A3</t>
  </si>
  <si>
    <t>SVODIDLO OCEL SILNIČ JEDNOSTR, ÚROVEŇ ZADRŽ N1, N2 - DEMONTÁŽ S PŘESUNEM</t>
  </si>
  <si>
    <t>IP6: 4ks=4.000 [A]
A11: 1ks=1.000 [B]
P2: 1=1.000 [C]
Celkem: A+B+C=6.000 [D]</t>
  </si>
  <si>
    <t>914431</t>
  </si>
  <si>
    <t>DOPRAVNÍ ZNAČKY 100X150CM OCELOVÉ FÓLIE TŘ 2 - DODÁVKA A MONTÁŽ</t>
  </si>
  <si>
    <t>IP19: 1=1.000 [A]</t>
  </si>
  <si>
    <t>7ks=7.000 [A]</t>
  </si>
  <si>
    <t>V7a: 21m2=21.000 [A]
V7b: 2,4m2=2.400 [B]
vodící pás přechodu, místa pro přecházení
4,85*0,55=2.668 [C]
V5:20,00*0,50=10.000 [D]
V2: 67*0,125=8.375 [E]
V1:90,0*0,125=11.250 [F]
V13: 25,0m2=25.000 [G]
V4: 483,0*0,125=60.375 [H]
Celkem: A+B+C+D+E+F+G+H=141.068 [I]</t>
  </si>
  <si>
    <t>šipky: 6*1,0m2=6.000 [A]
čáry: 340,0*0,125=42.500 [B]
Celkem: A+B=48.500 [C]</t>
  </si>
  <si>
    <t>V9a: 11ks=11.000 [A]</t>
  </si>
  <si>
    <t>91552</t>
  </si>
  <si>
    <t>VODOR DOPRAV ZNAČ - PÍSMENA</t>
  </si>
  <si>
    <t>V11a: 12ks=12.000 [A]</t>
  </si>
  <si>
    <t>položka zahrnuje:
- dodání a pokládku nátěrového materiálu
- předznačení a reflexní úpravu</t>
  </si>
  <si>
    <t>260,0m=260.000 [A]</t>
  </si>
  <si>
    <t>400,0m=400.000 [A]</t>
  </si>
  <si>
    <t>4,0m=4.000 [A]</t>
  </si>
  <si>
    <t>938541</t>
  </si>
  <si>
    <t>OČIŠTĚNÍ BETON KCÍ OTRYSKÁNÍM TLAKOVOU VODOU DO 200 BARŮ</t>
  </si>
  <si>
    <t>103.2</t>
  </si>
  <si>
    <t>LOKALITA  HRUBÍNOVA - ZPŮSOBILÉ VÝDAJE VEDLEJŠÍ</t>
  </si>
  <si>
    <t>z pol.č.113438: 88,0m3*2,2t/m3=193.600 [A]</t>
  </si>
  <si>
    <t>záliv BUS vozovka po odfrézování krytu: 
220,0*0,40=88.000 [A]</t>
  </si>
  <si>
    <t>záliv BUS vozovka: 220,0*0.10=22.000 [A]
napojení na stávající vozovku: 
150,0*0,04+100,0*0,06+50,0*0,05=14.500 [B]
Celkem: A+B=36.500 [C]</t>
  </si>
  <si>
    <t>záliv BUS</t>
  </si>
  <si>
    <t>záliv BUS 220,0m2*0,13=28.600 [A]</t>
  </si>
  <si>
    <t>záliv BUS 220,0m2*0,22=48.400 [A]</t>
  </si>
  <si>
    <t>záliv BUS 220,0m2*3=660.000 [A]
napojení na stáv.vozovku 150,0+100,0+50,0=300.000 [B]
Celkem: A+B=960.000 [C]</t>
  </si>
  <si>
    <t>záliv BUS 220,0m2*0,04=8.800 [A]
napojení na stáv.vozovku 150.0m2*0.04=6.000 [B]
Celkem: A+B=14.800 [C]</t>
  </si>
  <si>
    <t>záliv BUS 220,0m2*0,06=13.200 [A]
napojení na stáv.vozovku 100.0m2*0.06=6.000 [B]
Celkem: A+B=19.200 [C]</t>
  </si>
  <si>
    <t>záliv BUS 220,0m2*0,05=11.000 [A]
napojení na stáv.vozovku 50.0m2*0.05=2.500 [B]
Celkem: A+B=13.500 [C]</t>
  </si>
  <si>
    <t>914132</t>
  </si>
  <si>
    <t>DOPRAVNÍ ZNAČKY ZÁKLADNÍ VELIKOSTI OCELOVÉ FÓLIE TŘ 2 - MONTÁŽ S PŘEMÍSTĚNÍM</t>
  </si>
  <si>
    <t>zpětná montáž dle pol.č.914133: 10ks=10.000 [A]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</si>
  <si>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</si>
  <si>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</si>
  <si>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</si>
  <si>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pro osazení do nové polohy: 10ks=10.000 [A]</t>
  </si>
  <si>
    <t>Položka zahrnuje odstranění, demontáž a odklizení materiálu s odvozem na předepsané místo</t>
  </si>
  <si>
    <t>914432</t>
  </si>
  <si>
    <t>DOPRAVNÍ ZNAČKY 100X150CM OCELOVÉ FÓLIE TŘ 2 - MONTÁŽ S PŘEMÍSTĚNÍM</t>
  </si>
  <si>
    <t>zpětná montáž dle pol.č.914433: 1ks=1.000 [A]</t>
  </si>
  <si>
    <t>914433</t>
  </si>
  <si>
    <t>DOPRAVNÍ ZNAČKY 100X150CM OCELOVÉ FÓLIE TŘ 2 - DEMONTÁŽ</t>
  </si>
  <si>
    <t>pro osazení do nové polohy: 1ks=1.000 [A]</t>
  </si>
  <si>
    <t>914912</t>
  </si>
  <si>
    <t>SLOUPKY A STOJKY DZ Z OCEL TRUBEK ZABETON MONTÁŽ S PŘESUNEM</t>
  </si>
  <si>
    <t>zpětná montáž dle pol.č.914913: 10ks+1ks</t>
  </si>
  <si>
    <t>položka zahrnuje:
- dopravu demontovaného zařízení z dočasné skládky
- osazení (betonová patka, zemní práce) a montáž zařízení na místě určeném projektem
- nutnou opravu poškozených částí
nezahrnuje dodávku sloupku, stojky a upevňovacího zařízení</t>
  </si>
  <si>
    <t>914913</t>
  </si>
  <si>
    <t>SLOUPKY A STOJKY DZ Z OCEL TRUBEK ZABETON DEMONTÁŽ</t>
  </si>
  <si>
    <t>pro osazení do nové polohy: 10ks+1ks</t>
  </si>
  <si>
    <t>100,0m=100.000 [A]</t>
  </si>
  <si>
    <t>220,0+150,0=370.000 [A]</t>
  </si>
  <si>
    <t>401</t>
  </si>
  <si>
    <t>Modernizace veřejného osvětlení</t>
  </si>
  <si>
    <t>401.2</t>
  </si>
  <si>
    <t>Modernizace veřejného osvětlení ul. Husova - Zvolenská - ZPŮSOBILÉ VÝDAJE HLAVNÍ</t>
  </si>
  <si>
    <t>Výložník obloukový dvojitý 2x2m/90st</t>
  </si>
  <si>
    <t>Stožárová svorkovnice SV 6.16.5</t>
  </si>
  <si>
    <t>Svítidlo
Svítidlo TYP BGP623 OFR10 LED-HB No (8928 lm; 84.0 W) obousměrná GPRS komunikace, SIM, GPS, fotobuňka - dle projektové specifikace</t>
  </si>
  <si>
    <t>004</t>
  </si>
  <si>
    <t>Svítidlo
Svítidlo TYP PRE2 BGP623 DM11 (12655 lm; 113.0 W) obousměrná GPRS komunikace, SIM, GPS, fotobuňka - dle projektové specifikace</t>
  </si>
  <si>
    <t>005</t>
  </si>
  <si>
    <t>Kabel CYKY 3x1,5</t>
  </si>
  <si>
    <t>006</t>
  </si>
  <si>
    <t>Spojovací a montážní materiál</t>
  </si>
  <si>
    <t xml:space="preserve">SOUBOR    </t>
  </si>
  <si>
    <t>007</t>
  </si>
  <si>
    <t>Demontáž svítidla</t>
  </si>
  <si>
    <t>008</t>
  </si>
  <si>
    <t>Demontáž výložníku</t>
  </si>
  <si>
    <t>009</t>
  </si>
  <si>
    <t>Doprava</t>
  </si>
  <si>
    <t>010</t>
  </si>
  <si>
    <t>Koordinace se správci sítí</t>
  </si>
  <si>
    <t xml:space="preserve">HOD       </t>
  </si>
  <si>
    <t>011</t>
  </si>
  <si>
    <t>Pronájem plošiny</t>
  </si>
  <si>
    <t>012</t>
  </si>
  <si>
    <t>Likvidace odpadu</t>
  </si>
  <si>
    <t>013</t>
  </si>
  <si>
    <t>Výchozí revize</t>
  </si>
  <si>
    <t>014</t>
  </si>
  <si>
    <t>Projektová dokumentace skutečného provedení</t>
  </si>
  <si>
    <t>401.3</t>
  </si>
  <si>
    <t>Modernizace veřejného osvětlení Zvolenská - Hrubínova - ZPŮSOBILÉ VÝDAJE HLAVNÍ</t>
  </si>
  <si>
    <t>Svítidlo
Svítidlo TYP PRE2 BGP615 DM10 (3140 lm; 29.0 W) obousměrná GPRS komunikace, SIM, GPS, fotobuňka - dle projektové specifikace</t>
  </si>
  <si>
    <t>Svítidlo
Svítidlo TYP PRE2 BGP623 DN11 (11551 lm; 98.0 W) obousměrná GPRS komunikace, SIM, GPS, fotobuňka - dle projektové specifikace</t>
  </si>
  <si>
    <t>402</t>
  </si>
  <si>
    <t>Clonové nasvícení přechodu</t>
  </si>
  <si>
    <t>Clonové nasvícení přechodu - ZPŮSOBILÉ VÝDAJE HLAVNÍ</t>
  </si>
  <si>
    <t>Stožár PC6-159/133/114</t>
  </si>
  <si>
    <t>Výložník PD1-3000/114</t>
  </si>
  <si>
    <t>Přípojková skříň na sloup včetně kotvení a pojistek</t>
  </si>
  <si>
    <t>Zemní kabelová spojka do 4x25</t>
  </si>
  <si>
    <t>Svítidlo
Svítidlo TYP B - BGP623 LED OFR8 11983/102W obousměrná GPRS komunikace, SIM, GPS, fotobuňka - dle projektové specifikace</t>
  </si>
  <si>
    <t>Kabel CYKY 4x10</t>
  </si>
  <si>
    <t>Pancéřový trubka DN32 včetně kotvení na sloup</t>
  </si>
  <si>
    <t>Zemnící pásovina FeZn 30x4</t>
  </si>
  <si>
    <t>Zemnící drát FeZn 8mm</t>
  </si>
  <si>
    <t>Oko na zemnící drát M8</t>
  </si>
  <si>
    <t>Svorka SK</t>
  </si>
  <si>
    <t>Chránička KOPOFLEX 50</t>
  </si>
  <si>
    <t>015</t>
  </si>
  <si>
    <t>Krycí desky / výstražná fólie</t>
  </si>
  <si>
    <t>016</t>
  </si>
  <si>
    <t>Úprava stávajícího beton základu</t>
  </si>
  <si>
    <t>017</t>
  </si>
  <si>
    <t>Betonový základ pro stožár</t>
  </si>
  <si>
    <t>018</t>
  </si>
  <si>
    <t>Výkop pro betonový základ stožáru</t>
  </si>
  <si>
    <t>019</t>
  </si>
  <si>
    <t>Výkop 30x80</t>
  </si>
  <si>
    <t>020</t>
  </si>
  <si>
    <t>Zához 30x60</t>
  </si>
  <si>
    <t>021</t>
  </si>
  <si>
    <t>Pískové lože 30x20</t>
  </si>
  <si>
    <t>022</t>
  </si>
  <si>
    <t>Provizorní úprava terénu, hutnění</t>
  </si>
  <si>
    <t>023</t>
  </si>
  <si>
    <t>024</t>
  </si>
  <si>
    <t>Geodetické zaměření vč geometrického plánu</t>
  </si>
  <si>
    <t xml:space="preserve">KM        </t>
  </si>
  <si>
    <t>025</t>
  </si>
  <si>
    <t>026</t>
  </si>
  <si>
    <t>027</t>
  </si>
  <si>
    <t>028</t>
  </si>
  <si>
    <t>029</t>
  </si>
  <si>
    <t>030</t>
  </si>
  <si>
    <t>403</t>
  </si>
  <si>
    <t>Modernizace VO a clonové nasvícení přechodu</t>
  </si>
  <si>
    <t>403.2</t>
  </si>
  <si>
    <t>Modernizace VO  - ZPŮSOBILÉ VÝDAJE HLAVNÍ</t>
  </si>
  <si>
    <t>Stožár UZL8-133/89</t>
  </si>
  <si>
    <t>Výložník UZB1-2000</t>
  </si>
  <si>
    <t>Svítidlo
Svítidlo TYP BGP615 OFR7 LED-HB No (3144 lm;29.0 W) obousměrná GPRS komunikace, SIM, GPS, fotobuňka - dle projektové specifikace</t>
  </si>
  <si>
    <t>Svítidlo
Svítidlo TYP PRE2 BGP621 DN11 (3925 lm; 33.0 W) obousměrná GPRS komunikace, SIM, GPS, fotobuňka - dle projektové specifikace</t>
  </si>
  <si>
    <t>Svítidlo
Svítidlo TYP PRE2 BGP621 DN11 (5494 lm; 50.0 W) obousměrná GPRS komunikace, SIM, GPS, fotobuňka - dle projektové specifikace</t>
  </si>
  <si>
    <t>Demontáž stávajícího svítidla</t>
  </si>
  <si>
    <t>Demontáž stávejícího stožáru vč. výložníku</t>
  </si>
  <si>
    <t>403.3</t>
  </si>
  <si>
    <t>Doplnění stávající stožárové svorkovnice</t>
  </si>
  <si>
    <t>Soupis objektů s DPH</t>
  </si>
  <si>
    <t>Stavba:16-113 - ZVÝŠENÍ BEZPEČNOSTI DOPRAVY V LIBERCI</t>
  </si>
  <si>
    <t>Varianta:ZŘ/Základní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</si>
  <si>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</si>
  <si>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</si>
  <si>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</si>
  <si>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</si>
  <si>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</si>
  <si>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</si>
  <si>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</si>
  <si>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</si>
  <si>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</si>
  <si>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</si>
  <si>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</si>
  <si>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Příloha k formuláři pro ocenění nabídky</t>
  </si>
  <si>
    <t>Stavba :</t>
  </si>
  <si>
    <t>číslo a název SO:</t>
  </si>
  <si>
    <t>číslo a název rozpočtu:</t>
  </si>
  <si>
    <t>16-113</t>
  </si>
  <si>
    <t>ZVÝŠENÍ BEZPEČNOSTI DOPRAVY V LIBERCI</t>
  </si>
  <si>
    <t>000</t>
  </si>
  <si>
    <t>NESTAVEBNÍ ČÁST ROZPOČTU</t>
  </si>
  <si>
    <t>001</t>
  </si>
  <si>
    <t>NESTAVEBNÍ ČÁST ROZPOČTU - lokalita Husova - NEZPŮSOBILÉ VÝDAJE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</si>
  <si>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</si>
  <si>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</si>
  <si>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</si>
  <si>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</si>
  <si>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</si>
  <si>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</si>
  <si>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</si>
  <si>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</si>
  <si>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</si>
  <si>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</si>
  <si>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</si>
  <si>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</si>
  <si>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</si>
  <si>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</si>
  <si>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</si>
  <si>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</si>
  <si>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</si>
  <si>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</si>
  <si>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</si>
  <si>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</si>
  <si>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</si>
  <si>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</si>
  <si>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2013_OTSKP</t>
  </si>
  <si>
    <t>02720</t>
  </si>
  <si>
    <t/>
  </si>
  <si>
    <t>POMOC PRÁCE ZŘÍZ NEBO ZAJIŠŤ REGULACI A OCHRANU DOPRAVY
DIO - přechodné dopravní značení pro regulaci a ochranu dopravy - dodávka, montáž, demontáž (i nájem)
včetně čištění stávající dopravní infrastruktury v průběhu stavby</t>
  </si>
  <si>
    <t xml:space="preserve">KČ        </t>
  </si>
  <si>
    <t>zahrnuje veškeré náklady spojené s objednatelem požadovanými zařízeními</t>
  </si>
  <si>
    <t>02910</t>
  </si>
  <si>
    <t>A</t>
  </si>
  <si>
    <t>OSTATNÍ POŽADAVKY - ZEMĚMĚŘIČSKÁ MĚŘENÍ
GEODETICKÉ PRÁCE PRO VÝSTAVBU</t>
  </si>
  <si>
    <t>zahrnuje veškeré náklady spojené s objednatelem požadovanými pracemi</t>
  </si>
  <si>
    <t>B</t>
  </si>
  <si>
    <t>OSTATNÍ POŽADAVKY - ZEMĚMĚŘIČSKÁ MĚŘENÍ
ZAMĚŘENÍ SKUTEČNÉHO PROVEDENÍ STAVBY</t>
  </si>
  <si>
    <t>02943</t>
  </si>
  <si>
    <t>OSTATNÍ POŽADAVKY - VYPRACOVÁNÍ RDS</t>
  </si>
  <si>
    <t>1=1.000 [A]</t>
  </si>
  <si>
    <t>02944</t>
  </si>
  <si>
    <t>OSTAT POŽADAVKY - DOKUMENTACE SKUTEČ PROVEDENÍ V DIGIT FORMĚ
DSPS</t>
  </si>
  <si>
    <t>02991</t>
  </si>
  <si>
    <t>OSTATNÍ POŽADAVKY - INFORMAČNÍ TABULE
dle požadavku dotačního titulu - dodávka a montáž, vč. sloupku</t>
  </si>
  <si>
    <t xml:space="preserve">KUS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</si>
  <si>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</si>
  <si>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C e l k e m</t>
  </si>
  <si>
    <t>002</t>
  </si>
  <si>
    <t>NESTAVEBNÍ ČÁST ROZPOČTU - lokalita Svobody - NEZPŮSOBILÉ VÝDAJE</t>
  </si>
  <si>
    <t>003</t>
  </si>
  <si>
    <t>NESTAVEBNÍ ČÁST ROZPOČTU - lokalita Hrubínova - NEZPŮSOBILÉ VÝDAJE</t>
  </si>
  <si>
    <t>101</t>
  </si>
  <si>
    <t>LOKALITA HUSOVA</t>
  </si>
  <si>
    <t>101.1</t>
  </si>
  <si>
    <t>LOKALITA  HUSOVA - ZPŮSOBILÉ VÝDAJE HLAVNÍ</t>
  </si>
  <si>
    <t>2015_OTSKP</t>
  </si>
  <si>
    <t>014101</t>
  </si>
  <si>
    <t>POPLATKY ZA SKLÁDKU
ZEMINA</t>
  </si>
  <si>
    <t xml:space="preserve">M3        </t>
  </si>
  <si>
    <t>dle pol.č.17120: 24,4m3=24.400 [A]</t>
  </si>
  <si>
    <t>zahrnuje veškeré poplatky provozovateli skládky související s uložením odpadu na skládce.</t>
  </si>
  <si>
    <t>014102</t>
  </si>
  <si>
    <t>POPLATKY ZA SKLÁDKU
VYBOURANÉ HMOTY</t>
  </si>
  <si>
    <t xml:space="preserve">T         </t>
  </si>
  <si>
    <t>z pol.č.113438: 319,83m3*2,2t/m3=703.626 [A]
z pol.č.113488. (150,77+6,73)m3*2,0t/m3=315.000 [B]
z pol.č.113518: 130,0m*0,04t/m=5.200 [C]
z pol.č.113528: 85,0m*0,1t/m=8.500 [D]
z pol.č.96687:2ks*0,4t/ks=0.800 [E]
z pol.č. 113534: 11m3*2.5=27.500 [F]
z pol.č 113554: 0.3m3*2.5=0.750 [G]
Celkem: A+B+C+D+E+F+G=1 061.376 [H]</t>
  </si>
  <si>
    <t>Zemní práce</t>
  </si>
  <si>
    <t>11201</t>
  </si>
  <si>
    <t>KÁCENÍ STROMŮ D KMENE DO 0,5M S ODSTRANĚNÍM PAŘEZŮ
s odvozem a likvidací dřevní hmoty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</si>
  <si>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</si>
  <si>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113438</t>
  </si>
  <si>
    <t>ODSTRAN KRYTU VOZ A CHOD S ASFALT POJIVEM VČET PODKLADU, ODVOZ DO 20KM</t>
  </si>
  <si>
    <t>chodníková kce: 
735.0*0.25=183.750 [A]
62.0*0.39=24.180 [B]
vozovka: 
272,0*0,20=54.400 [C]
104,0*0,31=32.240 [D]
21,0*0,41=8.610 [E]
35,0*0,42=14.700 [F]
5,0*0,39=1.950 [G]
Celkem: A+B+C+D+E+F+G=319.830 [H]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</si>
  <si>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</si>
  <si>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113488</t>
  </si>
  <si>
    <t>ODSTRANĚNÍ KRYTU CHODNÍKŮ Z DLAŽDIC VČETNĚ PODKLADU, ODVOZ DO 20KM
ZÁMKOVÁ DLAŽBA</t>
  </si>
  <si>
    <t>tl.60mm: 575,0*0,25=143.750 [A]
tů.80mm: 18,0*0,39=7.020 [B]
Celkem: A+B=150.770 [C]</t>
  </si>
  <si>
    <t>ODSTRANĚNÍ KRYTU CHODNÍKŮ Z DLAŽDIC VČETNĚ PODKLADU, ODVOZ DO 20KM
BETONOVÉ DLAŽDICE</t>
  </si>
  <si>
    <t>16,0*0,25=4.000 [A]
7,0*0,39=2.730 [B]
Celkem: A+B=6.730 [C]</t>
  </si>
  <si>
    <t>113518</t>
  </si>
  <si>
    <t>ODSTRANĚNÍ ZÁHONOVÝCH OBRUBNÍKŮ, ODVOZ DO 20KM
ŠÍŘ. 50MM</t>
  </si>
  <si>
    <t xml:space="preserve">M         </t>
  </si>
  <si>
    <t>130,0m=130.000 [A]</t>
  </si>
  <si>
    <t>113528</t>
  </si>
  <si>
    <t>ODSTRANĚNÍ CHODNÍKOVÝCH OBRUBNÍKŮ BETONOVÝCH, ODVOZ DO 20KM
ŠÍŘ. 150MM</t>
  </si>
  <si>
    <t>85,0=85.000 [A]</t>
  </si>
  <si>
    <t>113534</t>
  </si>
  <si>
    <t>ODSTRANĚNÍ CHODNÍKOVÝCH KAMENNÝCH OBRUBNÍKŮ, ODVOZ DO 5KM
250/200 VČ OČIŠTĚNÍ A ODVOZU KAMENNÝCH PRVKŮ NA DEPONII INVESTORA
ODVOZ SUTI NA SKLÁDKU</t>
  </si>
  <si>
    <t>ceková délka:385,0+92,00=477.000 [A]
odpočet dle pol.č.91782:-230,0m=- 230.000 [B]
Celkem: A+B=247.000 [C]</t>
  </si>
  <si>
    <t>113554</t>
  </si>
  <si>
    <t>ODSTRANĚNÍ OBRUB Z DLAŽEBNÍCH KOSTEK JEDNODUCHÝCH, ODVOZ DO 5KM
VČ ODVOZU KAMENNÝCH PRVKŮ NA DEPONII INVESTORA
ODVOZ SUTI NA SKLÁDKU</t>
  </si>
  <si>
    <t>linka z kostek drobných - zpevnění kolem stromů: 16,0m=16.000 [A]</t>
  </si>
  <si>
    <t>113728</t>
  </si>
  <si>
    <t>FRÉZOVÁNÍ VOZOVEK ASFALTOVÝCH, ODVOZ DO 20KM
v malém rozsahu, odvoz k recyklaci</t>
  </si>
  <si>
    <t>obnova živičné vozovky podél obruby: 
310.0*1,0*0,04+310,0*0,50*0,06=21.700 [A]</t>
  </si>
  <si>
    <t>12373</t>
  </si>
  <si>
    <t>ODKOP PRO SPOD STAVBU SILNIC A ŽELEZNIC TŘ. I</t>
  </si>
  <si>
    <t>pro zpevněné plochy
20,0m3=20.000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</si>
  <si>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</si>
  <si>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125734</t>
  </si>
  <si>
    <t>a</t>
  </si>
  <si>
    <t>VYKOPÁVKY ZE ZEMNÍKŮ A SKLÁDEK TŘ. I, ODVOZ DO 5KM</t>
  </si>
  <si>
    <t>pro pol.18231: 150,0*0,10=15.000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</si>
  <si>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</si>
  <si>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b</t>
  </si>
  <si>
    <t>pro pol.č. 17310: 30,0=30.000 [A]</t>
  </si>
  <si>
    <t>12980</t>
  </si>
  <si>
    <t>ČIŠTĚNÍ ULIČNÍCH VPUSTÍ</t>
  </si>
  <si>
    <t>- vodorovná a svislá doprava, přemístění, přeložení, manipulace s výkopkem a uložení na skládku (bez poplatku)</t>
  </si>
  <si>
    <t>13273</t>
  </si>
  <si>
    <t>HLOUBENÍ RÝH ŠÍŘ DO 2M PAŽ I NEPAŽ TŘ. I</t>
  </si>
  <si>
    <t>PVC DN150:8,00*1,00*1,00=8.000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</si>
  <si>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</si>
  <si>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</si>
  <si>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
včetně dopravy (20km)</t>
  </si>
  <si>
    <t>uložení přebytečné zeminy na skládku z pol.č.12373,13273,17411
20+8,00-3,60=24.400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</si>
  <si>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</si>
  <si>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</si>
  <si>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</si>
  <si>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30,0m3=30.000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</si>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</sst>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6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C29" sqref="C29"/>
    </sheetView>
  </sheetViews>
  <sheetFormatPr defaultColWidth="9.140625" defaultRowHeight="12.75" customHeight="1"/>
  <cols>
    <col min="1" max="1" width="8.7109375" style="0" customWidth="1"/>
    <col min="2" max="2" width="14.7109375" style="14" customWidth="1"/>
    <col min="3" max="3" width="76.8515625" style="0" customWidth="1"/>
    <col min="4" max="6" width="18.00390625" style="0" customWidth="1"/>
  </cols>
  <sheetData>
    <row r="1" spans="1:2" ht="12.75" customHeight="1">
      <c r="A1" s="5" t="s">
        <v>459</v>
      </c>
      <c r="B1" s="21"/>
    </row>
    <row r="3" ht="12.75" customHeight="1">
      <c r="C3" s="1" t="s">
        <v>446</v>
      </c>
    </row>
    <row r="5" ht="12.75" customHeight="1">
      <c r="C5" s="2" t="s">
        <v>447</v>
      </c>
    </row>
    <row r="6" spans="3:9" ht="12.75" customHeight="1">
      <c r="C6" t="s">
        <v>448</v>
      </c>
      <c r="H6" t="s">
        <v>451</v>
      </c>
      <c r="I6">
        <v>0</v>
      </c>
    </row>
    <row r="7" spans="3:9" ht="12.75" customHeight="1">
      <c r="C7" s="3" t="s">
        <v>449</v>
      </c>
      <c r="D7" s="2">
        <f>SUM(D11:D23)</f>
        <v>0</v>
      </c>
      <c r="H7" t="s">
        <v>452</v>
      </c>
      <c r="I7">
        <v>15</v>
      </c>
    </row>
    <row r="8" spans="3:9" ht="12.75" customHeight="1">
      <c r="C8" s="3" t="s">
        <v>450</v>
      </c>
      <c r="D8" s="2">
        <f>SUM(F11:F23)</f>
        <v>0</v>
      </c>
      <c r="H8" t="s">
        <v>453</v>
      </c>
      <c r="I8">
        <v>21</v>
      </c>
    </row>
    <row r="10" spans="1:6" ht="12.75" customHeight="1">
      <c r="A10" s="4" t="s">
        <v>454</v>
      </c>
      <c r="B10" s="22" t="s">
        <v>149</v>
      </c>
      <c r="C10" s="4" t="s">
        <v>455</v>
      </c>
      <c r="D10" s="4" t="s">
        <v>456</v>
      </c>
      <c r="E10" s="4" t="s">
        <v>457</v>
      </c>
      <c r="F10" s="4" t="s">
        <v>458</v>
      </c>
    </row>
    <row r="11" spans="1:6" ht="12.75" customHeight="1">
      <c r="A11" s="6" t="s">
        <v>468</v>
      </c>
      <c r="B11" s="23" t="s">
        <v>150</v>
      </c>
      <c r="C11" s="6" t="s">
        <v>469</v>
      </c>
      <c r="D11" s="10">
        <f>'001'!I28</f>
        <v>0</v>
      </c>
      <c r="E11" s="10">
        <f>'001'!P28</f>
        <v>0</v>
      </c>
      <c r="F11" s="10">
        <f aca="true" t="shared" si="0" ref="F11:F23">D11+E11</f>
        <v>0</v>
      </c>
    </row>
    <row r="12" spans="1:6" ht="12.75" customHeight="1">
      <c r="A12" s="6" t="s">
        <v>514</v>
      </c>
      <c r="B12" s="23" t="s">
        <v>150</v>
      </c>
      <c r="C12" s="6" t="s">
        <v>515</v>
      </c>
      <c r="D12" s="10">
        <f>'002'!I28</f>
        <v>0</v>
      </c>
      <c r="E12" s="10">
        <f>'002'!P28</f>
        <v>0</v>
      </c>
      <c r="F12" s="10">
        <f t="shared" si="0"/>
        <v>0</v>
      </c>
    </row>
    <row r="13" spans="1:6" ht="12.75" customHeight="1">
      <c r="A13" s="6" t="s">
        <v>516</v>
      </c>
      <c r="B13" s="23" t="s">
        <v>150</v>
      </c>
      <c r="C13" s="6" t="s">
        <v>517</v>
      </c>
      <c r="D13" s="10">
        <f>'003'!I28</f>
        <v>0</v>
      </c>
      <c r="E13" s="10">
        <f>'003'!P28</f>
        <v>0</v>
      </c>
      <c r="F13" s="10">
        <f t="shared" si="0"/>
        <v>0</v>
      </c>
    </row>
    <row r="14" spans="1:6" ht="12.75" customHeight="1">
      <c r="A14" s="6" t="s">
        <v>520</v>
      </c>
      <c r="B14" s="23" t="s">
        <v>150</v>
      </c>
      <c r="C14" s="6" t="s">
        <v>521</v>
      </c>
      <c r="D14" s="10">
        <f>'101.1'!I234</f>
        <v>0</v>
      </c>
      <c r="E14" s="10">
        <f>'101.1'!P234</f>
        <v>0</v>
      </c>
      <c r="F14" s="10">
        <f t="shared" si="0"/>
        <v>0</v>
      </c>
    </row>
    <row r="15" spans="1:6" ht="12.75" customHeight="1">
      <c r="A15" s="6" t="s">
        <v>186</v>
      </c>
      <c r="B15" s="23" t="s">
        <v>150</v>
      </c>
      <c r="C15" s="6" t="s">
        <v>187</v>
      </c>
      <c r="D15" s="10">
        <f>'101.2'!I101</f>
        <v>0</v>
      </c>
      <c r="E15" s="10">
        <f>'101.2'!P101</f>
        <v>0</v>
      </c>
      <c r="F15" s="10">
        <f t="shared" si="0"/>
        <v>0</v>
      </c>
    </row>
    <row r="16" spans="1:6" ht="12.75" customHeight="1">
      <c r="A16" s="6" t="s">
        <v>232</v>
      </c>
      <c r="B16" s="23" t="s">
        <v>150</v>
      </c>
      <c r="C16" s="6" t="s">
        <v>233</v>
      </c>
      <c r="D16" s="10">
        <f>'102.1'!I124</f>
        <v>0</v>
      </c>
      <c r="E16" s="10">
        <f>'102.1'!P124</f>
        <v>0</v>
      </c>
      <c r="F16" s="10">
        <f t="shared" si="0"/>
        <v>0</v>
      </c>
    </row>
    <row r="17" spans="1:6" ht="12.75" customHeight="1">
      <c r="A17" s="6" t="s">
        <v>268</v>
      </c>
      <c r="B17" s="23" t="s">
        <v>150</v>
      </c>
      <c r="C17" s="6" t="s">
        <v>269</v>
      </c>
      <c r="D17" s="10">
        <f>'103.1'!I151</f>
        <v>0</v>
      </c>
      <c r="E17" s="10">
        <f>'103.1'!P151</f>
        <v>0</v>
      </c>
      <c r="F17" s="10">
        <f t="shared" si="0"/>
        <v>0</v>
      </c>
    </row>
    <row r="18" spans="1:6" ht="12.75" customHeight="1">
      <c r="A18" s="6" t="s">
        <v>322</v>
      </c>
      <c r="B18" s="23" t="s">
        <v>150</v>
      </c>
      <c r="C18" s="6" t="s">
        <v>323</v>
      </c>
      <c r="D18" s="10">
        <f>'103.2'!I77</f>
        <v>0</v>
      </c>
      <c r="E18" s="10">
        <f>'103.2'!P77</f>
        <v>0</v>
      </c>
      <c r="F18" s="10">
        <f t="shared" si="0"/>
        <v>0</v>
      </c>
    </row>
    <row r="19" spans="1:6" ht="12.75" customHeight="1">
      <c r="A19" s="6" t="s">
        <v>359</v>
      </c>
      <c r="B19" s="23" t="s">
        <v>151</v>
      </c>
      <c r="C19" s="6" t="s">
        <v>360</v>
      </c>
      <c r="D19" s="10">
        <f>'401.2'!I42</f>
        <v>0</v>
      </c>
      <c r="E19" s="10">
        <f>'401.2'!P42</f>
        <v>0</v>
      </c>
      <c r="F19" s="10">
        <f t="shared" si="0"/>
        <v>0</v>
      </c>
    </row>
    <row r="20" spans="1:6" ht="12.75" customHeight="1">
      <c r="A20" s="6" t="s">
        <v>388</v>
      </c>
      <c r="B20" s="23" t="s">
        <v>151</v>
      </c>
      <c r="C20" s="6" t="s">
        <v>389</v>
      </c>
      <c r="D20" s="10">
        <f>'401.3'!I38</f>
        <v>0</v>
      </c>
      <c r="E20" s="10">
        <f>'401.3'!P38</f>
        <v>0</v>
      </c>
      <c r="F20" s="10">
        <f t="shared" si="0"/>
        <v>0</v>
      </c>
    </row>
    <row r="21" spans="1:6" ht="12.75" customHeight="1">
      <c r="A21" s="6" t="s">
        <v>392</v>
      </c>
      <c r="B21" s="23" t="s">
        <v>151</v>
      </c>
      <c r="C21" s="6" t="s">
        <v>394</v>
      </c>
      <c r="D21" s="10">
        <f>'402'!I74</f>
        <v>0</v>
      </c>
      <c r="E21" s="10">
        <f>'402'!P74</f>
        <v>0</v>
      </c>
      <c r="F21" s="10">
        <f t="shared" si="0"/>
        <v>0</v>
      </c>
    </row>
    <row r="22" spans="1:6" ht="12.75" customHeight="1">
      <c r="A22" s="6" t="s">
        <v>435</v>
      </c>
      <c r="B22" s="23" t="s">
        <v>151</v>
      </c>
      <c r="C22" s="6" t="s">
        <v>436</v>
      </c>
      <c r="D22" s="10">
        <f>'403.2'!I46</f>
        <v>0</v>
      </c>
      <c r="E22" s="10">
        <f>'403.2'!P46</f>
        <v>0</v>
      </c>
      <c r="F22" s="10">
        <f t="shared" si="0"/>
        <v>0</v>
      </c>
    </row>
    <row r="23" spans="1:6" ht="12.75" customHeight="1">
      <c r="A23" s="6" t="s">
        <v>444</v>
      </c>
      <c r="B23" s="23" t="s">
        <v>151</v>
      </c>
      <c r="C23" s="6" t="s">
        <v>394</v>
      </c>
      <c r="D23" s="10">
        <f>'403.3'!I70</f>
        <v>0</v>
      </c>
      <c r="E23" s="10">
        <f>'403.3'!P70</f>
        <v>0</v>
      </c>
      <c r="F23" s="10">
        <f t="shared" si="0"/>
        <v>0</v>
      </c>
    </row>
  </sheetData>
  <sheetProtection formatColumns="0"/>
  <hyperlinks>
    <hyperlink ref="A11" location="#'001'!A1" tooltip="Odkaz na stranku objektu [001]" display="001"/>
    <hyperlink ref="A12" location="#'002'!A1" tooltip="Odkaz na stranku objektu [002]" display="002"/>
    <hyperlink ref="A13" location="#'003'!A1" tooltip="Odkaz na stranku objektu [003]" display="003"/>
    <hyperlink ref="A14" location="#'101.1'!A1" tooltip="Odkaz na stranku objektu [101.1]" display="101.1"/>
    <hyperlink ref="A15" location="#'101.2'!A1" tooltip="Odkaz na stranku objektu [101.2]" display="101.2"/>
    <hyperlink ref="A16" location="#'102.1'!A1" tooltip="Odkaz na stranku objektu [102.1]" display="102.1"/>
    <hyperlink ref="A17" location="#'103.1'!A1" tooltip="Odkaz na stranku objektu [103.1]" display="103.1"/>
    <hyperlink ref="A18" location="#'103.2'!A1" tooltip="Odkaz na stranku objektu [103.2]" display="103.2"/>
    <hyperlink ref="A19" location="#'401.2'!A1" tooltip="Odkaz na stranku objektu [401.2]" display="401.2"/>
    <hyperlink ref="A20" location="#'401.3'!A1" tooltip="Odkaz na stranku objektu [401.3]" display="401.3"/>
    <hyperlink ref="A21" location="#'402'!A1" tooltip="Odkaz na stranku objektu [402]" display="402"/>
    <hyperlink ref="A22" location="#'403.2'!A1" tooltip="Odkaz na stranku objektu [403.2]" display="403.2"/>
    <hyperlink ref="A23" location="#'403.3'!A1" tooltip="Odkaz na stranku objektu [403.3]" display="403.3"/>
  </hyperlink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357</v>
      </c>
      <c r="D5" s="5"/>
      <c r="E5" s="5" t="s">
        <v>358</v>
      </c>
    </row>
    <row r="6" spans="1:5" ht="12.75" customHeight="1">
      <c r="A6" t="s">
        <v>463</v>
      </c>
      <c r="C6" s="5" t="s">
        <v>359</v>
      </c>
      <c r="D6" s="5"/>
      <c r="E6" s="5" t="s">
        <v>360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487</v>
      </c>
      <c r="D11" s="7"/>
      <c r="E11" s="7" t="s">
        <v>76</v>
      </c>
      <c r="F11" s="7"/>
      <c r="G11" s="9"/>
      <c r="H11" s="7"/>
      <c r="I11" s="9"/>
    </row>
    <row r="12" spans="1:16" ht="12.75">
      <c r="A12" s="6">
        <v>1</v>
      </c>
      <c r="B12" s="17" t="s">
        <v>494</v>
      </c>
      <c r="C12" s="6" t="s">
        <v>468</v>
      </c>
      <c r="D12" s="6" t="s">
        <v>494</v>
      </c>
      <c r="E12" s="6" t="s">
        <v>361</v>
      </c>
      <c r="F12" s="6" t="s">
        <v>511</v>
      </c>
      <c r="G12" s="8">
        <v>2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494</v>
      </c>
    </row>
    <row r="14" spans="1:16" ht="12.75">
      <c r="A14" s="6">
        <v>2</v>
      </c>
      <c r="B14" s="17" t="s">
        <v>494</v>
      </c>
      <c r="C14" s="6" t="s">
        <v>514</v>
      </c>
      <c r="D14" s="6" t="s">
        <v>494</v>
      </c>
      <c r="E14" s="6" t="s">
        <v>362</v>
      </c>
      <c r="F14" s="6" t="s">
        <v>511</v>
      </c>
      <c r="G14" s="8">
        <v>12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494</v>
      </c>
    </row>
    <row r="16" spans="1:16" ht="38.25">
      <c r="A16" s="6">
        <v>3</v>
      </c>
      <c r="B16" s="17" t="s">
        <v>494</v>
      </c>
      <c r="C16" s="6" t="s">
        <v>516</v>
      </c>
      <c r="D16" s="6" t="s">
        <v>494</v>
      </c>
      <c r="E16" s="6" t="s">
        <v>363</v>
      </c>
      <c r="F16" s="6" t="s">
        <v>511</v>
      </c>
      <c r="G16" s="8">
        <v>2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494</v>
      </c>
    </row>
    <row r="18" spans="1:16" ht="38.25">
      <c r="A18" s="6">
        <v>4</v>
      </c>
      <c r="B18" s="17" t="s">
        <v>494</v>
      </c>
      <c r="C18" s="6" t="s">
        <v>364</v>
      </c>
      <c r="D18" s="6" t="s">
        <v>494</v>
      </c>
      <c r="E18" s="6" t="s">
        <v>365</v>
      </c>
      <c r="F18" s="6" t="s">
        <v>511</v>
      </c>
      <c r="G18" s="8">
        <v>12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494</v>
      </c>
    </row>
    <row r="20" spans="1:16" ht="12.75">
      <c r="A20" s="6">
        <v>5</v>
      </c>
      <c r="B20" s="17" t="s">
        <v>494</v>
      </c>
      <c r="C20" s="6" t="s">
        <v>366</v>
      </c>
      <c r="D20" s="6" t="s">
        <v>494</v>
      </c>
      <c r="E20" s="6" t="s">
        <v>367</v>
      </c>
      <c r="F20" s="6" t="s">
        <v>547</v>
      </c>
      <c r="G20" s="8">
        <v>200</v>
      </c>
      <c r="H20" s="11"/>
      <c r="I20" s="10">
        <f>ROUND((H20*G20),2)</f>
        <v>0</v>
      </c>
      <c r="O20">
        <f>rekapitulace!I8</f>
        <v>21</v>
      </c>
      <c r="P20">
        <f>ROUND(O20/100*I20,2)</f>
        <v>0</v>
      </c>
    </row>
    <row r="21" ht="12.75">
      <c r="E21" s="12" t="s">
        <v>494</v>
      </c>
    </row>
    <row r="22" spans="1:16" ht="12.75">
      <c r="A22" s="6">
        <v>6</v>
      </c>
      <c r="B22" s="17" t="s">
        <v>494</v>
      </c>
      <c r="C22" s="6" t="s">
        <v>368</v>
      </c>
      <c r="D22" s="6" t="s">
        <v>494</v>
      </c>
      <c r="E22" s="6" t="s">
        <v>369</v>
      </c>
      <c r="F22" s="6" t="s">
        <v>370</v>
      </c>
      <c r="G22" s="8">
        <v>1</v>
      </c>
      <c r="H22" s="11"/>
      <c r="I22" s="10">
        <f>ROUND((H22*G22),2)</f>
        <v>0</v>
      </c>
      <c r="O22">
        <f>rekapitulace!I8</f>
        <v>21</v>
      </c>
      <c r="P22">
        <f>ROUND(O22/100*I22,2)</f>
        <v>0</v>
      </c>
    </row>
    <row r="23" ht="12.75">
      <c r="E23" s="12" t="s">
        <v>494</v>
      </c>
    </row>
    <row r="24" spans="1:16" ht="12.75">
      <c r="A24" s="6">
        <v>7</v>
      </c>
      <c r="B24" s="17" t="s">
        <v>494</v>
      </c>
      <c r="C24" s="6" t="s">
        <v>371</v>
      </c>
      <c r="D24" s="6" t="s">
        <v>494</v>
      </c>
      <c r="E24" s="6" t="s">
        <v>372</v>
      </c>
      <c r="F24" s="6" t="s">
        <v>511</v>
      </c>
      <c r="G24" s="8">
        <v>12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494</v>
      </c>
    </row>
    <row r="26" spans="1:16" ht="12.75">
      <c r="A26" s="6">
        <v>8</v>
      </c>
      <c r="B26" s="17" t="s">
        <v>494</v>
      </c>
      <c r="C26" s="6" t="s">
        <v>373</v>
      </c>
      <c r="D26" s="6" t="s">
        <v>494</v>
      </c>
      <c r="E26" s="6" t="s">
        <v>374</v>
      </c>
      <c r="F26" s="6" t="s">
        <v>511</v>
      </c>
      <c r="G26" s="8">
        <v>2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12.75">
      <c r="E27" s="12" t="s">
        <v>494</v>
      </c>
    </row>
    <row r="28" spans="1:16" ht="12.75">
      <c r="A28" s="6">
        <v>9</v>
      </c>
      <c r="B28" s="17" t="s">
        <v>494</v>
      </c>
      <c r="C28" s="6" t="s">
        <v>375</v>
      </c>
      <c r="D28" s="6" t="s">
        <v>494</v>
      </c>
      <c r="E28" s="6" t="s">
        <v>376</v>
      </c>
      <c r="F28" s="6" t="s">
        <v>370</v>
      </c>
      <c r="G28" s="8">
        <v>1</v>
      </c>
      <c r="H28" s="11"/>
      <c r="I28" s="10">
        <f>ROUND((H28*G28),2)</f>
        <v>0</v>
      </c>
      <c r="O28">
        <f>rekapitulace!I8</f>
        <v>21</v>
      </c>
      <c r="P28">
        <f>ROUND(O28/100*I28,2)</f>
        <v>0</v>
      </c>
    </row>
    <row r="29" ht="12.75">
      <c r="E29" s="12" t="s">
        <v>494</v>
      </c>
    </row>
    <row r="30" spans="1:16" ht="12.75">
      <c r="A30" s="6">
        <v>10</v>
      </c>
      <c r="B30" s="17" t="s">
        <v>494</v>
      </c>
      <c r="C30" s="6" t="s">
        <v>377</v>
      </c>
      <c r="D30" s="6" t="s">
        <v>494</v>
      </c>
      <c r="E30" s="6" t="s">
        <v>378</v>
      </c>
      <c r="F30" s="6" t="s">
        <v>379</v>
      </c>
      <c r="G30" s="8">
        <v>1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494</v>
      </c>
    </row>
    <row r="32" spans="1:16" ht="12.75">
      <c r="A32" s="6">
        <v>11</v>
      </c>
      <c r="B32" s="17" t="s">
        <v>494</v>
      </c>
      <c r="C32" s="6" t="s">
        <v>380</v>
      </c>
      <c r="D32" s="6" t="s">
        <v>494</v>
      </c>
      <c r="E32" s="6" t="s">
        <v>381</v>
      </c>
      <c r="F32" s="6" t="s">
        <v>379</v>
      </c>
      <c r="G32" s="8">
        <v>12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494</v>
      </c>
    </row>
    <row r="34" spans="1:16" ht="12.75">
      <c r="A34" s="6">
        <v>12</v>
      </c>
      <c r="B34" s="17" t="s">
        <v>494</v>
      </c>
      <c r="C34" s="6" t="s">
        <v>382</v>
      </c>
      <c r="D34" s="6" t="s">
        <v>494</v>
      </c>
      <c r="E34" s="6" t="s">
        <v>383</v>
      </c>
      <c r="F34" s="6" t="s">
        <v>370</v>
      </c>
      <c r="G34" s="8">
        <v>1</v>
      </c>
      <c r="H34" s="11"/>
      <c r="I34" s="10">
        <f>ROUND((H34*G34),2)</f>
        <v>0</v>
      </c>
      <c r="O34">
        <f>rekapitulace!I8</f>
        <v>21</v>
      </c>
      <c r="P34">
        <f>ROUND(O34/100*I34,2)</f>
        <v>0</v>
      </c>
    </row>
    <row r="35" ht="12.75">
      <c r="E35" s="12" t="s">
        <v>494</v>
      </c>
    </row>
    <row r="36" spans="1:16" ht="12.75">
      <c r="A36" s="6">
        <v>13</v>
      </c>
      <c r="B36" s="17" t="s">
        <v>494</v>
      </c>
      <c r="C36" s="6" t="s">
        <v>384</v>
      </c>
      <c r="D36" s="6" t="s">
        <v>494</v>
      </c>
      <c r="E36" s="6" t="s">
        <v>385</v>
      </c>
      <c r="F36" s="6" t="s">
        <v>511</v>
      </c>
      <c r="G36" s="8">
        <v>1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494</v>
      </c>
    </row>
    <row r="38" spans="1:16" ht="12.75">
      <c r="A38" s="6">
        <v>14</v>
      </c>
      <c r="B38" s="17" t="s">
        <v>494</v>
      </c>
      <c r="C38" s="6" t="s">
        <v>386</v>
      </c>
      <c r="D38" s="6" t="s">
        <v>494</v>
      </c>
      <c r="E38" s="6" t="s">
        <v>387</v>
      </c>
      <c r="F38" s="6" t="s">
        <v>511</v>
      </c>
      <c r="G38" s="8">
        <v>1</v>
      </c>
      <c r="H38" s="11"/>
      <c r="I38" s="10">
        <f>ROUND((H38*G38),2)</f>
        <v>0</v>
      </c>
      <c r="O38">
        <f>rekapitulace!I8</f>
        <v>21</v>
      </c>
      <c r="P38">
        <f>ROUND(O38/100*I38,2)</f>
        <v>0</v>
      </c>
    </row>
    <row r="39" ht="12.75">
      <c r="E39" s="12" t="s">
        <v>494</v>
      </c>
    </row>
    <row r="40" spans="1:16" ht="12.75" customHeight="1">
      <c r="A40" s="13"/>
      <c r="B40" s="18"/>
      <c r="C40" s="13" t="s">
        <v>487</v>
      </c>
      <c r="D40" s="13"/>
      <c r="E40" s="13" t="s">
        <v>76</v>
      </c>
      <c r="F40" s="13"/>
      <c r="G40" s="13"/>
      <c r="H40" s="13"/>
      <c r="I40" s="13">
        <f>SUM(I12:I39)</f>
        <v>0</v>
      </c>
      <c r="P40">
        <f>SUM(P12:P39)</f>
        <v>0</v>
      </c>
    </row>
    <row r="42" spans="1:16" ht="12.75" customHeight="1">
      <c r="A42" s="13"/>
      <c r="B42" s="18"/>
      <c r="C42" s="13"/>
      <c r="D42" s="13"/>
      <c r="E42" s="13" t="s">
        <v>513</v>
      </c>
      <c r="F42" s="13"/>
      <c r="G42" s="13"/>
      <c r="H42" s="13"/>
      <c r="I42" s="13">
        <f>+I40</f>
        <v>0</v>
      </c>
      <c r="P42">
        <f>+P40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357</v>
      </c>
      <c r="D5" s="5"/>
      <c r="E5" s="5" t="s">
        <v>358</v>
      </c>
    </row>
    <row r="6" spans="1:5" ht="12.75" customHeight="1">
      <c r="A6" t="s">
        <v>463</v>
      </c>
      <c r="C6" s="5" t="s">
        <v>388</v>
      </c>
      <c r="D6" s="5"/>
      <c r="E6" s="5" t="s">
        <v>389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487</v>
      </c>
      <c r="D11" s="7"/>
      <c r="E11" s="7" t="s">
        <v>76</v>
      </c>
      <c r="F11" s="7"/>
      <c r="G11" s="9"/>
      <c r="H11" s="7"/>
      <c r="I11" s="9"/>
    </row>
    <row r="12" spans="1:16" ht="12.75">
      <c r="A12" s="6">
        <v>1</v>
      </c>
      <c r="B12" s="17" t="s">
        <v>494</v>
      </c>
      <c r="C12" s="6" t="s">
        <v>468</v>
      </c>
      <c r="D12" s="6" t="s">
        <v>494</v>
      </c>
      <c r="E12" s="6" t="s">
        <v>362</v>
      </c>
      <c r="F12" s="6" t="s">
        <v>511</v>
      </c>
      <c r="G12" s="8">
        <v>4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494</v>
      </c>
    </row>
    <row r="14" spans="1:16" ht="38.25">
      <c r="A14" s="6">
        <v>2</v>
      </c>
      <c r="B14" s="17" t="s">
        <v>494</v>
      </c>
      <c r="C14" s="6" t="s">
        <v>514</v>
      </c>
      <c r="D14" s="6" t="s">
        <v>494</v>
      </c>
      <c r="E14" s="6" t="s">
        <v>390</v>
      </c>
      <c r="F14" s="6" t="s">
        <v>511</v>
      </c>
      <c r="G14" s="8">
        <v>1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494</v>
      </c>
    </row>
    <row r="16" spans="1:16" ht="38.25">
      <c r="A16" s="6">
        <v>3</v>
      </c>
      <c r="B16" s="17" t="s">
        <v>494</v>
      </c>
      <c r="C16" s="6" t="s">
        <v>516</v>
      </c>
      <c r="D16" s="6" t="s">
        <v>494</v>
      </c>
      <c r="E16" s="6" t="s">
        <v>391</v>
      </c>
      <c r="F16" s="6" t="s">
        <v>511</v>
      </c>
      <c r="G16" s="8">
        <v>3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494</v>
      </c>
    </row>
    <row r="18" spans="1:16" ht="12.75">
      <c r="A18" s="6">
        <v>4</v>
      </c>
      <c r="B18" s="17" t="s">
        <v>494</v>
      </c>
      <c r="C18" s="6" t="s">
        <v>364</v>
      </c>
      <c r="D18" s="6" t="s">
        <v>494</v>
      </c>
      <c r="E18" s="6" t="s">
        <v>367</v>
      </c>
      <c r="F18" s="6" t="s">
        <v>547</v>
      </c>
      <c r="G18" s="8">
        <v>56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494</v>
      </c>
    </row>
    <row r="20" spans="1:16" ht="12.75">
      <c r="A20" s="6">
        <v>5</v>
      </c>
      <c r="B20" s="17" t="s">
        <v>494</v>
      </c>
      <c r="C20" s="6" t="s">
        <v>366</v>
      </c>
      <c r="D20" s="6" t="s">
        <v>494</v>
      </c>
      <c r="E20" s="6" t="s">
        <v>369</v>
      </c>
      <c r="F20" s="6" t="s">
        <v>370</v>
      </c>
      <c r="G20" s="8">
        <v>1</v>
      </c>
      <c r="H20" s="11"/>
      <c r="I20" s="10">
        <f>ROUND((H20*G20),2)</f>
        <v>0</v>
      </c>
      <c r="O20">
        <f>rekapitulace!I8</f>
        <v>21</v>
      </c>
      <c r="P20">
        <f>ROUND(O20/100*I20,2)</f>
        <v>0</v>
      </c>
    </row>
    <row r="21" ht="12.75">
      <c r="E21" s="12" t="s">
        <v>494</v>
      </c>
    </row>
    <row r="22" spans="1:16" ht="12.75">
      <c r="A22" s="6">
        <v>6</v>
      </c>
      <c r="B22" s="17" t="s">
        <v>494</v>
      </c>
      <c r="C22" s="6" t="s">
        <v>368</v>
      </c>
      <c r="D22" s="6" t="s">
        <v>494</v>
      </c>
      <c r="E22" s="6" t="s">
        <v>372</v>
      </c>
      <c r="F22" s="6" t="s">
        <v>511</v>
      </c>
      <c r="G22" s="8">
        <v>4</v>
      </c>
      <c r="H22" s="11"/>
      <c r="I22" s="10">
        <f>ROUND((H22*G22),2)</f>
        <v>0</v>
      </c>
      <c r="O22">
        <f>rekapitulace!I8</f>
        <v>21</v>
      </c>
      <c r="P22">
        <f>ROUND(O22/100*I22,2)</f>
        <v>0</v>
      </c>
    </row>
    <row r="23" ht="12.75">
      <c r="E23" s="12" t="s">
        <v>494</v>
      </c>
    </row>
    <row r="24" spans="1:16" ht="12.75">
      <c r="A24" s="6">
        <v>7</v>
      </c>
      <c r="B24" s="17" t="s">
        <v>494</v>
      </c>
      <c r="C24" s="6" t="s">
        <v>371</v>
      </c>
      <c r="D24" s="6" t="s">
        <v>494</v>
      </c>
      <c r="E24" s="6" t="s">
        <v>376</v>
      </c>
      <c r="F24" s="6" t="s">
        <v>370</v>
      </c>
      <c r="G24" s="8">
        <v>1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494</v>
      </c>
    </row>
    <row r="26" spans="1:16" ht="12.75">
      <c r="A26" s="6">
        <v>8</v>
      </c>
      <c r="B26" s="17" t="s">
        <v>494</v>
      </c>
      <c r="C26" s="6" t="s">
        <v>373</v>
      </c>
      <c r="D26" s="6" t="s">
        <v>494</v>
      </c>
      <c r="E26" s="6" t="s">
        <v>378</v>
      </c>
      <c r="F26" s="6" t="s">
        <v>379</v>
      </c>
      <c r="G26" s="8">
        <v>1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12.75">
      <c r="E27" s="12" t="s">
        <v>494</v>
      </c>
    </row>
    <row r="28" spans="1:16" ht="12.75">
      <c r="A28" s="6">
        <v>9</v>
      </c>
      <c r="B28" s="17" t="s">
        <v>494</v>
      </c>
      <c r="C28" s="6" t="s">
        <v>375</v>
      </c>
      <c r="D28" s="6" t="s">
        <v>494</v>
      </c>
      <c r="E28" s="6" t="s">
        <v>381</v>
      </c>
      <c r="F28" s="6" t="s">
        <v>379</v>
      </c>
      <c r="G28" s="8">
        <v>4</v>
      </c>
      <c r="H28" s="11"/>
      <c r="I28" s="10">
        <f>ROUND((H28*G28),2)</f>
        <v>0</v>
      </c>
      <c r="O28">
        <f>rekapitulace!I8</f>
        <v>21</v>
      </c>
      <c r="P28">
        <f>ROUND(O28/100*I28,2)</f>
        <v>0</v>
      </c>
    </row>
    <row r="29" ht="12.75">
      <c r="E29" s="12" t="s">
        <v>494</v>
      </c>
    </row>
    <row r="30" spans="1:16" ht="12.75">
      <c r="A30" s="6">
        <v>10</v>
      </c>
      <c r="B30" s="17" t="s">
        <v>494</v>
      </c>
      <c r="C30" s="6" t="s">
        <v>377</v>
      </c>
      <c r="D30" s="6" t="s">
        <v>494</v>
      </c>
      <c r="E30" s="6" t="s">
        <v>383</v>
      </c>
      <c r="F30" s="6" t="s">
        <v>370</v>
      </c>
      <c r="G30" s="8">
        <v>1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494</v>
      </c>
    </row>
    <row r="32" spans="1:16" ht="12.75">
      <c r="A32" s="6">
        <v>11</v>
      </c>
      <c r="B32" s="17" t="s">
        <v>494</v>
      </c>
      <c r="C32" s="6" t="s">
        <v>380</v>
      </c>
      <c r="D32" s="6" t="s">
        <v>494</v>
      </c>
      <c r="E32" s="6" t="s">
        <v>385</v>
      </c>
      <c r="F32" s="6" t="s">
        <v>511</v>
      </c>
      <c r="G32" s="8">
        <v>1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494</v>
      </c>
    </row>
    <row r="34" spans="1:16" ht="12.75">
      <c r="A34" s="6">
        <v>12</v>
      </c>
      <c r="B34" s="17" t="s">
        <v>494</v>
      </c>
      <c r="C34" s="6" t="s">
        <v>382</v>
      </c>
      <c r="D34" s="6" t="s">
        <v>494</v>
      </c>
      <c r="E34" s="6" t="s">
        <v>387</v>
      </c>
      <c r="F34" s="6" t="s">
        <v>511</v>
      </c>
      <c r="G34" s="8">
        <v>1</v>
      </c>
      <c r="H34" s="11"/>
      <c r="I34" s="10">
        <f>ROUND((H34*G34),2)</f>
        <v>0</v>
      </c>
      <c r="O34">
        <f>rekapitulace!I8</f>
        <v>21</v>
      </c>
      <c r="P34">
        <f>ROUND(O34/100*I34,2)</f>
        <v>0</v>
      </c>
    </row>
    <row r="35" ht="12.75">
      <c r="E35" s="12" t="s">
        <v>494</v>
      </c>
    </row>
    <row r="36" spans="1:16" ht="12.75" customHeight="1">
      <c r="A36" s="13"/>
      <c r="B36" s="18"/>
      <c r="C36" s="13" t="s">
        <v>487</v>
      </c>
      <c r="D36" s="13"/>
      <c r="E36" s="13" t="s">
        <v>76</v>
      </c>
      <c r="F36" s="13"/>
      <c r="G36" s="13"/>
      <c r="H36" s="13"/>
      <c r="I36" s="13">
        <f>SUM(I12:I35)</f>
        <v>0</v>
      </c>
      <c r="P36">
        <f>SUM(P12:P35)</f>
        <v>0</v>
      </c>
    </row>
    <row r="38" spans="1:16" ht="12.75" customHeight="1">
      <c r="A38" s="13"/>
      <c r="B38" s="18"/>
      <c r="C38" s="13"/>
      <c r="D38" s="13"/>
      <c r="E38" s="13" t="s">
        <v>513</v>
      </c>
      <c r="F38" s="13"/>
      <c r="G38" s="13"/>
      <c r="H38" s="13"/>
      <c r="I38" s="13">
        <f>+I36</f>
        <v>0</v>
      </c>
      <c r="P38">
        <f>+P36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392</v>
      </c>
      <c r="D5" s="5"/>
      <c r="E5" s="5" t="s">
        <v>393</v>
      </c>
    </row>
    <row r="6" spans="1:5" ht="12.75" customHeight="1">
      <c r="A6" t="s">
        <v>463</v>
      </c>
      <c r="C6" s="5" t="s">
        <v>392</v>
      </c>
      <c r="D6" s="5"/>
      <c r="E6" s="5" t="s">
        <v>394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487</v>
      </c>
      <c r="D11" s="7"/>
      <c r="E11" s="7" t="s">
        <v>76</v>
      </c>
      <c r="F11" s="7"/>
      <c r="G11" s="9"/>
      <c r="H11" s="7"/>
      <c r="I11" s="9"/>
    </row>
    <row r="12" spans="1:16" ht="12.75">
      <c r="A12" s="6">
        <v>1</v>
      </c>
      <c r="B12" s="17" t="s">
        <v>494</v>
      </c>
      <c r="C12" s="6" t="s">
        <v>468</v>
      </c>
      <c r="D12" s="6" t="s">
        <v>494</v>
      </c>
      <c r="E12" s="6" t="s">
        <v>395</v>
      </c>
      <c r="F12" s="6" t="s">
        <v>511</v>
      </c>
      <c r="G12" s="8">
        <v>2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494</v>
      </c>
    </row>
    <row r="14" spans="1:16" ht="12.75">
      <c r="A14" s="6">
        <v>2</v>
      </c>
      <c r="B14" s="17" t="s">
        <v>494</v>
      </c>
      <c r="C14" s="6" t="s">
        <v>514</v>
      </c>
      <c r="D14" s="6" t="s">
        <v>494</v>
      </c>
      <c r="E14" s="6" t="s">
        <v>396</v>
      </c>
      <c r="F14" s="6" t="s">
        <v>511</v>
      </c>
      <c r="G14" s="8">
        <v>2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494</v>
      </c>
    </row>
    <row r="16" spans="1:16" ht="12.75">
      <c r="A16" s="6">
        <v>3</v>
      </c>
      <c r="B16" s="17" t="s">
        <v>494</v>
      </c>
      <c r="C16" s="6" t="s">
        <v>516</v>
      </c>
      <c r="D16" s="6" t="s">
        <v>494</v>
      </c>
      <c r="E16" s="6" t="s">
        <v>397</v>
      </c>
      <c r="F16" s="6" t="s">
        <v>511</v>
      </c>
      <c r="G16" s="8">
        <v>1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494</v>
      </c>
    </row>
    <row r="18" spans="1:16" ht="12.75">
      <c r="A18" s="6">
        <v>4</v>
      </c>
      <c r="B18" s="17" t="s">
        <v>494</v>
      </c>
      <c r="C18" s="6" t="s">
        <v>364</v>
      </c>
      <c r="D18" s="6" t="s">
        <v>494</v>
      </c>
      <c r="E18" s="6" t="s">
        <v>362</v>
      </c>
      <c r="F18" s="6" t="s">
        <v>511</v>
      </c>
      <c r="G18" s="8">
        <v>2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494</v>
      </c>
    </row>
    <row r="20" spans="1:16" ht="12.75">
      <c r="A20" s="6">
        <v>5</v>
      </c>
      <c r="B20" s="17" t="s">
        <v>494</v>
      </c>
      <c r="C20" s="6" t="s">
        <v>366</v>
      </c>
      <c r="D20" s="6" t="s">
        <v>494</v>
      </c>
      <c r="E20" s="6" t="s">
        <v>398</v>
      </c>
      <c r="F20" s="6" t="s">
        <v>511</v>
      </c>
      <c r="G20" s="8">
        <v>2</v>
      </c>
      <c r="H20" s="11"/>
      <c r="I20" s="10">
        <f>ROUND((H20*G20),2)</f>
        <v>0</v>
      </c>
      <c r="O20">
        <f>rekapitulace!I8</f>
        <v>21</v>
      </c>
      <c r="P20">
        <f>ROUND(O20/100*I20,2)</f>
        <v>0</v>
      </c>
    </row>
    <row r="21" ht="12.75">
      <c r="E21" s="12" t="s">
        <v>494</v>
      </c>
    </row>
    <row r="22" spans="1:16" ht="38.25">
      <c r="A22" s="6">
        <v>6</v>
      </c>
      <c r="B22" s="17" t="s">
        <v>494</v>
      </c>
      <c r="C22" s="6" t="s">
        <v>368</v>
      </c>
      <c r="D22" s="6" t="s">
        <v>494</v>
      </c>
      <c r="E22" s="6" t="s">
        <v>399</v>
      </c>
      <c r="F22" s="6" t="s">
        <v>370</v>
      </c>
      <c r="G22" s="8">
        <v>2</v>
      </c>
      <c r="H22" s="11"/>
      <c r="I22" s="10">
        <f>ROUND((H22*G22),2)</f>
        <v>0</v>
      </c>
      <c r="O22">
        <f>rekapitulace!I8</f>
        <v>21</v>
      </c>
      <c r="P22">
        <f>ROUND(O22/100*I22,2)</f>
        <v>0</v>
      </c>
    </row>
    <row r="23" ht="12.75">
      <c r="E23" s="12" t="s">
        <v>494</v>
      </c>
    </row>
    <row r="24" spans="1:16" ht="12.75">
      <c r="A24" s="6">
        <v>7</v>
      </c>
      <c r="B24" s="17" t="s">
        <v>494</v>
      </c>
      <c r="C24" s="6" t="s">
        <v>371</v>
      </c>
      <c r="D24" s="6" t="s">
        <v>494</v>
      </c>
      <c r="E24" s="6" t="s">
        <v>400</v>
      </c>
      <c r="F24" s="6" t="s">
        <v>547</v>
      </c>
      <c r="G24" s="8">
        <v>30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494</v>
      </c>
    </row>
    <row r="26" spans="1:16" ht="12.75">
      <c r="A26" s="6">
        <v>8</v>
      </c>
      <c r="B26" s="17" t="s">
        <v>494</v>
      </c>
      <c r="C26" s="6" t="s">
        <v>373</v>
      </c>
      <c r="D26" s="6" t="s">
        <v>494</v>
      </c>
      <c r="E26" s="6" t="s">
        <v>367</v>
      </c>
      <c r="F26" s="6" t="s">
        <v>547</v>
      </c>
      <c r="G26" s="8">
        <v>20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12.75">
      <c r="E27" s="12" t="s">
        <v>494</v>
      </c>
    </row>
    <row r="28" spans="1:16" ht="12.75">
      <c r="A28" s="6">
        <v>9</v>
      </c>
      <c r="B28" s="17" t="s">
        <v>494</v>
      </c>
      <c r="C28" s="6" t="s">
        <v>375</v>
      </c>
      <c r="D28" s="6" t="s">
        <v>494</v>
      </c>
      <c r="E28" s="6" t="s">
        <v>401</v>
      </c>
      <c r="F28" s="6" t="s">
        <v>547</v>
      </c>
      <c r="G28" s="8">
        <v>8</v>
      </c>
      <c r="H28" s="11"/>
      <c r="I28" s="10">
        <f>ROUND((H28*G28),2)</f>
        <v>0</v>
      </c>
      <c r="O28">
        <f>rekapitulace!I8</f>
        <v>21</v>
      </c>
      <c r="P28">
        <f>ROUND(O28/100*I28,2)</f>
        <v>0</v>
      </c>
    </row>
    <row r="29" ht="12.75">
      <c r="E29" s="12" t="s">
        <v>494</v>
      </c>
    </row>
    <row r="30" spans="1:16" ht="12.75">
      <c r="A30" s="6">
        <v>10</v>
      </c>
      <c r="B30" s="17" t="s">
        <v>494</v>
      </c>
      <c r="C30" s="6" t="s">
        <v>377</v>
      </c>
      <c r="D30" s="6" t="s">
        <v>494</v>
      </c>
      <c r="E30" s="6" t="s">
        <v>402</v>
      </c>
      <c r="F30" s="6" t="s">
        <v>547</v>
      </c>
      <c r="G30" s="8">
        <v>20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494</v>
      </c>
    </row>
    <row r="32" spans="1:16" ht="12.75">
      <c r="A32" s="6">
        <v>11</v>
      </c>
      <c r="B32" s="17" t="s">
        <v>494</v>
      </c>
      <c r="C32" s="6" t="s">
        <v>380</v>
      </c>
      <c r="D32" s="6" t="s">
        <v>494</v>
      </c>
      <c r="E32" s="6" t="s">
        <v>403</v>
      </c>
      <c r="F32" s="6" t="s">
        <v>547</v>
      </c>
      <c r="G32" s="8">
        <v>4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494</v>
      </c>
    </row>
    <row r="34" spans="1:16" ht="12.75">
      <c r="A34" s="6">
        <v>12</v>
      </c>
      <c r="B34" s="17" t="s">
        <v>494</v>
      </c>
      <c r="C34" s="6" t="s">
        <v>382</v>
      </c>
      <c r="D34" s="6" t="s">
        <v>494</v>
      </c>
      <c r="E34" s="6" t="s">
        <v>404</v>
      </c>
      <c r="F34" s="6" t="s">
        <v>511</v>
      </c>
      <c r="G34" s="8">
        <v>2</v>
      </c>
      <c r="H34" s="11"/>
      <c r="I34" s="10">
        <f>ROUND((H34*G34),2)</f>
        <v>0</v>
      </c>
      <c r="O34">
        <f>rekapitulace!I8</f>
        <v>21</v>
      </c>
      <c r="P34">
        <f>ROUND(O34/100*I34,2)</f>
        <v>0</v>
      </c>
    </row>
    <row r="35" ht="12.75">
      <c r="E35" s="12" t="s">
        <v>494</v>
      </c>
    </row>
    <row r="36" spans="1:16" ht="12.75">
      <c r="A36" s="6">
        <v>13</v>
      </c>
      <c r="B36" s="17" t="s">
        <v>494</v>
      </c>
      <c r="C36" s="6" t="s">
        <v>384</v>
      </c>
      <c r="D36" s="6" t="s">
        <v>494</v>
      </c>
      <c r="E36" s="6" t="s">
        <v>405</v>
      </c>
      <c r="F36" s="6" t="s">
        <v>511</v>
      </c>
      <c r="G36" s="8">
        <v>4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494</v>
      </c>
    </row>
    <row r="38" spans="1:16" ht="12.75">
      <c r="A38" s="6">
        <v>14</v>
      </c>
      <c r="B38" s="17" t="s">
        <v>494</v>
      </c>
      <c r="C38" s="6" t="s">
        <v>386</v>
      </c>
      <c r="D38" s="6" t="s">
        <v>494</v>
      </c>
      <c r="E38" s="6" t="s">
        <v>406</v>
      </c>
      <c r="F38" s="6" t="s">
        <v>547</v>
      </c>
      <c r="G38" s="8">
        <v>25</v>
      </c>
      <c r="H38" s="11"/>
      <c r="I38" s="10">
        <f>ROUND((H38*G38),2)</f>
        <v>0</v>
      </c>
      <c r="O38">
        <f>rekapitulace!I8</f>
        <v>21</v>
      </c>
      <c r="P38">
        <f>ROUND(O38/100*I38,2)</f>
        <v>0</v>
      </c>
    </row>
    <row r="39" ht="12.75">
      <c r="E39" s="12" t="s">
        <v>494</v>
      </c>
    </row>
    <row r="40" spans="1:16" ht="12.75">
      <c r="A40" s="6">
        <v>15</v>
      </c>
      <c r="B40" s="17" t="s">
        <v>494</v>
      </c>
      <c r="C40" s="6" t="s">
        <v>407</v>
      </c>
      <c r="D40" s="6" t="s">
        <v>494</v>
      </c>
      <c r="E40" s="6" t="s">
        <v>408</v>
      </c>
      <c r="F40" s="6" t="s">
        <v>547</v>
      </c>
      <c r="G40" s="8">
        <v>20</v>
      </c>
      <c r="H40" s="11"/>
      <c r="I40" s="10">
        <f>ROUND((H40*G40),2)</f>
        <v>0</v>
      </c>
      <c r="O40">
        <f>rekapitulace!I8</f>
        <v>21</v>
      </c>
      <c r="P40">
        <f>ROUND(O40/100*I40,2)</f>
        <v>0</v>
      </c>
    </row>
    <row r="41" ht="12.75">
      <c r="E41" s="12" t="s">
        <v>494</v>
      </c>
    </row>
    <row r="42" spans="1:16" ht="12.75">
      <c r="A42" s="6">
        <v>16</v>
      </c>
      <c r="B42" s="17" t="s">
        <v>494</v>
      </c>
      <c r="C42" s="6" t="s">
        <v>409</v>
      </c>
      <c r="D42" s="6" t="s">
        <v>494</v>
      </c>
      <c r="E42" s="6" t="s">
        <v>410</v>
      </c>
      <c r="F42" s="6" t="s">
        <v>511</v>
      </c>
      <c r="G42" s="8">
        <v>1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12.75">
      <c r="E43" s="12" t="s">
        <v>494</v>
      </c>
    </row>
    <row r="44" spans="1:16" ht="12.75">
      <c r="A44" s="6">
        <v>17</v>
      </c>
      <c r="B44" s="17" t="s">
        <v>494</v>
      </c>
      <c r="C44" s="6" t="s">
        <v>411</v>
      </c>
      <c r="D44" s="6" t="s">
        <v>494</v>
      </c>
      <c r="E44" s="6" t="s">
        <v>412</v>
      </c>
      <c r="F44" s="6" t="s">
        <v>511</v>
      </c>
      <c r="G44" s="8">
        <v>2</v>
      </c>
      <c r="H44" s="11"/>
      <c r="I44" s="10">
        <f>ROUND((H44*G44),2)</f>
        <v>0</v>
      </c>
      <c r="O44">
        <f>rekapitulace!I8</f>
        <v>21</v>
      </c>
      <c r="P44">
        <f>ROUND(O44/100*I44,2)</f>
        <v>0</v>
      </c>
    </row>
    <row r="45" ht="12.75">
      <c r="E45" s="12" t="s">
        <v>494</v>
      </c>
    </row>
    <row r="46" spans="1:16" ht="12.75">
      <c r="A46" s="6">
        <v>18</v>
      </c>
      <c r="B46" s="17" t="s">
        <v>494</v>
      </c>
      <c r="C46" s="6" t="s">
        <v>413</v>
      </c>
      <c r="D46" s="6" t="s">
        <v>494</v>
      </c>
      <c r="E46" s="6" t="s">
        <v>414</v>
      </c>
      <c r="F46" s="6" t="s">
        <v>511</v>
      </c>
      <c r="G46" s="8">
        <v>2</v>
      </c>
      <c r="H46" s="11"/>
      <c r="I46" s="10">
        <f>ROUND((H46*G46),2)</f>
        <v>0</v>
      </c>
      <c r="O46">
        <f>rekapitulace!I8</f>
        <v>21</v>
      </c>
      <c r="P46">
        <f>ROUND(O46/100*I46,2)</f>
        <v>0</v>
      </c>
    </row>
    <row r="47" ht="12.75">
      <c r="E47" s="12" t="s">
        <v>494</v>
      </c>
    </row>
    <row r="48" spans="1:16" ht="12.75">
      <c r="A48" s="6">
        <v>19</v>
      </c>
      <c r="B48" s="17" t="s">
        <v>494</v>
      </c>
      <c r="C48" s="6" t="s">
        <v>415</v>
      </c>
      <c r="D48" s="6" t="s">
        <v>494</v>
      </c>
      <c r="E48" s="6" t="s">
        <v>416</v>
      </c>
      <c r="F48" s="6" t="s">
        <v>547</v>
      </c>
      <c r="G48" s="8">
        <v>20</v>
      </c>
      <c r="H48" s="11"/>
      <c r="I48" s="10">
        <f>ROUND((H48*G48),2)</f>
        <v>0</v>
      </c>
      <c r="O48">
        <f>rekapitulace!I8</f>
        <v>21</v>
      </c>
      <c r="P48">
        <f>ROUND(O48/100*I48,2)</f>
        <v>0</v>
      </c>
    </row>
    <row r="49" ht="12.75">
      <c r="E49" s="12" t="s">
        <v>494</v>
      </c>
    </row>
    <row r="50" spans="1:16" ht="12.75">
      <c r="A50" s="6">
        <v>20</v>
      </c>
      <c r="B50" s="17" t="s">
        <v>494</v>
      </c>
      <c r="C50" s="6" t="s">
        <v>417</v>
      </c>
      <c r="D50" s="6" t="s">
        <v>494</v>
      </c>
      <c r="E50" s="6" t="s">
        <v>418</v>
      </c>
      <c r="F50" s="6" t="s">
        <v>547</v>
      </c>
      <c r="G50" s="8">
        <v>20</v>
      </c>
      <c r="H50" s="11"/>
      <c r="I50" s="10">
        <f>ROUND((H50*G50),2)</f>
        <v>0</v>
      </c>
      <c r="O50">
        <f>rekapitulace!I8</f>
        <v>21</v>
      </c>
      <c r="P50">
        <f>ROUND(O50/100*I50,2)</f>
        <v>0</v>
      </c>
    </row>
    <row r="51" ht="12.75">
      <c r="E51" s="12" t="s">
        <v>494</v>
      </c>
    </row>
    <row r="52" spans="1:16" ht="12.75">
      <c r="A52" s="6">
        <v>21</v>
      </c>
      <c r="B52" s="17" t="s">
        <v>494</v>
      </c>
      <c r="C52" s="6" t="s">
        <v>419</v>
      </c>
      <c r="D52" s="6" t="s">
        <v>494</v>
      </c>
      <c r="E52" s="6" t="s">
        <v>420</v>
      </c>
      <c r="F52" s="6" t="s">
        <v>547</v>
      </c>
      <c r="G52" s="8">
        <v>20</v>
      </c>
      <c r="H52" s="11"/>
      <c r="I52" s="10">
        <f>ROUND((H52*G52),2)</f>
        <v>0</v>
      </c>
      <c r="O52">
        <f>rekapitulace!I8</f>
        <v>21</v>
      </c>
      <c r="P52">
        <f>ROUND(O52/100*I52,2)</f>
        <v>0</v>
      </c>
    </row>
    <row r="53" ht="12.75">
      <c r="E53" s="12" t="s">
        <v>494</v>
      </c>
    </row>
    <row r="54" spans="1:16" ht="12.75">
      <c r="A54" s="6">
        <v>22</v>
      </c>
      <c r="B54" s="17" t="s">
        <v>494</v>
      </c>
      <c r="C54" s="6" t="s">
        <v>421</v>
      </c>
      <c r="D54" s="6" t="s">
        <v>494</v>
      </c>
      <c r="E54" s="6" t="s">
        <v>422</v>
      </c>
      <c r="F54" s="6" t="s">
        <v>8</v>
      </c>
      <c r="G54" s="8">
        <v>8</v>
      </c>
      <c r="H54" s="11"/>
      <c r="I54" s="10">
        <f>ROUND((H54*G54),2)</f>
        <v>0</v>
      </c>
      <c r="O54">
        <f>rekapitulace!I8</f>
        <v>21</v>
      </c>
      <c r="P54">
        <f>ROUND(O54/100*I54,2)</f>
        <v>0</v>
      </c>
    </row>
    <row r="55" ht="12.75">
      <c r="E55" s="12" t="s">
        <v>494</v>
      </c>
    </row>
    <row r="56" spans="1:16" ht="12.75">
      <c r="A56" s="6">
        <v>23</v>
      </c>
      <c r="B56" s="17" t="s">
        <v>494</v>
      </c>
      <c r="C56" s="6" t="s">
        <v>423</v>
      </c>
      <c r="D56" s="6" t="s">
        <v>494</v>
      </c>
      <c r="E56" s="6" t="s">
        <v>369</v>
      </c>
      <c r="F56" s="6" t="s">
        <v>370</v>
      </c>
      <c r="G56" s="8">
        <v>1</v>
      </c>
      <c r="H56" s="11"/>
      <c r="I56" s="10">
        <f>ROUND((H56*G56),2)</f>
        <v>0</v>
      </c>
      <c r="O56">
        <f>rekapitulace!I8</f>
        <v>21</v>
      </c>
      <c r="P56">
        <f>ROUND(O56/100*I56,2)</f>
        <v>0</v>
      </c>
    </row>
    <row r="57" ht="12.75">
      <c r="E57" s="12" t="s">
        <v>494</v>
      </c>
    </row>
    <row r="58" spans="1:16" ht="12.75">
      <c r="A58" s="6">
        <v>24</v>
      </c>
      <c r="B58" s="17" t="s">
        <v>494</v>
      </c>
      <c r="C58" s="6" t="s">
        <v>424</v>
      </c>
      <c r="D58" s="6" t="s">
        <v>494</v>
      </c>
      <c r="E58" s="6" t="s">
        <v>425</v>
      </c>
      <c r="F58" s="6" t="s">
        <v>426</v>
      </c>
      <c r="G58" s="8">
        <v>0.02</v>
      </c>
      <c r="H58" s="11"/>
      <c r="I58" s="10">
        <f>ROUND((H58*G58),2)</f>
        <v>0</v>
      </c>
      <c r="O58">
        <f>rekapitulace!I8</f>
        <v>21</v>
      </c>
      <c r="P58">
        <f>ROUND(O58/100*I58,2)</f>
        <v>0</v>
      </c>
    </row>
    <row r="59" ht="12.75">
      <c r="E59" s="12" t="s">
        <v>494</v>
      </c>
    </row>
    <row r="60" spans="1:16" ht="12.75">
      <c r="A60" s="6">
        <v>25</v>
      </c>
      <c r="B60" s="17" t="s">
        <v>494</v>
      </c>
      <c r="C60" s="6" t="s">
        <v>427</v>
      </c>
      <c r="D60" s="6" t="s">
        <v>494</v>
      </c>
      <c r="E60" s="6" t="s">
        <v>376</v>
      </c>
      <c r="F60" s="6" t="s">
        <v>370</v>
      </c>
      <c r="G60" s="8">
        <v>1</v>
      </c>
      <c r="H60" s="11"/>
      <c r="I60" s="10">
        <f>ROUND((H60*G60),2)</f>
        <v>0</v>
      </c>
      <c r="O60">
        <f>rekapitulace!I8</f>
        <v>21</v>
      </c>
      <c r="P60">
        <f>ROUND(O60/100*I60,2)</f>
        <v>0</v>
      </c>
    </row>
    <row r="61" ht="12.75">
      <c r="E61" s="12" t="s">
        <v>494</v>
      </c>
    </row>
    <row r="62" spans="1:16" ht="12.75">
      <c r="A62" s="6">
        <v>26</v>
      </c>
      <c r="B62" s="17" t="s">
        <v>494</v>
      </c>
      <c r="C62" s="6" t="s">
        <v>428</v>
      </c>
      <c r="D62" s="6" t="s">
        <v>494</v>
      </c>
      <c r="E62" s="6" t="s">
        <v>378</v>
      </c>
      <c r="F62" s="6" t="s">
        <v>379</v>
      </c>
      <c r="G62" s="8">
        <v>1</v>
      </c>
      <c r="H62" s="11"/>
      <c r="I62" s="10">
        <f>ROUND((H62*G62),2)</f>
        <v>0</v>
      </c>
      <c r="O62">
        <f>rekapitulace!I8</f>
        <v>21</v>
      </c>
      <c r="P62">
        <f>ROUND(O62/100*I62,2)</f>
        <v>0</v>
      </c>
    </row>
    <row r="63" ht="12.75">
      <c r="E63" s="12" t="s">
        <v>494</v>
      </c>
    </row>
    <row r="64" spans="1:16" ht="12.75">
      <c r="A64" s="6">
        <v>27</v>
      </c>
      <c r="B64" s="17" t="s">
        <v>494</v>
      </c>
      <c r="C64" s="6" t="s">
        <v>429</v>
      </c>
      <c r="D64" s="6" t="s">
        <v>494</v>
      </c>
      <c r="E64" s="6" t="s">
        <v>381</v>
      </c>
      <c r="F64" s="6" t="s">
        <v>379</v>
      </c>
      <c r="G64" s="8">
        <v>3</v>
      </c>
      <c r="H64" s="11"/>
      <c r="I64" s="10">
        <f>ROUND((H64*G64),2)</f>
        <v>0</v>
      </c>
      <c r="O64">
        <f>rekapitulace!I8</f>
        <v>21</v>
      </c>
      <c r="P64">
        <f>ROUND(O64/100*I64,2)</f>
        <v>0</v>
      </c>
    </row>
    <row r="65" ht="12.75">
      <c r="E65" s="12" t="s">
        <v>494</v>
      </c>
    </row>
    <row r="66" spans="1:16" ht="12.75">
      <c r="A66" s="6">
        <v>28</v>
      </c>
      <c r="B66" s="17" t="s">
        <v>494</v>
      </c>
      <c r="C66" s="6" t="s">
        <v>430</v>
      </c>
      <c r="D66" s="6" t="s">
        <v>494</v>
      </c>
      <c r="E66" s="6" t="s">
        <v>383</v>
      </c>
      <c r="F66" s="6" t="s">
        <v>370</v>
      </c>
      <c r="G66" s="8">
        <v>1</v>
      </c>
      <c r="H66" s="11"/>
      <c r="I66" s="10">
        <f>ROUND((H66*G66),2)</f>
        <v>0</v>
      </c>
      <c r="O66">
        <f>rekapitulace!I8</f>
        <v>21</v>
      </c>
      <c r="P66">
        <f>ROUND(O66/100*I66,2)</f>
        <v>0</v>
      </c>
    </row>
    <row r="67" ht="12.75">
      <c r="E67" s="12" t="s">
        <v>494</v>
      </c>
    </row>
    <row r="68" spans="1:16" ht="12.75">
      <c r="A68" s="6">
        <v>29</v>
      </c>
      <c r="B68" s="17" t="s">
        <v>494</v>
      </c>
      <c r="C68" s="6" t="s">
        <v>431</v>
      </c>
      <c r="D68" s="6" t="s">
        <v>494</v>
      </c>
      <c r="E68" s="6" t="s">
        <v>385</v>
      </c>
      <c r="F68" s="6" t="s">
        <v>511</v>
      </c>
      <c r="G68" s="8">
        <v>1</v>
      </c>
      <c r="H68" s="11"/>
      <c r="I68" s="10">
        <f>ROUND((H68*G68),2)</f>
        <v>0</v>
      </c>
      <c r="O68">
        <f>rekapitulace!I8</f>
        <v>21</v>
      </c>
      <c r="P68">
        <f>ROUND(O68/100*I68,2)</f>
        <v>0</v>
      </c>
    </row>
    <row r="69" ht="12.75">
      <c r="E69" s="12" t="s">
        <v>494</v>
      </c>
    </row>
    <row r="70" spans="1:16" ht="12.75">
      <c r="A70" s="6">
        <v>30</v>
      </c>
      <c r="B70" s="17" t="s">
        <v>494</v>
      </c>
      <c r="C70" s="6" t="s">
        <v>432</v>
      </c>
      <c r="D70" s="6" t="s">
        <v>494</v>
      </c>
      <c r="E70" s="6" t="s">
        <v>387</v>
      </c>
      <c r="F70" s="6" t="s">
        <v>511</v>
      </c>
      <c r="G70" s="8">
        <v>1</v>
      </c>
      <c r="H70" s="11"/>
      <c r="I70" s="10">
        <f>ROUND((H70*G70),2)</f>
        <v>0</v>
      </c>
      <c r="O70">
        <f>rekapitulace!I8</f>
        <v>21</v>
      </c>
      <c r="P70">
        <f>ROUND(O70/100*I70,2)</f>
        <v>0</v>
      </c>
    </row>
    <row r="71" ht="12.75">
      <c r="E71" s="12" t="s">
        <v>494</v>
      </c>
    </row>
    <row r="72" spans="1:16" ht="12.75" customHeight="1">
      <c r="A72" s="13"/>
      <c r="B72" s="18"/>
      <c r="C72" s="13" t="s">
        <v>487</v>
      </c>
      <c r="D72" s="13"/>
      <c r="E72" s="13" t="s">
        <v>76</v>
      </c>
      <c r="F72" s="13"/>
      <c r="G72" s="13"/>
      <c r="H72" s="13"/>
      <c r="I72" s="13">
        <f>SUM(I12:I71)</f>
        <v>0</v>
      </c>
      <c r="P72">
        <f>SUM(P12:P71)</f>
        <v>0</v>
      </c>
    </row>
    <row r="74" spans="1:16" ht="12.75" customHeight="1">
      <c r="A74" s="13"/>
      <c r="B74" s="18"/>
      <c r="C74" s="13"/>
      <c r="D74" s="13"/>
      <c r="E74" s="13" t="s">
        <v>513</v>
      </c>
      <c r="F74" s="13"/>
      <c r="G74" s="13"/>
      <c r="H74" s="13"/>
      <c r="I74" s="13">
        <f>+I72</f>
        <v>0</v>
      </c>
      <c r="P74">
        <f>+P72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433</v>
      </c>
      <c r="D5" s="5"/>
      <c r="E5" s="5" t="s">
        <v>434</v>
      </c>
    </row>
    <row r="6" spans="1:5" ht="12.75" customHeight="1">
      <c r="A6" t="s">
        <v>463</v>
      </c>
      <c r="C6" s="5" t="s">
        <v>435</v>
      </c>
      <c r="D6" s="5"/>
      <c r="E6" s="5" t="s">
        <v>436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487</v>
      </c>
      <c r="D11" s="7"/>
      <c r="E11" s="7" t="s">
        <v>76</v>
      </c>
      <c r="F11" s="7"/>
      <c r="G11" s="9"/>
      <c r="H11" s="7"/>
      <c r="I11" s="9"/>
    </row>
    <row r="12" spans="1:16" ht="12.75">
      <c r="A12" s="6">
        <v>1</v>
      </c>
      <c r="B12" s="17" t="s">
        <v>494</v>
      </c>
      <c r="C12" s="6" t="s">
        <v>468</v>
      </c>
      <c r="D12" s="6" t="s">
        <v>494</v>
      </c>
      <c r="E12" s="6" t="s">
        <v>437</v>
      </c>
      <c r="F12" s="6" t="s">
        <v>511</v>
      </c>
      <c r="G12" s="8">
        <v>1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494</v>
      </c>
    </row>
    <row r="14" spans="1:16" ht="12.75">
      <c r="A14" s="6">
        <v>2</v>
      </c>
      <c r="B14" s="17" t="s">
        <v>494</v>
      </c>
      <c r="C14" s="6" t="s">
        <v>514</v>
      </c>
      <c r="D14" s="6" t="s">
        <v>494</v>
      </c>
      <c r="E14" s="6" t="s">
        <v>438</v>
      </c>
      <c r="F14" s="6" t="s">
        <v>511</v>
      </c>
      <c r="G14" s="8">
        <v>1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494</v>
      </c>
    </row>
    <row r="16" spans="1:16" ht="12.75">
      <c r="A16" s="6">
        <v>3</v>
      </c>
      <c r="B16" s="17" t="s">
        <v>494</v>
      </c>
      <c r="C16" s="6" t="s">
        <v>516</v>
      </c>
      <c r="D16" s="6" t="s">
        <v>494</v>
      </c>
      <c r="E16" s="6" t="s">
        <v>362</v>
      </c>
      <c r="F16" s="6" t="s">
        <v>511</v>
      </c>
      <c r="G16" s="8">
        <v>9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494</v>
      </c>
    </row>
    <row r="18" spans="1:16" ht="38.25">
      <c r="A18" s="6">
        <v>4</v>
      </c>
      <c r="B18" s="17" t="s">
        <v>494</v>
      </c>
      <c r="C18" s="6" t="s">
        <v>364</v>
      </c>
      <c r="D18" s="6" t="s">
        <v>494</v>
      </c>
      <c r="E18" s="6" t="s">
        <v>439</v>
      </c>
      <c r="F18" s="6" t="s">
        <v>511</v>
      </c>
      <c r="G18" s="8">
        <v>1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494</v>
      </c>
    </row>
    <row r="20" spans="1:16" ht="38.25">
      <c r="A20" s="6">
        <v>5</v>
      </c>
      <c r="B20" s="17" t="s">
        <v>494</v>
      </c>
      <c r="C20" s="6" t="s">
        <v>366</v>
      </c>
      <c r="D20" s="6" t="s">
        <v>494</v>
      </c>
      <c r="E20" s="6" t="s">
        <v>440</v>
      </c>
      <c r="F20" s="6" t="s">
        <v>511</v>
      </c>
      <c r="G20" s="8">
        <v>3</v>
      </c>
      <c r="H20" s="11"/>
      <c r="I20" s="10">
        <f>ROUND((H20*G20),2)</f>
        <v>0</v>
      </c>
      <c r="O20">
        <f>rekapitulace!I8</f>
        <v>21</v>
      </c>
      <c r="P20">
        <f>ROUND(O20/100*I20,2)</f>
        <v>0</v>
      </c>
    </row>
    <row r="21" ht="12.75">
      <c r="E21" s="12" t="s">
        <v>494</v>
      </c>
    </row>
    <row r="22" spans="1:16" ht="38.25">
      <c r="A22" s="6">
        <v>6</v>
      </c>
      <c r="B22" s="17" t="s">
        <v>494</v>
      </c>
      <c r="C22" s="6" t="s">
        <v>368</v>
      </c>
      <c r="D22" s="6" t="s">
        <v>494</v>
      </c>
      <c r="E22" s="6" t="s">
        <v>441</v>
      </c>
      <c r="F22" s="6" t="s">
        <v>511</v>
      </c>
      <c r="G22" s="8">
        <v>5</v>
      </c>
      <c r="H22" s="11"/>
      <c r="I22" s="10">
        <f>ROUND((H22*G22),2)</f>
        <v>0</v>
      </c>
      <c r="O22">
        <f>rekapitulace!I8</f>
        <v>21</v>
      </c>
      <c r="P22">
        <f>ROUND(O22/100*I22,2)</f>
        <v>0</v>
      </c>
    </row>
    <row r="23" ht="12.75">
      <c r="E23" s="12" t="s">
        <v>494</v>
      </c>
    </row>
    <row r="24" spans="1:16" ht="12.75">
      <c r="A24" s="6">
        <v>7</v>
      </c>
      <c r="B24" s="17" t="s">
        <v>494</v>
      </c>
      <c r="C24" s="6" t="s">
        <v>371</v>
      </c>
      <c r="D24" s="6" t="s">
        <v>494</v>
      </c>
      <c r="E24" s="6" t="s">
        <v>367</v>
      </c>
      <c r="F24" s="6" t="s">
        <v>547</v>
      </c>
      <c r="G24" s="8">
        <v>120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494</v>
      </c>
    </row>
    <row r="26" spans="1:16" ht="12.75">
      <c r="A26" s="6">
        <v>8</v>
      </c>
      <c r="B26" s="17" t="s">
        <v>494</v>
      </c>
      <c r="C26" s="6" t="s">
        <v>373</v>
      </c>
      <c r="D26" s="6" t="s">
        <v>494</v>
      </c>
      <c r="E26" s="6" t="s">
        <v>369</v>
      </c>
      <c r="F26" s="6" t="s">
        <v>370</v>
      </c>
      <c r="G26" s="8">
        <v>1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12.75">
      <c r="E27" s="12" t="s">
        <v>494</v>
      </c>
    </row>
    <row r="28" spans="1:16" ht="12.75">
      <c r="A28" s="6">
        <v>9</v>
      </c>
      <c r="B28" s="17" t="s">
        <v>494</v>
      </c>
      <c r="C28" s="6" t="s">
        <v>375</v>
      </c>
      <c r="D28" s="6" t="s">
        <v>494</v>
      </c>
      <c r="E28" s="6" t="s">
        <v>442</v>
      </c>
      <c r="F28" s="6" t="s">
        <v>511</v>
      </c>
      <c r="G28" s="8">
        <v>9</v>
      </c>
      <c r="H28" s="11"/>
      <c r="I28" s="10">
        <f>ROUND((H28*G28),2)</f>
        <v>0</v>
      </c>
      <c r="O28">
        <f>rekapitulace!I8</f>
        <v>21</v>
      </c>
      <c r="P28">
        <f>ROUND(O28/100*I28,2)</f>
        <v>0</v>
      </c>
    </row>
    <row r="29" ht="12.75">
      <c r="E29" s="12" t="s">
        <v>494</v>
      </c>
    </row>
    <row r="30" spans="1:16" ht="12.75">
      <c r="A30" s="6">
        <v>10</v>
      </c>
      <c r="B30" s="17" t="s">
        <v>494</v>
      </c>
      <c r="C30" s="6" t="s">
        <v>377</v>
      </c>
      <c r="D30" s="6" t="s">
        <v>494</v>
      </c>
      <c r="E30" s="6" t="s">
        <v>443</v>
      </c>
      <c r="F30" s="6" t="s">
        <v>511</v>
      </c>
      <c r="G30" s="8">
        <v>1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494</v>
      </c>
    </row>
    <row r="32" spans="1:16" ht="12.75">
      <c r="A32" s="6">
        <v>11</v>
      </c>
      <c r="B32" s="17" t="s">
        <v>494</v>
      </c>
      <c r="C32" s="6" t="s">
        <v>380</v>
      </c>
      <c r="D32" s="6" t="s">
        <v>494</v>
      </c>
      <c r="E32" s="6" t="s">
        <v>376</v>
      </c>
      <c r="F32" s="6" t="s">
        <v>370</v>
      </c>
      <c r="G32" s="8">
        <v>1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494</v>
      </c>
    </row>
    <row r="34" spans="1:16" ht="12.75">
      <c r="A34" s="6">
        <v>12</v>
      </c>
      <c r="B34" s="17" t="s">
        <v>494</v>
      </c>
      <c r="C34" s="6" t="s">
        <v>382</v>
      </c>
      <c r="D34" s="6" t="s">
        <v>494</v>
      </c>
      <c r="E34" s="6" t="s">
        <v>378</v>
      </c>
      <c r="F34" s="6" t="s">
        <v>379</v>
      </c>
      <c r="G34" s="8">
        <v>1</v>
      </c>
      <c r="H34" s="11"/>
      <c r="I34" s="10">
        <f>ROUND((H34*G34),2)</f>
        <v>0</v>
      </c>
      <c r="O34">
        <f>rekapitulace!I8</f>
        <v>21</v>
      </c>
      <c r="P34">
        <f>ROUND(O34/100*I34,2)</f>
        <v>0</v>
      </c>
    </row>
    <row r="35" ht="12.75">
      <c r="E35" s="12" t="s">
        <v>494</v>
      </c>
    </row>
    <row r="36" spans="1:16" ht="12.75">
      <c r="A36" s="6">
        <v>13</v>
      </c>
      <c r="B36" s="17" t="s">
        <v>494</v>
      </c>
      <c r="C36" s="6" t="s">
        <v>384</v>
      </c>
      <c r="D36" s="6" t="s">
        <v>494</v>
      </c>
      <c r="E36" s="6" t="s">
        <v>381</v>
      </c>
      <c r="F36" s="6" t="s">
        <v>379</v>
      </c>
      <c r="G36" s="8">
        <v>9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494</v>
      </c>
    </row>
    <row r="38" spans="1:16" ht="12.75">
      <c r="A38" s="6">
        <v>14</v>
      </c>
      <c r="B38" s="17" t="s">
        <v>494</v>
      </c>
      <c r="C38" s="6" t="s">
        <v>386</v>
      </c>
      <c r="D38" s="6" t="s">
        <v>494</v>
      </c>
      <c r="E38" s="6" t="s">
        <v>383</v>
      </c>
      <c r="F38" s="6" t="s">
        <v>370</v>
      </c>
      <c r="G38" s="8">
        <v>1</v>
      </c>
      <c r="H38" s="11"/>
      <c r="I38" s="10">
        <f>ROUND((H38*G38),2)</f>
        <v>0</v>
      </c>
      <c r="O38">
        <f>rekapitulace!I8</f>
        <v>21</v>
      </c>
      <c r="P38">
        <f>ROUND(O38/100*I38,2)</f>
        <v>0</v>
      </c>
    </row>
    <row r="39" ht="12.75">
      <c r="E39" s="12" t="s">
        <v>494</v>
      </c>
    </row>
    <row r="40" spans="1:16" ht="12.75">
      <c r="A40" s="6">
        <v>15</v>
      </c>
      <c r="B40" s="17" t="s">
        <v>494</v>
      </c>
      <c r="C40" s="6" t="s">
        <v>407</v>
      </c>
      <c r="D40" s="6" t="s">
        <v>494</v>
      </c>
      <c r="E40" s="6" t="s">
        <v>385</v>
      </c>
      <c r="F40" s="6" t="s">
        <v>511</v>
      </c>
      <c r="G40" s="8">
        <v>1</v>
      </c>
      <c r="H40" s="11"/>
      <c r="I40" s="10">
        <f>ROUND((H40*G40),2)</f>
        <v>0</v>
      </c>
      <c r="O40">
        <f>rekapitulace!I8</f>
        <v>21</v>
      </c>
      <c r="P40">
        <f>ROUND(O40/100*I40,2)</f>
        <v>0</v>
      </c>
    </row>
    <row r="41" ht="12.75">
      <c r="E41" s="12" t="s">
        <v>494</v>
      </c>
    </row>
    <row r="42" spans="1:16" ht="12.75">
      <c r="A42" s="6">
        <v>16</v>
      </c>
      <c r="B42" s="17" t="s">
        <v>494</v>
      </c>
      <c r="C42" s="6" t="s">
        <v>409</v>
      </c>
      <c r="D42" s="6" t="s">
        <v>494</v>
      </c>
      <c r="E42" s="6" t="s">
        <v>387</v>
      </c>
      <c r="F42" s="6" t="s">
        <v>511</v>
      </c>
      <c r="G42" s="8">
        <v>1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12.75">
      <c r="E43" s="12" t="s">
        <v>494</v>
      </c>
    </row>
    <row r="44" spans="1:16" ht="12.75" customHeight="1">
      <c r="A44" s="13"/>
      <c r="B44" s="18"/>
      <c r="C44" s="13" t="s">
        <v>487</v>
      </c>
      <c r="D44" s="13"/>
      <c r="E44" s="13" t="s">
        <v>76</v>
      </c>
      <c r="F44" s="13"/>
      <c r="G44" s="13"/>
      <c r="H44" s="13"/>
      <c r="I44" s="13">
        <f>SUM(I12:I43)</f>
        <v>0</v>
      </c>
      <c r="P44">
        <f>SUM(P12:P43)</f>
        <v>0</v>
      </c>
    </row>
    <row r="46" spans="1:16" ht="12.75" customHeight="1">
      <c r="A46" s="13"/>
      <c r="B46" s="18"/>
      <c r="C46" s="13"/>
      <c r="D46" s="13"/>
      <c r="E46" s="13" t="s">
        <v>513</v>
      </c>
      <c r="F46" s="13"/>
      <c r="G46" s="13"/>
      <c r="H46" s="13"/>
      <c r="I46" s="13">
        <f>+I44</f>
        <v>0</v>
      </c>
      <c r="P46">
        <f>+P44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433</v>
      </c>
      <c r="D5" s="5"/>
      <c r="E5" s="5" t="s">
        <v>434</v>
      </c>
    </row>
    <row r="6" spans="1:5" ht="12.75" customHeight="1">
      <c r="A6" t="s">
        <v>463</v>
      </c>
      <c r="C6" s="5" t="s">
        <v>444</v>
      </c>
      <c r="D6" s="5"/>
      <c r="E6" s="5" t="s">
        <v>394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487</v>
      </c>
      <c r="D11" s="7"/>
      <c r="E11" s="7" t="s">
        <v>76</v>
      </c>
      <c r="F11" s="7"/>
      <c r="G11" s="9"/>
      <c r="H11" s="7"/>
      <c r="I11" s="9"/>
    </row>
    <row r="12" spans="1:16" ht="12.75">
      <c r="A12" s="6">
        <v>1</v>
      </c>
      <c r="B12" s="17" t="s">
        <v>494</v>
      </c>
      <c r="C12" s="6" t="s">
        <v>468</v>
      </c>
      <c r="D12" s="6" t="s">
        <v>494</v>
      </c>
      <c r="E12" s="6" t="s">
        <v>395</v>
      </c>
      <c r="F12" s="6" t="s">
        <v>511</v>
      </c>
      <c r="G12" s="8">
        <v>2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494</v>
      </c>
    </row>
    <row r="14" spans="1:16" ht="12.75">
      <c r="A14" s="6">
        <v>2</v>
      </c>
      <c r="B14" s="17" t="s">
        <v>494</v>
      </c>
      <c r="C14" s="6" t="s">
        <v>514</v>
      </c>
      <c r="D14" s="6" t="s">
        <v>494</v>
      </c>
      <c r="E14" s="6" t="s">
        <v>396</v>
      </c>
      <c r="F14" s="6" t="s">
        <v>511</v>
      </c>
      <c r="G14" s="8">
        <v>2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494</v>
      </c>
    </row>
    <row r="16" spans="1:16" ht="12.75">
      <c r="A16" s="6">
        <v>3</v>
      </c>
      <c r="B16" s="17" t="s">
        <v>494</v>
      </c>
      <c r="C16" s="6" t="s">
        <v>516</v>
      </c>
      <c r="D16" s="6" t="s">
        <v>494</v>
      </c>
      <c r="E16" s="6" t="s">
        <v>362</v>
      </c>
      <c r="F16" s="6" t="s">
        <v>511</v>
      </c>
      <c r="G16" s="8">
        <v>2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494</v>
      </c>
    </row>
    <row r="18" spans="1:16" ht="12.75">
      <c r="A18" s="6">
        <v>4</v>
      </c>
      <c r="B18" s="17" t="s">
        <v>494</v>
      </c>
      <c r="C18" s="6" t="s">
        <v>364</v>
      </c>
      <c r="D18" s="6" t="s">
        <v>494</v>
      </c>
      <c r="E18" s="6" t="s">
        <v>445</v>
      </c>
      <c r="F18" s="6" t="s">
        <v>511</v>
      </c>
      <c r="G18" s="8">
        <v>2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494</v>
      </c>
    </row>
    <row r="20" spans="1:16" ht="38.25">
      <c r="A20" s="6">
        <v>5</v>
      </c>
      <c r="B20" s="17" t="s">
        <v>494</v>
      </c>
      <c r="C20" s="6" t="s">
        <v>366</v>
      </c>
      <c r="D20" s="6" t="s">
        <v>494</v>
      </c>
      <c r="E20" s="6" t="s">
        <v>399</v>
      </c>
      <c r="F20" s="6" t="s">
        <v>511</v>
      </c>
      <c r="G20" s="8">
        <v>2</v>
      </c>
      <c r="H20" s="11"/>
      <c r="I20" s="10">
        <f>ROUND((H20*G20),2)</f>
        <v>0</v>
      </c>
      <c r="O20">
        <f>rekapitulace!I8</f>
        <v>21</v>
      </c>
      <c r="P20">
        <f>ROUND(O20/100*I20,2)</f>
        <v>0</v>
      </c>
    </row>
    <row r="21" ht="12.75">
      <c r="E21" s="12" t="s">
        <v>494</v>
      </c>
    </row>
    <row r="22" spans="1:16" ht="12.75">
      <c r="A22" s="6">
        <v>6</v>
      </c>
      <c r="B22" s="17" t="s">
        <v>494</v>
      </c>
      <c r="C22" s="6" t="s">
        <v>368</v>
      </c>
      <c r="D22" s="6" t="s">
        <v>494</v>
      </c>
      <c r="E22" s="6" t="s">
        <v>400</v>
      </c>
      <c r="F22" s="6" t="s">
        <v>547</v>
      </c>
      <c r="G22" s="8">
        <v>105</v>
      </c>
      <c r="H22" s="11"/>
      <c r="I22" s="10">
        <f>ROUND((H22*G22),2)</f>
        <v>0</v>
      </c>
      <c r="O22">
        <f>rekapitulace!I8</f>
        <v>21</v>
      </c>
      <c r="P22">
        <f>ROUND(O22/100*I22,2)</f>
        <v>0</v>
      </c>
    </row>
    <row r="23" ht="12.75">
      <c r="E23" s="12" t="s">
        <v>494</v>
      </c>
    </row>
    <row r="24" spans="1:16" ht="12.75">
      <c r="A24" s="6">
        <v>7</v>
      </c>
      <c r="B24" s="17" t="s">
        <v>494</v>
      </c>
      <c r="C24" s="6" t="s">
        <v>371</v>
      </c>
      <c r="D24" s="6" t="s">
        <v>494</v>
      </c>
      <c r="E24" s="6" t="s">
        <v>367</v>
      </c>
      <c r="F24" s="6" t="s">
        <v>547</v>
      </c>
      <c r="G24" s="8">
        <v>20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494</v>
      </c>
    </row>
    <row r="26" spans="1:16" ht="12.75">
      <c r="A26" s="6">
        <v>8</v>
      </c>
      <c r="B26" s="17" t="s">
        <v>494</v>
      </c>
      <c r="C26" s="6" t="s">
        <v>373</v>
      </c>
      <c r="D26" s="6" t="s">
        <v>494</v>
      </c>
      <c r="E26" s="6" t="s">
        <v>402</v>
      </c>
      <c r="F26" s="6" t="s">
        <v>547</v>
      </c>
      <c r="G26" s="8">
        <v>40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12.75">
      <c r="E27" s="12" t="s">
        <v>494</v>
      </c>
    </row>
    <row r="28" spans="1:16" ht="12.75">
      <c r="A28" s="6">
        <v>9</v>
      </c>
      <c r="B28" s="17" t="s">
        <v>494</v>
      </c>
      <c r="C28" s="6" t="s">
        <v>375</v>
      </c>
      <c r="D28" s="6" t="s">
        <v>494</v>
      </c>
      <c r="E28" s="6" t="s">
        <v>403</v>
      </c>
      <c r="F28" s="6" t="s">
        <v>547</v>
      </c>
      <c r="G28" s="8">
        <v>4</v>
      </c>
      <c r="H28" s="11"/>
      <c r="I28" s="10">
        <f>ROUND((H28*G28),2)</f>
        <v>0</v>
      </c>
      <c r="O28">
        <f>rekapitulace!I8</f>
        <v>21</v>
      </c>
      <c r="P28">
        <f>ROUND(O28/100*I28,2)</f>
        <v>0</v>
      </c>
    </row>
    <row r="29" ht="12.75">
      <c r="E29" s="12" t="s">
        <v>494</v>
      </c>
    </row>
    <row r="30" spans="1:16" ht="12.75">
      <c r="A30" s="6">
        <v>10</v>
      </c>
      <c r="B30" s="17" t="s">
        <v>494</v>
      </c>
      <c r="C30" s="6" t="s">
        <v>377</v>
      </c>
      <c r="D30" s="6" t="s">
        <v>494</v>
      </c>
      <c r="E30" s="6" t="s">
        <v>404</v>
      </c>
      <c r="F30" s="6" t="s">
        <v>511</v>
      </c>
      <c r="G30" s="8">
        <v>2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494</v>
      </c>
    </row>
    <row r="32" spans="1:16" ht="12.75">
      <c r="A32" s="6">
        <v>11</v>
      </c>
      <c r="B32" s="17" t="s">
        <v>494</v>
      </c>
      <c r="C32" s="6" t="s">
        <v>380</v>
      </c>
      <c r="D32" s="6" t="s">
        <v>494</v>
      </c>
      <c r="E32" s="6" t="s">
        <v>405</v>
      </c>
      <c r="F32" s="6" t="s">
        <v>511</v>
      </c>
      <c r="G32" s="8">
        <v>8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494</v>
      </c>
    </row>
    <row r="34" spans="1:16" ht="12.75">
      <c r="A34" s="6">
        <v>12</v>
      </c>
      <c r="B34" s="17" t="s">
        <v>494</v>
      </c>
      <c r="C34" s="6" t="s">
        <v>382</v>
      </c>
      <c r="D34" s="6" t="s">
        <v>494</v>
      </c>
      <c r="E34" s="6" t="s">
        <v>406</v>
      </c>
      <c r="F34" s="6" t="s">
        <v>547</v>
      </c>
      <c r="G34" s="8">
        <v>95</v>
      </c>
      <c r="H34" s="11"/>
      <c r="I34" s="10">
        <f>ROUND((H34*G34),2)</f>
        <v>0</v>
      </c>
      <c r="O34">
        <f>rekapitulace!I8</f>
        <v>21</v>
      </c>
      <c r="P34">
        <f>ROUND(O34/100*I34,2)</f>
        <v>0</v>
      </c>
    </row>
    <row r="35" ht="12.75">
      <c r="E35" s="12" t="s">
        <v>494</v>
      </c>
    </row>
    <row r="36" spans="1:16" ht="12.75">
      <c r="A36" s="6">
        <v>13</v>
      </c>
      <c r="B36" s="17" t="s">
        <v>494</v>
      </c>
      <c r="C36" s="6" t="s">
        <v>384</v>
      </c>
      <c r="D36" s="6" t="s">
        <v>494</v>
      </c>
      <c r="E36" s="6" t="s">
        <v>408</v>
      </c>
      <c r="F36" s="6" t="s">
        <v>547</v>
      </c>
      <c r="G36" s="8">
        <v>95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494</v>
      </c>
    </row>
    <row r="38" spans="1:16" ht="12.75">
      <c r="A38" s="6">
        <v>14</v>
      </c>
      <c r="B38" s="17" t="s">
        <v>494</v>
      </c>
      <c r="C38" s="6" t="s">
        <v>386</v>
      </c>
      <c r="D38" s="6" t="s">
        <v>494</v>
      </c>
      <c r="E38" s="6" t="s">
        <v>410</v>
      </c>
      <c r="F38" s="6" t="s">
        <v>511</v>
      </c>
      <c r="G38" s="8">
        <v>2</v>
      </c>
      <c r="H38" s="11"/>
      <c r="I38" s="10">
        <f>ROUND((H38*G38),2)</f>
        <v>0</v>
      </c>
      <c r="O38">
        <f>rekapitulace!I8</f>
        <v>21</v>
      </c>
      <c r="P38">
        <f>ROUND(O38/100*I38,2)</f>
        <v>0</v>
      </c>
    </row>
    <row r="39" ht="12.75">
      <c r="E39" s="12" t="s">
        <v>494</v>
      </c>
    </row>
    <row r="40" spans="1:16" ht="12.75">
      <c r="A40" s="6">
        <v>15</v>
      </c>
      <c r="B40" s="17" t="s">
        <v>494</v>
      </c>
      <c r="C40" s="6" t="s">
        <v>407</v>
      </c>
      <c r="D40" s="6" t="s">
        <v>494</v>
      </c>
      <c r="E40" s="6" t="s">
        <v>412</v>
      </c>
      <c r="F40" s="6" t="s">
        <v>511</v>
      </c>
      <c r="G40" s="8">
        <v>2</v>
      </c>
      <c r="H40" s="11"/>
      <c r="I40" s="10">
        <f>ROUND((H40*G40),2)</f>
        <v>0</v>
      </c>
      <c r="O40">
        <f>rekapitulace!I8</f>
        <v>21</v>
      </c>
      <c r="P40">
        <f>ROUND(O40/100*I40,2)</f>
        <v>0</v>
      </c>
    </row>
    <row r="41" ht="12.75">
      <c r="E41" s="12" t="s">
        <v>494</v>
      </c>
    </row>
    <row r="42" spans="1:16" ht="12.75">
      <c r="A42" s="6">
        <v>16</v>
      </c>
      <c r="B42" s="17" t="s">
        <v>494</v>
      </c>
      <c r="C42" s="6" t="s">
        <v>409</v>
      </c>
      <c r="D42" s="6" t="s">
        <v>494</v>
      </c>
      <c r="E42" s="6" t="s">
        <v>414</v>
      </c>
      <c r="F42" s="6" t="s">
        <v>511</v>
      </c>
      <c r="G42" s="8">
        <v>2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12.75">
      <c r="E43" s="12" t="s">
        <v>494</v>
      </c>
    </row>
    <row r="44" spans="1:16" ht="12.75">
      <c r="A44" s="6">
        <v>17</v>
      </c>
      <c r="B44" s="17" t="s">
        <v>494</v>
      </c>
      <c r="C44" s="6" t="s">
        <v>411</v>
      </c>
      <c r="D44" s="6" t="s">
        <v>494</v>
      </c>
      <c r="E44" s="6" t="s">
        <v>416</v>
      </c>
      <c r="F44" s="6" t="s">
        <v>547</v>
      </c>
      <c r="G44" s="8">
        <v>95</v>
      </c>
      <c r="H44" s="11"/>
      <c r="I44" s="10">
        <f>ROUND((H44*G44),2)</f>
        <v>0</v>
      </c>
      <c r="O44">
        <f>rekapitulace!I8</f>
        <v>21</v>
      </c>
      <c r="P44">
        <f>ROUND(O44/100*I44,2)</f>
        <v>0</v>
      </c>
    </row>
    <row r="45" ht="12.75">
      <c r="E45" s="12" t="s">
        <v>494</v>
      </c>
    </row>
    <row r="46" spans="1:16" ht="12.75">
      <c r="A46" s="6">
        <v>18</v>
      </c>
      <c r="B46" s="17" t="s">
        <v>494</v>
      </c>
      <c r="C46" s="6" t="s">
        <v>413</v>
      </c>
      <c r="D46" s="6" t="s">
        <v>494</v>
      </c>
      <c r="E46" s="6" t="s">
        <v>418</v>
      </c>
      <c r="F46" s="6" t="s">
        <v>547</v>
      </c>
      <c r="G46" s="8">
        <v>95</v>
      </c>
      <c r="H46" s="11"/>
      <c r="I46" s="10">
        <f>ROUND((H46*G46),2)</f>
        <v>0</v>
      </c>
      <c r="O46">
        <f>rekapitulace!I8</f>
        <v>21</v>
      </c>
      <c r="P46">
        <f>ROUND(O46/100*I46,2)</f>
        <v>0</v>
      </c>
    </row>
    <row r="47" ht="12.75">
      <c r="E47" s="12" t="s">
        <v>494</v>
      </c>
    </row>
    <row r="48" spans="1:16" ht="12.75">
      <c r="A48" s="6">
        <v>19</v>
      </c>
      <c r="B48" s="17" t="s">
        <v>494</v>
      </c>
      <c r="C48" s="6" t="s">
        <v>415</v>
      </c>
      <c r="D48" s="6" t="s">
        <v>494</v>
      </c>
      <c r="E48" s="6" t="s">
        <v>420</v>
      </c>
      <c r="F48" s="6" t="s">
        <v>547</v>
      </c>
      <c r="G48" s="8">
        <v>95</v>
      </c>
      <c r="H48" s="11"/>
      <c r="I48" s="10">
        <f>ROUND((H48*G48),2)</f>
        <v>0</v>
      </c>
      <c r="O48">
        <f>rekapitulace!I8</f>
        <v>21</v>
      </c>
      <c r="P48">
        <f>ROUND(O48/100*I48,2)</f>
        <v>0</v>
      </c>
    </row>
    <row r="49" ht="12.75">
      <c r="E49" s="12" t="s">
        <v>494</v>
      </c>
    </row>
    <row r="50" spans="1:16" ht="12.75">
      <c r="A50" s="6">
        <v>20</v>
      </c>
      <c r="B50" s="17" t="s">
        <v>494</v>
      </c>
      <c r="C50" s="6" t="s">
        <v>417</v>
      </c>
      <c r="D50" s="6" t="s">
        <v>494</v>
      </c>
      <c r="E50" s="6" t="s">
        <v>422</v>
      </c>
      <c r="F50" s="6" t="s">
        <v>8</v>
      </c>
      <c r="G50" s="8">
        <v>32</v>
      </c>
      <c r="H50" s="11"/>
      <c r="I50" s="10">
        <f>ROUND((H50*G50),2)</f>
        <v>0</v>
      </c>
      <c r="O50">
        <f>rekapitulace!I8</f>
        <v>21</v>
      </c>
      <c r="P50">
        <f>ROUND(O50/100*I50,2)</f>
        <v>0</v>
      </c>
    </row>
    <row r="51" ht="12.75">
      <c r="E51" s="12" t="s">
        <v>494</v>
      </c>
    </row>
    <row r="52" spans="1:16" ht="12.75">
      <c r="A52" s="6">
        <v>21</v>
      </c>
      <c r="B52" s="17" t="s">
        <v>494</v>
      </c>
      <c r="C52" s="6" t="s">
        <v>419</v>
      </c>
      <c r="D52" s="6" t="s">
        <v>494</v>
      </c>
      <c r="E52" s="6" t="s">
        <v>369</v>
      </c>
      <c r="F52" s="6" t="s">
        <v>370</v>
      </c>
      <c r="G52" s="8">
        <v>1</v>
      </c>
      <c r="H52" s="11"/>
      <c r="I52" s="10">
        <f>ROUND((H52*G52),2)</f>
        <v>0</v>
      </c>
      <c r="O52">
        <f>rekapitulace!I8</f>
        <v>21</v>
      </c>
      <c r="P52">
        <f>ROUND(O52/100*I52,2)</f>
        <v>0</v>
      </c>
    </row>
    <row r="53" ht="12.75">
      <c r="E53" s="12" t="s">
        <v>494</v>
      </c>
    </row>
    <row r="54" spans="1:16" ht="12.75">
      <c r="A54" s="6">
        <v>22</v>
      </c>
      <c r="B54" s="17" t="s">
        <v>494</v>
      </c>
      <c r="C54" s="6" t="s">
        <v>421</v>
      </c>
      <c r="D54" s="6" t="s">
        <v>494</v>
      </c>
      <c r="E54" s="6" t="s">
        <v>425</v>
      </c>
      <c r="F54" s="6" t="s">
        <v>426</v>
      </c>
      <c r="G54" s="8">
        <v>0.1</v>
      </c>
      <c r="H54" s="11"/>
      <c r="I54" s="10">
        <f>ROUND((H54*G54),2)</f>
        <v>0</v>
      </c>
      <c r="O54">
        <f>rekapitulace!I8</f>
        <v>21</v>
      </c>
      <c r="P54">
        <f>ROUND(O54/100*I54,2)</f>
        <v>0</v>
      </c>
    </row>
    <row r="55" ht="12.75">
      <c r="E55" s="12" t="s">
        <v>494</v>
      </c>
    </row>
    <row r="56" spans="1:16" ht="12.75">
      <c r="A56" s="6">
        <v>23</v>
      </c>
      <c r="B56" s="17" t="s">
        <v>494</v>
      </c>
      <c r="C56" s="6" t="s">
        <v>423</v>
      </c>
      <c r="D56" s="6" t="s">
        <v>494</v>
      </c>
      <c r="E56" s="6" t="s">
        <v>376</v>
      </c>
      <c r="F56" s="6" t="s">
        <v>370</v>
      </c>
      <c r="G56" s="8">
        <v>1</v>
      </c>
      <c r="H56" s="11"/>
      <c r="I56" s="10">
        <f>ROUND((H56*G56),2)</f>
        <v>0</v>
      </c>
      <c r="O56">
        <f>rekapitulace!I8</f>
        <v>21</v>
      </c>
      <c r="P56">
        <f>ROUND(O56/100*I56,2)</f>
        <v>0</v>
      </c>
    </row>
    <row r="57" ht="12.75">
      <c r="E57" s="12" t="s">
        <v>494</v>
      </c>
    </row>
    <row r="58" spans="1:16" ht="12.75">
      <c r="A58" s="6">
        <v>24</v>
      </c>
      <c r="B58" s="17" t="s">
        <v>494</v>
      </c>
      <c r="C58" s="6" t="s">
        <v>424</v>
      </c>
      <c r="D58" s="6" t="s">
        <v>494</v>
      </c>
      <c r="E58" s="6" t="s">
        <v>378</v>
      </c>
      <c r="F58" s="6" t="s">
        <v>379</v>
      </c>
      <c r="G58" s="8">
        <v>1</v>
      </c>
      <c r="H58" s="11"/>
      <c r="I58" s="10">
        <f>ROUND((H58*G58),2)</f>
        <v>0</v>
      </c>
      <c r="O58">
        <f>rekapitulace!I8</f>
        <v>21</v>
      </c>
      <c r="P58">
        <f>ROUND(O58/100*I58,2)</f>
        <v>0</v>
      </c>
    </row>
    <row r="59" ht="12.75">
      <c r="E59" s="12" t="s">
        <v>494</v>
      </c>
    </row>
    <row r="60" spans="1:16" ht="12.75">
      <c r="A60" s="6">
        <v>25</v>
      </c>
      <c r="B60" s="17" t="s">
        <v>494</v>
      </c>
      <c r="C60" s="6" t="s">
        <v>427</v>
      </c>
      <c r="D60" s="6" t="s">
        <v>494</v>
      </c>
      <c r="E60" s="6" t="s">
        <v>381</v>
      </c>
      <c r="F60" s="6" t="s">
        <v>379</v>
      </c>
      <c r="G60" s="8">
        <v>2</v>
      </c>
      <c r="H60" s="11"/>
      <c r="I60" s="10">
        <f>ROUND((H60*G60),2)</f>
        <v>0</v>
      </c>
      <c r="O60">
        <f>rekapitulace!I8</f>
        <v>21</v>
      </c>
      <c r="P60">
        <f>ROUND(O60/100*I60,2)</f>
        <v>0</v>
      </c>
    </row>
    <row r="61" ht="12.75">
      <c r="E61" s="12" t="s">
        <v>494</v>
      </c>
    </row>
    <row r="62" spans="1:16" ht="12.75">
      <c r="A62" s="6">
        <v>26</v>
      </c>
      <c r="B62" s="17" t="s">
        <v>494</v>
      </c>
      <c r="C62" s="6" t="s">
        <v>428</v>
      </c>
      <c r="D62" s="6" t="s">
        <v>494</v>
      </c>
      <c r="E62" s="6" t="s">
        <v>383</v>
      </c>
      <c r="F62" s="6" t="s">
        <v>370</v>
      </c>
      <c r="G62" s="8">
        <v>1</v>
      </c>
      <c r="H62" s="11"/>
      <c r="I62" s="10">
        <f>ROUND((H62*G62),2)</f>
        <v>0</v>
      </c>
      <c r="O62">
        <f>rekapitulace!I8</f>
        <v>21</v>
      </c>
      <c r="P62">
        <f>ROUND(O62/100*I62,2)</f>
        <v>0</v>
      </c>
    </row>
    <row r="63" ht="12.75">
      <c r="E63" s="12" t="s">
        <v>494</v>
      </c>
    </row>
    <row r="64" spans="1:16" ht="12.75">
      <c r="A64" s="6">
        <v>27</v>
      </c>
      <c r="B64" s="17" t="s">
        <v>494</v>
      </c>
      <c r="C64" s="6" t="s">
        <v>429</v>
      </c>
      <c r="D64" s="6" t="s">
        <v>494</v>
      </c>
      <c r="E64" s="6" t="s">
        <v>385</v>
      </c>
      <c r="F64" s="6" t="s">
        <v>511</v>
      </c>
      <c r="G64" s="8">
        <v>1</v>
      </c>
      <c r="H64" s="11"/>
      <c r="I64" s="10">
        <f>ROUND((H64*G64),2)</f>
        <v>0</v>
      </c>
      <c r="O64">
        <f>rekapitulace!I8</f>
        <v>21</v>
      </c>
      <c r="P64">
        <f>ROUND(O64/100*I64,2)</f>
        <v>0</v>
      </c>
    </row>
    <row r="65" ht="12.75">
      <c r="E65" s="12" t="s">
        <v>494</v>
      </c>
    </row>
    <row r="66" spans="1:16" ht="12.75">
      <c r="A66" s="6">
        <v>28</v>
      </c>
      <c r="B66" s="17" t="s">
        <v>494</v>
      </c>
      <c r="C66" s="6" t="s">
        <v>430</v>
      </c>
      <c r="D66" s="6" t="s">
        <v>494</v>
      </c>
      <c r="E66" s="6" t="s">
        <v>387</v>
      </c>
      <c r="F66" s="6" t="s">
        <v>511</v>
      </c>
      <c r="G66" s="8">
        <v>1</v>
      </c>
      <c r="H66" s="11"/>
      <c r="I66" s="10">
        <f>ROUND((H66*G66),2)</f>
        <v>0</v>
      </c>
      <c r="O66">
        <f>rekapitulace!I8</f>
        <v>21</v>
      </c>
      <c r="P66">
        <f>ROUND(O66/100*I66,2)</f>
        <v>0</v>
      </c>
    </row>
    <row r="67" ht="12.75">
      <c r="E67" s="12" t="s">
        <v>494</v>
      </c>
    </row>
    <row r="68" spans="1:16" ht="12.75" customHeight="1">
      <c r="A68" s="13"/>
      <c r="B68" s="18"/>
      <c r="C68" s="13" t="s">
        <v>487</v>
      </c>
      <c r="D68" s="13"/>
      <c r="E68" s="13" t="s">
        <v>76</v>
      </c>
      <c r="F68" s="13"/>
      <c r="G68" s="13"/>
      <c r="H68" s="13"/>
      <c r="I68" s="13">
        <f>SUM(I12:I67)</f>
        <v>0</v>
      </c>
      <c r="P68">
        <f>SUM(P12:P67)</f>
        <v>0</v>
      </c>
    </row>
    <row r="70" spans="1:16" ht="12.75" customHeight="1">
      <c r="A70" s="13"/>
      <c r="B70" s="18"/>
      <c r="C70" s="13"/>
      <c r="D70" s="13"/>
      <c r="E70" s="13" t="s">
        <v>513</v>
      </c>
      <c r="F70" s="13"/>
      <c r="G70" s="13"/>
      <c r="H70" s="13"/>
      <c r="I70" s="13">
        <f>+I68</f>
        <v>0</v>
      </c>
      <c r="P70">
        <f>+P68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BM11" activePane="bottomLeft" state="frozen"/>
      <selection pane="topLeft" activeCell="A1" sqref="A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466</v>
      </c>
      <c r="D5" s="5"/>
      <c r="E5" s="5" t="s">
        <v>467</v>
      </c>
    </row>
    <row r="6" spans="1:5" ht="12.75" customHeight="1">
      <c r="A6" t="s">
        <v>463</v>
      </c>
      <c r="C6" s="5" t="s">
        <v>468</v>
      </c>
      <c r="D6" s="5"/>
      <c r="E6" s="5" t="s">
        <v>469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51">
      <c r="A12" s="6">
        <v>1</v>
      </c>
      <c r="B12" s="17" t="s">
        <v>492</v>
      </c>
      <c r="C12" s="6" t="s">
        <v>493</v>
      </c>
      <c r="D12" s="6" t="s">
        <v>494</v>
      </c>
      <c r="E12" s="6" t="s">
        <v>495</v>
      </c>
      <c r="F12" s="6" t="s">
        <v>496</v>
      </c>
      <c r="G12" s="8">
        <v>1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497</v>
      </c>
    </row>
    <row r="14" spans="1:16" ht="25.5">
      <c r="A14" s="6">
        <v>2</v>
      </c>
      <c r="B14" s="17" t="s">
        <v>492</v>
      </c>
      <c r="C14" s="6" t="s">
        <v>498</v>
      </c>
      <c r="D14" s="6" t="s">
        <v>499</v>
      </c>
      <c r="E14" s="6" t="s">
        <v>500</v>
      </c>
      <c r="F14" s="6" t="s">
        <v>496</v>
      </c>
      <c r="G14" s="8">
        <v>1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501</v>
      </c>
    </row>
    <row r="16" spans="1:16" ht="25.5">
      <c r="A16" s="6">
        <v>3</v>
      </c>
      <c r="B16" s="17" t="s">
        <v>492</v>
      </c>
      <c r="C16" s="6" t="s">
        <v>498</v>
      </c>
      <c r="D16" s="6" t="s">
        <v>502</v>
      </c>
      <c r="E16" s="6" t="s">
        <v>503</v>
      </c>
      <c r="F16" s="6" t="s">
        <v>496</v>
      </c>
      <c r="G16" s="8">
        <v>1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501</v>
      </c>
    </row>
    <row r="18" spans="1:16" ht="12.75">
      <c r="A18" s="6">
        <v>4</v>
      </c>
      <c r="B18" s="17" t="s">
        <v>492</v>
      </c>
      <c r="C18" s="6" t="s">
        <v>504</v>
      </c>
      <c r="D18" s="6" t="s">
        <v>494</v>
      </c>
      <c r="E18" s="6" t="s">
        <v>505</v>
      </c>
      <c r="F18" s="6" t="s">
        <v>496</v>
      </c>
      <c r="G18" s="8">
        <v>1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506</v>
      </c>
    </row>
    <row r="20" ht="12.75">
      <c r="E20" s="12" t="s">
        <v>501</v>
      </c>
    </row>
    <row r="21" spans="1:16" ht="25.5">
      <c r="A21" s="6">
        <v>5</v>
      </c>
      <c r="B21" s="17" t="s">
        <v>492</v>
      </c>
      <c r="C21" s="6" t="s">
        <v>507</v>
      </c>
      <c r="D21" s="6" t="s">
        <v>494</v>
      </c>
      <c r="E21" s="6" t="s">
        <v>508</v>
      </c>
      <c r="F21" s="6" t="s">
        <v>496</v>
      </c>
      <c r="G21" s="8">
        <v>1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12.75">
      <c r="E22" s="12" t="s">
        <v>506</v>
      </c>
    </row>
    <row r="23" ht="12.75">
      <c r="E23" s="12" t="s">
        <v>501</v>
      </c>
    </row>
    <row r="24" spans="1:16" ht="25.5">
      <c r="A24" s="6">
        <v>6</v>
      </c>
      <c r="B24" s="17" t="s">
        <v>492</v>
      </c>
      <c r="C24" s="6" t="s">
        <v>509</v>
      </c>
      <c r="D24" s="6" t="s">
        <v>494</v>
      </c>
      <c r="E24" s="6" t="s">
        <v>510</v>
      </c>
      <c r="F24" s="6" t="s">
        <v>511</v>
      </c>
      <c r="G24" s="8">
        <v>1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89.25">
      <c r="E25" s="12" t="s">
        <v>512</v>
      </c>
    </row>
    <row r="26" spans="1:16" ht="12.75" customHeight="1">
      <c r="A26" s="13"/>
      <c r="B26" s="18"/>
      <c r="C26" s="13" t="s">
        <v>491</v>
      </c>
      <c r="D26" s="13"/>
      <c r="E26" s="13" t="s">
        <v>490</v>
      </c>
      <c r="F26" s="13"/>
      <c r="G26" s="13"/>
      <c r="H26" s="13"/>
      <c r="I26" s="13">
        <f>SUM(I12:I25)</f>
        <v>0</v>
      </c>
      <c r="P26">
        <f>SUM(P12:P25)</f>
        <v>0</v>
      </c>
    </row>
    <row r="28" spans="1:16" ht="12.75" customHeight="1">
      <c r="A28" s="13"/>
      <c r="B28" s="18"/>
      <c r="C28" s="13"/>
      <c r="D28" s="13"/>
      <c r="E28" s="13" t="s">
        <v>513</v>
      </c>
      <c r="F28" s="13"/>
      <c r="G28" s="13"/>
      <c r="H28" s="13"/>
      <c r="I28" s="13">
        <f>+I26</f>
        <v>0</v>
      </c>
      <c r="P28">
        <f>+P26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466</v>
      </c>
      <c r="D5" s="5"/>
      <c r="E5" s="5" t="s">
        <v>467</v>
      </c>
    </row>
    <row r="6" spans="1:5" ht="12.75" customHeight="1">
      <c r="A6" t="s">
        <v>463</v>
      </c>
      <c r="C6" s="5" t="s">
        <v>514</v>
      </c>
      <c r="D6" s="5"/>
      <c r="E6" s="5" t="s">
        <v>515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51">
      <c r="A12" s="6">
        <v>1</v>
      </c>
      <c r="B12" s="17" t="s">
        <v>492</v>
      </c>
      <c r="C12" s="6" t="s">
        <v>493</v>
      </c>
      <c r="D12" s="6" t="s">
        <v>494</v>
      </c>
      <c r="E12" s="6" t="s">
        <v>495</v>
      </c>
      <c r="F12" s="6" t="s">
        <v>496</v>
      </c>
      <c r="G12" s="8">
        <v>1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497</v>
      </c>
    </row>
    <row r="14" spans="1:16" ht="25.5">
      <c r="A14" s="6">
        <v>2</v>
      </c>
      <c r="B14" s="17" t="s">
        <v>492</v>
      </c>
      <c r="C14" s="6" t="s">
        <v>498</v>
      </c>
      <c r="D14" s="6" t="s">
        <v>499</v>
      </c>
      <c r="E14" s="6" t="s">
        <v>500</v>
      </c>
      <c r="F14" s="6" t="s">
        <v>496</v>
      </c>
      <c r="G14" s="8">
        <v>1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501</v>
      </c>
    </row>
    <row r="16" spans="1:16" ht="25.5">
      <c r="A16" s="6">
        <v>3</v>
      </c>
      <c r="B16" s="17" t="s">
        <v>492</v>
      </c>
      <c r="C16" s="6" t="s">
        <v>498</v>
      </c>
      <c r="D16" s="6" t="s">
        <v>502</v>
      </c>
      <c r="E16" s="6" t="s">
        <v>503</v>
      </c>
      <c r="F16" s="6" t="s">
        <v>496</v>
      </c>
      <c r="G16" s="8">
        <v>1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501</v>
      </c>
    </row>
    <row r="18" spans="1:16" ht="12.75">
      <c r="A18" s="6">
        <v>4</v>
      </c>
      <c r="B18" s="17" t="s">
        <v>492</v>
      </c>
      <c r="C18" s="6" t="s">
        <v>504</v>
      </c>
      <c r="D18" s="6" t="s">
        <v>494</v>
      </c>
      <c r="E18" s="6" t="s">
        <v>505</v>
      </c>
      <c r="F18" s="6" t="s">
        <v>496</v>
      </c>
      <c r="G18" s="8">
        <v>1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506</v>
      </c>
    </row>
    <row r="20" ht="12.75">
      <c r="E20" s="12" t="s">
        <v>501</v>
      </c>
    </row>
    <row r="21" spans="1:16" ht="25.5">
      <c r="A21" s="6">
        <v>5</v>
      </c>
      <c r="B21" s="17" t="s">
        <v>492</v>
      </c>
      <c r="C21" s="6" t="s">
        <v>507</v>
      </c>
      <c r="D21" s="6" t="s">
        <v>494</v>
      </c>
      <c r="E21" s="6" t="s">
        <v>508</v>
      </c>
      <c r="F21" s="6" t="s">
        <v>496</v>
      </c>
      <c r="G21" s="8">
        <v>1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12.75">
      <c r="E22" s="12" t="s">
        <v>506</v>
      </c>
    </row>
    <row r="23" ht="12.75">
      <c r="E23" s="12" t="s">
        <v>501</v>
      </c>
    </row>
    <row r="24" spans="1:16" ht="25.5">
      <c r="A24" s="6">
        <v>6</v>
      </c>
      <c r="B24" s="17" t="s">
        <v>492</v>
      </c>
      <c r="C24" s="6" t="s">
        <v>509</v>
      </c>
      <c r="D24" s="6" t="s">
        <v>494</v>
      </c>
      <c r="E24" s="6" t="s">
        <v>510</v>
      </c>
      <c r="F24" s="6" t="s">
        <v>511</v>
      </c>
      <c r="G24" s="8">
        <v>1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89.25">
      <c r="E25" s="12" t="s">
        <v>512</v>
      </c>
    </row>
    <row r="26" spans="1:16" ht="12.75" customHeight="1">
      <c r="A26" s="13"/>
      <c r="B26" s="18"/>
      <c r="C26" s="13" t="s">
        <v>491</v>
      </c>
      <c r="D26" s="13"/>
      <c r="E26" s="13" t="s">
        <v>490</v>
      </c>
      <c r="F26" s="13"/>
      <c r="G26" s="13"/>
      <c r="H26" s="13"/>
      <c r="I26" s="13">
        <f>SUM(I12:I25)</f>
        <v>0</v>
      </c>
      <c r="P26">
        <f>SUM(P12:P25)</f>
        <v>0</v>
      </c>
    </row>
    <row r="28" spans="1:16" ht="12.75" customHeight="1">
      <c r="A28" s="13"/>
      <c r="B28" s="18"/>
      <c r="C28" s="13"/>
      <c r="D28" s="13"/>
      <c r="E28" s="13" t="s">
        <v>513</v>
      </c>
      <c r="F28" s="13"/>
      <c r="G28" s="13"/>
      <c r="H28" s="13"/>
      <c r="I28" s="13">
        <f>+I26</f>
        <v>0</v>
      </c>
      <c r="P28">
        <f>+P26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466</v>
      </c>
      <c r="D5" s="5"/>
      <c r="E5" s="5" t="s">
        <v>467</v>
      </c>
    </row>
    <row r="6" spans="1:5" ht="12.75" customHeight="1">
      <c r="A6" t="s">
        <v>463</v>
      </c>
      <c r="C6" s="5" t="s">
        <v>516</v>
      </c>
      <c r="D6" s="5"/>
      <c r="E6" s="5" t="s">
        <v>517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51">
      <c r="A12" s="6">
        <v>1</v>
      </c>
      <c r="B12" s="17" t="s">
        <v>492</v>
      </c>
      <c r="C12" s="6" t="s">
        <v>493</v>
      </c>
      <c r="D12" s="6" t="s">
        <v>494</v>
      </c>
      <c r="E12" s="6" t="s">
        <v>495</v>
      </c>
      <c r="F12" s="6" t="s">
        <v>496</v>
      </c>
      <c r="G12" s="8">
        <v>1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497</v>
      </c>
    </row>
    <row r="14" spans="1:16" ht="25.5">
      <c r="A14" s="6">
        <v>2</v>
      </c>
      <c r="B14" s="17" t="s">
        <v>492</v>
      </c>
      <c r="C14" s="6" t="s">
        <v>498</v>
      </c>
      <c r="D14" s="6" t="s">
        <v>499</v>
      </c>
      <c r="E14" s="6" t="s">
        <v>500</v>
      </c>
      <c r="F14" s="6" t="s">
        <v>496</v>
      </c>
      <c r="G14" s="8">
        <v>1</v>
      </c>
      <c r="H14" s="11"/>
      <c r="I14" s="10">
        <f>ROUND((H14*G14),2)</f>
        <v>0</v>
      </c>
      <c r="O14">
        <f>rekapitulace!I8</f>
        <v>21</v>
      </c>
      <c r="P14">
        <f>ROUND(O14/100*I14,2)</f>
        <v>0</v>
      </c>
    </row>
    <row r="15" ht="12.75">
      <c r="E15" s="12" t="s">
        <v>501</v>
      </c>
    </row>
    <row r="16" spans="1:16" ht="25.5">
      <c r="A16" s="6">
        <v>3</v>
      </c>
      <c r="B16" s="17" t="s">
        <v>492</v>
      </c>
      <c r="C16" s="6" t="s">
        <v>498</v>
      </c>
      <c r="D16" s="6" t="s">
        <v>502</v>
      </c>
      <c r="E16" s="6" t="s">
        <v>503</v>
      </c>
      <c r="F16" s="6" t="s">
        <v>496</v>
      </c>
      <c r="G16" s="8">
        <v>1</v>
      </c>
      <c r="H16" s="11"/>
      <c r="I16" s="10">
        <f>ROUND((H16*G16),2)</f>
        <v>0</v>
      </c>
      <c r="O16">
        <f>rekapitulace!I8</f>
        <v>21</v>
      </c>
      <c r="P16">
        <f>ROUND(O16/100*I16,2)</f>
        <v>0</v>
      </c>
    </row>
    <row r="17" ht="12.75">
      <c r="E17" s="12" t="s">
        <v>501</v>
      </c>
    </row>
    <row r="18" spans="1:16" ht="12.75">
      <c r="A18" s="6">
        <v>4</v>
      </c>
      <c r="B18" s="17" t="s">
        <v>492</v>
      </c>
      <c r="C18" s="6" t="s">
        <v>504</v>
      </c>
      <c r="D18" s="6" t="s">
        <v>494</v>
      </c>
      <c r="E18" s="6" t="s">
        <v>505</v>
      </c>
      <c r="F18" s="6" t="s">
        <v>496</v>
      </c>
      <c r="G18" s="8">
        <v>1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12.75">
      <c r="E19" s="12" t="s">
        <v>506</v>
      </c>
    </row>
    <row r="20" ht="12.75">
      <c r="E20" s="12" t="s">
        <v>501</v>
      </c>
    </row>
    <row r="21" spans="1:16" ht="25.5">
      <c r="A21" s="6">
        <v>5</v>
      </c>
      <c r="B21" s="17" t="s">
        <v>492</v>
      </c>
      <c r="C21" s="6" t="s">
        <v>507</v>
      </c>
      <c r="D21" s="6" t="s">
        <v>494</v>
      </c>
      <c r="E21" s="6" t="s">
        <v>508</v>
      </c>
      <c r="F21" s="6" t="s">
        <v>496</v>
      </c>
      <c r="G21" s="8">
        <v>1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12.75">
      <c r="E22" s="12" t="s">
        <v>506</v>
      </c>
    </row>
    <row r="23" ht="12.75">
      <c r="E23" s="12" t="s">
        <v>501</v>
      </c>
    </row>
    <row r="24" spans="1:16" ht="25.5">
      <c r="A24" s="6">
        <v>6</v>
      </c>
      <c r="B24" s="17" t="s">
        <v>492</v>
      </c>
      <c r="C24" s="6" t="s">
        <v>509</v>
      </c>
      <c r="D24" s="6" t="s">
        <v>494</v>
      </c>
      <c r="E24" s="6" t="s">
        <v>510</v>
      </c>
      <c r="F24" s="6" t="s">
        <v>511</v>
      </c>
      <c r="G24" s="8">
        <v>1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89.25">
      <c r="E25" s="12" t="s">
        <v>512</v>
      </c>
    </row>
    <row r="26" spans="1:16" ht="12.75" customHeight="1">
      <c r="A26" s="13"/>
      <c r="B26" s="18"/>
      <c r="C26" s="13" t="s">
        <v>491</v>
      </c>
      <c r="D26" s="13"/>
      <c r="E26" s="13" t="s">
        <v>490</v>
      </c>
      <c r="F26" s="13"/>
      <c r="G26" s="13"/>
      <c r="H26" s="13"/>
      <c r="I26" s="13">
        <f>SUM(I12:I25)</f>
        <v>0</v>
      </c>
      <c r="P26">
        <f>SUM(P12:P25)</f>
        <v>0</v>
      </c>
    </row>
    <row r="28" spans="1:16" ht="12.75" customHeight="1">
      <c r="A28" s="13"/>
      <c r="B28" s="18"/>
      <c r="C28" s="13"/>
      <c r="D28" s="13"/>
      <c r="E28" s="13" t="s">
        <v>513</v>
      </c>
      <c r="F28" s="13"/>
      <c r="G28" s="13"/>
      <c r="H28" s="13"/>
      <c r="I28" s="13">
        <f>+I26</f>
        <v>0</v>
      </c>
      <c r="P28">
        <f>+P26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518</v>
      </c>
      <c r="D5" s="5"/>
      <c r="E5" s="5" t="s">
        <v>519</v>
      </c>
    </row>
    <row r="6" spans="1:5" ht="12.75" customHeight="1">
      <c r="A6" t="s">
        <v>463</v>
      </c>
      <c r="C6" s="5" t="s">
        <v>520</v>
      </c>
      <c r="D6" s="5"/>
      <c r="E6" s="5" t="s">
        <v>521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25.5">
      <c r="A12" s="6">
        <v>1</v>
      </c>
      <c r="B12" s="17" t="s">
        <v>522</v>
      </c>
      <c r="C12" s="6" t="s">
        <v>523</v>
      </c>
      <c r="D12" s="6" t="s">
        <v>494</v>
      </c>
      <c r="E12" s="6" t="s">
        <v>524</v>
      </c>
      <c r="F12" s="6" t="s">
        <v>525</v>
      </c>
      <c r="G12" s="8">
        <v>24.4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526</v>
      </c>
    </row>
    <row r="14" ht="25.5">
      <c r="E14" s="12" t="s">
        <v>527</v>
      </c>
    </row>
    <row r="15" spans="1:16" ht="25.5">
      <c r="A15" s="6">
        <v>2</v>
      </c>
      <c r="B15" s="17" t="s">
        <v>522</v>
      </c>
      <c r="C15" s="6" t="s">
        <v>528</v>
      </c>
      <c r="D15" s="6" t="s">
        <v>494</v>
      </c>
      <c r="E15" s="6" t="s">
        <v>529</v>
      </c>
      <c r="F15" s="6" t="s">
        <v>530</v>
      </c>
      <c r="G15" s="8">
        <v>1061.376</v>
      </c>
      <c r="H15" s="11"/>
      <c r="I15" s="10">
        <f>ROUND((H15*G15),2)</f>
        <v>0</v>
      </c>
      <c r="O15">
        <f>rekapitulace!I8</f>
        <v>21</v>
      </c>
      <c r="P15">
        <f>ROUND(O15/100*I15,2)</f>
        <v>0</v>
      </c>
    </row>
    <row r="16" ht="102">
      <c r="E16" s="12" t="s">
        <v>531</v>
      </c>
    </row>
    <row r="17" ht="25.5">
      <c r="E17" s="12" t="s">
        <v>527</v>
      </c>
    </row>
    <row r="18" spans="1:16" ht="12.75" customHeight="1">
      <c r="A18" s="13"/>
      <c r="B18" s="18"/>
      <c r="C18" s="13" t="s">
        <v>491</v>
      </c>
      <c r="D18" s="13"/>
      <c r="E18" s="13" t="s">
        <v>490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16"/>
      <c r="C20" s="7" t="s">
        <v>471</v>
      </c>
      <c r="D20" s="7"/>
      <c r="E20" s="7" t="s">
        <v>532</v>
      </c>
      <c r="F20" s="7"/>
      <c r="G20" s="9"/>
      <c r="H20" s="7"/>
      <c r="I20" s="9"/>
    </row>
    <row r="21" spans="1:16" ht="25.5">
      <c r="A21" s="6">
        <v>3</v>
      </c>
      <c r="B21" s="17" t="s">
        <v>522</v>
      </c>
      <c r="C21" s="6" t="s">
        <v>533</v>
      </c>
      <c r="D21" s="6" t="s">
        <v>494</v>
      </c>
      <c r="E21" s="6" t="s">
        <v>534</v>
      </c>
      <c r="F21" s="6" t="s">
        <v>511</v>
      </c>
      <c r="G21" s="8">
        <v>1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165.75">
      <c r="E22" s="12" t="s">
        <v>535</v>
      </c>
    </row>
    <row r="23" spans="1:16" ht="25.5">
      <c r="A23" s="6">
        <v>4</v>
      </c>
      <c r="B23" s="17" t="s">
        <v>522</v>
      </c>
      <c r="C23" s="6" t="s">
        <v>536</v>
      </c>
      <c r="D23" s="6" t="s">
        <v>494</v>
      </c>
      <c r="E23" s="6" t="s">
        <v>537</v>
      </c>
      <c r="F23" s="6" t="s">
        <v>525</v>
      </c>
      <c r="G23" s="8">
        <v>319.83</v>
      </c>
      <c r="H23" s="11"/>
      <c r="I23" s="10">
        <f>ROUND((H23*G23),2)</f>
        <v>0</v>
      </c>
      <c r="O23">
        <f>rekapitulace!I8</f>
        <v>21</v>
      </c>
      <c r="P23">
        <f>ROUND(O23/100*I23,2)</f>
        <v>0</v>
      </c>
    </row>
    <row r="24" ht="140.25">
      <c r="E24" s="12" t="s">
        <v>538</v>
      </c>
    </row>
    <row r="25" ht="63.75">
      <c r="E25" s="12" t="s">
        <v>539</v>
      </c>
    </row>
    <row r="26" spans="1:16" ht="38.25">
      <c r="A26" s="6">
        <v>5</v>
      </c>
      <c r="B26" s="17" t="s">
        <v>522</v>
      </c>
      <c r="C26" s="6" t="s">
        <v>540</v>
      </c>
      <c r="D26" s="6" t="s">
        <v>499</v>
      </c>
      <c r="E26" s="6" t="s">
        <v>541</v>
      </c>
      <c r="F26" s="6" t="s">
        <v>525</v>
      </c>
      <c r="G26" s="8">
        <v>150.77</v>
      </c>
      <c r="H26" s="11"/>
      <c r="I26" s="10">
        <f>ROUND((H26*G26),2)</f>
        <v>0</v>
      </c>
      <c r="O26">
        <f>rekapitulace!I8</f>
        <v>21</v>
      </c>
      <c r="P26">
        <f>ROUND(O26/100*I26,2)</f>
        <v>0</v>
      </c>
    </row>
    <row r="27" ht="38.25">
      <c r="E27" s="12" t="s">
        <v>542</v>
      </c>
    </row>
    <row r="28" ht="63.75">
      <c r="E28" s="12" t="s">
        <v>539</v>
      </c>
    </row>
    <row r="29" spans="1:16" ht="38.25">
      <c r="A29" s="6">
        <v>6</v>
      </c>
      <c r="B29" s="17" t="s">
        <v>522</v>
      </c>
      <c r="C29" s="6" t="s">
        <v>540</v>
      </c>
      <c r="D29" s="6" t="s">
        <v>502</v>
      </c>
      <c r="E29" s="6" t="s">
        <v>543</v>
      </c>
      <c r="F29" s="6" t="s">
        <v>525</v>
      </c>
      <c r="G29" s="8">
        <v>6.73</v>
      </c>
      <c r="H29" s="11"/>
      <c r="I29" s="10">
        <f>ROUND((H29*G29),2)</f>
        <v>0</v>
      </c>
      <c r="O29">
        <f>rekapitulace!I8</f>
        <v>21</v>
      </c>
      <c r="P29">
        <f>ROUND(O29/100*I29,2)</f>
        <v>0</v>
      </c>
    </row>
    <row r="30" ht="38.25">
      <c r="E30" s="12" t="s">
        <v>544</v>
      </c>
    </row>
    <row r="31" ht="63.75">
      <c r="E31" s="12" t="s">
        <v>539</v>
      </c>
    </row>
    <row r="32" spans="1:16" ht="25.5">
      <c r="A32" s="6">
        <v>7</v>
      </c>
      <c r="B32" s="17" t="s">
        <v>522</v>
      </c>
      <c r="C32" s="6" t="s">
        <v>545</v>
      </c>
      <c r="D32" s="6" t="s">
        <v>494</v>
      </c>
      <c r="E32" s="6" t="s">
        <v>546</v>
      </c>
      <c r="F32" s="6" t="s">
        <v>547</v>
      </c>
      <c r="G32" s="8">
        <v>130</v>
      </c>
      <c r="H32" s="11"/>
      <c r="I32" s="10">
        <f>ROUND((H32*G32),2)</f>
        <v>0</v>
      </c>
      <c r="O32">
        <f>rekapitulace!I8</f>
        <v>21</v>
      </c>
      <c r="P32">
        <f>ROUND(O32/100*I32,2)</f>
        <v>0</v>
      </c>
    </row>
    <row r="33" ht="12.75">
      <c r="E33" s="12" t="s">
        <v>548</v>
      </c>
    </row>
    <row r="34" ht="63.75">
      <c r="E34" s="12" t="s">
        <v>539</v>
      </c>
    </row>
    <row r="35" spans="1:16" ht="25.5">
      <c r="A35" s="6">
        <v>8</v>
      </c>
      <c r="B35" s="17" t="s">
        <v>522</v>
      </c>
      <c r="C35" s="6" t="s">
        <v>549</v>
      </c>
      <c r="D35" s="6" t="s">
        <v>494</v>
      </c>
      <c r="E35" s="6" t="s">
        <v>550</v>
      </c>
      <c r="F35" s="6" t="s">
        <v>547</v>
      </c>
      <c r="G35" s="8">
        <v>85</v>
      </c>
      <c r="H35" s="11"/>
      <c r="I35" s="10">
        <f>ROUND((H35*G35),2)</f>
        <v>0</v>
      </c>
      <c r="O35">
        <f>rekapitulace!I8</f>
        <v>21</v>
      </c>
      <c r="P35">
        <f>ROUND(O35/100*I35,2)</f>
        <v>0</v>
      </c>
    </row>
    <row r="36" ht="12.75">
      <c r="E36" s="12" t="s">
        <v>551</v>
      </c>
    </row>
    <row r="37" ht="63.75">
      <c r="E37" s="12" t="s">
        <v>539</v>
      </c>
    </row>
    <row r="38" spans="1:16" ht="38.25">
      <c r="A38" s="6">
        <v>9</v>
      </c>
      <c r="B38" s="17" t="s">
        <v>522</v>
      </c>
      <c r="C38" s="6" t="s">
        <v>552</v>
      </c>
      <c r="D38" s="6" t="s">
        <v>494</v>
      </c>
      <c r="E38" s="6" t="s">
        <v>553</v>
      </c>
      <c r="F38" s="6" t="s">
        <v>547</v>
      </c>
      <c r="G38" s="8">
        <v>247</v>
      </c>
      <c r="H38" s="11"/>
      <c r="I38" s="10">
        <f>ROUND((H38*G38),2)</f>
        <v>0</v>
      </c>
      <c r="O38">
        <f>rekapitulace!I8</f>
        <v>21</v>
      </c>
      <c r="P38">
        <f>ROUND(O38/100*I38,2)</f>
        <v>0</v>
      </c>
    </row>
    <row r="39" ht="38.25">
      <c r="E39" s="12" t="s">
        <v>554</v>
      </c>
    </row>
    <row r="40" ht="63.75">
      <c r="E40" s="12" t="s">
        <v>539</v>
      </c>
    </row>
    <row r="41" spans="1:16" ht="38.25">
      <c r="A41" s="6">
        <v>10</v>
      </c>
      <c r="B41" s="17" t="s">
        <v>522</v>
      </c>
      <c r="C41" s="6" t="s">
        <v>555</v>
      </c>
      <c r="D41" s="6" t="s">
        <v>494</v>
      </c>
      <c r="E41" s="6" t="s">
        <v>556</v>
      </c>
      <c r="F41" s="6" t="s">
        <v>547</v>
      </c>
      <c r="G41" s="8">
        <v>16</v>
      </c>
      <c r="H41" s="11"/>
      <c r="I41" s="10">
        <f>ROUND((H41*G41),2)</f>
        <v>0</v>
      </c>
      <c r="O41">
        <f>rekapitulace!I8</f>
        <v>21</v>
      </c>
      <c r="P41">
        <f>ROUND(O41/100*I41,2)</f>
        <v>0</v>
      </c>
    </row>
    <row r="42" ht="12.75">
      <c r="E42" s="12" t="s">
        <v>557</v>
      </c>
    </row>
    <row r="43" ht="63.75">
      <c r="E43" s="12" t="s">
        <v>539</v>
      </c>
    </row>
    <row r="44" spans="1:16" ht="25.5">
      <c r="A44" s="6">
        <v>11</v>
      </c>
      <c r="B44" s="17" t="s">
        <v>522</v>
      </c>
      <c r="C44" s="6" t="s">
        <v>558</v>
      </c>
      <c r="D44" s="6" t="s">
        <v>494</v>
      </c>
      <c r="E44" s="6" t="s">
        <v>559</v>
      </c>
      <c r="F44" s="6" t="s">
        <v>525</v>
      </c>
      <c r="G44" s="8">
        <v>21.7</v>
      </c>
      <c r="H44" s="11"/>
      <c r="I44" s="10">
        <f>ROUND((H44*G44),2)</f>
        <v>0</v>
      </c>
      <c r="O44">
        <f>rekapitulace!I8</f>
        <v>21</v>
      </c>
      <c r="P44">
        <f>ROUND(O44/100*I44,2)</f>
        <v>0</v>
      </c>
    </row>
    <row r="45" ht="25.5">
      <c r="E45" s="12" t="s">
        <v>560</v>
      </c>
    </row>
    <row r="46" ht="63.75">
      <c r="E46" s="12" t="s">
        <v>539</v>
      </c>
    </row>
    <row r="47" spans="1:16" ht="12.75">
      <c r="A47" s="6">
        <v>12</v>
      </c>
      <c r="B47" s="17" t="s">
        <v>522</v>
      </c>
      <c r="C47" s="6" t="s">
        <v>561</v>
      </c>
      <c r="D47" s="6" t="s">
        <v>494</v>
      </c>
      <c r="E47" s="6" t="s">
        <v>562</v>
      </c>
      <c r="F47" s="6" t="s">
        <v>525</v>
      </c>
      <c r="G47" s="8">
        <v>20</v>
      </c>
      <c r="H47" s="11"/>
      <c r="I47" s="10">
        <f>ROUND((H47*G47),2)</f>
        <v>0</v>
      </c>
      <c r="O47">
        <f>rekapitulace!I8</f>
        <v>21</v>
      </c>
      <c r="P47">
        <f>ROUND(O47/100*I47,2)</f>
        <v>0</v>
      </c>
    </row>
    <row r="48" ht="25.5">
      <c r="E48" s="12" t="s">
        <v>563</v>
      </c>
    </row>
    <row r="49" ht="255">
      <c r="E49" s="12" t="s">
        <v>564</v>
      </c>
    </row>
    <row r="50" spans="1:16" ht="12.75">
      <c r="A50" s="6">
        <v>13</v>
      </c>
      <c r="B50" s="17" t="s">
        <v>522</v>
      </c>
      <c r="C50" s="6" t="s">
        <v>565</v>
      </c>
      <c r="D50" s="6" t="s">
        <v>566</v>
      </c>
      <c r="E50" s="6" t="s">
        <v>567</v>
      </c>
      <c r="F50" s="6" t="s">
        <v>525</v>
      </c>
      <c r="G50" s="8">
        <v>15</v>
      </c>
      <c r="H50" s="11"/>
      <c r="I50" s="10">
        <f>ROUND((H50*G50),2)</f>
        <v>0</v>
      </c>
      <c r="O50">
        <f>rekapitulace!I8</f>
        <v>21</v>
      </c>
      <c r="P50">
        <f>ROUND(O50/100*I50,2)</f>
        <v>0</v>
      </c>
    </row>
    <row r="51" ht="12.75">
      <c r="E51" s="12" t="s">
        <v>568</v>
      </c>
    </row>
    <row r="52" ht="255">
      <c r="E52" s="12" t="s">
        <v>569</v>
      </c>
    </row>
    <row r="53" spans="1:16" ht="12.75">
      <c r="A53" s="6">
        <v>14</v>
      </c>
      <c r="B53" s="17" t="s">
        <v>522</v>
      </c>
      <c r="C53" s="6" t="s">
        <v>565</v>
      </c>
      <c r="D53" s="6" t="s">
        <v>570</v>
      </c>
      <c r="E53" s="6" t="s">
        <v>567</v>
      </c>
      <c r="F53" s="6" t="s">
        <v>525</v>
      </c>
      <c r="G53" s="8">
        <v>30</v>
      </c>
      <c r="H53" s="11"/>
      <c r="I53" s="10">
        <f>ROUND((H53*G53),2)</f>
        <v>0</v>
      </c>
      <c r="O53">
        <f>rekapitulace!I8</f>
        <v>21</v>
      </c>
      <c r="P53">
        <f>ROUND(O53/100*I53,2)</f>
        <v>0</v>
      </c>
    </row>
    <row r="54" ht="12.75">
      <c r="E54" s="12" t="s">
        <v>571</v>
      </c>
    </row>
    <row r="55" ht="255">
      <c r="E55" s="12" t="s">
        <v>569</v>
      </c>
    </row>
    <row r="56" spans="1:16" ht="12.75">
      <c r="A56" s="6">
        <v>15</v>
      </c>
      <c r="B56" s="17" t="s">
        <v>522</v>
      </c>
      <c r="C56" s="6" t="s">
        <v>572</v>
      </c>
      <c r="D56" s="6" t="s">
        <v>494</v>
      </c>
      <c r="E56" s="6" t="s">
        <v>573</v>
      </c>
      <c r="F56" s="6" t="s">
        <v>511</v>
      </c>
      <c r="G56" s="8">
        <v>12</v>
      </c>
      <c r="H56" s="11"/>
      <c r="I56" s="10">
        <f>ROUND((H56*G56),2)</f>
        <v>0</v>
      </c>
      <c r="O56">
        <f>rekapitulace!I8</f>
        <v>21</v>
      </c>
      <c r="P56">
        <f>ROUND(O56/100*I56,2)</f>
        <v>0</v>
      </c>
    </row>
    <row r="57" ht="25.5">
      <c r="E57" s="12" t="s">
        <v>574</v>
      </c>
    </row>
    <row r="58" spans="1:16" ht="12.75">
      <c r="A58" s="6">
        <v>16</v>
      </c>
      <c r="B58" s="17" t="s">
        <v>522</v>
      </c>
      <c r="C58" s="6" t="s">
        <v>575</v>
      </c>
      <c r="D58" s="6" t="s">
        <v>494</v>
      </c>
      <c r="E58" s="6" t="s">
        <v>576</v>
      </c>
      <c r="F58" s="6" t="s">
        <v>525</v>
      </c>
      <c r="G58" s="8">
        <v>8</v>
      </c>
      <c r="H58" s="11"/>
      <c r="I58" s="10">
        <f>ROUND((H58*G58),2)</f>
        <v>0</v>
      </c>
      <c r="O58">
        <f>rekapitulace!I8</f>
        <v>21</v>
      </c>
      <c r="P58">
        <f>ROUND(O58/100*I58,2)</f>
        <v>0</v>
      </c>
    </row>
    <row r="59" ht="12.75">
      <c r="E59" s="12" t="s">
        <v>577</v>
      </c>
    </row>
    <row r="60" ht="255">
      <c r="E60" s="12" t="s">
        <v>578</v>
      </c>
    </row>
    <row r="61" spans="1:16" ht="25.5">
      <c r="A61" s="6">
        <v>17</v>
      </c>
      <c r="B61" s="17" t="s">
        <v>522</v>
      </c>
      <c r="C61" s="6" t="s">
        <v>579</v>
      </c>
      <c r="D61" s="6" t="s">
        <v>494</v>
      </c>
      <c r="E61" s="6" t="s">
        <v>580</v>
      </c>
      <c r="F61" s="6" t="s">
        <v>525</v>
      </c>
      <c r="G61" s="8">
        <v>24.4</v>
      </c>
      <c r="H61" s="11"/>
      <c r="I61" s="10">
        <f>ROUND((H61*G61),2)</f>
        <v>0</v>
      </c>
      <c r="O61">
        <f>rekapitulace!I8</f>
        <v>21</v>
      </c>
      <c r="P61">
        <f>ROUND(O61/100*I61,2)</f>
        <v>0</v>
      </c>
    </row>
    <row r="62" ht="25.5">
      <c r="E62" s="12" t="s">
        <v>581</v>
      </c>
    </row>
    <row r="63" ht="191.25">
      <c r="E63" s="12" t="s">
        <v>582</v>
      </c>
    </row>
    <row r="64" spans="1:16" ht="12.75">
      <c r="A64" s="6">
        <v>18</v>
      </c>
      <c r="B64" s="17" t="s">
        <v>522</v>
      </c>
      <c r="C64" s="6" t="s">
        <v>583</v>
      </c>
      <c r="D64" s="6" t="s">
        <v>494</v>
      </c>
      <c r="E64" s="6" t="s">
        <v>584</v>
      </c>
      <c r="F64" s="6" t="s">
        <v>525</v>
      </c>
      <c r="G64" s="8">
        <v>30</v>
      </c>
      <c r="H64" s="11"/>
      <c r="I64" s="10">
        <f>ROUND((H64*G64),2)</f>
        <v>0</v>
      </c>
      <c r="O64">
        <f>rekapitulace!I8</f>
        <v>21</v>
      </c>
      <c r="P64">
        <f>ROUND(O64/100*I64,2)</f>
        <v>0</v>
      </c>
    </row>
    <row r="65" ht="12.75">
      <c r="E65" s="12" t="s">
        <v>585</v>
      </c>
    </row>
    <row r="66" ht="229.5">
      <c r="E66" s="12" t="s">
        <v>586</v>
      </c>
    </row>
    <row r="67" spans="1:16" ht="12.75">
      <c r="A67" s="6">
        <v>19</v>
      </c>
      <c r="B67" s="17" t="s">
        <v>522</v>
      </c>
      <c r="C67" s="6" t="s">
        <v>587</v>
      </c>
      <c r="D67" s="6" t="s">
        <v>494</v>
      </c>
      <c r="E67" s="6" t="s">
        <v>588</v>
      </c>
      <c r="F67" s="6" t="s">
        <v>525</v>
      </c>
      <c r="G67" s="8">
        <v>3.6</v>
      </c>
      <c r="H67" s="11"/>
      <c r="I67" s="10">
        <f>ROUND((H67*G67),2)</f>
        <v>0</v>
      </c>
      <c r="O67">
        <f>rekapitulace!I8</f>
        <v>21</v>
      </c>
      <c r="P67">
        <f>ROUND(O67/100*I67,2)</f>
        <v>0</v>
      </c>
    </row>
    <row r="68" ht="12.75">
      <c r="E68" s="12" t="s">
        <v>0</v>
      </c>
    </row>
    <row r="69" ht="229.5">
      <c r="E69" s="12" t="s">
        <v>1</v>
      </c>
    </row>
    <row r="70" spans="1:16" ht="12.75">
      <c r="A70" s="6">
        <v>20</v>
      </c>
      <c r="B70" s="17" t="s">
        <v>522</v>
      </c>
      <c r="C70" s="6" t="s">
        <v>2</v>
      </c>
      <c r="D70" s="6" t="s">
        <v>494</v>
      </c>
      <c r="E70" s="6" t="s">
        <v>3</v>
      </c>
      <c r="F70" s="6" t="s">
        <v>525</v>
      </c>
      <c r="G70" s="8">
        <v>3.439</v>
      </c>
      <c r="H70" s="11"/>
      <c r="I70" s="10">
        <f>ROUND((H70*G70),2)</f>
        <v>0</v>
      </c>
      <c r="O70">
        <f>rekapitulace!I8</f>
        <v>21</v>
      </c>
      <c r="P70">
        <f>ROUND(O70/100*I70,2)</f>
        <v>0</v>
      </c>
    </row>
    <row r="71" ht="12.75">
      <c r="E71" s="12" t="s">
        <v>4</v>
      </c>
    </row>
    <row r="72" ht="255">
      <c r="E72" s="12" t="s">
        <v>5</v>
      </c>
    </row>
    <row r="73" spans="1:16" ht="12.75">
      <c r="A73" s="6">
        <v>21</v>
      </c>
      <c r="B73" s="17" t="s">
        <v>522</v>
      </c>
      <c r="C73" s="6" t="s">
        <v>6</v>
      </c>
      <c r="D73" s="6" t="s">
        <v>494</v>
      </c>
      <c r="E73" s="6" t="s">
        <v>7</v>
      </c>
      <c r="F73" s="6" t="s">
        <v>8</v>
      </c>
      <c r="G73" s="8">
        <v>1546</v>
      </c>
      <c r="H73" s="11"/>
      <c r="I73" s="10">
        <f>ROUND((H73*G73),2)</f>
        <v>0</v>
      </c>
      <c r="O73">
        <f>rekapitulace!I8</f>
        <v>21</v>
      </c>
      <c r="P73">
        <f>ROUND(O73/100*I73,2)</f>
        <v>0</v>
      </c>
    </row>
    <row r="74" ht="102">
      <c r="E74" s="12" t="s">
        <v>9</v>
      </c>
    </row>
    <row r="75" ht="25.5">
      <c r="E75" s="12" t="s">
        <v>10</v>
      </c>
    </row>
    <row r="76" spans="1:16" ht="12.75">
      <c r="A76" s="6">
        <v>22</v>
      </c>
      <c r="B76" s="17" t="s">
        <v>522</v>
      </c>
      <c r="C76" s="6" t="s">
        <v>11</v>
      </c>
      <c r="D76" s="6" t="s">
        <v>494</v>
      </c>
      <c r="E76" s="6" t="s">
        <v>12</v>
      </c>
      <c r="F76" s="6" t="s">
        <v>8</v>
      </c>
      <c r="G76" s="8">
        <v>260</v>
      </c>
      <c r="H76" s="11"/>
      <c r="I76" s="10">
        <f>ROUND((H76*G76),2)</f>
        <v>0</v>
      </c>
      <c r="O76">
        <f>rekapitulace!I8</f>
        <v>21</v>
      </c>
      <c r="P76">
        <f>ROUND(O76/100*I76,2)</f>
        <v>0</v>
      </c>
    </row>
    <row r="77" ht="38.25">
      <c r="E77" s="12" t="s">
        <v>13</v>
      </c>
    </row>
    <row r="78" ht="38.25">
      <c r="E78" s="12" t="s">
        <v>14</v>
      </c>
    </row>
    <row r="79" spans="1:16" ht="12.75">
      <c r="A79" s="6">
        <v>23</v>
      </c>
      <c r="B79" s="17" t="s">
        <v>522</v>
      </c>
      <c r="C79" s="6" t="s">
        <v>15</v>
      </c>
      <c r="D79" s="6" t="s">
        <v>494</v>
      </c>
      <c r="E79" s="6" t="s">
        <v>16</v>
      </c>
      <c r="F79" s="6" t="s">
        <v>8</v>
      </c>
      <c r="G79" s="8">
        <v>260</v>
      </c>
      <c r="H79" s="11"/>
      <c r="I79" s="10">
        <f>ROUND((H79*G79),2)</f>
        <v>0</v>
      </c>
      <c r="O79">
        <f>rekapitulace!I8</f>
        <v>21</v>
      </c>
      <c r="P79">
        <f>ROUND(O79/100*I79,2)</f>
        <v>0</v>
      </c>
    </row>
    <row r="80" ht="12.75">
      <c r="E80" s="12" t="s">
        <v>17</v>
      </c>
    </row>
    <row r="81" ht="25.5">
      <c r="E81" s="12" t="s">
        <v>18</v>
      </c>
    </row>
    <row r="82" spans="1:16" ht="25.5">
      <c r="A82" s="6">
        <v>24</v>
      </c>
      <c r="B82" s="17" t="s">
        <v>522</v>
      </c>
      <c r="C82" s="6" t="s">
        <v>19</v>
      </c>
      <c r="D82" s="6" t="s">
        <v>494</v>
      </c>
      <c r="E82" s="6" t="s">
        <v>20</v>
      </c>
      <c r="F82" s="6" t="s">
        <v>8</v>
      </c>
      <c r="G82" s="8">
        <v>50</v>
      </c>
      <c r="H82" s="11"/>
      <c r="I82" s="10">
        <f>ROUND((H82*G82),2)</f>
        <v>0</v>
      </c>
      <c r="O82">
        <f>rekapitulace!I8</f>
        <v>21</v>
      </c>
      <c r="P82">
        <f>ROUND(O82/100*I82,2)</f>
        <v>0</v>
      </c>
    </row>
    <row r="83" ht="12.75">
      <c r="E83" s="12" t="s">
        <v>21</v>
      </c>
    </row>
    <row r="84" ht="38.25">
      <c r="E84" s="12" t="s">
        <v>22</v>
      </c>
    </row>
    <row r="85" spans="1:16" ht="12.75" customHeight="1">
      <c r="A85" s="13"/>
      <c r="B85" s="18"/>
      <c r="C85" s="13" t="s">
        <v>471</v>
      </c>
      <c r="D85" s="13"/>
      <c r="E85" s="13" t="s">
        <v>532</v>
      </c>
      <c r="F85" s="13"/>
      <c r="G85" s="13"/>
      <c r="H85" s="13"/>
      <c r="I85" s="13">
        <f>SUM(I21:I84)</f>
        <v>0</v>
      </c>
      <c r="P85">
        <f>SUM(P21:P84)</f>
        <v>0</v>
      </c>
    </row>
    <row r="87" spans="1:9" ht="12.75" customHeight="1">
      <c r="A87" s="7"/>
      <c r="B87" s="16"/>
      <c r="C87" s="7" t="s">
        <v>483</v>
      </c>
      <c r="D87" s="7"/>
      <c r="E87" s="7" t="s">
        <v>23</v>
      </c>
      <c r="F87" s="7"/>
      <c r="G87" s="9"/>
      <c r="H87" s="7"/>
      <c r="I87" s="9"/>
    </row>
    <row r="88" spans="1:16" ht="25.5">
      <c r="A88" s="6">
        <v>25</v>
      </c>
      <c r="B88" s="17" t="s">
        <v>522</v>
      </c>
      <c r="C88" s="6" t="s">
        <v>24</v>
      </c>
      <c r="D88" s="6" t="s">
        <v>494</v>
      </c>
      <c r="E88" s="6" t="s">
        <v>25</v>
      </c>
      <c r="F88" s="6" t="s">
        <v>525</v>
      </c>
      <c r="G88" s="8">
        <v>1.512</v>
      </c>
      <c r="H88" s="11"/>
      <c r="I88" s="10">
        <f>ROUND((H88*G88),2)</f>
        <v>0</v>
      </c>
      <c r="O88">
        <f>rekapitulace!I8</f>
        <v>21</v>
      </c>
      <c r="P88">
        <f>ROUND(O88/100*I88,2)</f>
        <v>0</v>
      </c>
    </row>
    <row r="89" ht="12.75">
      <c r="E89" s="12" t="s">
        <v>26</v>
      </c>
    </row>
    <row r="90" ht="229.5">
      <c r="E90" s="12" t="s">
        <v>27</v>
      </c>
    </row>
    <row r="91" spans="1:16" ht="12.75" customHeight="1">
      <c r="A91" s="13"/>
      <c r="B91" s="18"/>
      <c r="C91" s="13" t="s">
        <v>483</v>
      </c>
      <c r="D91" s="13"/>
      <c r="E91" s="13" t="s">
        <v>23</v>
      </c>
      <c r="F91" s="13"/>
      <c r="G91" s="13"/>
      <c r="H91" s="13"/>
      <c r="I91" s="13">
        <f>SUM(I88:I90)</f>
        <v>0</v>
      </c>
      <c r="P91">
        <f>SUM(P88:P90)</f>
        <v>0</v>
      </c>
    </row>
    <row r="93" spans="1:9" ht="12.75" customHeight="1">
      <c r="A93" s="7"/>
      <c r="B93" s="16"/>
      <c r="C93" s="7" t="s">
        <v>484</v>
      </c>
      <c r="D93" s="7"/>
      <c r="E93" s="7" t="s">
        <v>28</v>
      </c>
      <c r="F93" s="7"/>
      <c r="G93" s="9"/>
      <c r="H93" s="7"/>
      <c r="I93" s="9"/>
    </row>
    <row r="94" spans="1:16" ht="12.75">
      <c r="A94" s="6">
        <v>26</v>
      </c>
      <c r="B94" s="17" t="s">
        <v>522</v>
      </c>
      <c r="C94" s="6" t="s">
        <v>29</v>
      </c>
      <c r="D94" s="6" t="s">
        <v>494</v>
      </c>
      <c r="E94" s="6" t="s">
        <v>30</v>
      </c>
      <c r="F94" s="6" t="s">
        <v>525</v>
      </c>
      <c r="G94" s="8">
        <v>0.8</v>
      </c>
      <c r="H94" s="11"/>
      <c r="I94" s="10">
        <f>ROUND((H94*G94),2)</f>
        <v>0</v>
      </c>
      <c r="O94">
        <f>rekapitulace!I8</f>
        <v>21</v>
      </c>
      <c r="P94">
        <f>ROUND(O94/100*I94,2)</f>
        <v>0</v>
      </c>
    </row>
    <row r="95" ht="12.75">
      <c r="E95" s="12" t="s">
        <v>31</v>
      </c>
    </row>
    <row r="96" ht="38.25">
      <c r="E96" s="12" t="s">
        <v>32</v>
      </c>
    </row>
    <row r="97" spans="1:16" ht="12.75" customHeight="1">
      <c r="A97" s="13"/>
      <c r="B97" s="18"/>
      <c r="C97" s="13" t="s">
        <v>484</v>
      </c>
      <c r="D97" s="13"/>
      <c r="E97" s="13" t="s">
        <v>28</v>
      </c>
      <c r="F97" s="13"/>
      <c r="G97" s="13"/>
      <c r="H97" s="13"/>
      <c r="I97" s="13">
        <f>SUM(I94:I96)</f>
        <v>0</v>
      </c>
      <c r="P97">
        <f>SUM(P94:P96)</f>
        <v>0</v>
      </c>
    </row>
    <row r="99" spans="1:9" ht="12.75" customHeight="1">
      <c r="A99" s="7"/>
      <c r="B99" s="16"/>
      <c r="C99" s="7" t="s">
        <v>485</v>
      </c>
      <c r="D99" s="7"/>
      <c r="E99" s="7" t="s">
        <v>33</v>
      </c>
      <c r="F99" s="7"/>
      <c r="G99" s="9"/>
      <c r="H99" s="7"/>
      <c r="I99" s="9"/>
    </row>
    <row r="100" spans="1:16" ht="25.5">
      <c r="A100" s="6">
        <v>27</v>
      </c>
      <c r="B100" s="17" t="s">
        <v>522</v>
      </c>
      <c r="C100" s="6" t="s">
        <v>34</v>
      </c>
      <c r="D100" s="6" t="s">
        <v>494</v>
      </c>
      <c r="E100" s="6" t="s">
        <v>35</v>
      </c>
      <c r="F100" s="6" t="s">
        <v>525</v>
      </c>
      <c r="G100" s="8">
        <v>17.16</v>
      </c>
      <c r="H100" s="11"/>
      <c r="I100" s="10">
        <f>ROUND((H100*G100),2)</f>
        <v>0</v>
      </c>
      <c r="O100">
        <f>rekapitulace!I8</f>
        <v>21</v>
      </c>
      <c r="P100">
        <f>ROUND(O100/100*I100,2)</f>
        <v>0</v>
      </c>
    </row>
    <row r="101" ht="51">
      <c r="E101" s="12" t="s">
        <v>36</v>
      </c>
    </row>
    <row r="102" ht="127.5">
      <c r="E102" s="12" t="s">
        <v>37</v>
      </c>
    </row>
    <row r="103" spans="1:16" ht="12.75">
      <c r="A103" s="6">
        <v>28</v>
      </c>
      <c r="B103" s="17" t="s">
        <v>522</v>
      </c>
      <c r="C103" s="6" t="s">
        <v>38</v>
      </c>
      <c r="D103" s="6" t="s">
        <v>494</v>
      </c>
      <c r="E103" s="6" t="s">
        <v>39</v>
      </c>
      <c r="F103" s="6" t="s">
        <v>525</v>
      </c>
      <c r="G103" s="8">
        <v>245.18</v>
      </c>
      <c r="H103" s="11"/>
      <c r="I103" s="10">
        <f>ROUND((H103*G103),2)</f>
        <v>0</v>
      </c>
      <c r="O103">
        <f>rekapitulace!I8</f>
        <v>21</v>
      </c>
      <c r="P103">
        <f>ROUND(O103/100*I103,2)</f>
        <v>0</v>
      </c>
    </row>
    <row r="104" ht="89.25">
      <c r="E104" s="12" t="s">
        <v>40</v>
      </c>
    </row>
    <row r="105" ht="51">
      <c r="E105" s="12" t="s">
        <v>41</v>
      </c>
    </row>
    <row r="106" spans="1:16" ht="25.5">
      <c r="A106" s="6">
        <v>29</v>
      </c>
      <c r="B106" s="17" t="s">
        <v>522</v>
      </c>
      <c r="C106" s="6" t="s">
        <v>42</v>
      </c>
      <c r="D106" s="6" t="s">
        <v>494</v>
      </c>
      <c r="E106" s="6" t="s">
        <v>43</v>
      </c>
      <c r="F106" s="6" t="s">
        <v>8</v>
      </c>
      <c r="G106" s="8">
        <v>623</v>
      </c>
      <c r="H106" s="11"/>
      <c r="I106" s="10">
        <f>ROUND((H106*G106),2)</f>
        <v>0</v>
      </c>
      <c r="O106">
        <f>rekapitulace!I8</f>
        <v>21</v>
      </c>
      <c r="P106">
        <f>ROUND(O106/100*I106,2)</f>
        <v>0</v>
      </c>
    </row>
    <row r="107" ht="89.25">
      <c r="E107" s="12" t="s">
        <v>44</v>
      </c>
    </row>
    <row r="108" ht="51">
      <c r="E108" s="12" t="s">
        <v>45</v>
      </c>
    </row>
    <row r="109" spans="1:16" ht="25.5">
      <c r="A109" s="6">
        <v>30</v>
      </c>
      <c r="B109" s="17" t="s">
        <v>522</v>
      </c>
      <c r="C109" s="6" t="s">
        <v>46</v>
      </c>
      <c r="D109" s="6" t="s">
        <v>494</v>
      </c>
      <c r="E109" s="6" t="s">
        <v>47</v>
      </c>
      <c r="F109" s="6" t="s">
        <v>525</v>
      </c>
      <c r="G109" s="8">
        <v>16.2</v>
      </c>
      <c r="H109" s="11"/>
      <c r="I109" s="10">
        <f>ROUND((H109*G109),2)</f>
        <v>0</v>
      </c>
      <c r="O109">
        <f>rekapitulace!I8</f>
        <v>21</v>
      </c>
      <c r="P109">
        <f>ROUND(O109/100*I109,2)</f>
        <v>0</v>
      </c>
    </row>
    <row r="110" ht="89.25">
      <c r="E110" s="12" t="s">
        <v>48</v>
      </c>
    </row>
    <row r="111" ht="140.25">
      <c r="E111" s="12" t="s">
        <v>49</v>
      </c>
    </row>
    <row r="112" spans="1:16" ht="25.5">
      <c r="A112" s="6">
        <v>31</v>
      </c>
      <c r="B112" s="17" t="s">
        <v>522</v>
      </c>
      <c r="C112" s="6" t="s">
        <v>50</v>
      </c>
      <c r="D112" s="6" t="s">
        <v>494</v>
      </c>
      <c r="E112" s="6" t="s">
        <v>51</v>
      </c>
      <c r="F112" s="6" t="s">
        <v>525</v>
      </c>
      <c r="G112" s="8">
        <v>13.08</v>
      </c>
      <c r="H112" s="11"/>
      <c r="I112" s="10">
        <f>ROUND((H112*G112),2)</f>
        <v>0</v>
      </c>
      <c r="O112">
        <f>rekapitulace!I8</f>
        <v>21</v>
      </c>
      <c r="P112">
        <f>ROUND(O112/100*I112,2)</f>
        <v>0</v>
      </c>
    </row>
    <row r="113" ht="89.25">
      <c r="E113" s="12" t="s">
        <v>52</v>
      </c>
    </row>
    <row r="114" ht="140.25">
      <c r="E114" s="12" t="s">
        <v>49</v>
      </c>
    </row>
    <row r="115" spans="1:16" ht="12.75">
      <c r="A115" s="6">
        <v>32</v>
      </c>
      <c r="B115" s="17" t="s">
        <v>522</v>
      </c>
      <c r="C115" s="6" t="s">
        <v>53</v>
      </c>
      <c r="D115" s="6" t="s">
        <v>494</v>
      </c>
      <c r="E115" s="6" t="s">
        <v>54</v>
      </c>
      <c r="F115" s="6" t="s">
        <v>8</v>
      </c>
      <c r="G115" s="8">
        <v>107</v>
      </c>
      <c r="H115" s="11"/>
      <c r="I115" s="10">
        <f>ROUND((H115*G115),2)</f>
        <v>0</v>
      </c>
      <c r="O115">
        <f>rekapitulace!I8</f>
        <v>21</v>
      </c>
      <c r="P115">
        <f>ROUND(O115/100*I115,2)</f>
        <v>0</v>
      </c>
    </row>
    <row r="116" ht="12.75">
      <c r="E116" s="12" t="s">
        <v>55</v>
      </c>
    </row>
    <row r="117" ht="140.25">
      <c r="E117" s="12" t="s">
        <v>56</v>
      </c>
    </row>
    <row r="118" spans="1:16" ht="12.75">
      <c r="A118" s="6">
        <v>33</v>
      </c>
      <c r="B118" s="17" t="s">
        <v>522</v>
      </c>
      <c r="C118" s="6" t="s">
        <v>57</v>
      </c>
      <c r="D118" s="6" t="s">
        <v>494</v>
      </c>
      <c r="E118" s="6" t="s">
        <v>58</v>
      </c>
      <c r="F118" s="6" t="s">
        <v>8</v>
      </c>
      <c r="G118" s="8">
        <v>1210.5</v>
      </c>
      <c r="H118" s="11"/>
      <c r="I118" s="10">
        <f>ROUND((H118*G118),2)</f>
        <v>0</v>
      </c>
      <c r="O118">
        <f>rekapitulace!I8</f>
        <v>21</v>
      </c>
      <c r="P118">
        <f>ROUND(O118/100*I118,2)</f>
        <v>0</v>
      </c>
    </row>
    <row r="119" ht="12.75">
      <c r="E119" s="12" t="s">
        <v>59</v>
      </c>
    </row>
    <row r="120" ht="140.25">
      <c r="E120" s="12" t="s">
        <v>56</v>
      </c>
    </row>
    <row r="121" spans="1:16" ht="12.75">
      <c r="A121" s="6">
        <v>34</v>
      </c>
      <c r="B121" s="17" t="s">
        <v>522</v>
      </c>
      <c r="C121" s="6" t="s">
        <v>60</v>
      </c>
      <c r="D121" s="6" t="s">
        <v>494</v>
      </c>
      <c r="E121" s="6" t="s">
        <v>61</v>
      </c>
      <c r="F121" s="6" t="s">
        <v>8</v>
      </c>
      <c r="G121" s="8">
        <v>69</v>
      </c>
      <c r="H121" s="11"/>
      <c r="I121" s="10">
        <f>ROUND((H121*G121),2)</f>
        <v>0</v>
      </c>
      <c r="O121">
        <f>rekapitulace!I8</f>
        <v>21</v>
      </c>
      <c r="P121">
        <f>ROUND(O121/100*I121,2)</f>
        <v>0</v>
      </c>
    </row>
    <row r="122" ht="12.75">
      <c r="E122" s="12" t="s">
        <v>62</v>
      </c>
    </row>
    <row r="123" ht="140.25">
      <c r="E123" s="12" t="s">
        <v>56</v>
      </c>
    </row>
    <row r="124" spans="1:16" ht="38.25">
      <c r="A124" s="6">
        <v>35</v>
      </c>
      <c r="B124" s="17" t="s">
        <v>522</v>
      </c>
      <c r="C124" s="6" t="s">
        <v>63</v>
      </c>
      <c r="D124" s="6" t="s">
        <v>494</v>
      </c>
      <c r="E124" s="6" t="s">
        <v>64</v>
      </c>
      <c r="F124" s="6" t="s">
        <v>8</v>
      </c>
      <c r="G124" s="8">
        <v>8.5</v>
      </c>
      <c r="H124" s="11"/>
      <c r="I124" s="10">
        <f>ROUND((H124*G124),2)</f>
        <v>0</v>
      </c>
      <c r="O124">
        <f>rekapitulace!I8</f>
        <v>21</v>
      </c>
      <c r="P124">
        <f>ROUND(O124/100*I124,2)</f>
        <v>0</v>
      </c>
    </row>
    <row r="125" ht="12.75">
      <c r="E125" s="12" t="s">
        <v>65</v>
      </c>
    </row>
    <row r="126" ht="140.25">
      <c r="E126" s="12" t="s">
        <v>56</v>
      </c>
    </row>
    <row r="127" spans="1:16" ht="12.75">
      <c r="A127" s="6">
        <v>36</v>
      </c>
      <c r="B127" s="17" t="s">
        <v>522</v>
      </c>
      <c r="C127" s="6" t="s">
        <v>66</v>
      </c>
      <c r="D127" s="6" t="s">
        <v>494</v>
      </c>
      <c r="E127" s="6" t="s">
        <v>67</v>
      </c>
      <c r="F127" s="6" t="s">
        <v>8</v>
      </c>
      <c r="G127" s="8">
        <v>102</v>
      </c>
      <c r="H127" s="11"/>
      <c r="I127" s="10">
        <f>ROUND((H127*G127),2)</f>
        <v>0</v>
      </c>
      <c r="O127">
        <f>rekapitulace!I8</f>
        <v>21</v>
      </c>
      <c r="P127">
        <f>ROUND(O127/100*I127,2)</f>
        <v>0</v>
      </c>
    </row>
    <row r="128" ht="12.75">
      <c r="E128" s="12" t="s">
        <v>68</v>
      </c>
    </row>
    <row r="129" ht="140.25">
      <c r="E129" s="12" t="s">
        <v>56</v>
      </c>
    </row>
    <row r="130" spans="1:16" ht="12.75">
      <c r="A130" s="6">
        <v>37</v>
      </c>
      <c r="B130" s="17" t="s">
        <v>522</v>
      </c>
      <c r="C130" s="6" t="s">
        <v>69</v>
      </c>
      <c r="D130" s="6" t="s">
        <v>494</v>
      </c>
      <c r="E130" s="6" t="s">
        <v>70</v>
      </c>
      <c r="F130" s="6" t="s">
        <v>8</v>
      </c>
      <c r="G130" s="8">
        <v>13</v>
      </c>
      <c r="H130" s="11"/>
      <c r="I130" s="10">
        <f>ROUND((H130*G130),2)</f>
        <v>0</v>
      </c>
      <c r="O130">
        <f>rekapitulace!I8</f>
        <v>21</v>
      </c>
      <c r="P130">
        <f>ROUND(O130/100*I130,2)</f>
        <v>0</v>
      </c>
    </row>
    <row r="131" ht="12.75">
      <c r="E131" s="12" t="s">
        <v>71</v>
      </c>
    </row>
    <row r="132" ht="140.25">
      <c r="E132" s="12" t="s">
        <v>56</v>
      </c>
    </row>
    <row r="133" spans="1:16" ht="25.5">
      <c r="A133" s="6">
        <v>38</v>
      </c>
      <c r="B133" s="17" t="s">
        <v>522</v>
      </c>
      <c r="C133" s="6" t="s">
        <v>72</v>
      </c>
      <c r="D133" s="6" t="s">
        <v>494</v>
      </c>
      <c r="E133" s="6" t="s">
        <v>73</v>
      </c>
      <c r="F133" s="6" t="s">
        <v>547</v>
      </c>
      <c r="G133" s="8">
        <v>580</v>
      </c>
      <c r="H133" s="11"/>
      <c r="I133" s="10">
        <f>ROUND((H133*G133),2)</f>
        <v>0</v>
      </c>
      <c r="O133">
        <f>rekapitulace!I8</f>
        <v>21</v>
      </c>
      <c r="P133">
        <f>ROUND(O133/100*I133,2)</f>
        <v>0</v>
      </c>
    </row>
    <row r="134" ht="12.75">
      <c r="E134" s="12" t="s">
        <v>74</v>
      </c>
    </row>
    <row r="135" ht="38.25">
      <c r="E135" s="12" t="s">
        <v>75</v>
      </c>
    </row>
    <row r="136" spans="1:16" ht="12.75" customHeight="1">
      <c r="A136" s="13"/>
      <c r="B136" s="18"/>
      <c r="C136" s="13" t="s">
        <v>485</v>
      </c>
      <c r="D136" s="13"/>
      <c r="E136" s="13" t="s">
        <v>33</v>
      </c>
      <c r="F136" s="13"/>
      <c r="G136" s="13"/>
      <c r="H136" s="13"/>
      <c r="I136" s="13">
        <f>SUM(I100:I135)</f>
        <v>0</v>
      </c>
      <c r="P136">
        <f>SUM(P100:P135)</f>
        <v>0</v>
      </c>
    </row>
    <row r="138" spans="1:9" ht="12.75" customHeight="1">
      <c r="A138" s="7"/>
      <c r="B138" s="16"/>
      <c r="C138" s="7" t="s">
        <v>487</v>
      </c>
      <c r="D138" s="7"/>
      <c r="E138" s="7" t="s">
        <v>76</v>
      </c>
      <c r="F138" s="7"/>
      <c r="G138" s="9"/>
      <c r="H138" s="7"/>
      <c r="I138" s="9"/>
    </row>
    <row r="139" spans="1:16" ht="25.5">
      <c r="A139" s="6">
        <v>39</v>
      </c>
      <c r="B139" s="17" t="s">
        <v>522</v>
      </c>
      <c r="C139" s="6" t="s">
        <v>77</v>
      </c>
      <c r="D139" s="6" t="s">
        <v>494</v>
      </c>
      <c r="E139" s="6" t="s">
        <v>78</v>
      </c>
      <c r="F139" s="6" t="s">
        <v>8</v>
      </c>
      <c r="G139" s="8">
        <v>47</v>
      </c>
      <c r="H139" s="11"/>
      <c r="I139" s="10">
        <f>ROUND((H139*G139),2)</f>
        <v>0</v>
      </c>
      <c r="O139">
        <f>rekapitulace!I8</f>
        <v>21</v>
      </c>
      <c r="P139">
        <f>ROUND(O139/100*I139,2)</f>
        <v>0</v>
      </c>
    </row>
    <row r="140" ht="12.75">
      <c r="E140" s="12" t="s">
        <v>79</v>
      </c>
    </row>
    <row r="141" ht="191.25">
      <c r="E141" s="12" t="s">
        <v>80</v>
      </c>
    </row>
    <row r="142" spans="1:16" ht="12.75" customHeight="1">
      <c r="A142" s="13"/>
      <c r="B142" s="18"/>
      <c r="C142" s="13" t="s">
        <v>487</v>
      </c>
      <c r="D142" s="13"/>
      <c r="E142" s="13" t="s">
        <v>76</v>
      </c>
      <c r="F142" s="13"/>
      <c r="G142" s="13"/>
      <c r="H142" s="13"/>
      <c r="I142" s="13">
        <f>SUM(I139:I141)</f>
        <v>0</v>
      </c>
      <c r="P142">
        <f>SUM(P139:P141)</f>
        <v>0</v>
      </c>
    </row>
    <row r="144" spans="1:9" ht="12.75" customHeight="1">
      <c r="A144" s="7"/>
      <c r="B144" s="16"/>
      <c r="C144" s="7" t="s">
        <v>488</v>
      </c>
      <c r="D144" s="7"/>
      <c r="E144" s="7" t="s">
        <v>81</v>
      </c>
      <c r="F144" s="7"/>
      <c r="G144" s="9"/>
      <c r="H144" s="7"/>
      <c r="I144" s="9"/>
    </row>
    <row r="145" spans="1:16" ht="25.5">
      <c r="A145" s="6">
        <v>40</v>
      </c>
      <c r="B145" s="17" t="s">
        <v>522</v>
      </c>
      <c r="C145" s="6" t="s">
        <v>82</v>
      </c>
      <c r="D145" s="6" t="s">
        <v>494</v>
      </c>
      <c r="E145" s="6" t="s">
        <v>83</v>
      </c>
      <c r="F145" s="6" t="s">
        <v>547</v>
      </c>
      <c r="G145" s="8">
        <v>8</v>
      </c>
      <c r="H145" s="11"/>
      <c r="I145" s="10">
        <f>ROUND((H145*G145),2)</f>
        <v>0</v>
      </c>
      <c r="O145">
        <f>rekapitulace!I8</f>
        <v>21</v>
      </c>
      <c r="P145">
        <f>ROUND(O145/100*I145,2)</f>
        <v>0</v>
      </c>
    </row>
    <row r="146" ht="12.75">
      <c r="E146" s="12" t="s">
        <v>84</v>
      </c>
    </row>
    <row r="147" ht="242.25">
      <c r="E147" s="12" t="s">
        <v>85</v>
      </c>
    </row>
    <row r="148" spans="1:16" ht="38.25">
      <c r="A148" s="6">
        <v>41</v>
      </c>
      <c r="B148" s="17" t="s">
        <v>522</v>
      </c>
      <c r="C148" s="6" t="s">
        <v>86</v>
      </c>
      <c r="D148" s="6" t="s">
        <v>566</v>
      </c>
      <c r="E148" s="6" t="s">
        <v>87</v>
      </c>
      <c r="F148" s="6" t="s">
        <v>511</v>
      </c>
      <c r="G148" s="8">
        <v>12</v>
      </c>
      <c r="H148" s="11"/>
      <c r="I148" s="10">
        <f>ROUND((H148*G148),2)</f>
        <v>0</v>
      </c>
      <c r="O148">
        <f>rekapitulace!I8</f>
        <v>21</v>
      </c>
      <c r="P148">
        <f>ROUND(O148/100*I148,2)</f>
        <v>0</v>
      </c>
    </row>
    <row r="149" ht="76.5">
      <c r="E149" s="12" t="s">
        <v>88</v>
      </c>
    </row>
    <row r="150" spans="1:16" ht="12.75">
      <c r="A150" s="6">
        <v>42</v>
      </c>
      <c r="B150" s="17" t="s">
        <v>522</v>
      </c>
      <c r="C150" s="6" t="s">
        <v>86</v>
      </c>
      <c r="D150" s="6" t="s">
        <v>570</v>
      </c>
      <c r="E150" s="6" t="s">
        <v>89</v>
      </c>
      <c r="F150" s="6" t="s">
        <v>511</v>
      </c>
      <c r="G150" s="8">
        <v>2</v>
      </c>
      <c r="H150" s="11"/>
      <c r="I150" s="10">
        <f>ROUND((H150*G150),2)</f>
        <v>0</v>
      </c>
      <c r="O150">
        <f>rekapitulace!I8</f>
        <v>21</v>
      </c>
      <c r="P150">
        <f>ROUND(O150/100*I150,2)</f>
        <v>0</v>
      </c>
    </row>
    <row r="151" ht="76.5">
      <c r="E151" s="12" t="s">
        <v>88</v>
      </c>
    </row>
    <row r="152" spans="1:16" ht="12.75">
      <c r="A152" s="6">
        <v>43</v>
      </c>
      <c r="B152" s="17" t="s">
        <v>522</v>
      </c>
      <c r="C152" s="6" t="s">
        <v>90</v>
      </c>
      <c r="D152" s="6" t="s">
        <v>494</v>
      </c>
      <c r="E152" s="6" t="s">
        <v>91</v>
      </c>
      <c r="F152" s="6" t="s">
        <v>511</v>
      </c>
      <c r="G152" s="8">
        <v>2</v>
      </c>
      <c r="H152" s="11"/>
      <c r="I152" s="10">
        <f>ROUND((H152*G152),2)</f>
        <v>0</v>
      </c>
      <c r="O152">
        <f>rekapitulace!I8</f>
        <v>21</v>
      </c>
      <c r="P152">
        <f>ROUND(O152/100*I152,2)</f>
        <v>0</v>
      </c>
    </row>
    <row r="153" ht="12.75">
      <c r="E153" s="12" t="s">
        <v>92</v>
      </c>
    </row>
    <row r="154" ht="25.5">
      <c r="E154" s="12" t="s">
        <v>93</v>
      </c>
    </row>
    <row r="155" spans="1:16" ht="12.75">
      <c r="A155" s="6">
        <v>44</v>
      </c>
      <c r="B155" s="17" t="s">
        <v>522</v>
      </c>
      <c r="C155" s="6" t="s">
        <v>94</v>
      </c>
      <c r="D155" s="6" t="s">
        <v>494</v>
      </c>
      <c r="E155" s="6" t="s">
        <v>95</v>
      </c>
      <c r="F155" s="6" t="s">
        <v>547</v>
      </c>
      <c r="G155" s="8">
        <v>8</v>
      </c>
      <c r="H155" s="11"/>
      <c r="I155" s="10">
        <f>ROUND((H155*G155),2)</f>
        <v>0</v>
      </c>
      <c r="O155">
        <f>rekapitulace!I8</f>
        <v>21</v>
      </c>
      <c r="P155">
        <f>ROUND(O155/100*I155,2)</f>
        <v>0</v>
      </c>
    </row>
    <row r="156" ht="12.75">
      <c r="E156" s="12" t="s">
        <v>96</v>
      </c>
    </row>
    <row r="157" ht="51">
      <c r="E157" s="12" t="s">
        <v>97</v>
      </c>
    </row>
    <row r="158" spans="1:16" ht="12.75" customHeight="1">
      <c r="A158" s="13"/>
      <c r="B158" s="18"/>
      <c r="C158" s="13" t="s">
        <v>488</v>
      </c>
      <c r="D158" s="13"/>
      <c r="E158" s="13" t="s">
        <v>81</v>
      </c>
      <c r="F158" s="13"/>
      <c r="G158" s="13"/>
      <c r="H158" s="13"/>
      <c r="I158" s="13">
        <f>SUM(I145:I157)</f>
        <v>0</v>
      </c>
      <c r="P158">
        <f>SUM(P145:P157)</f>
        <v>0</v>
      </c>
    </row>
    <row r="160" spans="1:9" ht="12.75" customHeight="1">
      <c r="A160" s="7"/>
      <c r="B160" s="16"/>
      <c r="C160" s="7" t="s">
        <v>489</v>
      </c>
      <c r="D160" s="7"/>
      <c r="E160" s="7" t="s">
        <v>98</v>
      </c>
      <c r="F160" s="7"/>
      <c r="G160" s="9"/>
      <c r="H160" s="7"/>
      <c r="I160" s="9"/>
    </row>
    <row r="161" spans="1:16" ht="25.5">
      <c r="A161" s="6">
        <v>46</v>
      </c>
      <c r="B161" s="17" t="s">
        <v>522</v>
      </c>
      <c r="C161" s="6" t="s">
        <v>99</v>
      </c>
      <c r="D161" s="6" t="s">
        <v>502</v>
      </c>
      <c r="E161" s="6" t="s">
        <v>100</v>
      </c>
      <c r="F161" s="6" t="s">
        <v>547</v>
      </c>
      <c r="G161" s="8">
        <v>288.5</v>
      </c>
      <c r="H161" s="11"/>
      <c r="I161" s="10">
        <f>ROUND((H161*G161),2)</f>
        <v>0</v>
      </c>
      <c r="O161">
        <f>rekapitulace!I8</f>
        <v>21</v>
      </c>
      <c r="P161">
        <f>ROUND(O161/100*I161,2)</f>
        <v>0</v>
      </c>
    </row>
    <row r="162" ht="12.75">
      <c r="E162" s="12" t="s">
        <v>101</v>
      </c>
    </row>
    <row r="163" ht="51">
      <c r="E163" s="12" t="s">
        <v>102</v>
      </c>
    </row>
    <row r="164" spans="1:16" ht="25.5">
      <c r="A164" s="6">
        <v>45</v>
      </c>
      <c r="B164" s="17" t="s">
        <v>522</v>
      </c>
      <c r="C164" s="6" t="s">
        <v>99</v>
      </c>
      <c r="D164" s="6" t="s">
        <v>499</v>
      </c>
      <c r="E164" s="6" t="s">
        <v>103</v>
      </c>
      <c r="F164" s="6" t="s">
        <v>547</v>
      </c>
      <c r="G164" s="8">
        <v>35</v>
      </c>
      <c r="H164" s="11"/>
      <c r="I164" s="10">
        <f>ROUND((H164*G164),2)</f>
        <v>0</v>
      </c>
      <c r="O164">
        <f>rekapitulace!I8</f>
        <v>21</v>
      </c>
      <c r="P164">
        <f>ROUND(O164/100*I164,2)</f>
        <v>0</v>
      </c>
    </row>
    <row r="165" ht="12.75">
      <c r="E165" s="12" t="s">
        <v>104</v>
      </c>
    </row>
    <row r="166" ht="51">
      <c r="E166" s="12" t="s">
        <v>102</v>
      </c>
    </row>
    <row r="167" spans="1:16" ht="25.5">
      <c r="A167" s="6">
        <v>47</v>
      </c>
      <c r="B167" s="17" t="s">
        <v>522</v>
      </c>
      <c r="C167" s="6" t="s">
        <v>99</v>
      </c>
      <c r="D167" s="6" t="s">
        <v>105</v>
      </c>
      <c r="E167" s="6" t="s">
        <v>106</v>
      </c>
      <c r="F167" s="6" t="s">
        <v>547</v>
      </c>
      <c r="G167" s="8">
        <v>70</v>
      </c>
      <c r="H167" s="11"/>
      <c r="I167" s="10">
        <f>ROUND((H167*G167),2)</f>
        <v>0</v>
      </c>
      <c r="O167">
        <f>rekapitulace!I8</f>
        <v>21</v>
      </c>
      <c r="P167">
        <f>ROUND(O167/100*I167,2)</f>
        <v>0</v>
      </c>
    </row>
    <row r="168" ht="51">
      <c r="E168" s="12" t="s">
        <v>102</v>
      </c>
    </row>
    <row r="169" spans="1:16" ht="25.5">
      <c r="A169" s="6">
        <v>48</v>
      </c>
      <c r="B169" s="17" t="s">
        <v>522</v>
      </c>
      <c r="C169" s="6" t="s">
        <v>107</v>
      </c>
      <c r="D169" s="6" t="s">
        <v>499</v>
      </c>
      <c r="E169" s="6" t="s">
        <v>108</v>
      </c>
      <c r="F169" s="6" t="s">
        <v>547</v>
      </c>
      <c r="G169" s="8">
        <v>55</v>
      </c>
      <c r="H169" s="11"/>
      <c r="I169" s="10">
        <f>ROUND((H169*G169),2)</f>
        <v>0</v>
      </c>
      <c r="O169">
        <f>rekapitulace!I8</f>
        <v>21</v>
      </c>
      <c r="P169">
        <f>ROUND(O169/100*I169,2)</f>
        <v>0</v>
      </c>
    </row>
    <row r="170" ht="12.75">
      <c r="E170" s="12" t="s">
        <v>109</v>
      </c>
    </row>
    <row r="171" ht="38.25">
      <c r="E171" s="12" t="s">
        <v>110</v>
      </c>
    </row>
    <row r="172" spans="1:16" ht="25.5">
      <c r="A172" s="6">
        <v>49</v>
      </c>
      <c r="B172" s="17" t="s">
        <v>522</v>
      </c>
      <c r="C172" s="6" t="s">
        <v>107</v>
      </c>
      <c r="D172" s="6" t="s">
        <v>502</v>
      </c>
      <c r="E172" s="6" t="s">
        <v>111</v>
      </c>
      <c r="F172" s="6" t="s">
        <v>547</v>
      </c>
      <c r="G172" s="8">
        <v>70</v>
      </c>
      <c r="H172" s="11"/>
      <c r="I172" s="10">
        <f>ROUND((H172*G172),2)</f>
        <v>0</v>
      </c>
      <c r="O172">
        <f>rekapitulace!I8</f>
        <v>21</v>
      </c>
      <c r="P172">
        <f>ROUND(O172/100*I172,2)</f>
        <v>0</v>
      </c>
    </row>
    <row r="173" ht="38.25">
      <c r="E173" s="12" t="s">
        <v>110</v>
      </c>
    </row>
    <row r="174" spans="1:16" ht="25.5">
      <c r="A174" s="6">
        <v>50</v>
      </c>
      <c r="B174" s="17" t="s">
        <v>522</v>
      </c>
      <c r="C174" s="6" t="s">
        <v>112</v>
      </c>
      <c r="D174" s="6" t="s">
        <v>494</v>
      </c>
      <c r="E174" s="6" t="s">
        <v>113</v>
      </c>
      <c r="F174" s="6" t="s">
        <v>547</v>
      </c>
      <c r="G174" s="8">
        <v>60</v>
      </c>
      <c r="H174" s="11"/>
      <c r="I174" s="10">
        <f>ROUND((H174*G174),2)</f>
        <v>0</v>
      </c>
      <c r="O174">
        <f>rekapitulace!I8</f>
        <v>21</v>
      </c>
      <c r="P174">
        <f>ROUND(O174/100*I174,2)</f>
        <v>0</v>
      </c>
    </row>
    <row r="175" ht="51">
      <c r="E175" s="12" t="s">
        <v>114</v>
      </c>
    </row>
    <row r="176" spans="1:16" ht="25.5">
      <c r="A176" s="6">
        <v>51</v>
      </c>
      <c r="B176" s="17" t="s">
        <v>522</v>
      </c>
      <c r="C176" s="6" t="s">
        <v>115</v>
      </c>
      <c r="D176" s="6" t="s">
        <v>494</v>
      </c>
      <c r="E176" s="6" t="s">
        <v>116</v>
      </c>
      <c r="F176" s="6" t="s">
        <v>547</v>
      </c>
      <c r="G176" s="8">
        <v>61</v>
      </c>
      <c r="H176" s="11"/>
      <c r="I176" s="10">
        <f>ROUND((H176*G176),2)</f>
        <v>0</v>
      </c>
      <c r="O176">
        <f>rekapitulace!I8</f>
        <v>21</v>
      </c>
      <c r="P176">
        <f>ROUND(O176/100*I176,2)</f>
        <v>0</v>
      </c>
    </row>
    <row r="177" ht="38.25">
      <c r="E177" s="12" t="s">
        <v>110</v>
      </c>
    </row>
    <row r="178" spans="1:16" ht="25.5">
      <c r="A178" s="6">
        <v>52</v>
      </c>
      <c r="B178" s="17" t="s">
        <v>522</v>
      </c>
      <c r="C178" s="6" t="s">
        <v>117</v>
      </c>
      <c r="D178" s="6" t="s">
        <v>494</v>
      </c>
      <c r="E178" s="6" t="s">
        <v>118</v>
      </c>
      <c r="F178" s="6" t="s">
        <v>511</v>
      </c>
      <c r="G178" s="8">
        <v>9</v>
      </c>
      <c r="H178" s="11"/>
      <c r="I178" s="10">
        <f>ROUND((H178*G178),2)</f>
        <v>0</v>
      </c>
      <c r="O178">
        <f>rekapitulace!I8</f>
        <v>21</v>
      </c>
      <c r="P178">
        <f>ROUND(O178/100*I178,2)</f>
        <v>0</v>
      </c>
    </row>
    <row r="179" ht="51">
      <c r="E179" s="12" t="s">
        <v>119</v>
      </c>
    </row>
    <row r="180" ht="51">
      <c r="E180" s="12" t="s">
        <v>120</v>
      </c>
    </row>
    <row r="181" spans="1:16" ht="25.5">
      <c r="A181" s="6">
        <v>53</v>
      </c>
      <c r="B181" s="17" t="s">
        <v>522</v>
      </c>
      <c r="C181" s="6" t="s">
        <v>121</v>
      </c>
      <c r="D181" s="6" t="s">
        <v>494</v>
      </c>
      <c r="E181" s="6" t="s">
        <v>122</v>
      </c>
      <c r="F181" s="6" t="s">
        <v>511</v>
      </c>
      <c r="G181" s="8">
        <v>9</v>
      </c>
      <c r="H181" s="11"/>
      <c r="I181" s="10">
        <f>ROUND((H181*G181),2)</f>
        <v>0</v>
      </c>
      <c r="O181">
        <f>rekapitulace!I8</f>
        <v>21</v>
      </c>
      <c r="P181">
        <f>ROUND(O181/100*I181,2)</f>
        <v>0</v>
      </c>
    </row>
    <row r="182" ht="12.75">
      <c r="E182" s="12" t="s">
        <v>123</v>
      </c>
    </row>
    <row r="183" ht="51">
      <c r="E183" s="12" t="s">
        <v>124</v>
      </c>
    </row>
    <row r="184" spans="1:16" ht="12.75">
      <c r="A184" s="6">
        <v>54</v>
      </c>
      <c r="B184" s="17" t="s">
        <v>522</v>
      </c>
      <c r="C184" s="6" t="s">
        <v>125</v>
      </c>
      <c r="D184" s="6" t="s">
        <v>494</v>
      </c>
      <c r="E184" s="6" t="s">
        <v>126</v>
      </c>
      <c r="F184" s="6" t="s">
        <v>8</v>
      </c>
      <c r="G184" s="8">
        <v>135.875</v>
      </c>
      <c r="H184" s="11"/>
      <c r="I184" s="10">
        <f>ROUND((H184*G184),2)</f>
        <v>0</v>
      </c>
      <c r="O184">
        <f>rekapitulace!I8</f>
        <v>21</v>
      </c>
      <c r="P184">
        <f>ROUND(O184/100*I184,2)</f>
        <v>0</v>
      </c>
    </row>
    <row r="185" ht="127.5">
      <c r="E185" s="12" t="s">
        <v>127</v>
      </c>
    </row>
    <row r="186" ht="38.25">
      <c r="E186" s="12" t="s">
        <v>128</v>
      </c>
    </row>
    <row r="187" spans="1:16" ht="12.75">
      <c r="A187" s="6">
        <v>55</v>
      </c>
      <c r="B187" s="17" t="s">
        <v>522</v>
      </c>
      <c r="C187" s="6" t="s">
        <v>129</v>
      </c>
      <c r="D187" s="6" t="s">
        <v>494</v>
      </c>
      <c r="E187" s="6" t="s">
        <v>130</v>
      </c>
      <c r="F187" s="6" t="s">
        <v>511</v>
      </c>
      <c r="G187" s="8">
        <v>4</v>
      </c>
      <c r="H187" s="11"/>
      <c r="I187" s="10">
        <f>ROUND((H187*G187),2)</f>
        <v>0</v>
      </c>
      <c r="O187">
        <f>rekapitulace!I8</f>
        <v>21</v>
      </c>
      <c r="P187">
        <f>ROUND(O187/100*I187,2)</f>
        <v>0</v>
      </c>
    </row>
    <row r="188" ht="38.25">
      <c r="E188" s="12" t="s">
        <v>131</v>
      </c>
    </row>
    <row r="189" ht="38.25">
      <c r="E189" s="12" t="s">
        <v>132</v>
      </c>
    </row>
    <row r="190" spans="1:16" ht="38.25">
      <c r="A190" s="6">
        <v>57</v>
      </c>
      <c r="B190" s="17" t="s">
        <v>522</v>
      </c>
      <c r="C190" s="6" t="s">
        <v>133</v>
      </c>
      <c r="D190" s="6" t="s">
        <v>502</v>
      </c>
      <c r="E190" s="6" t="s">
        <v>134</v>
      </c>
      <c r="F190" s="6" t="s">
        <v>511</v>
      </c>
      <c r="G190" s="8">
        <v>6</v>
      </c>
      <c r="H190" s="11"/>
      <c r="I190" s="10">
        <f>ROUND((H190*G190),2)</f>
        <v>0</v>
      </c>
      <c r="O190">
        <f>rekapitulace!I8</f>
        <v>21</v>
      </c>
      <c r="P190">
        <f>ROUND(O190/100*I190,2)</f>
        <v>0</v>
      </c>
    </row>
    <row r="191" ht="12.75">
      <c r="E191" s="12" t="s">
        <v>135</v>
      </c>
    </row>
    <row r="192" ht="12.75">
      <c r="E192" s="12" t="s">
        <v>136</v>
      </c>
    </row>
    <row r="193" spans="1:16" ht="25.5">
      <c r="A193" s="6">
        <v>56</v>
      </c>
      <c r="B193" s="17" t="s">
        <v>522</v>
      </c>
      <c r="C193" s="6" t="s">
        <v>133</v>
      </c>
      <c r="D193" s="6" t="s">
        <v>499</v>
      </c>
      <c r="E193" s="6" t="s">
        <v>137</v>
      </c>
      <c r="F193" s="6" t="s">
        <v>511</v>
      </c>
      <c r="G193" s="8">
        <v>14</v>
      </c>
      <c r="H193" s="11"/>
      <c r="I193" s="10">
        <f>ROUND((H193*G193),2)</f>
        <v>0</v>
      </c>
      <c r="O193">
        <f>rekapitulace!I8</f>
        <v>21</v>
      </c>
      <c r="P193">
        <f>ROUND(O193/100*I193,2)</f>
        <v>0</v>
      </c>
    </row>
    <row r="194" ht="12.75">
      <c r="E194" s="12" t="s">
        <v>138</v>
      </c>
    </row>
    <row r="195" ht="12.75">
      <c r="E195" s="12" t="s">
        <v>136</v>
      </c>
    </row>
    <row r="196" spans="1:16" ht="25.5">
      <c r="A196" s="6">
        <v>58</v>
      </c>
      <c r="B196" s="17" t="s">
        <v>522</v>
      </c>
      <c r="C196" s="6" t="s">
        <v>139</v>
      </c>
      <c r="D196" s="6" t="s">
        <v>494</v>
      </c>
      <c r="E196" s="6" t="s">
        <v>140</v>
      </c>
      <c r="F196" s="6" t="s">
        <v>511</v>
      </c>
      <c r="G196" s="8">
        <v>4</v>
      </c>
      <c r="H196" s="11"/>
      <c r="I196" s="10">
        <f>ROUND((H196*G196),2)</f>
        <v>0</v>
      </c>
      <c r="O196">
        <f>rekapitulace!I8</f>
        <v>21</v>
      </c>
      <c r="P196">
        <f>ROUND(O196/100*I196,2)</f>
        <v>0</v>
      </c>
    </row>
    <row r="197" ht="38.25">
      <c r="E197" s="12" t="s">
        <v>141</v>
      </c>
    </row>
    <row r="198" spans="1:16" ht="25.5">
      <c r="A198" s="6">
        <v>59</v>
      </c>
      <c r="B198" s="17" t="s">
        <v>522</v>
      </c>
      <c r="C198" s="6" t="s">
        <v>142</v>
      </c>
      <c r="D198" s="6" t="s">
        <v>494</v>
      </c>
      <c r="E198" s="6" t="s">
        <v>143</v>
      </c>
      <c r="F198" s="6" t="s">
        <v>547</v>
      </c>
      <c r="G198" s="8">
        <v>255</v>
      </c>
      <c r="H198" s="11"/>
      <c r="I198" s="10">
        <f>ROUND((H198*G198),2)</f>
        <v>0</v>
      </c>
      <c r="O198">
        <f>rekapitulace!I8</f>
        <v>21</v>
      </c>
      <c r="P198">
        <f>ROUND(O198/100*I198,2)</f>
        <v>0</v>
      </c>
    </row>
    <row r="199" ht="12.75">
      <c r="E199" s="12" t="s">
        <v>144</v>
      </c>
    </row>
    <row r="200" ht="51">
      <c r="E200" s="12" t="s">
        <v>145</v>
      </c>
    </row>
    <row r="201" spans="1:16" ht="25.5">
      <c r="A201" s="6">
        <v>60</v>
      </c>
      <c r="B201" s="17" t="s">
        <v>522</v>
      </c>
      <c r="C201" s="6" t="s">
        <v>146</v>
      </c>
      <c r="D201" s="6" t="s">
        <v>494</v>
      </c>
      <c r="E201" s="6" t="s">
        <v>147</v>
      </c>
      <c r="F201" s="6" t="s">
        <v>547</v>
      </c>
      <c r="G201" s="8">
        <v>140</v>
      </c>
      <c r="H201" s="11"/>
      <c r="I201" s="10">
        <f>ROUND((H201*G201),2)</f>
        <v>0</v>
      </c>
      <c r="O201">
        <f>rekapitulace!I8</f>
        <v>21</v>
      </c>
      <c r="P201">
        <f>ROUND(O201/100*I201,2)</f>
        <v>0</v>
      </c>
    </row>
    <row r="202" ht="12.75">
      <c r="E202" s="12" t="s">
        <v>148</v>
      </c>
    </row>
    <row r="203" ht="51">
      <c r="E203" s="12" t="s">
        <v>152</v>
      </c>
    </row>
    <row r="204" spans="1:16" ht="38.25">
      <c r="A204" s="6">
        <v>61</v>
      </c>
      <c r="B204" s="17" t="s">
        <v>522</v>
      </c>
      <c r="C204" s="6" t="s">
        <v>153</v>
      </c>
      <c r="D204" s="6" t="s">
        <v>494</v>
      </c>
      <c r="E204" s="6" t="s">
        <v>154</v>
      </c>
      <c r="F204" s="6" t="s">
        <v>547</v>
      </c>
      <c r="G204" s="8">
        <v>30</v>
      </c>
      <c r="H204" s="11"/>
      <c r="I204" s="10">
        <f>ROUND((H204*G204),2)</f>
        <v>0</v>
      </c>
      <c r="O204">
        <f>rekapitulace!I8</f>
        <v>21</v>
      </c>
      <c r="P204">
        <f>ROUND(O204/100*I204,2)</f>
        <v>0</v>
      </c>
    </row>
    <row r="205" ht="12.75">
      <c r="E205" s="12" t="s">
        <v>155</v>
      </c>
    </row>
    <row r="206" ht="51">
      <c r="E206" s="12" t="s">
        <v>152</v>
      </c>
    </row>
    <row r="207" spans="1:16" ht="25.5">
      <c r="A207" s="6">
        <v>62</v>
      </c>
      <c r="B207" s="17" t="s">
        <v>522</v>
      </c>
      <c r="C207" s="6" t="s">
        <v>156</v>
      </c>
      <c r="D207" s="6" t="s">
        <v>494</v>
      </c>
      <c r="E207" s="6" t="s">
        <v>157</v>
      </c>
      <c r="F207" s="6" t="s">
        <v>547</v>
      </c>
      <c r="G207" s="8">
        <v>45</v>
      </c>
      <c r="H207" s="11"/>
      <c r="I207" s="10">
        <f>ROUND((H207*G207),2)</f>
        <v>0</v>
      </c>
      <c r="O207">
        <f>rekapitulace!I8</f>
        <v>21</v>
      </c>
      <c r="P207">
        <f>ROUND(O207/100*I207,2)</f>
        <v>0</v>
      </c>
    </row>
    <row r="208" ht="12.75">
      <c r="E208" s="12" t="s">
        <v>158</v>
      </c>
    </row>
    <row r="209" ht="51">
      <c r="E209" s="12" t="s">
        <v>159</v>
      </c>
    </row>
    <row r="210" spans="1:16" ht="25.5">
      <c r="A210" s="6">
        <v>63</v>
      </c>
      <c r="B210" s="17" t="s">
        <v>522</v>
      </c>
      <c r="C210" s="6" t="s">
        <v>160</v>
      </c>
      <c r="D210" s="6" t="s">
        <v>499</v>
      </c>
      <c r="E210" s="6" t="s">
        <v>161</v>
      </c>
      <c r="F210" s="6" t="s">
        <v>547</v>
      </c>
      <c r="G210" s="8">
        <v>57</v>
      </c>
      <c r="H210" s="11"/>
      <c r="I210" s="10">
        <f>ROUND((H210*G210),2)</f>
        <v>0</v>
      </c>
      <c r="O210">
        <f>rekapitulace!I8</f>
        <v>21</v>
      </c>
      <c r="P210">
        <f>ROUND(O210/100*I210,2)</f>
        <v>0</v>
      </c>
    </row>
    <row r="211" ht="51">
      <c r="E211" s="12" t="s">
        <v>162</v>
      </c>
    </row>
    <row r="212" spans="1:16" ht="25.5">
      <c r="A212" s="6">
        <v>64</v>
      </c>
      <c r="B212" s="17" t="s">
        <v>522</v>
      </c>
      <c r="C212" s="6" t="s">
        <v>163</v>
      </c>
      <c r="D212" s="6" t="s">
        <v>499</v>
      </c>
      <c r="E212" s="6" t="s">
        <v>164</v>
      </c>
      <c r="F212" s="6" t="s">
        <v>547</v>
      </c>
      <c r="G212" s="8">
        <v>80</v>
      </c>
      <c r="H212" s="11"/>
      <c r="I212" s="10">
        <f>ROUND((H212*G212),2)</f>
        <v>0</v>
      </c>
      <c r="O212">
        <f>rekapitulace!I8</f>
        <v>21</v>
      </c>
      <c r="P212">
        <f>ROUND(O212/100*I212,2)</f>
        <v>0</v>
      </c>
    </row>
    <row r="213" ht="51">
      <c r="E213" s="12" t="s">
        <v>165</v>
      </c>
    </row>
    <row r="214" spans="1:16" ht="25.5">
      <c r="A214" s="6">
        <v>65</v>
      </c>
      <c r="B214" s="17" t="s">
        <v>522</v>
      </c>
      <c r="C214" s="6" t="s">
        <v>166</v>
      </c>
      <c r="D214" s="6" t="s">
        <v>494</v>
      </c>
      <c r="E214" s="6" t="s">
        <v>167</v>
      </c>
      <c r="F214" s="6" t="s">
        <v>547</v>
      </c>
      <c r="G214" s="8">
        <v>230</v>
      </c>
      <c r="H214" s="11"/>
      <c r="I214" s="10">
        <f>ROUND((H214*G214),2)</f>
        <v>0</v>
      </c>
      <c r="O214">
        <f>rekapitulace!I8</f>
        <v>21</v>
      </c>
      <c r="P214">
        <f>ROUND(O214/100*I214,2)</f>
        <v>0</v>
      </c>
    </row>
    <row r="215" ht="38.25">
      <c r="E215" s="12" t="s">
        <v>168</v>
      </c>
    </row>
    <row r="216" spans="1:16" ht="12.75">
      <c r="A216" s="6">
        <v>66</v>
      </c>
      <c r="B216" s="17" t="s">
        <v>522</v>
      </c>
      <c r="C216" s="6" t="s">
        <v>169</v>
      </c>
      <c r="D216" s="6" t="s">
        <v>494</v>
      </c>
      <c r="E216" s="6" t="s">
        <v>170</v>
      </c>
      <c r="F216" s="6" t="s">
        <v>547</v>
      </c>
      <c r="G216" s="8">
        <v>610</v>
      </c>
      <c r="H216" s="11"/>
      <c r="I216" s="10">
        <f>ROUND((H216*G216),2)</f>
        <v>0</v>
      </c>
      <c r="O216">
        <f>rekapitulace!I8</f>
        <v>21</v>
      </c>
      <c r="P216">
        <f>ROUND(O216/100*I216,2)</f>
        <v>0</v>
      </c>
    </row>
    <row r="217" ht="12.75">
      <c r="E217" s="12" t="s">
        <v>171</v>
      </c>
    </row>
    <row r="218" ht="12.75">
      <c r="E218" s="12" t="s">
        <v>172</v>
      </c>
    </row>
    <row r="219" spans="1:16" ht="25.5">
      <c r="A219" s="6">
        <v>67</v>
      </c>
      <c r="B219" s="17" t="s">
        <v>522</v>
      </c>
      <c r="C219" s="6" t="s">
        <v>173</v>
      </c>
      <c r="D219" s="6" t="s">
        <v>566</v>
      </c>
      <c r="E219" s="6" t="s">
        <v>174</v>
      </c>
      <c r="F219" s="6" t="s">
        <v>511</v>
      </c>
      <c r="G219" s="8">
        <v>2</v>
      </c>
      <c r="H219" s="11"/>
      <c r="I219" s="10">
        <f>ROUND((H219*G219),2)</f>
        <v>0</v>
      </c>
      <c r="O219">
        <f>rekapitulace!I8</f>
        <v>21</v>
      </c>
      <c r="P219">
        <f>ROUND(O219/100*I219,2)</f>
        <v>0</v>
      </c>
    </row>
    <row r="220" ht="89.25">
      <c r="E220" s="12" t="s">
        <v>175</v>
      </c>
    </row>
    <row r="221" spans="1:16" ht="38.25">
      <c r="A221" s="6">
        <v>69</v>
      </c>
      <c r="B221" s="17" t="s">
        <v>522</v>
      </c>
      <c r="C221" s="6" t="s">
        <v>173</v>
      </c>
      <c r="D221" s="6" t="s">
        <v>176</v>
      </c>
      <c r="E221" s="6" t="s">
        <v>177</v>
      </c>
      <c r="F221" s="6" t="s">
        <v>511</v>
      </c>
      <c r="G221" s="8">
        <v>5</v>
      </c>
      <c r="H221" s="11"/>
      <c r="I221" s="10">
        <f>ROUND((H221*G221),2)</f>
        <v>0</v>
      </c>
      <c r="O221">
        <f>rekapitulace!I8</f>
        <v>21</v>
      </c>
      <c r="P221">
        <f>ROUND(O221/100*I221,2)</f>
        <v>0</v>
      </c>
    </row>
    <row r="222" ht="12.75">
      <c r="E222" s="12" t="s">
        <v>178</v>
      </c>
    </row>
    <row r="223" ht="89.25">
      <c r="E223" s="12" t="s">
        <v>175</v>
      </c>
    </row>
    <row r="224" spans="1:16" ht="38.25">
      <c r="A224" s="6">
        <v>68</v>
      </c>
      <c r="B224" s="17" t="s">
        <v>522</v>
      </c>
      <c r="C224" s="6" t="s">
        <v>173</v>
      </c>
      <c r="D224" s="6" t="s">
        <v>570</v>
      </c>
      <c r="E224" s="6" t="s">
        <v>179</v>
      </c>
      <c r="F224" s="6" t="s">
        <v>511</v>
      </c>
      <c r="G224" s="8">
        <v>1</v>
      </c>
      <c r="H224" s="11"/>
      <c r="I224" s="10">
        <f>ROUND((H224*G224),2)</f>
        <v>0</v>
      </c>
      <c r="O224">
        <f>rekapitulace!I8</f>
        <v>21</v>
      </c>
      <c r="P224">
        <f>ROUND(O224/100*I224,2)</f>
        <v>0</v>
      </c>
    </row>
    <row r="225" ht="12.75">
      <c r="E225" s="12" t="s">
        <v>180</v>
      </c>
    </row>
    <row r="226" ht="89.25">
      <c r="E226" s="12" t="s">
        <v>175</v>
      </c>
    </row>
    <row r="227" spans="1:16" ht="38.25">
      <c r="A227" s="6">
        <v>70</v>
      </c>
      <c r="B227" s="17" t="s">
        <v>522</v>
      </c>
      <c r="C227" s="6" t="s">
        <v>181</v>
      </c>
      <c r="D227" s="6" t="s">
        <v>566</v>
      </c>
      <c r="E227" s="6" t="s">
        <v>182</v>
      </c>
      <c r="F227" s="6" t="s">
        <v>511</v>
      </c>
      <c r="G227" s="8">
        <v>12</v>
      </c>
      <c r="H227" s="11"/>
      <c r="I227" s="10">
        <f>ROUND((H227*G227),2)</f>
        <v>0</v>
      </c>
      <c r="O227">
        <f>rekapitulace!I8</f>
        <v>21</v>
      </c>
      <c r="P227">
        <f>ROUND(O227/100*I227,2)</f>
        <v>0</v>
      </c>
    </row>
    <row r="228" ht="12.75">
      <c r="E228" s="12" t="s">
        <v>183</v>
      </c>
    </row>
    <row r="229" ht="76.5">
      <c r="E229" s="12" t="s">
        <v>184</v>
      </c>
    </row>
    <row r="230" spans="1:16" ht="12.75">
      <c r="A230" s="6">
        <v>71</v>
      </c>
      <c r="B230" s="17" t="s">
        <v>522</v>
      </c>
      <c r="C230" s="6" t="s">
        <v>181</v>
      </c>
      <c r="D230" s="6" t="s">
        <v>570</v>
      </c>
      <c r="E230" s="6" t="s">
        <v>185</v>
      </c>
      <c r="F230" s="6" t="s">
        <v>511</v>
      </c>
      <c r="G230" s="8">
        <v>2</v>
      </c>
      <c r="H230" s="11"/>
      <c r="I230" s="10">
        <f>ROUND((H230*G230),2)</f>
        <v>0</v>
      </c>
      <c r="O230">
        <f>rekapitulace!I8</f>
        <v>21</v>
      </c>
      <c r="P230">
        <f>ROUND(O230/100*I230,2)</f>
        <v>0</v>
      </c>
    </row>
    <row r="231" ht="76.5">
      <c r="E231" s="12" t="s">
        <v>184</v>
      </c>
    </row>
    <row r="232" spans="1:16" ht="12.75" customHeight="1">
      <c r="A232" s="13"/>
      <c r="B232" s="18"/>
      <c r="C232" s="13" t="s">
        <v>489</v>
      </c>
      <c r="D232" s="13"/>
      <c r="E232" s="13" t="s">
        <v>98</v>
      </c>
      <c r="F232" s="13"/>
      <c r="G232" s="13"/>
      <c r="H232" s="13"/>
      <c r="I232" s="13">
        <f>SUM(I161:I231)</f>
        <v>0</v>
      </c>
      <c r="P232">
        <f>SUM(P161:P231)</f>
        <v>0</v>
      </c>
    </row>
    <row r="234" spans="1:16" ht="12.75" customHeight="1">
      <c r="A234" s="13"/>
      <c r="B234" s="18"/>
      <c r="C234" s="13"/>
      <c r="D234" s="13"/>
      <c r="E234" s="13" t="s">
        <v>513</v>
      </c>
      <c r="F234" s="13"/>
      <c r="G234" s="13"/>
      <c r="H234" s="13"/>
      <c r="I234" s="13">
        <f>+I18+I85+I91+I97+I136+I142+I158+I232</f>
        <v>0</v>
      </c>
      <c r="P234">
        <f>+P18+P85+P91+P97+P136+P142+P158+P232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518</v>
      </c>
      <c r="D5" s="5"/>
      <c r="E5" s="5" t="s">
        <v>519</v>
      </c>
    </row>
    <row r="6" spans="1:5" ht="12.75" customHeight="1">
      <c r="A6" t="s">
        <v>463</v>
      </c>
      <c r="C6" s="5" t="s">
        <v>186</v>
      </c>
      <c r="D6" s="5"/>
      <c r="E6" s="5" t="s">
        <v>187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25.5">
      <c r="A12" s="6">
        <v>1</v>
      </c>
      <c r="B12" s="17" t="s">
        <v>522</v>
      </c>
      <c r="C12" s="6" t="s">
        <v>523</v>
      </c>
      <c r="D12" s="6" t="s">
        <v>494</v>
      </c>
      <c r="E12" s="6" t="s">
        <v>524</v>
      </c>
      <c r="F12" s="6" t="s">
        <v>525</v>
      </c>
      <c r="G12" s="8">
        <v>15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188</v>
      </c>
    </row>
    <row r="14" ht="25.5">
      <c r="E14" s="12" t="s">
        <v>527</v>
      </c>
    </row>
    <row r="15" spans="1:16" ht="25.5">
      <c r="A15" s="6">
        <v>2</v>
      </c>
      <c r="B15" s="17" t="s">
        <v>522</v>
      </c>
      <c r="C15" s="6" t="s">
        <v>528</v>
      </c>
      <c r="D15" s="6" t="s">
        <v>494</v>
      </c>
      <c r="E15" s="6" t="s">
        <v>529</v>
      </c>
      <c r="F15" s="6" t="s">
        <v>530</v>
      </c>
      <c r="G15" s="8">
        <v>97.26</v>
      </c>
      <c r="H15" s="11"/>
      <c r="I15" s="10">
        <f>ROUND((H15*G15),2)</f>
        <v>0</v>
      </c>
      <c r="O15">
        <f>rekapitulace!I8</f>
        <v>21</v>
      </c>
      <c r="P15">
        <f>ROUND(O15/100*I15,2)</f>
        <v>0</v>
      </c>
    </row>
    <row r="16" ht="63.75">
      <c r="E16" s="12" t="s">
        <v>189</v>
      </c>
    </row>
    <row r="17" ht="25.5">
      <c r="E17" s="12" t="s">
        <v>527</v>
      </c>
    </row>
    <row r="18" spans="1:16" ht="12.75" customHeight="1">
      <c r="A18" s="13"/>
      <c r="B18" s="18"/>
      <c r="C18" s="13" t="s">
        <v>491</v>
      </c>
      <c r="D18" s="13"/>
      <c r="E18" s="13" t="s">
        <v>490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16"/>
      <c r="C20" s="7" t="s">
        <v>471</v>
      </c>
      <c r="D20" s="7"/>
      <c r="E20" s="7" t="s">
        <v>532</v>
      </c>
      <c r="F20" s="7"/>
      <c r="G20" s="9"/>
      <c r="H20" s="7"/>
      <c r="I20" s="9"/>
    </row>
    <row r="21" spans="1:16" ht="25.5">
      <c r="A21" s="6">
        <v>3</v>
      </c>
      <c r="B21" s="17" t="s">
        <v>522</v>
      </c>
      <c r="C21" s="6" t="s">
        <v>536</v>
      </c>
      <c r="D21" s="6" t="s">
        <v>494</v>
      </c>
      <c r="E21" s="6" t="s">
        <v>537</v>
      </c>
      <c r="F21" s="6" t="s">
        <v>525</v>
      </c>
      <c r="G21" s="8">
        <v>21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25.5">
      <c r="E22" s="12" t="s">
        <v>190</v>
      </c>
    </row>
    <row r="23" ht="63.75">
      <c r="E23" s="12" t="s">
        <v>539</v>
      </c>
    </row>
    <row r="24" spans="1:16" ht="38.25">
      <c r="A24" s="6">
        <v>4</v>
      </c>
      <c r="B24" s="17" t="s">
        <v>522</v>
      </c>
      <c r="C24" s="6" t="s">
        <v>540</v>
      </c>
      <c r="D24" s="6" t="s">
        <v>499</v>
      </c>
      <c r="E24" s="6" t="s">
        <v>541</v>
      </c>
      <c r="F24" s="6" t="s">
        <v>525</v>
      </c>
      <c r="G24" s="8">
        <v>23.98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38.25">
      <c r="E25" s="12" t="s">
        <v>191</v>
      </c>
    </row>
    <row r="26" ht="63.75">
      <c r="E26" s="12" t="s">
        <v>539</v>
      </c>
    </row>
    <row r="27" spans="1:16" ht="25.5">
      <c r="A27" s="6">
        <v>5</v>
      </c>
      <c r="B27" s="17" t="s">
        <v>522</v>
      </c>
      <c r="C27" s="6" t="s">
        <v>549</v>
      </c>
      <c r="D27" s="6" t="s">
        <v>494</v>
      </c>
      <c r="E27" s="6" t="s">
        <v>550</v>
      </c>
      <c r="F27" s="6" t="s">
        <v>547</v>
      </c>
      <c r="G27" s="8">
        <v>6</v>
      </c>
      <c r="H27" s="11"/>
      <c r="I27" s="10">
        <f>ROUND((H27*G27),2)</f>
        <v>0</v>
      </c>
      <c r="O27">
        <f>rekapitulace!I8</f>
        <v>21</v>
      </c>
      <c r="P27">
        <f>ROUND(O27/100*I27,2)</f>
        <v>0</v>
      </c>
    </row>
    <row r="28" ht="12.75">
      <c r="E28" s="12" t="s">
        <v>192</v>
      </c>
    </row>
    <row r="29" ht="63.75">
      <c r="E29" s="12" t="s">
        <v>539</v>
      </c>
    </row>
    <row r="30" spans="1:16" ht="51">
      <c r="A30" s="6">
        <v>6</v>
      </c>
      <c r="B30" s="17" t="s">
        <v>522</v>
      </c>
      <c r="C30" s="6" t="s">
        <v>193</v>
      </c>
      <c r="D30" s="6" t="s">
        <v>494</v>
      </c>
      <c r="E30" s="6" t="s">
        <v>194</v>
      </c>
      <c r="F30" s="6" t="s">
        <v>547</v>
      </c>
      <c r="G30" s="8">
        <v>28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195</v>
      </c>
    </row>
    <row r="32" ht="63.75">
      <c r="E32" s="12" t="s">
        <v>539</v>
      </c>
    </row>
    <row r="33" spans="1:16" ht="25.5">
      <c r="A33" s="6">
        <v>7</v>
      </c>
      <c r="B33" s="17" t="s">
        <v>522</v>
      </c>
      <c r="C33" s="6" t="s">
        <v>558</v>
      </c>
      <c r="D33" s="6" t="s">
        <v>494</v>
      </c>
      <c r="E33" s="6" t="s">
        <v>196</v>
      </c>
      <c r="F33" s="6" t="s">
        <v>525</v>
      </c>
      <c r="G33" s="8">
        <v>21.15</v>
      </c>
      <c r="H33" s="11"/>
      <c r="I33" s="10">
        <f>ROUND((H33*G33),2)</f>
        <v>0</v>
      </c>
      <c r="O33">
        <f>rekapitulace!I8</f>
        <v>21</v>
      </c>
      <c r="P33">
        <f>ROUND(O33/100*I33,2)</f>
        <v>0</v>
      </c>
    </row>
    <row r="34" ht="12.75">
      <c r="E34" s="12" t="s">
        <v>197</v>
      </c>
    </row>
    <row r="35" ht="63.75">
      <c r="E35" s="12" t="s">
        <v>539</v>
      </c>
    </row>
    <row r="36" spans="1:16" ht="12.75">
      <c r="A36" s="6">
        <v>8</v>
      </c>
      <c r="B36" s="17" t="s">
        <v>522</v>
      </c>
      <c r="C36" s="6" t="s">
        <v>561</v>
      </c>
      <c r="D36" s="6" t="s">
        <v>494</v>
      </c>
      <c r="E36" s="6" t="s">
        <v>562</v>
      </c>
      <c r="F36" s="6" t="s">
        <v>525</v>
      </c>
      <c r="G36" s="8">
        <v>15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25.5">
      <c r="E37" s="12" t="s">
        <v>198</v>
      </c>
    </row>
    <row r="38" ht="255">
      <c r="E38" s="12" t="s">
        <v>564</v>
      </c>
    </row>
    <row r="39" spans="1:16" ht="12.75">
      <c r="A39" s="6">
        <v>9</v>
      </c>
      <c r="B39" s="17" t="s">
        <v>522</v>
      </c>
      <c r="C39" s="6" t="s">
        <v>565</v>
      </c>
      <c r="D39" s="6" t="s">
        <v>566</v>
      </c>
      <c r="E39" s="6" t="s">
        <v>567</v>
      </c>
      <c r="F39" s="6" t="s">
        <v>525</v>
      </c>
      <c r="G39" s="8">
        <v>11</v>
      </c>
      <c r="H39" s="11"/>
      <c r="I39" s="10">
        <f>ROUND((H39*G39),2)</f>
        <v>0</v>
      </c>
      <c r="O39">
        <f>rekapitulace!I8</f>
        <v>21</v>
      </c>
      <c r="P39">
        <f>ROUND(O39/100*I39,2)</f>
        <v>0</v>
      </c>
    </row>
    <row r="40" ht="12.75">
      <c r="E40" s="12" t="s">
        <v>199</v>
      </c>
    </row>
    <row r="41" ht="255">
      <c r="E41" s="12" t="s">
        <v>569</v>
      </c>
    </row>
    <row r="42" spans="1:16" ht="25.5">
      <c r="A42" s="6">
        <v>10</v>
      </c>
      <c r="B42" s="17" t="s">
        <v>522</v>
      </c>
      <c r="C42" s="6" t="s">
        <v>579</v>
      </c>
      <c r="D42" s="6" t="s">
        <v>494</v>
      </c>
      <c r="E42" s="6" t="s">
        <v>580</v>
      </c>
      <c r="F42" s="6" t="s">
        <v>525</v>
      </c>
      <c r="G42" s="8">
        <v>15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25.5">
      <c r="E43" s="12" t="s">
        <v>200</v>
      </c>
    </row>
    <row r="44" ht="191.25">
      <c r="E44" s="12" t="s">
        <v>582</v>
      </c>
    </row>
    <row r="45" spans="1:16" ht="12.75">
      <c r="A45" s="6">
        <v>11</v>
      </c>
      <c r="B45" s="17" t="s">
        <v>522</v>
      </c>
      <c r="C45" s="6" t="s">
        <v>583</v>
      </c>
      <c r="D45" s="6" t="s">
        <v>494</v>
      </c>
      <c r="E45" s="6" t="s">
        <v>584</v>
      </c>
      <c r="F45" s="6" t="s">
        <v>525</v>
      </c>
      <c r="G45" s="8">
        <v>10</v>
      </c>
      <c r="H45" s="11"/>
      <c r="I45" s="10">
        <f>ROUND((H45*G45),2)</f>
        <v>0</v>
      </c>
      <c r="O45">
        <f>rekapitulace!I8</f>
        <v>21</v>
      </c>
      <c r="P45">
        <f>ROUND(O45/100*I45,2)</f>
        <v>0</v>
      </c>
    </row>
    <row r="46" ht="12.75">
      <c r="E46" s="12" t="s">
        <v>201</v>
      </c>
    </row>
    <row r="47" ht="229.5">
      <c r="E47" s="12" t="s">
        <v>586</v>
      </c>
    </row>
    <row r="48" spans="1:16" ht="12.75">
      <c r="A48" s="6">
        <v>12</v>
      </c>
      <c r="B48" s="17" t="s">
        <v>522</v>
      </c>
      <c r="C48" s="6" t="s">
        <v>6</v>
      </c>
      <c r="D48" s="6" t="s">
        <v>494</v>
      </c>
      <c r="E48" s="6" t="s">
        <v>7</v>
      </c>
      <c r="F48" s="6" t="s">
        <v>8</v>
      </c>
      <c r="G48" s="8">
        <v>74</v>
      </c>
      <c r="H48" s="11"/>
      <c r="I48" s="10">
        <f>ROUND((H48*G48),2)</f>
        <v>0</v>
      </c>
      <c r="O48">
        <f>rekapitulace!I8</f>
        <v>21</v>
      </c>
      <c r="P48">
        <f>ROUND(O48/100*I48,2)</f>
        <v>0</v>
      </c>
    </row>
    <row r="49" ht="25.5">
      <c r="E49" s="12" t="s">
        <v>202</v>
      </c>
    </row>
    <row r="50" ht="25.5">
      <c r="E50" s="12" t="s">
        <v>10</v>
      </c>
    </row>
    <row r="51" spans="1:16" ht="12.75" customHeight="1">
      <c r="A51" s="13"/>
      <c r="B51" s="18"/>
      <c r="C51" s="13" t="s">
        <v>471</v>
      </c>
      <c r="D51" s="13"/>
      <c r="E51" s="13" t="s">
        <v>532</v>
      </c>
      <c r="F51" s="13"/>
      <c r="G51" s="13"/>
      <c r="H51" s="13"/>
      <c r="I51" s="13">
        <f>SUM(I21:I50)</f>
        <v>0</v>
      </c>
      <c r="P51">
        <f>SUM(P21:P50)</f>
        <v>0</v>
      </c>
    </row>
    <row r="53" spans="1:9" ht="12.75" customHeight="1">
      <c r="A53" s="7"/>
      <c r="B53" s="16"/>
      <c r="C53" s="7" t="s">
        <v>485</v>
      </c>
      <c r="D53" s="7"/>
      <c r="E53" s="7" t="s">
        <v>33</v>
      </c>
      <c r="F53" s="7"/>
      <c r="G53" s="9"/>
      <c r="H53" s="7"/>
      <c r="I53" s="9"/>
    </row>
    <row r="54" spans="1:16" ht="25.5">
      <c r="A54" s="6">
        <v>13</v>
      </c>
      <c r="B54" s="17" t="s">
        <v>522</v>
      </c>
      <c r="C54" s="6" t="s">
        <v>34</v>
      </c>
      <c r="D54" s="6" t="s">
        <v>494</v>
      </c>
      <c r="E54" s="6" t="s">
        <v>35</v>
      </c>
      <c r="F54" s="6" t="s">
        <v>525</v>
      </c>
      <c r="G54" s="8">
        <v>9.43</v>
      </c>
      <c r="H54" s="11"/>
      <c r="I54" s="10">
        <f>ROUND((H54*G54),2)</f>
        <v>0</v>
      </c>
      <c r="O54">
        <f>rekapitulace!I8</f>
        <v>21</v>
      </c>
      <c r="P54">
        <f>ROUND(O54/100*I54,2)</f>
        <v>0</v>
      </c>
    </row>
    <row r="55" ht="51">
      <c r="E55" s="12" t="s">
        <v>203</v>
      </c>
    </row>
    <row r="56" ht="127.5">
      <c r="E56" s="12" t="s">
        <v>37</v>
      </c>
    </row>
    <row r="57" spans="1:16" ht="12.75">
      <c r="A57" s="6">
        <v>14</v>
      </c>
      <c r="B57" s="17" t="s">
        <v>522</v>
      </c>
      <c r="C57" s="6" t="s">
        <v>38</v>
      </c>
      <c r="D57" s="6" t="s">
        <v>494</v>
      </c>
      <c r="E57" s="6" t="s">
        <v>39</v>
      </c>
      <c r="F57" s="6" t="s">
        <v>525</v>
      </c>
      <c r="G57" s="8">
        <v>15.9</v>
      </c>
      <c r="H57" s="11"/>
      <c r="I57" s="10">
        <f>ROUND((H57*G57),2)</f>
        <v>0</v>
      </c>
      <c r="O57">
        <f>rekapitulace!I8</f>
        <v>21</v>
      </c>
      <c r="P57">
        <f>ROUND(O57/100*I57,2)</f>
        <v>0</v>
      </c>
    </row>
    <row r="58" ht="51">
      <c r="E58" s="12" t="s">
        <v>204</v>
      </c>
    </row>
    <row r="59" ht="51">
      <c r="E59" s="12" t="s">
        <v>41</v>
      </c>
    </row>
    <row r="60" spans="1:16" ht="25.5">
      <c r="A60" s="6">
        <v>15</v>
      </c>
      <c r="B60" s="17" t="s">
        <v>522</v>
      </c>
      <c r="C60" s="6" t="s">
        <v>42</v>
      </c>
      <c r="D60" s="6" t="s">
        <v>494</v>
      </c>
      <c r="E60" s="6" t="s">
        <v>43</v>
      </c>
      <c r="F60" s="6" t="s">
        <v>8</v>
      </c>
      <c r="G60" s="8">
        <v>710.8</v>
      </c>
      <c r="H60" s="11"/>
      <c r="I60" s="10">
        <f>ROUND((H60*G60),2)</f>
        <v>0</v>
      </c>
      <c r="O60">
        <f>rekapitulace!I8</f>
        <v>21</v>
      </c>
      <c r="P60">
        <f>ROUND(O60/100*I60,2)</f>
        <v>0</v>
      </c>
    </row>
    <row r="61" ht="63.75">
      <c r="E61" s="12" t="s">
        <v>205</v>
      </c>
    </row>
    <row r="62" ht="51">
      <c r="E62" s="12" t="s">
        <v>45</v>
      </c>
    </row>
    <row r="63" spans="1:16" ht="25.5">
      <c r="A63" s="6">
        <v>16</v>
      </c>
      <c r="B63" s="17" t="s">
        <v>522</v>
      </c>
      <c r="C63" s="6" t="s">
        <v>46</v>
      </c>
      <c r="D63" s="6" t="s">
        <v>494</v>
      </c>
      <c r="E63" s="6" t="s">
        <v>47</v>
      </c>
      <c r="F63" s="6" t="s">
        <v>525</v>
      </c>
      <c r="G63" s="8">
        <v>13.62</v>
      </c>
      <c r="H63" s="11"/>
      <c r="I63" s="10">
        <f>ROUND((H63*G63),2)</f>
        <v>0</v>
      </c>
      <c r="O63">
        <f>rekapitulace!I8</f>
        <v>21</v>
      </c>
      <c r="P63">
        <f>ROUND(O63/100*I63,2)</f>
        <v>0</v>
      </c>
    </row>
    <row r="64" ht="63.75">
      <c r="E64" s="12" t="s">
        <v>206</v>
      </c>
    </row>
    <row r="65" ht="140.25">
      <c r="E65" s="12" t="s">
        <v>49</v>
      </c>
    </row>
    <row r="66" spans="1:16" ht="25.5">
      <c r="A66" s="6">
        <v>17</v>
      </c>
      <c r="B66" s="17" t="s">
        <v>522</v>
      </c>
      <c r="C66" s="6" t="s">
        <v>207</v>
      </c>
      <c r="D66" s="6" t="s">
        <v>494</v>
      </c>
      <c r="E66" s="6" t="s">
        <v>208</v>
      </c>
      <c r="F66" s="6" t="s">
        <v>525</v>
      </c>
      <c r="G66" s="8">
        <v>16.85</v>
      </c>
      <c r="H66" s="11"/>
      <c r="I66" s="10">
        <f>ROUND((H66*G66),2)</f>
        <v>0</v>
      </c>
      <c r="O66">
        <f>rekapitulace!I8</f>
        <v>21</v>
      </c>
      <c r="P66">
        <f>ROUND(O66/100*I66,2)</f>
        <v>0</v>
      </c>
    </row>
    <row r="67" ht="51">
      <c r="E67" s="12" t="s">
        <v>209</v>
      </c>
    </row>
    <row r="68" ht="140.25">
      <c r="E68" s="12" t="s">
        <v>49</v>
      </c>
    </row>
    <row r="69" spans="1:16" ht="25.5">
      <c r="A69" s="6">
        <v>18</v>
      </c>
      <c r="B69" s="17" t="s">
        <v>522</v>
      </c>
      <c r="C69" s="6" t="s">
        <v>50</v>
      </c>
      <c r="D69" s="6" t="s">
        <v>494</v>
      </c>
      <c r="E69" s="6" t="s">
        <v>51</v>
      </c>
      <c r="F69" s="6" t="s">
        <v>525</v>
      </c>
      <c r="G69" s="8">
        <v>4.563</v>
      </c>
      <c r="H69" s="11"/>
      <c r="I69" s="10">
        <f>ROUND((H69*G69),2)</f>
        <v>0</v>
      </c>
      <c r="O69">
        <f>rekapitulace!I8</f>
        <v>21</v>
      </c>
      <c r="P69">
        <f>ROUND(O69/100*I69,2)</f>
        <v>0</v>
      </c>
    </row>
    <row r="70" ht="51">
      <c r="E70" s="12" t="s">
        <v>210</v>
      </c>
    </row>
    <row r="71" ht="140.25">
      <c r="E71" s="12" t="s">
        <v>49</v>
      </c>
    </row>
    <row r="72" spans="1:16" ht="12.75" customHeight="1">
      <c r="A72" s="13"/>
      <c r="B72" s="18"/>
      <c r="C72" s="13" t="s">
        <v>485</v>
      </c>
      <c r="D72" s="13"/>
      <c r="E72" s="13" t="s">
        <v>33</v>
      </c>
      <c r="F72" s="13"/>
      <c r="G72" s="13"/>
      <c r="H72" s="13"/>
      <c r="I72" s="13">
        <f>SUM(I54:I71)</f>
        <v>0</v>
      </c>
      <c r="P72">
        <f>SUM(P54:P71)</f>
        <v>0</v>
      </c>
    </row>
    <row r="74" spans="1:9" ht="12.75" customHeight="1">
      <c r="A74" s="7"/>
      <c r="B74" s="16"/>
      <c r="C74" s="7" t="s">
        <v>488</v>
      </c>
      <c r="D74" s="7"/>
      <c r="E74" s="7" t="s">
        <v>211</v>
      </c>
      <c r="F74" s="7"/>
      <c r="G74" s="9"/>
      <c r="H74" s="7"/>
      <c r="I74" s="9"/>
    </row>
    <row r="75" spans="1:16" ht="12.75">
      <c r="A75" s="6">
        <v>19</v>
      </c>
      <c r="B75" s="17" t="s">
        <v>522</v>
      </c>
      <c r="C75" s="6" t="s">
        <v>212</v>
      </c>
      <c r="D75" s="6" t="s">
        <v>494</v>
      </c>
      <c r="E75" s="6" t="s">
        <v>213</v>
      </c>
      <c r="F75" s="6" t="s">
        <v>511</v>
      </c>
      <c r="G75" s="8">
        <v>8</v>
      </c>
      <c r="H75" s="11"/>
      <c r="I75" s="10">
        <f>ROUND((H75*G75),2)</f>
        <v>0</v>
      </c>
      <c r="O75">
        <f>rekapitulace!I8</f>
        <v>21</v>
      </c>
      <c r="P75">
        <f>ROUND(O75/100*I75,2)</f>
        <v>0</v>
      </c>
    </row>
    <row r="76" ht="12.75">
      <c r="E76" s="12" t="s">
        <v>214</v>
      </c>
    </row>
    <row r="77" ht="25.5">
      <c r="E77" s="12" t="s">
        <v>93</v>
      </c>
    </row>
    <row r="78" spans="1:16" ht="12.75">
      <c r="A78" s="6">
        <v>20</v>
      </c>
      <c r="B78" s="17" t="s">
        <v>522</v>
      </c>
      <c r="C78" s="6" t="s">
        <v>215</v>
      </c>
      <c r="D78" s="6" t="s">
        <v>494</v>
      </c>
      <c r="E78" s="6" t="s">
        <v>216</v>
      </c>
      <c r="F78" s="6" t="s">
        <v>511</v>
      </c>
      <c r="G78" s="8">
        <v>3</v>
      </c>
      <c r="H78" s="11"/>
      <c r="I78" s="10">
        <f>ROUND((H78*G78),2)</f>
        <v>0</v>
      </c>
      <c r="O78">
        <f>rekapitulace!I8</f>
        <v>21</v>
      </c>
      <c r="P78">
        <f>ROUND(O78/100*I78,2)</f>
        <v>0</v>
      </c>
    </row>
    <row r="79" ht="12.75">
      <c r="E79" s="12" t="s">
        <v>217</v>
      </c>
    </row>
    <row r="80" ht="25.5">
      <c r="E80" s="12" t="s">
        <v>93</v>
      </c>
    </row>
    <row r="81" spans="1:16" ht="12.75" customHeight="1">
      <c r="A81" s="13"/>
      <c r="B81" s="18"/>
      <c r="C81" s="13" t="s">
        <v>488</v>
      </c>
      <c r="D81" s="13"/>
      <c r="E81" s="13" t="s">
        <v>81</v>
      </c>
      <c r="F81" s="13"/>
      <c r="G81" s="13"/>
      <c r="H81" s="13"/>
      <c r="I81" s="13">
        <f>SUM(I75:I80)</f>
        <v>0</v>
      </c>
      <c r="P81">
        <f>SUM(P75:P80)</f>
        <v>0</v>
      </c>
    </row>
    <row r="83" spans="1:9" ht="12.75" customHeight="1">
      <c r="A83" s="7"/>
      <c r="B83" s="16"/>
      <c r="C83" s="7" t="s">
        <v>489</v>
      </c>
      <c r="D83" s="7"/>
      <c r="E83" s="7" t="s">
        <v>98</v>
      </c>
      <c r="F83" s="7"/>
      <c r="G83" s="9"/>
      <c r="H83" s="7"/>
      <c r="I83" s="9"/>
    </row>
    <row r="84" spans="1:16" ht="25.5">
      <c r="A84" s="6">
        <v>21</v>
      </c>
      <c r="B84" s="17" t="s">
        <v>522</v>
      </c>
      <c r="C84" s="6" t="s">
        <v>218</v>
      </c>
      <c r="D84" s="6" t="s">
        <v>494</v>
      </c>
      <c r="E84" s="6" t="s">
        <v>219</v>
      </c>
      <c r="F84" s="6" t="s">
        <v>547</v>
      </c>
      <c r="G84" s="8">
        <v>6</v>
      </c>
      <c r="H84" s="11"/>
      <c r="I84" s="10">
        <f>ROUND((H84*G84),2)</f>
        <v>0</v>
      </c>
      <c r="O84">
        <f>rekapitulace!I8</f>
        <v>21</v>
      </c>
      <c r="P84">
        <f>ROUND(O84/100*I84,2)</f>
        <v>0</v>
      </c>
    </row>
    <row r="85" ht="12.75">
      <c r="E85" s="12" t="s">
        <v>220</v>
      </c>
    </row>
    <row r="86" ht="51">
      <c r="E86" s="12" t="s">
        <v>145</v>
      </c>
    </row>
    <row r="87" spans="1:16" ht="25.5">
      <c r="A87" s="6">
        <v>22</v>
      </c>
      <c r="B87" s="17" t="s">
        <v>522</v>
      </c>
      <c r="C87" s="6" t="s">
        <v>146</v>
      </c>
      <c r="D87" s="6" t="s">
        <v>494</v>
      </c>
      <c r="E87" s="6" t="s">
        <v>147</v>
      </c>
      <c r="F87" s="6" t="s">
        <v>547</v>
      </c>
      <c r="G87" s="8">
        <v>7</v>
      </c>
      <c r="H87" s="11"/>
      <c r="I87" s="10">
        <f>ROUND((H87*G87),2)</f>
        <v>0</v>
      </c>
      <c r="O87">
        <f>rekapitulace!I8</f>
        <v>21</v>
      </c>
      <c r="P87">
        <f>ROUND(O87/100*I87,2)</f>
        <v>0</v>
      </c>
    </row>
    <row r="88" ht="12.75">
      <c r="E88" s="12" t="s">
        <v>221</v>
      </c>
    </row>
    <row r="89" ht="51">
      <c r="E89" s="12" t="s">
        <v>152</v>
      </c>
    </row>
    <row r="90" spans="1:16" ht="25.5">
      <c r="A90" s="6">
        <v>23</v>
      </c>
      <c r="B90" s="17" t="s">
        <v>522</v>
      </c>
      <c r="C90" s="6" t="s">
        <v>222</v>
      </c>
      <c r="D90" s="6" t="s">
        <v>494</v>
      </c>
      <c r="E90" s="6" t="s">
        <v>223</v>
      </c>
      <c r="F90" s="6" t="s">
        <v>547</v>
      </c>
      <c r="G90" s="8">
        <v>25</v>
      </c>
      <c r="H90" s="11"/>
      <c r="I90" s="10">
        <f>ROUND((H90*G90),2)</f>
        <v>0</v>
      </c>
      <c r="O90">
        <f>rekapitulace!I8</f>
        <v>21</v>
      </c>
      <c r="P90">
        <f>ROUND(O90/100*I90,2)</f>
        <v>0</v>
      </c>
    </row>
    <row r="91" ht="12.75">
      <c r="E91" s="12" t="s">
        <v>224</v>
      </c>
    </row>
    <row r="92" ht="51">
      <c r="E92" s="12" t="s">
        <v>162</v>
      </c>
    </row>
    <row r="93" spans="1:16" ht="12.75">
      <c r="A93" s="6">
        <v>24</v>
      </c>
      <c r="B93" s="17" t="s">
        <v>522</v>
      </c>
      <c r="C93" s="6" t="s">
        <v>169</v>
      </c>
      <c r="D93" s="6" t="s">
        <v>494</v>
      </c>
      <c r="E93" s="6" t="s">
        <v>170</v>
      </c>
      <c r="F93" s="6" t="s">
        <v>547</v>
      </c>
      <c r="G93" s="8">
        <v>110</v>
      </c>
      <c r="H93" s="11"/>
      <c r="I93" s="10">
        <f>ROUND((H93*G93),2)</f>
        <v>0</v>
      </c>
      <c r="O93">
        <f>rekapitulace!I8</f>
        <v>21</v>
      </c>
      <c r="P93">
        <f>ROUND(O93/100*I93,2)</f>
        <v>0</v>
      </c>
    </row>
    <row r="94" ht="12.75">
      <c r="E94" s="12" t="s">
        <v>225</v>
      </c>
    </row>
    <row r="95" ht="12.75">
      <c r="E95" s="12" t="s">
        <v>172</v>
      </c>
    </row>
    <row r="96" spans="1:16" ht="12.75">
      <c r="A96" s="6">
        <v>25</v>
      </c>
      <c r="B96" s="17" t="s">
        <v>522</v>
      </c>
      <c r="C96" s="6" t="s">
        <v>226</v>
      </c>
      <c r="D96" s="6" t="s">
        <v>494</v>
      </c>
      <c r="E96" s="6" t="s">
        <v>227</v>
      </c>
      <c r="F96" s="6" t="s">
        <v>8</v>
      </c>
      <c r="G96" s="8">
        <v>235</v>
      </c>
      <c r="H96" s="11"/>
      <c r="I96" s="10">
        <f>ROUND((H96*G96),2)</f>
        <v>0</v>
      </c>
      <c r="O96">
        <f>rekapitulace!I8</f>
        <v>21</v>
      </c>
      <c r="P96">
        <f>ROUND(O96/100*I96,2)</f>
        <v>0</v>
      </c>
    </row>
    <row r="97" ht="12.75">
      <c r="E97" s="12" t="s">
        <v>228</v>
      </c>
    </row>
    <row r="98" ht="12.75">
      <c r="E98" s="12" t="s">
        <v>229</v>
      </c>
    </row>
    <row r="99" spans="1:16" ht="12.75" customHeight="1">
      <c r="A99" s="13"/>
      <c r="B99" s="18"/>
      <c r="C99" s="13" t="s">
        <v>489</v>
      </c>
      <c r="D99" s="13"/>
      <c r="E99" s="13" t="s">
        <v>98</v>
      </c>
      <c r="F99" s="13"/>
      <c r="G99" s="13"/>
      <c r="H99" s="13"/>
      <c r="I99" s="13">
        <f>SUM(I84:I98)</f>
        <v>0</v>
      </c>
      <c r="P99">
        <f>SUM(P84:P98)</f>
        <v>0</v>
      </c>
    </row>
    <row r="101" spans="1:16" ht="12.75" customHeight="1">
      <c r="A101" s="13"/>
      <c r="B101" s="18"/>
      <c r="C101" s="13"/>
      <c r="D101" s="13"/>
      <c r="E101" s="13" t="s">
        <v>513</v>
      </c>
      <c r="F101" s="13"/>
      <c r="G101" s="13"/>
      <c r="H101" s="13"/>
      <c r="I101" s="13">
        <f>+I18+I51+I72+I81+I99</f>
        <v>0</v>
      </c>
      <c r="P101">
        <f>+P18+P51+P72+P81+P99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230</v>
      </c>
      <c r="D5" s="5"/>
      <c r="E5" s="5" t="s">
        <v>231</v>
      </c>
    </row>
    <row r="6" spans="1:5" ht="12.75" customHeight="1">
      <c r="A6" t="s">
        <v>463</v>
      </c>
      <c r="C6" s="5" t="s">
        <v>232</v>
      </c>
      <c r="D6" s="5"/>
      <c r="E6" s="5" t="s">
        <v>233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25.5">
      <c r="A12" s="6">
        <v>1</v>
      </c>
      <c r="B12" s="17" t="s">
        <v>522</v>
      </c>
      <c r="C12" s="6" t="s">
        <v>523</v>
      </c>
      <c r="D12" s="6" t="s">
        <v>494</v>
      </c>
      <c r="E12" s="6" t="s">
        <v>524</v>
      </c>
      <c r="F12" s="6" t="s">
        <v>525</v>
      </c>
      <c r="G12" s="8">
        <v>10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234</v>
      </c>
    </row>
    <row r="14" ht="25.5">
      <c r="E14" s="12" t="s">
        <v>527</v>
      </c>
    </row>
    <row r="15" spans="1:16" ht="25.5">
      <c r="A15" s="6">
        <v>2</v>
      </c>
      <c r="B15" s="17" t="s">
        <v>522</v>
      </c>
      <c r="C15" s="6" t="s">
        <v>528</v>
      </c>
      <c r="D15" s="6" t="s">
        <v>494</v>
      </c>
      <c r="E15" s="6" t="s">
        <v>529</v>
      </c>
      <c r="F15" s="6" t="s">
        <v>530</v>
      </c>
      <c r="G15" s="8">
        <v>94.672</v>
      </c>
      <c r="H15" s="11"/>
      <c r="I15" s="10">
        <f>ROUND((H15*G15),2)</f>
        <v>0</v>
      </c>
      <c r="O15">
        <f>rekapitulace!I8</f>
        <v>21</v>
      </c>
      <c r="P15">
        <f>ROUND(O15/100*I15,2)</f>
        <v>0</v>
      </c>
    </row>
    <row r="16" ht="76.5">
      <c r="E16" s="12" t="s">
        <v>235</v>
      </c>
    </row>
    <row r="17" ht="25.5">
      <c r="E17" s="12" t="s">
        <v>527</v>
      </c>
    </row>
    <row r="18" spans="1:16" ht="12.75" customHeight="1">
      <c r="A18" s="13"/>
      <c r="B18" s="18"/>
      <c r="C18" s="13" t="s">
        <v>491</v>
      </c>
      <c r="D18" s="13"/>
      <c r="E18" s="13" t="s">
        <v>490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16"/>
      <c r="C20" s="7" t="s">
        <v>471</v>
      </c>
      <c r="D20" s="7"/>
      <c r="E20" s="7" t="s">
        <v>532</v>
      </c>
      <c r="F20" s="7"/>
      <c r="G20" s="9"/>
      <c r="H20" s="7"/>
      <c r="I20" s="9"/>
    </row>
    <row r="21" spans="1:16" ht="25.5">
      <c r="A21" s="6">
        <v>3</v>
      </c>
      <c r="B21" s="17" t="s">
        <v>522</v>
      </c>
      <c r="C21" s="6" t="s">
        <v>536</v>
      </c>
      <c r="D21" s="6" t="s">
        <v>494</v>
      </c>
      <c r="E21" s="6" t="s">
        <v>537</v>
      </c>
      <c r="F21" s="6" t="s">
        <v>525</v>
      </c>
      <c r="G21" s="8">
        <v>9.36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63.75">
      <c r="E22" s="12" t="s">
        <v>236</v>
      </c>
    </row>
    <row r="23" ht="63.75">
      <c r="E23" s="12" t="s">
        <v>539</v>
      </c>
    </row>
    <row r="24" spans="1:16" ht="38.25">
      <c r="A24" s="6">
        <v>4</v>
      </c>
      <c r="B24" s="17" t="s">
        <v>522</v>
      </c>
      <c r="C24" s="6" t="s">
        <v>540</v>
      </c>
      <c r="D24" s="6" t="s">
        <v>499</v>
      </c>
      <c r="E24" s="6" t="s">
        <v>541</v>
      </c>
      <c r="F24" s="6" t="s">
        <v>525</v>
      </c>
      <c r="G24" s="8">
        <v>30.84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38.25">
      <c r="E25" s="12" t="s">
        <v>237</v>
      </c>
    </row>
    <row r="26" ht="63.75">
      <c r="E26" s="12" t="s">
        <v>539</v>
      </c>
    </row>
    <row r="27" spans="1:16" ht="25.5">
      <c r="A27" s="6">
        <v>5</v>
      </c>
      <c r="B27" s="17" t="s">
        <v>522</v>
      </c>
      <c r="C27" s="6" t="s">
        <v>545</v>
      </c>
      <c r="D27" s="6" t="s">
        <v>494</v>
      </c>
      <c r="E27" s="6" t="s">
        <v>546</v>
      </c>
      <c r="F27" s="6" t="s">
        <v>547</v>
      </c>
      <c r="G27" s="8">
        <v>70</v>
      </c>
      <c r="H27" s="11"/>
      <c r="I27" s="10">
        <f>ROUND((H27*G27),2)</f>
        <v>0</v>
      </c>
      <c r="O27">
        <f>rekapitulace!I8</f>
        <v>21</v>
      </c>
      <c r="P27">
        <f>ROUND(O27/100*I27,2)</f>
        <v>0</v>
      </c>
    </row>
    <row r="28" ht="12.75">
      <c r="E28" s="12" t="s">
        <v>238</v>
      </c>
    </row>
    <row r="29" ht="63.75">
      <c r="E29" s="12" t="s">
        <v>539</v>
      </c>
    </row>
    <row r="30" spans="1:16" ht="25.5">
      <c r="A30" s="6">
        <v>6</v>
      </c>
      <c r="B30" s="17" t="s">
        <v>522</v>
      </c>
      <c r="C30" s="6" t="s">
        <v>549</v>
      </c>
      <c r="D30" s="6" t="s">
        <v>494</v>
      </c>
      <c r="E30" s="6" t="s">
        <v>550</v>
      </c>
      <c r="F30" s="6" t="s">
        <v>547</v>
      </c>
      <c r="G30" s="8">
        <v>80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239</v>
      </c>
    </row>
    <row r="32" ht="63.75">
      <c r="E32" s="12" t="s">
        <v>539</v>
      </c>
    </row>
    <row r="33" spans="1:16" ht="12.75">
      <c r="A33" s="6">
        <v>7</v>
      </c>
      <c r="B33" s="17" t="s">
        <v>522</v>
      </c>
      <c r="C33" s="6" t="s">
        <v>561</v>
      </c>
      <c r="D33" s="6" t="s">
        <v>494</v>
      </c>
      <c r="E33" s="6" t="s">
        <v>562</v>
      </c>
      <c r="F33" s="6" t="s">
        <v>525</v>
      </c>
      <c r="G33" s="8">
        <v>10</v>
      </c>
      <c r="H33" s="11"/>
      <c r="I33" s="10">
        <f>ROUND((H33*G33),2)</f>
        <v>0</v>
      </c>
      <c r="O33">
        <f>rekapitulace!I8</f>
        <v>21</v>
      </c>
      <c r="P33">
        <f>ROUND(O33/100*I33,2)</f>
        <v>0</v>
      </c>
    </row>
    <row r="34" ht="25.5">
      <c r="E34" s="12" t="s">
        <v>240</v>
      </c>
    </row>
    <row r="35" ht="255">
      <c r="E35" s="12" t="s">
        <v>564</v>
      </c>
    </row>
    <row r="36" spans="1:16" ht="12.75">
      <c r="A36" s="6">
        <v>8</v>
      </c>
      <c r="B36" s="17" t="s">
        <v>522</v>
      </c>
      <c r="C36" s="6" t="s">
        <v>565</v>
      </c>
      <c r="D36" s="6" t="s">
        <v>566</v>
      </c>
      <c r="E36" s="6" t="s">
        <v>567</v>
      </c>
      <c r="F36" s="6" t="s">
        <v>525</v>
      </c>
      <c r="G36" s="8">
        <v>10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241</v>
      </c>
    </row>
    <row r="38" ht="255">
      <c r="E38" s="12" t="s">
        <v>569</v>
      </c>
    </row>
    <row r="39" spans="1:16" ht="12.75">
      <c r="A39" s="6">
        <v>9</v>
      </c>
      <c r="B39" s="17" t="s">
        <v>522</v>
      </c>
      <c r="C39" s="6" t="s">
        <v>565</v>
      </c>
      <c r="D39" s="6" t="s">
        <v>570</v>
      </c>
      <c r="E39" s="6" t="s">
        <v>567</v>
      </c>
      <c r="F39" s="6" t="s">
        <v>525</v>
      </c>
      <c r="G39" s="8">
        <v>5</v>
      </c>
      <c r="H39" s="11"/>
      <c r="I39" s="10">
        <f>ROUND((H39*G39),2)</f>
        <v>0</v>
      </c>
      <c r="O39">
        <f>rekapitulace!I8</f>
        <v>21</v>
      </c>
      <c r="P39">
        <f>ROUND(O39/100*I39,2)</f>
        <v>0</v>
      </c>
    </row>
    <row r="40" ht="12.75">
      <c r="E40" s="12" t="s">
        <v>242</v>
      </c>
    </row>
    <row r="41" ht="255">
      <c r="E41" s="12" t="s">
        <v>569</v>
      </c>
    </row>
    <row r="42" spans="1:16" ht="12.75">
      <c r="A42" s="6">
        <v>10</v>
      </c>
      <c r="B42" s="17" t="s">
        <v>522</v>
      </c>
      <c r="C42" s="6" t="s">
        <v>572</v>
      </c>
      <c r="D42" s="6" t="s">
        <v>494</v>
      </c>
      <c r="E42" s="6" t="s">
        <v>573</v>
      </c>
      <c r="F42" s="6" t="s">
        <v>511</v>
      </c>
      <c r="G42" s="8">
        <v>4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25.5">
      <c r="E43" s="12" t="s">
        <v>574</v>
      </c>
    </row>
    <row r="44" spans="1:16" ht="25.5">
      <c r="A44" s="6">
        <v>11</v>
      </c>
      <c r="B44" s="17" t="s">
        <v>522</v>
      </c>
      <c r="C44" s="6" t="s">
        <v>579</v>
      </c>
      <c r="D44" s="6" t="s">
        <v>494</v>
      </c>
      <c r="E44" s="6" t="s">
        <v>580</v>
      </c>
      <c r="F44" s="6" t="s">
        <v>525</v>
      </c>
      <c r="G44" s="8">
        <v>10</v>
      </c>
      <c r="H44" s="11"/>
      <c r="I44" s="10">
        <f>ROUND((H44*G44),2)</f>
        <v>0</v>
      </c>
      <c r="O44">
        <f>rekapitulace!I8</f>
        <v>21</v>
      </c>
      <c r="P44">
        <f>ROUND(O44/100*I44,2)</f>
        <v>0</v>
      </c>
    </row>
    <row r="45" ht="25.5">
      <c r="E45" s="12" t="s">
        <v>243</v>
      </c>
    </row>
    <row r="46" ht="191.25">
      <c r="E46" s="12" t="s">
        <v>582</v>
      </c>
    </row>
    <row r="47" spans="1:16" ht="12.75">
      <c r="A47" s="6">
        <v>12</v>
      </c>
      <c r="B47" s="17" t="s">
        <v>522</v>
      </c>
      <c r="C47" s="6" t="s">
        <v>583</v>
      </c>
      <c r="D47" s="6" t="s">
        <v>494</v>
      </c>
      <c r="E47" s="6" t="s">
        <v>584</v>
      </c>
      <c r="F47" s="6" t="s">
        <v>525</v>
      </c>
      <c r="G47" s="8">
        <v>5</v>
      </c>
      <c r="H47" s="11"/>
      <c r="I47" s="10">
        <f>ROUND((H47*G47),2)</f>
        <v>0</v>
      </c>
      <c r="O47">
        <f>rekapitulace!I8</f>
        <v>21</v>
      </c>
      <c r="P47">
        <f>ROUND(O47/100*I47,2)</f>
        <v>0</v>
      </c>
    </row>
    <row r="48" ht="12.75">
      <c r="E48" s="12" t="s">
        <v>244</v>
      </c>
    </row>
    <row r="49" ht="229.5">
      <c r="E49" s="12" t="s">
        <v>586</v>
      </c>
    </row>
    <row r="50" spans="1:16" ht="12.75">
      <c r="A50" s="6">
        <v>13</v>
      </c>
      <c r="B50" s="17" t="s">
        <v>522</v>
      </c>
      <c r="C50" s="6" t="s">
        <v>6</v>
      </c>
      <c r="D50" s="6" t="s">
        <v>494</v>
      </c>
      <c r="E50" s="6" t="s">
        <v>7</v>
      </c>
      <c r="F50" s="6" t="s">
        <v>8</v>
      </c>
      <c r="G50" s="8">
        <v>145.5</v>
      </c>
      <c r="H50" s="11"/>
      <c r="I50" s="10">
        <f>ROUND((H50*G50),2)</f>
        <v>0</v>
      </c>
      <c r="O50">
        <f>rekapitulace!I8</f>
        <v>21</v>
      </c>
      <c r="P50">
        <f>ROUND(O50/100*I50,2)</f>
        <v>0</v>
      </c>
    </row>
    <row r="51" ht="38.25">
      <c r="E51" s="12" t="s">
        <v>245</v>
      </c>
    </row>
    <row r="52" ht="25.5">
      <c r="E52" s="12" t="s">
        <v>10</v>
      </c>
    </row>
    <row r="53" spans="1:16" ht="12.75">
      <c r="A53" s="6">
        <v>14</v>
      </c>
      <c r="B53" s="17" t="s">
        <v>522</v>
      </c>
      <c r="C53" s="6" t="s">
        <v>11</v>
      </c>
      <c r="D53" s="6" t="s">
        <v>494</v>
      </c>
      <c r="E53" s="6" t="s">
        <v>12</v>
      </c>
      <c r="F53" s="6" t="s">
        <v>8</v>
      </c>
      <c r="G53" s="8">
        <v>100</v>
      </c>
      <c r="H53" s="11"/>
      <c r="I53" s="10">
        <f>ROUND((H53*G53),2)</f>
        <v>0</v>
      </c>
      <c r="O53">
        <f>rekapitulace!I8</f>
        <v>21</v>
      </c>
      <c r="P53">
        <f>ROUND(O53/100*I53,2)</f>
        <v>0</v>
      </c>
    </row>
    <row r="54" ht="38.25">
      <c r="E54" s="12" t="s">
        <v>14</v>
      </c>
    </row>
    <row r="55" spans="1:16" ht="12.75">
      <c r="A55" s="6">
        <v>15</v>
      </c>
      <c r="B55" s="17" t="s">
        <v>522</v>
      </c>
      <c r="C55" s="6" t="s">
        <v>15</v>
      </c>
      <c r="D55" s="6" t="s">
        <v>494</v>
      </c>
      <c r="E55" s="6" t="s">
        <v>16</v>
      </c>
      <c r="F55" s="6" t="s">
        <v>8</v>
      </c>
      <c r="G55" s="8">
        <v>100</v>
      </c>
      <c r="H55" s="11"/>
      <c r="I55" s="10">
        <f>ROUND((H55*G55),2)</f>
        <v>0</v>
      </c>
      <c r="O55">
        <f>rekapitulace!I8</f>
        <v>21</v>
      </c>
      <c r="P55">
        <f>ROUND(O55/100*I55,2)</f>
        <v>0</v>
      </c>
    </row>
    <row r="56" ht="25.5">
      <c r="E56" s="12" t="s">
        <v>18</v>
      </c>
    </row>
    <row r="57" spans="1:16" ht="12.75" customHeight="1">
      <c r="A57" s="13"/>
      <c r="B57" s="18"/>
      <c r="C57" s="13" t="s">
        <v>471</v>
      </c>
      <c r="D57" s="13"/>
      <c r="E57" s="13" t="s">
        <v>532</v>
      </c>
      <c r="F57" s="13"/>
      <c r="G57" s="13"/>
      <c r="H57" s="13"/>
      <c r="I57" s="13">
        <f>SUM(I21:I56)</f>
        <v>0</v>
      </c>
      <c r="P57">
        <f>SUM(P21:P56)</f>
        <v>0</v>
      </c>
    </row>
    <row r="59" spans="1:9" ht="12.75" customHeight="1">
      <c r="A59" s="7"/>
      <c r="B59" s="16"/>
      <c r="C59" s="7" t="s">
        <v>485</v>
      </c>
      <c r="D59" s="7"/>
      <c r="E59" s="7" t="s">
        <v>33</v>
      </c>
      <c r="F59" s="7"/>
      <c r="G59" s="9"/>
      <c r="H59" s="7"/>
      <c r="I59" s="9"/>
    </row>
    <row r="60" spans="1:16" ht="25.5">
      <c r="A60" s="6">
        <v>16</v>
      </c>
      <c r="B60" s="17" t="s">
        <v>522</v>
      </c>
      <c r="C60" s="6" t="s">
        <v>34</v>
      </c>
      <c r="D60" s="6" t="s">
        <v>494</v>
      </c>
      <c r="E60" s="6" t="s">
        <v>35</v>
      </c>
      <c r="F60" s="6" t="s">
        <v>525</v>
      </c>
      <c r="G60" s="8">
        <v>1.14</v>
      </c>
      <c r="H60" s="11"/>
      <c r="I60" s="10">
        <f>ROUND((H60*G60),2)</f>
        <v>0</v>
      </c>
      <c r="O60">
        <f>rekapitulace!I8</f>
        <v>21</v>
      </c>
      <c r="P60">
        <f>ROUND(O60/100*I60,2)</f>
        <v>0</v>
      </c>
    </row>
    <row r="61" ht="12.75">
      <c r="E61" s="12" t="s">
        <v>246</v>
      </c>
    </row>
    <row r="62" ht="127.5">
      <c r="E62" s="12" t="s">
        <v>37</v>
      </c>
    </row>
    <row r="63" spans="1:16" ht="12.75">
      <c r="A63" s="6">
        <v>17</v>
      </c>
      <c r="B63" s="17" t="s">
        <v>522</v>
      </c>
      <c r="C63" s="6" t="s">
        <v>38</v>
      </c>
      <c r="D63" s="6" t="s">
        <v>494</v>
      </c>
      <c r="E63" s="6" t="s">
        <v>39</v>
      </c>
      <c r="F63" s="6" t="s">
        <v>525</v>
      </c>
      <c r="G63" s="8">
        <v>1.9</v>
      </c>
      <c r="H63" s="11"/>
      <c r="I63" s="10">
        <f>ROUND((H63*G63),2)</f>
        <v>0</v>
      </c>
      <c r="O63">
        <f>rekapitulace!I8</f>
        <v>21</v>
      </c>
      <c r="P63">
        <f>ROUND(O63/100*I63,2)</f>
        <v>0</v>
      </c>
    </row>
    <row r="64" ht="12.75">
      <c r="E64" s="12" t="s">
        <v>247</v>
      </c>
    </row>
    <row r="65" ht="51">
      <c r="E65" s="12" t="s">
        <v>41</v>
      </c>
    </row>
    <row r="66" spans="1:16" ht="25.5">
      <c r="A66" s="6">
        <v>18</v>
      </c>
      <c r="B66" s="17" t="s">
        <v>522</v>
      </c>
      <c r="C66" s="6" t="s">
        <v>42</v>
      </c>
      <c r="D66" s="6" t="s">
        <v>494</v>
      </c>
      <c r="E66" s="6" t="s">
        <v>43</v>
      </c>
      <c r="F66" s="6" t="s">
        <v>8</v>
      </c>
      <c r="G66" s="8">
        <v>183</v>
      </c>
      <c r="H66" s="11"/>
      <c r="I66" s="10">
        <f>ROUND((H66*G66),2)</f>
        <v>0</v>
      </c>
      <c r="O66">
        <f>rekapitulace!I8</f>
        <v>21</v>
      </c>
      <c r="P66">
        <f>ROUND(O66/100*I66,2)</f>
        <v>0</v>
      </c>
    </row>
    <row r="67" ht="51">
      <c r="E67" s="12" t="s">
        <v>248</v>
      </c>
    </row>
    <row r="68" ht="51">
      <c r="E68" s="12" t="s">
        <v>45</v>
      </c>
    </row>
    <row r="69" spans="1:16" ht="25.5">
      <c r="A69" s="6">
        <v>19</v>
      </c>
      <c r="B69" s="17" t="s">
        <v>522</v>
      </c>
      <c r="C69" s="6" t="s">
        <v>46</v>
      </c>
      <c r="D69" s="6" t="s">
        <v>494</v>
      </c>
      <c r="E69" s="6" t="s">
        <v>47</v>
      </c>
      <c r="F69" s="6" t="s">
        <v>525</v>
      </c>
      <c r="G69" s="8">
        <v>4.78</v>
      </c>
      <c r="H69" s="11"/>
      <c r="I69" s="10">
        <f>ROUND((H69*G69),2)</f>
        <v>0</v>
      </c>
      <c r="O69">
        <f>rekapitulace!I8</f>
        <v>21</v>
      </c>
      <c r="P69">
        <f>ROUND(O69/100*I69,2)</f>
        <v>0</v>
      </c>
    </row>
    <row r="70" ht="51">
      <c r="E70" s="12" t="s">
        <v>249</v>
      </c>
    </row>
    <row r="71" ht="140.25">
      <c r="E71" s="12" t="s">
        <v>49</v>
      </c>
    </row>
    <row r="72" spans="1:16" ht="25.5">
      <c r="A72" s="6">
        <v>20</v>
      </c>
      <c r="B72" s="17" t="s">
        <v>522</v>
      </c>
      <c r="C72" s="6" t="s">
        <v>50</v>
      </c>
      <c r="D72" s="6" t="s">
        <v>494</v>
      </c>
      <c r="E72" s="6" t="s">
        <v>51</v>
      </c>
      <c r="F72" s="6" t="s">
        <v>525</v>
      </c>
      <c r="G72" s="8">
        <v>3.81</v>
      </c>
      <c r="H72" s="11"/>
      <c r="I72" s="10">
        <f>ROUND((H72*G72),2)</f>
        <v>0</v>
      </c>
      <c r="O72">
        <f>rekapitulace!I8</f>
        <v>21</v>
      </c>
      <c r="P72">
        <f>ROUND(O72/100*I72,2)</f>
        <v>0</v>
      </c>
    </row>
    <row r="73" ht="51">
      <c r="E73" s="12" t="s">
        <v>250</v>
      </c>
    </row>
    <row r="74" ht="140.25">
      <c r="E74" s="12" t="s">
        <v>49</v>
      </c>
    </row>
    <row r="75" spans="1:16" ht="12.75">
      <c r="A75" s="6">
        <v>21</v>
      </c>
      <c r="B75" s="17" t="s">
        <v>522</v>
      </c>
      <c r="C75" s="6" t="s">
        <v>57</v>
      </c>
      <c r="D75" s="6" t="s">
        <v>494</v>
      </c>
      <c r="E75" s="6" t="s">
        <v>58</v>
      </c>
      <c r="F75" s="6" t="s">
        <v>8</v>
      </c>
      <c r="G75" s="8">
        <v>112.5</v>
      </c>
      <c r="H75" s="11"/>
      <c r="I75" s="10">
        <f>ROUND((H75*G75),2)</f>
        <v>0</v>
      </c>
      <c r="O75">
        <f>rekapitulace!I8</f>
        <v>21</v>
      </c>
      <c r="P75">
        <f>ROUND(O75/100*I75,2)</f>
        <v>0</v>
      </c>
    </row>
    <row r="76" ht="12.75">
      <c r="E76" s="12" t="s">
        <v>251</v>
      </c>
    </row>
    <row r="77" ht="140.25">
      <c r="E77" s="12" t="s">
        <v>56</v>
      </c>
    </row>
    <row r="78" spans="1:16" ht="12.75">
      <c r="A78" s="6">
        <v>22</v>
      </c>
      <c r="B78" s="17" t="s">
        <v>522</v>
      </c>
      <c r="C78" s="6" t="s">
        <v>66</v>
      </c>
      <c r="D78" s="6" t="s">
        <v>494</v>
      </c>
      <c r="E78" s="6" t="s">
        <v>67</v>
      </c>
      <c r="F78" s="6" t="s">
        <v>8</v>
      </c>
      <c r="G78" s="8">
        <v>23.5</v>
      </c>
      <c r="H78" s="11"/>
      <c r="I78" s="10">
        <f>ROUND((H78*G78),2)</f>
        <v>0</v>
      </c>
      <c r="O78">
        <f>rekapitulace!I8</f>
        <v>21</v>
      </c>
      <c r="P78">
        <f>ROUND(O78/100*I78,2)</f>
        <v>0</v>
      </c>
    </row>
    <row r="79" ht="12.75">
      <c r="E79" s="12" t="s">
        <v>252</v>
      </c>
    </row>
    <row r="80" ht="140.25">
      <c r="E80" s="12" t="s">
        <v>56</v>
      </c>
    </row>
    <row r="81" spans="1:16" ht="25.5">
      <c r="A81" s="6">
        <v>23</v>
      </c>
      <c r="B81" s="17" t="s">
        <v>522</v>
      </c>
      <c r="C81" s="6" t="s">
        <v>72</v>
      </c>
      <c r="D81" s="6" t="s">
        <v>494</v>
      </c>
      <c r="E81" s="6" t="s">
        <v>73</v>
      </c>
      <c r="F81" s="6" t="s">
        <v>547</v>
      </c>
      <c r="G81" s="8">
        <v>98</v>
      </c>
      <c r="H81" s="11"/>
      <c r="I81" s="10">
        <f>ROUND((H81*G81),2)</f>
        <v>0</v>
      </c>
      <c r="O81">
        <f>rekapitulace!I8</f>
        <v>21</v>
      </c>
      <c r="P81">
        <f>ROUND(O81/100*I81,2)</f>
        <v>0</v>
      </c>
    </row>
    <row r="82" ht="12.75">
      <c r="E82" s="12" t="s">
        <v>253</v>
      </c>
    </row>
    <row r="83" ht="38.25">
      <c r="E83" s="12" t="s">
        <v>75</v>
      </c>
    </row>
    <row r="84" spans="1:16" ht="12.75" customHeight="1">
      <c r="A84" s="13"/>
      <c r="B84" s="18"/>
      <c r="C84" s="13" t="s">
        <v>485</v>
      </c>
      <c r="D84" s="13"/>
      <c r="E84" s="13" t="s">
        <v>33</v>
      </c>
      <c r="F84" s="13"/>
      <c r="G84" s="13"/>
      <c r="H84" s="13"/>
      <c r="I84" s="13">
        <f>SUM(I60:I83)</f>
        <v>0</v>
      </c>
      <c r="P84">
        <f>SUM(P60:P83)</f>
        <v>0</v>
      </c>
    </row>
    <row r="86" spans="1:9" ht="12.75" customHeight="1">
      <c r="A86" s="7"/>
      <c r="B86" s="16"/>
      <c r="C86" s="7" t="s">
        <v>488</v>
      </c>
      <c r="D86" s="7"/>
      <c r="E86" s="7" t="s">
        <v>81</v>
      </c>
      <c r="F86" s="7"/>
      <c r="G86" s="9"/>
      <c r="H86" s="7"/>
      <c r="I86" s="9"/>
    </row>
    <row r="87" spans="1:16" ht="38.25">
      <c r="A87" s="6">
        <v>24</v>
      </c>
      <c r="B87" s="17" t="s">
        <v>522</v>
      </c>
      <c r="C87" s="6" t="s">
        <v>86</v>
      </c>
      <c r="D87" s="6" t="s">
        <v>566</v>
      </c>
      <c r="E87" s="6" t="s">
        <v>87</v>
      </c>
      <c r="F87" s="6" t="s">
        <v>511</v>
      </c>
      <c r="G87" s="8">
        <v>4</v>
      </c>
      <c r="H87" s="11"/>
      <c r="I87" s="10">
        <f>ROUND((H87*G87),2)</f>
        <v>0</v>
      </c>
      <c r="O87">
        <f>rekapitulace!I8</f>
        <v>21</v>
      </c>
      <c r="P87">
        <f>ROUND(O87/100*I87,2)</f>
        <v>0</v>
      </c>
    </row>
    <row r="88" ht="76.5">
      <c r="E88" s="12" t="s">
        <v>88</v>
      </c>
    </row>
    <row r="89" spans="1:16" ht="12.75" customHeight="1">
      <c r="A89" s="13"/>
      <c r="B89" s="18"/>
      <c r="C89" s="13" t="s">
        <v>488</v>
      </c>
      <c r="D89" s="13"/>
      <c r="E89" s="13" t="s">
        <v>81</v>
      </c>
      <c r="F89" s="13"/>
      <c r="G89" s="13"/>
      <c r="H89" s="13"/>
      <c r="I89" s="13">
        <f>SUM(I87:I88)</f>
        <v>0</v>
      </c>
      <c r="P89">
        <f>SUM(P87:P88)</f>
        <v>0</v>
      </c>
    </row>
    <row r="91" spans="1:9" ht="12.75" customHeight="1">
      <c r="A91" s="7"/>
      <c r="B91" s="16"/>
      <c r="C91" s="7" t="s">
        <v>489</v>
      </c>
      <c r="D91" s="7"/>
      <c r="E91" s="7" t="s">
        <v>98</v>
      </c>
      <c r="F91" s="7"/>
      <c r="G91" s="9"/>
      <c r="H91" s="7"/>
      <c r="I91" s="9"/>
    </row>
    <row r="92" spans="1:16" ht="25.5">
      <c r="A92" s="6">
        <v>25</v>
      </c>
      <c r="B92" s="17" t="s">
        <v>522</v>
      </c>
      <c r="C92" s="6" t="s">
        <v>99</v>
      </c>
      <c r="D92" s="6" t="s">
        <v>502</v>
      </c>
      <c r="E92" s="6" t="s">
        <v>100</v>
      </c>
      <c r="F92" s="6" t="s">
        <v>547</v>
      </c>
      <c r="G92" s="8">
        <v>160</v>
      </c>
      <c r="H92" s="11"/>
      <c r="I92" s="10">
        <f>ROUND((H92*G92),2)</f>
        <v>0</v>
      </c>
      <c r="O92">
        <f>rekapitulace!I8</f>
        <v>21</v>
      </c>
      <c r="P92">
        <f>ROUND(O92/100*I92,2)</f>
        <v>0</v>
      </c>
    </row>
    <row r="93" ht="12.75">
      <c r="E93" s="12" t="s">
        <v>254</v>
      </c>
    </row>
    <row r="94" ht="51">
      <c r="E94" s="12" t="s">
        <v>102</v>
      </c>
    </row>
    <row r="95" spans="1:16" ht="25.5">
      <c r="A95" s="6">
        <v>26</v>
      </c>
      <c r="B95" s="17" t="s">
        <v>522</v>
      </c>
      <c r="C95" s="6" t="s">
        <v>117</v>
      </c>
      <c r="D95" s="6" t="s">
        <v>499</v>
      </c>
      <c r="E95" s="6" t="s">
        <v>118</v>
      </c>
      <c r="F95" s="6" t="s">
        <v>511</v>
      </c>
      <c r="G95" s="8">
        <v>2</v>
      </c>
      <c r="H95" s="11"/>
      <c r="I95" s="10">
        <f>ROUND((H95*G95),2)</f>
        <v>0</v>
      </c>
      <c r="O95">
        <f>rekapitulace!I8</f>
        <v>21</v>
      </c>
      <c r="P95">
        <f>ROUND(O95/100*I95,2)</f>
        <v>0</v>
      </c>
    </row>
    <row r="96" ht="12.75">
      <c r="E96" s="12" t="s">
        <v>255</v>
      </c>
    </row>
    <row r="97" ht="51">
      <c r="E97" s="12" t="s">
        <v>120</v>
      </c>
    </row>
    <row r="98" spans="1:16" ht="38.25">
      <c r="A98" s="6">
        <v>27</v>
      </c>
      <c r="B98" s="17" t="s">
        <v>522</v>
      </c>
      <c r="C98" s="6" t="s">
        <v>117</v>
      </c>
      <c r="D98" s="6" t="s">
        <v>502</v>
      </c>
      <c r="E98" s="6" t="s">
        <v>256</v>
      </c>
      <c r="F98" s="6" t="s">
        <v>511</v>
      </c>
      <c r="G98" s="8">
        <v>2</v>
      </c>
      <c r="H98" s="11"/>
      <c r="I98" s="10">
        <f>ROUND((H98*G98),2)</f>
        <v>0</v>
      </c>
      <c r="O98">
        <f>rekapitulace!I8</f>
        <v>21</v>
      </c>
      <c r="P98">
        <f>ROUND(O98/100*I98,2)</f>
        <v>0</v>
      </c>
    </row>
    <row r="99" ht="12.75">
      <c r="E99" s="12" t="s">
        <v>257</v>
      </c>
    </row>
    <row r="100" ht="51">
      <c r="E100" s="12" t="s">
        <v>120</v>
      </c>
    </row>
    <row r="101" spans="1:16" ht="25.5">
      <c r="A101" s="6">
        <v>28</v>
      </c>
      <c r="B101" s="17" t="s">
        <v>522</v>
      </c>
      <c r="C101" s="6" t="s">
        <v>121</v>
      </c>
      <c r="D101" s="6" t="s">
        <v>494</v>
      </c>
      <c r="E101" s="6" t="s">
        <v>122</v>
      </c>
      <c r="F101" s="6" t="s">
        <v>511</v>
      </c>
      <c r="G101" s="8">
        <v>4</v>
      </c>
      <c r="H101" s="11"/>
      <c r="I101" s="10">
        <f>ROUND((H101*G101),2)</f>
        <v>0</v>
      </c>
      <c r="O101">
        <f>rekapitulace!I8</f>
        <v>21</v>
      </c>
      <c r="P101">
        <f>ROUND(O101/100*I101,2)</f>
        <v>0</v>
      </c>
    </row>
    <row r="102" ht="12.75">
      <c r="E102" s="12" t="s">
        <v>258</v>
      </c>
    </row>
    <row r="103" ht="51">
      <c r="E103" s="12" t="s">
        <v>124</v>
      </c>
    </row>
    <row r="104" spans="1:16" ht="12.75">
      <c r="A104" s="6">
        <v>29</v>
      </c>
      <c r="B104" s="17" t="s">
        <v>522</v>
      </c>
      <c r="C104" s="6" t="s">
        <v>125</v>
      </c>
      <c r="D104" s="6" t="s">
        <v>494</v>
      </c>
      <c r="E104" s="6" t="s">
        <v>126</v>
      </c>
      <c r="F104" s="6" t="s">
        <v>8</v>
      </c>
      <c r="G104" s="8">
        <v>35.993</v>
      </c>
      <c r="H104" s="11"/>
      <c r="I104" s="10">
        <f>ROUND((H104*G104),2)</f>
        <v>0</v>
      </c>
      <c r="O104">
        <f>rekapitulace!I8</f>
        <v>21</v>
      </c>
      <c r="P104">
        <f>ROUND(O104/100*I104,2)</f>
        <v>0</v>
      </c>
    </row>
    <row r="105" ht="89.25">
      <c r="E105" s="12" t="s">
        <v>259</v>
      </c>
    </row>
    <row r="106" ht="38.25">
      <c r="E106" s="12" t="s">
        <v>128</v>
      </c>
    </row>
    <row r="107" spans="1:16" ht="12.75">
      <c r="A107" s="6">
        <v>30</v>
      </c>
      <c r="B107" s="17" t="s">
        <v>522</v>
      </c>
      <c r="C107" s="6" t="s">
        <v>260</v>
      </c>
      <c r="D107" s="6" t="s">
        <v>494</v>
      </c>
      <c r="E107" s="6" t="s">
        <v>261</v>
      </c>
      <c r="F107" s="6" t="s">
        <v>8</v>
      </c>
      <c r="G107" s="8">
        <v>19.75</v>
      </c>
      <c r="H107" s="11"/>
      <c r="I107" s="10">
        <f>ROUND((H107*G107),2)</f>
        <v>0</v>
      </c>
      <c r="O107">
        <f>rekapitulace!I8</f>
        <v>21</v>
      </c>
      <c r="P107">
        <f>ROUND(O107/100*I107,2)</f>
        <v>0</v>
      </c>
    </row>
    <row r="108" ht="38.25">
      <c r="E108" s="12" t="s">
        <v>262</v>
      </c>
    </row>
    <row r="109" ht="25.5">
      <c r="E109" s="12" t="s">
        <v>263</v>
      </c>
    </row>
    <row r="110" spans="1:16" ht="25.5">
      <c r="A110" s="6">
        <v>31</v>
      </c>
      <c r="B110" s="17" t="s">
        <v>522</v>
      </c>
      <c r="C110" s="6" t="s">
        <v>142</v>
      </c>
      <c r="D110" s="6" t="s">
        <v>494</v>
      </c>
      <c r="E110" s="6" t="s">
        <v>143</v>
      </c>
      <c r="F110" s="6" t="s">
        <v>547</v>
      </c>
      <c r="G110" s="8">
        <v>80</v>
      </c>
      <c r="H110" s="11"/>
      <c r="I110" s="10">
        <f>ROUND((H110*G110),2)</f>
        <v>0</v>
      </c>
      <c r="O110">
        <f>rekapitulace!I8</f>
        <v>21</v>
      </c>
      <c r="P110">
        <f>ROUND(O110/100*I110,2)</f>
        <v>0</v>
      </c>
    </row>
    <row r="111" ht="12.75">
      <c r="E111" s="12" t="s">
        <v>264</v>
      </c>
    </row>
    <row r="112" ht="51">
      <c r="E112" s="12" t="s">
        <v>145</v>
      </c>
    </row>
    <row r="113" spans="1:16" ht="25.5">
      <c r="A113" s="6">
        <v>32</v>
      </c>
      <c r="B113" s="17" t="s">
        <v>522</v>
      </c>
      <c r="C113" s="6" t="s">
        <v>146</v>
      </c>
      <c r="D113" s="6" t="s">
        <v>494</v>
      </c>
      <c r="E113" s="6" t="s">
        <v>147</v>
      </c>
      <c r="F113" s="6" t="s">
        <v>547</v>
      </c>
      <c r="G113" s="8">
        <v>105</v>
      </c>
      <c r="H113" s="11"/>
      <c r="I113" s="10">
        <f>ROUND((H113*G113),2)</f>
        <v>0</v>
      </c>
      <c r="O113">
        <f>rekapitulace!I8</f>
        <v>21</v>
      </c>
      <c r="P113">
        <f>ROUND(O113/100*I113,2)</f>
        <v>0</v>
      </c>
    </row>
    <row r="114" ht="12.75">
      <c r="E114" s="12" t="s">
        <v>265</v>
      </c>
    </row>
    <row r="115" ht="51">
      <c r="E115" s="12" t="s">
        <v>152</v>
      </c>
    </row>
    <row r="116" spans="1:16" ht="12.75">
      <c r="A116" s="6">
        <v>33</v>
      </c>
      <c r="B116" s="17" t="s">
        <v>522</v>
      </c>
      <c r="C116" s="6" t="s">
        <v>169</v>
      </c>
      <c r="D116" s="6" t="s">
        <v>494</v>
      </c>
      <c r="E116" s="6" t="s">
        <v>170</v>
      </c>
      <c r="F116" s="6" t="s">
        <v>547</v>
      </c>
      <c r="G116" s="8">
        <v>105</v>
      </c>
      <c r="H116" s="11"/>
      <c r="I116" s="10">
        <f>ROUND((H116*G116),2)</f>
        <v>0</v>
      </c>
      <c r="O116">
        <f>rekapitulace!I8</f>
        <v>21</v>
      </c>
      <c r="P116">
        <f>ROUND(O116/100*I116,2)</f>
        <v>0</v>
      </c>
    </row>
    <row r="117" ht="12.75">
      <c r="E117" s="12" t="s">
        <v>265</v>
      </c>
    </row>
    <row r="118" ht="12.75">
      <c r="E118" s="12" t="s">
        <v>172</v>
      </c>
    </row>
    <row r="119" spans="1:16" ht="38.25">
      <c r="A119" s="6">
        <v>34</v>
      </c>
      <c r="B119" s="17" t="s">
        <v>522</v>
      </c>
      <c r="C119" s="6" t="s">
        <v>181</v>
      </c>
      <c r="D119" s="6" t="s">
        <v>494</v>
      </c>
      <c r="E119" s="6" t="s">
        <v>182</v>
      </c>
      <c r="F119" s="6" t="s">
        <v>511</v>
      </c>
      <c r="G119" s="8">
        <v>4</v>
      </c>
      <c r="H119" s="11"/>
      <c r="I119" s="10">
        <f>ROUND((H119*G119),2)</f>
        <v>0</v>
      </c>
      <c r="O119">
        <f>rekapitulace!I8</f>
        <v>21</v>
      </c>
      <c r="P119">
        <f>ROUND(O119/100*I119,2)</f>
        <v>0</v>
      </c>
    </row>
    <row r="120" ht="12.75">
      <c r="E120" s="12" t="s">
        <v>258</v>
      </c>
    </row>
    <row r="121" ht="76.5">
      <c r="E121" s="12" t="s">
        <v>184</v>
      </c>
    </row>
    <row r="122" spans="1:16" ht="12.75" customHeight="1">
      <c r="A122" s="13"/>
      <c r="B122" s="18"/>
      <c r="C122" s="13" t="s">
        <v>489</v>
      </c>
      <c r="D122" s="13"/>
      <c r="E122" s="13" t="s">
        <v>98</v>
      </c>
      <c r="F122" s="13"/>
      <c r="G122" s="13"/>
      <c r="H122" s="13"/>
      <c r="I122" s="13">
        <f>SUM(I92:I121)</f>
        <v>0</v>
      </c>
      <c r="P122">
        <f>SUM(P92:P121)</f>
        <v>0</v>
      </c>
    </row>
    <row r="124" spans="1:16" ht="12.75" customHeight="1">
      <c r="A124" s="13"/>
      <c r="B124" s="18"/>
      <c r="C124" s="13"/>
      <c r="D124" s="13"/>
      <c r="E124" s="13" t="s">
        <v>513</v>
      </c>
      <c r="F124" s="13"/>
      <c r="G124" s="13"/>
      <c r="H124" s="13"/>
      <c r="I124" s="13">
        <f>+I18+I57+I84+I89+I122</f>
        <v>0</v>
      </c>
      <c r="P124">
        <f>+P18+P57+P84+P89+P122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266</v>
      </c>
      <c r="D5" s="5"/>
      <c r="E5" s="5" t="s">
        <v>267</v>
      </c>
    </row>
    <row r="6" spans="1:5" ht="12.75" customHeight="1">
      <c r="A6" t="s">
        <v>463</v>
      </c>
      <c r="C6" s="5" t="s">
        <v>268</v>
      </c>
      <c r="D6" s="5"/>
      <c r="E6" s="5" t="s">
        <v>269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25.5">
      <c r="A12" s="6">
        <v>1</v>
      </c>
      <c r="B12" s="17" t="s">
        <v>522</v>
      </c>
      <c r="C12" s="6" t="s">
        <v>523</v>
      </c>
      <c r="D12" s="6" t="s">
        <v>494</v>
      </c>
      <c r="E12" s="6" t="s">
        <v>524</v>
      </c>
      <c r="F12" s="6" t="s">
        <v>525</v>
      </c>
      <c r="G12" s="8">
        <v>25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270</v>
      </c>
    </row>
    <row r="14" ht="25.5">
      <c r="E14" s="12" t="s">
        <v>527</v>
      </c>
    </row>
    <row r="15" spans="1:16" ht="25.5">
      <c r="A15" s="6">
        <v>2</v>
      </c>
      <c r="B15" s="17" t="s">
        <v>522</v>
      </c>
      <c r="C15" s="6" t="s">
        <v>528</v>
      </c>
      <c r="D15" s="6" t="s">
        <v>494</v>
      </c>
      <c r="E15" s="6" t="s">
        <v>529</v>
      </c>
      <c r="F15" s="6" t="s">
        <v>530</v>
      </c>
      <c r="G15" s="8">
        <v>473.136</v>
      </c>
      <c r="H15" s="11"/>
      <c r="I15" s="10">
        <f>ROUND((H15*G15),2)</f>
        <v>0</v>
      </c>
      <c r="O15">
        <f>rekapitulace!I8</f>
        <v>21</v>
      </c>
      <c r="P15">
        <f>ROUND(O15/100*I15,2)</f>
        <v>0</v>
      </c>
    </row>
    <row r="16" ht="51">
      <c r="E16" s="12" t="s">
        <v>271</v>
      </c>
    </row>
    <row r="17" ht="25.5">
      <c r="E17" s="12" t="s">
        <v>527</v>
      </c>
    </row>
    <row r="18" spans="1:16" ht="12.75" customHeight="1">
      <c r="A18" s="13"/>
      <c r="B18" s="18"/>
      <c r="C18" s="13" t="s">
        <v>491</v>
      </c>
      <c r="D18" s="13"/>
      <c r="E18" s="13" t="s">
        <v>490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16"/>
      <c r="C20" s="7" t="s">
        <v>471</v>
      </c>
      <c r="D20" s="7"/>
      <c r="E20" s="7" t="s">
        <v>532</v>
      </c>
      <c r="F20" s="7"/>
      <c r="G20" s="9"/>
      <c r="H20" s="7"/>
      <c r="I20" s="9"/>
    </row>
    <row r="21" spans="1:16" ht="25.5">
      <c r="A21" s="6">
        <v>3</v>
      </c>
      <c r="B21" s="17" t="s">
        <v>522</v>
      </c>
      <c r="C21" s="6" t="s">
        <v>536</v>
      </c>
      <c r="D21" s="6" t="s">
        <v>494</v>
      </c>
      <c r="E21" s="6" t="s">
        <v>537</v>
      </c>
      <c r="F21" s="6" t="s">
        <v>525</v>
      </c>
      <c r="G21" s="8">
        <v>200.48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127.5">
      <c r="E22" s="12" t="s">
        <v>272</v>
      </c>
    </row>
    <row r="23" ht="63.75">
      <c r="E23" s="12" t="s">
        <v>539</v>
      </c>
    </row>
    <row r="24" spans="1:16" ht="25.5">
      <c r="A24" s="6">
        <v>4</v>
      </c>
      <c r="B24" s="17" t="s">
        <v>522</v>
      </c>
      <c r="C24" s="6" t="s">
        <v>545</v>
      </c>
      <c r="D24" s="6" t="s">
        <v>494</v>
      </c>
      <c r="E24" s="6" t="s">
        <v>546</v>
      </c>
      <c r="F24" s="6" t="s">
        <v>547</v>
      </c>
      <c r="G24" s="8">
        <v>127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273</v>
      </c>
    </row>
    <row r="26" ht="63.75">
      <c r="E26" s="12" t="s">
        <v>539</v>
      </c>
    </row>
    <row r="27" spans="1:16" ht="25.5">
      <c r="A27" s="6">
        <v>5</v>
      </c>
      <c r="B27" s="17" t="s">
        <v>522</v>
      </c>
      <c r="C27" s="6" t="s">
        <v>549</v>
      </c>
      <c r="D27" s="6" t="s">
        <v>494</v>
      </c>
      <c r="E27" s="6" t="s">
        <v>550</v>
      </c>
      <c r="F27" s="6" t="s">
        <v>547</v>
      </c>
      <c r="G27" s="8">
        <v>270</v>
      </c>
      <c r="H27" s="11"/>
      <c r="I27" s="10">
        <f>ROUND((H27*G27),2)</f>
        <v>0</v>
      </c>
      <c r="O27">
        <f>rekapitulace!I8</f>
        <v>21</v>
      </c>
      <c r="P27">
        <f>ROUND(O27/100*I27,2)</f>
        <v>0</v>
      </c>
    </row>
    <row r="28" ht="12.75">
      <c r="E28" s="12" t="s">
        <v>274</v>
      </c>
    </row>
    <row r="29" ht="63.75">
      <c r="E29" s="12" t="s">
        <v>539</v>
      </c>
    </row>
    <row r="30" spans="1:16" ht="25.5">
      <c r="A30" s="6">
        <v>6</v>
      </c>
      <c r="B30" s="17" t="s">
        <v>522</v>
      </c>
      <c r="C30" s="6" t="s">
        <v>558</v>
      </c>
      <c r="D30" s="6" t="s">
        <v>494</v>
      </c>
      <c r="E30" s="6" t="s">
        <v>559</v>
      </c>
      <c r="F30" s="6" t="s">
        <v>525</v>
      </c>
      <c r="G30" s="8">
        <v>21.32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25.5">
      <c r="E31" s="12" t="s">
        <v>275</v>
      </c>
    </row>
    <row r="32" ht="63.75">
      <c r="E32" s="12" t="s">
        <v>539</v>
      </c>
    </row>
    <row r="33" spans="1:16" ht="12.75">
      <c r="A33" s="6">
        <v>7</v>
      </c>
      <c r="B33" s="17" t="s">
        <v>522</v>
      </c>
      <c r="C33" s="6" t="s">
        <v>561</v>
      </c>
      <c r="D33" s="6" t="s">
        <v>494</v>
      </c>
      <c r="E33" s="6" t="s">
        <v>562</v>
      </c>
      <c r="F33" s="6" t="s">
        <v>525</v>
      </c>
      <c r="G33" s="8">
        <v>25</v>
      </c>
      <c r="H33" s="11"/>
      <c r="I33" s="10">
        <f>ROUND((H33*G33),2)</f>
        <v>0</v>
      </c>
      <c r="O33">
        <f>rekapitulace!I8</f>
        <v>21</v>
      </c>
      <c r="P33">
        <f>ROUND(O33/100*I33,2)</f>
        <v>0</v>
      </c>
    </row>
    <row r="34" ht="25.5">
      <c r="E34" s="12" t="s">
        <v>276</v>
      </c>
    </row>
    <row r="35" ht="255">
      <c r="E35" s="12" t="s">
        <v>564</v>
      </c>
    </row>
    <row r="36" spans="1:16" ht="12.75">
      <c r="A36" s="6">
        <v>8</v>
      </c>
      <c r="B36" s="17" t="s">
        <v>522</v>
      </c>
      <c r="C36" s="6" t="s">
        <v>565</v>
      </c>
      <c r="D36" s="6" t="s">
        <v>566</v>
      </c>
      <c r="E36" s="6" t="s">
        <v>567</v>
      </c>
      <c r="F36" s="6" t="s">
        <v>525</v>
      </c>
      <c r="G36" s="8">
        <v>30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12.75">
      <c r="E37" s="12" t="s">
        <v>277</v>
      </c>
    </row>
    <row r="38" ht="255">
      <c r="E38" s="12" t="s">
        <v>569</v>
      </c>
    </row>
    <row r="39" spans="1:16" ht="12.75">
      <c r="A39" s="6">
        <v>9</v>
      </c>
      <c r="B39" s="17" t="s">
        <v>522</v>
      </c>
      <c r="C39" s="6" t="s">
        <v>565</v>
      </c>
      <c r="D39" s="6" t="s">
        <v>570</v>
      </c>
      <c r="E39" s="6" t="s">
        <v>567</v>
      </c>
      <c r="F39" s="6" t="s">
        <v>525</v>
      </c>
      <c r="G39" s="8">
        <v>15</v>
      </c>
      <c r="H39" s="11"/>
      <c r="I39" s="10">
        <f>ROUND((H39*G39),2)</f>
        <v>0</v>
      </c>
      <c r="O39">
        <f>rekapitulace!I8</f>
        <v>21</v>
      </c>
      <c r="P39">
        <f>ROUND(O39/100*I39,2)</f>
        <v>0</v>
      </c>
    </row>
    <row r="40" ht="12.75">
      <c r="E40" s="12" t="s">
        <v>278</v>
      </c>
    </row>
    <row r="41" ht="255">
      <c r="E41" s="12" t="s">
        <v>569</v>
      </c>
    </row>
    <row r="42" spans="1:16" ht="25.5">
      <c r="A42" s="6">
        <v>10</v>
      </c>
      <c r="B42" s="17" t="s">
        <v>522</v>
      </c>
      <c r="C42" s="6" t="s">
        <v>579</v>
      </c>
      <c r="D42" s="6" t="s">
        <v>494</v>
      </c>
      <c r="E42" s="6" t="s">
        <v>580</v>
      </c>
      <c r="F42" s="6" t="s">
        <v>525</v>
      </c>
      <c r="G42" s="8">
        <v>25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25.5">
      <c r="E43" s="12" t="s">
        <v>279</v>
      </c>
    </row>
    <row r="44" ht="191.25">
      <c r="E44" s="12" t="s">
        <v>582</v>
      </c>
    </row>
    <row r="45" spans="1:16" ht="12.75">
      <c r="A45" s="6">
        <v>11</v>
      </c>
      <c r="B45" s="17" t="s">
        <v>522</v>
      </c>
      <c r="C45" s="6" t="s">
        <v>583</v>
      </c>
      <c r="D45" s="6" t="s">
        <v>494</v>
      </c>
      <c r="E45" s="6" t="s">
        <v>584</v>
      </c>
      <c r="F45" s="6" t="s">
        <v>525</v>
      </c>
      <c r="G45" s="8">
        <v>15</v>
      </c>
      <c r="H45" s="11"/>
      <c r="I45" s="10">
        <f>ROUND((H45*G45),2)</f>
        <v>0</v>
      </c>
      <c r="O45">
        <f>rekapitulace!I8</f>
        <v>21</v>
      </c>
      <c r="P45">
        <f>ROUND(O45/100*I45,2)</f>
        <v>0</v>
      </c>
    </row>
    <row r="46" ht="12.75">
      <c r="E46" s="12" t="s">
        <v>280</v>
      </c>
    </row>
    <row r="47" ht="229.5">
      <c r="E47" s="12" t="s">
        <v>586</v>
      </c>
    </row>
    <row r="48" spans="1:16" ht="12.75">
      <c r="A48" s="6">
        <v>12</v>
      </c>
      <c r="B48" s="17" t="s">
        <v>522</v>
      </c>
      <c r="C48" s="6" t="s">
        <v>6</v>
      </c>
      <c r="D48" s="6" t="s">
        <v>494</v>
      </c>
      <c r="E48" s="6" t="s">
        <v>7</v>
      </c>
      <c r="F48" s="6" t="s">
        <v>8</v>
      </c>
      <c r="G48" s="8">
        <v>711.5</v>
      </c>
      <c r="H48" s="11"/>
      <c r="I48" s="10">
        <f>ROUND((H48*G48),2)</f>
        <v>0</v>
      </c>
      <c r="O48">
        <f>rekapitulace!I8</f>
        <v>21</v>
      </c>
      <c r="P48">
        <f>ROUND(O48/100*I48,2)</f>
        <v>0</v>
      </c>
    </row>
    <row r="49" ht="76.5">
      <c r="E49" s="12" t="s">
        <v>281</v>
      </c>
    </row>
    <row r="50" ht="25.5">
      <c r="E50" s="12" t="s">
        <v>10</v>
      </c>
    </row>
    <row r="51" spans="1:16" ht="12.75">
      <c r="A51" s="6">
        <v>13</v>
      </c>
      <c r="B51" s="17" t="s">
        <v>522</v>
      </c>
      <c r="C51" s="6" t="s">
        <v>11</v>
      </c>
      <c r="D51" s="6" t="s">
        <v>494</v>
      </c>
      <c r="E51" s="6" t="s">
        <v>12</v>
      </c>
      <c r="F51" s="6" t="s">
        <v>8</v>
      </c>
      <c r="G51" s="8">
        <v>300</v>
      </c>
      <c r="H51" s="11"/>
      <c r="I51" s="10">
        <f>ROUND((H51*G51),2)</f>
        <v>0</v>
      </c>
      <c r="O51">
        <f>rekapitulace!I8</f>
        <v>21</v>
      </c>
      <c r="P51">
        <f>ROUND(O51/100*I51,2)</f>
        <v>0</v>
      </c>
    </row>
    <row r="52" ht="38.25">
      <c r="E52" s="12" t="s">
        <v>14</v>
      </c>
    </row>
    <row r="53" spans="1:16" ht="12.75">
      <c r="A53" s="6">
        <v>14</v>
      </c>
      <c r="B53" s="17" t="s">
        <v>522</v>
      </c>
      <c r="C53" s="6" t="s">
        <v>15</v>
      </c>
      <c r="D53" s="6" t="s">
        <v>494</v>
      </c>
      <c r="E53" s="6" t="s">
        <v>16</v>
      </c>
      <c r="F53" s="6" t="s">
        <v>8</v>
      </c>
      <c r="G53" s="8">
        <v>300</v>
      </c>
      <c r="H53" s="11"/>
      <c r="I53" s="10">
        <f>ROUND((H53*G53),2)</f>
        <v>0</v>
      </c>
      <c r="O53">
        <f>rekapitulace!I8</f>
        <v>21</v>
      </c>
      <c r="P53">
        <f>ROUND(O53/100*I53,2)</f>
        <v>0</v>
      </c>
    </row>
    <row r="54" ht="25.5">
      <c r="E54" s="12" t="s">
        <v>18</v>
      </c>
    </row>
    <row r="55" spans="1:16" ht="12.75" customHeight="1">
      <c r="A55" s="13"/>
      <c r="B55" s="18"/>
      <c r="C55" s="13" t="s">
        <v>471</v>
      </c>
      <c r="D55" s="13"/>
      <c r="E55" s="13" t="s">
        <v>532</v>
      </c>
      <c r="F55" s="13"/>
      <c r="G55" s="13"/>
      <c r="H55" s="13"/>
      <c r="I55" s="13">
        <f>SUM(I21:I54)</f>
        <v>0</v>
      </c>
      <c r="P55">
        <f>SUM(P21:P54)</f>
        <v>0</v>
      </c>
    </row>
    <row r="57" spans="1:9" ht="12.75" customHeight="1">
      <c r="A57" s="7"/>
      <c r="B57" s="16"/>
      <c r="C57" s="7" t="s">
        <v>485</v>
      </c>
      <c r="D57" s="7"/>
      <c r="E57" s="7" t="s">
        <v>33</v>
      </c>
      <c r="F57" s="7"/>
      <c r="G57" s="9"/>
      <c r="H57" s="7"/>
      <c r="I57" s="9"/>
    </row>
    <row r="58" spans="1:16" ht="25.5">
      <c r="A58" s="6">
        <v>15</v>
      </c>
      <c r="B58" s="17" t="s">
        <v>522</v>
      </c>
      <c r="C58" s="6" t="s">
        <v>34</v>
      </c>
      <c r="D58" s="6" t="s">
        <v>494</v>
      </c>
      <c r="E58" s="6" t="s">
        <v>35</v>
      </c>
      <c r="F58" s="6" t="s">
        <v>525</v>
      </c>
      <c r="G58" s="8">
        <v>22.8</v>
      </c>
      <c r="H58" s="11"/>
      <c r="I58" s="10">
        <f>ROUND((H58*G58),2)</f>
        <v>0</v>
      </c>
      <c r="O58">
        <f>rekapitulace!I8</f>
        <v>21</v>
      </c>
      <c r="P58">
        <f>ROUND(O58/100*I58,2)</f>
        <v>0</v>
      </c>
    </row>
    <row r="59" ht="12.75">
      <c r="E59" s="12" t="s">
        <v>282</v>
      </c>
    </row>
    <row r="60" ht="127.5">
      <c r="E60" s="12" t="s">
        <v>37</v>
      </c>
    </row>
    <row r="61" spans="1:16" ht="12.75">
      <c r="A61" s="6">
        <v>16</v>
      </c>
      <c r="B61" s="17" t="s">
        <v>522</v>
      </c>
      <c r="C61" s="6" t="s">
        <v>38</v>
      </c>
      <c r="D61" s="6" t="s">
        <v>494</v>
      </c>
      <c r="E61" s="6" t="s">
        <v>39</v>
      </c>
      <c r="F61" s="6" t="s">
        <v>525</v>
      </c>
      <c r="G61" s="8">
        <v>107.635</v>
      </c>
      <c r="H61" s="11"/>
      <c r="I61" s="10">
        <f>ROUND((H61*G61),2)</f>
        <v>0</v>
      </c>
      <c r="O61">
        <f>rekapitulace!I8</f>
        <v>21</v>
      </c>
      <c r="P61">
        <f>ROUND(O61/100*I61,2)</f>
        <v>0</v>
      </c>
    </row>
    <row r="62" ht="63.75">
      <c r="E62" s="12" t="s">
        <v>283</v>
      </c>
    </row>
    <row r="63" ht="51">
      <c r="E63" s="12" t="s">
        <v>41</v>
      </c>
    </row>
    <row r="64" spans="1:16" ht="25.5">
      <c r="A64" s="6">
        <v>17</v>
      </c>
      <c r="B64" s="17" t="s">
        <v>522</v>
      </c>
      <c r="C64" s="6" t="s">
        <v>42</v>
      </c>
      <c r="D64" s="6" t="s">
        <v>494</v>
      </c>
      <c r="E64" s="6" t="s">
        <v>43</v>
      </c>
      <c r="F64" s="6" t="s">
        <v>8</v>
      </c>
      <c r="G64" s="8">
        <v>457</v>
      </c>
      <c r="H64" s="11"/>
      <c r="I64" s="10">
        <f>ROUND((H64*G64),2)</f>
        <v>0</v>
      </c>
      <c r="O64">
        <f>rekapitulace!I8</f>
        <v>21</v>
      </c>
      <c r="P64">
        <f>ROUND(O64/100*I64,2)</f>
        <v>0</v>
      </c>
    </row>
    <row r="65" ht="25.5">
      <c r="E65" s="12" t="s">
        <v>284</v>
      </c>
    </row>
    <row r="66" ht="51">
      <c r="E66" s="12" t="s">
        <v>45</v>
      </c>
    </row>
    <row r="67" spans="1:16" ht="25.5">
      <c r="A67" s="6">
        <v>18</v>
      </c>
      <c r="B67" s="17" t="s">
        <v>522</v>
      </c>
      <c r="C67" s="6" t="s">
        <v>46</v>
      </c>
      <c r="D67" s="6" t="s">
        <v>494</v>
      </c>
      <c r="E67" s="6" t="s">
        <v>47</v>
      </c>
      <c r="F67" s="6" t="s">
        <v>525</v>
      </c>
      <c r="G67" s="8">
        <v>12.2</v>
      </c>
      <c r="H67" s="11"/>
      <c r="I67" s="10">
        <f>ROUND((H67*G67),2)</f>
        <v>0</v>
      </c>
      <c r="O67">
        <f>rekapitulace!I8</f>
        <v>21</v>
      </c>
      <c r="P67">
        <f>ROUND(O67/100*I67,2)</f>
        <v>0</v>
      </c>
    </row>
    <row r="68" ht="25.5">
      <c r="E68" s="12" t="s">
        <v>285</v>
      </c>
    </row>
    <row r="69" ht="140.25">
      <c r="E69" s="12" t="s">
        <v>49</v>
      </c>
    </row>
    <row r="70" spans="1:16" ht="25.5">
      <c r="A70" s="6">
        <v>19</v>
      </c>
      <c r="B70" s="17" t="s">
        <v>522</v>
      </c>
      <c r="C70" s="6" t="s">
        <v>50</v>
      </c>
      <c r="D70" s="6" t="s">
        <v>494</v>
      </c>
      <c r="E70" s="6" t="s">
        <v>51</v>
      </c>
      <c r="F70" s="6" t="s">
        <v>525</v>
      </c>
      <c r="G70" s="8">
        <v>9.12</v>
      </c>
      <c r="H70" s="11"/>
      <c r="I70" s="10">
        <f>ROUND((H70*G70),2)</f>
        <v>0</v>
      </c>
      <c r="O70">
        <f>rekapitulace!I8</f>
        <v>21</v>
      </c>
      <c r="P70">
        <f>ROUND(O70/100*I70,2)</f>
        <v>0</v>
      </c>
    </row>
    <row r="71" ht="25.5">
      <c r="E71" s="12" t="s">
        <v>286</v>
      </c>
    </row>
    <row r="72" ht="140.25">
      <c r="E72" s="12" t="s">
        <v>49</v>
      </c>
    </row>
    <row r="73" spans="1:16" ht="12.75">
      <c r="A73" s="6">
        <v>20</v>
      </c>
      <c r="B73" s="17" t="s">
        <v>522</v>
      </c>
      <c r="C73" s="6" t="s">
        <v>53</v>
      </c>
      <c r="D73" s="6" t="s">
        <v>494</v>
      </c>
      <c r="E73" s="6" t="s">
        <v>54</v>
      </c>
      <c r="F73" s="6" t="s">
        <v>8</v>
      </c>
      <c r="G73" s="8">
        <v>190</v>
      </c>
      <c r="H73" s="11"/>
      <c r="I73" s="10">
        <f>ROUND((H73*G73),2)</f>
        <v>0</v>
      </c>
      <c r="O73">
        <f>rekapitulace!I8</f>
        <v>21</v>
      </c>
      <c r="P73">
        <f>ROUND(O73/100*I73,2)</f>
        <v>0</v>
      </c>
    </row>
    <row r="74" ht="12.75">
      <c r="E74" s="12" t="s">
        <v>287</v>
      </c>
    </row>
    <row r="75" ht="140.25">
      <c r="E75" s="12" t="s">
        <v>56</v>
      </c>
    </row>
    <row r="76" spans="1:16" ht="12.75">
      <c r="A76" s="6">
        <v>21</v>
      </c>
      <c r="B76" s="17" t="s">
        <v>522</v>
      </c>
      <c r="C76" s="6" t="s">
        <v>57</v>
      </c>
      <c r="D76" s="6" t="s">
        <v>494</v>
      </c>
      <c r="E76" s="6" t="s">
        <v>58</v>
      </c>
      <c r="F76" s="6" t="s">
        <v>8</v>
      </c>
      <c r="G76" s="8">
        <v>480.4</v>
      </c>
      <c r="H76" s="11"/>
      <c r="I76" s="10">
        <f>ROUND((H76*G76),2)</f>
        <v>0</v>
      </c>
      <c r="O76">
        <f>rekapitulace!I8</f>
        <v>21</v>
      </c>
      <c r="P76">
        <f>ROUND(O76/100*I76,2)</f>
        <v>0</v>
      </c>
    </row>
    <row r="77" ht="12.75">
      <c r="E77" s="12" t="s">
        <v>288</v>
      </c>
    </row>
    <row r="78" ht="140.25">
      <c r="E78" s="12" t="s">
        <v>56</v>
      </c>
    </row>
    <row r="79" spans="1:16" ht="12.75">
      <c r="A79" s="6">
        <v>22</v>
      </c>
      <c r="B79" s="17" t="s">
        <v>522</v>
      </c>
      <c r="C79" s="6" t="s">
        <v>60</v>
      </c>
      <c r="D79" s="6" t="s">
        <v>494</v>
      </c>
      <c r="E79" s="6" t="s">
        <v>61</v>
      </c>
      <c r="F79" s="6" t="s">
        <v>8</v>
      </c>
      <c r="G79" s="8">
        <v>5.1</v>
      </c>
      <c r="H79" s="11"/>
      <c r="I79" s="10">
        <f>ROUND((H79*G79),2)</f>
        <v>0</v>
      </c>
      <c r="O79">
        <f>rekapitulace!I8</f>
        <v>21</v>
      </c>
      <c r="P79">
        <f>ROUND(O79/100*I79,2)</f>
        <v>0</v>
      </c>
    </row>
    <row r="80" ht="12.75">
      <c r="E80" s="12" t="s">
        <v>289</v>
      </c>
    </row>
    <row r="81" ht="140.25">
      <c r="E81" s="12" t="s">
        <v>56</v>
      </c>
    </row>
    <row r="82" spans="1:16" ht="38.25">
      <c r="A82" s="6">
        <v>23</v>
      </c>
      <c r="B82" s="17" t="s">
        <v>522</v>
      </c>
      <c r="C82" s="6" t="s">
        <v>63</v>
      </c>
      <c r="D82" s="6" t="s">
        <v>494</v>
      </c>
      <c r="E82" s="6" t="s">
        <v>64</v>
      </c>
      <c r="F82" s="6" t="s">
        <v>8</v>
      </c>
      <c r="G82" s="8">
        <v>2.6</v>
      </c>
      <c r="H82" s="11"/>
      <c r="I82" s="10">
        <f>ROUND((H82*G82),2)</f>
        <v>0</v>
      </c>
      <c r="O82">
        <f>rekapitulace!I8</f>
        <v>21</v>
      </c>
      <c r="P82">
        <f>ROUND(O82/100*I82,2)</f>
        <v>0</v>
      </c>
    </row>
    <row r="83" ht="12.75">
      <c r="E83" s="12" t="s">
        <v>290</v>
      </c>
    </row>
    <row r="84" ht="140.25">
      <c r="E84" s="12" t="s">
        <v>56</v>
      </c>
    </row>
    <row r="85" spans="1:16" ht="12.75">
      <c r="A85" s="6">
        <v>24</v>
      </c>
      <c r="B85" s="17" t="s">
        <v>522</v>
      </c>
      <c r="C85" s="6" t="s">
        <v>66</v>
      </c>
      <c r="D85" s="6" t="s">
        <v>494</v>
      </c>
      <c r="E85" s="6" t="s">
        <v>67</v>
      </c>
      <c r="F85" s="6" t="s">
        <v>8</v>
      </c>
      <c r="G85" s="8">
        <v>32</v>
      </c>
      <c r="H85" s="11"/>
      <c r="I85" s="10">
        <f>ROUND((H85*G85),2)</f>
        <v>0</v>
      </c>
      <c r="O85">
        <f>rekapitulace!I8</f>
        <v>21</v>
      </c>
      <c r="P85">
        <f>ROUND(O85/100*I85,2)</f>
        <v>0</v>
      </c>
    </row>
    <row r="86" ht="12.75">
      <c r="E86" s="12" t="s">
        <v>291</v>
      </c>
    </row>
    <row r="87" ht="140.25">
      <c r="E87" s="12" t="s">
        <v>56</v>
      </c>
    </row>
    <row r="88" spans="1:16" ht="12.75">
      <c r="A88" s="6">
        <v>25</v>
      </c>
      <c r="B88" s="17" t="s">
        <v>522</v>
      </c>
      <c r="C88" s="6" t="s">
        <v>69</v>
      </c>
      <c r="D88" s="6" t="s">
        <v>494</v>
      </c>
      <c r="E88" s="6" t="s">
        <v>70</v>
      </c>
      <c r="F88" s="6" t="s">
        <v>8</v>
      </c>
      <c r="G88" s="8">
        <v>1.4</v>
      </c>
      <c r="H88" s="11"/>
      <c r="I88" s="10">
        <f>ROUND((H88*G88),2)</f>
        <v>0</v>
      </c>
      <c r="O88">
        <f>rekapitulace!I8</f>
        <v>21</v>
      </c>
      <c r="P88">
        <f>ROUND(O88/100*I88,2)</f>
        <v>0</v>
      </c>
    </row>
    <row r="89" ht="12.75">
      <c r="E89" s="12" t="s">
        <v>292</v>
      </c>
    </row>
    <row r="90" ht="140.25">
      <c r="E90" s="12" t="s">
        <v>56</v>
      </c>
    </row>
    <row r="91" spans="1:16" ht="25.5">
      <c r="A91" s="6">
        <v>26</v>
      </c>
      <c r="B91" s="17" t="s">
        <v>522</v>
      </c>
      <c r="C91" s="6" t="s">
        <v>72</v>
      </c>
      <c r="D91" s="6" t="s">
        <v>494</v>
      </c>
      <c r="E91" s="6" t="s">
        <v>73</v>
      </c>
      <c r="F91" s="6" t="s">
        <v>547</v>
      </c>
      <c r="G91" s="8">
        <v>305</v>
      </c>
      <c r="H91" s="11"/>
      <c r="I91" s="10">
        <f>ROUND((H91*G91),2)</f>
        <v>0</v>
      </c>
      <c r="O91">
        <f>rekapitulace!I8</f>
        <v>21</v>
      </c>
      <c r="P91">
        <f>ROUND(O91/100*I91,2)</f>
        <v>0</v>
      </c>
    </row>
    <row r="92" ht="12.75">
      <c r="E92" s="12" t="s">
        <v>293</v>
      </c>
    </row>
    <row r="93" ht="38.25">
      <c r="E93" s="12" t="s">
        <v>75</v>
      </c>
    </row>
    <row r="94" spans="1:16" ht="12.75" customHeight="1">
      <c r="A94" s="13"/>
      <c r="B94" s="18"/>
      <c r="C94" s="13" t="s">
        <v>485</v>
      </c>
      <c r="D94" s="13"/>
      <c r="E94" s="13" t="s">
        <v>33</v>
      </c>
      <c r="F94" s="13"/>
      <c r="G94" s="13"/>
      <c r="H94" s="13"/>
      <c r="I94" s="13">
        <f>SUM(I58:I93)</f>
        <v>0</v>
      </c>
      <c r="P94">
        <f>SUM(P58:P93)</f>
        <v>0</v>
      </c>
    </row>
    <row r="96" spans="1:9" ht="12.75" customHeight="1">
      <c r="A96" s="7"/>
      <c r="B96" s="16"/>
      <c r="C96" s="7" t="s">
        <v>486</v>
      </c>
      <c r="D96" s="7"/>
      <c r="E96" s="7" t="s">
        <v>294</v>
      </c>
      <c r="F96" s="7"/>
      <c r="G96" s="9"/>
      <c r="H96" s="7"/>
      <c r="I96" s="9"/>
    </row>
    <row r="97" spans="1:16" ht="25.5">
      <c r="A97" s="6">
        <v>27</v>
      </c>
      <c r="B97" s="17" t="s">
        <v>522</v>
      </c>
      <c r="C97" s="6" t="s">
        <v>295</v>
      </c>
      <c r="D97" s="6" t="s">
        <v>494</v>
      </c>
      <c r="E97" s="6" t="s">
        <v>296</v>
      </c>
      <c r="F97" s="6" t="s">
        <v>8</v>
      </c>
      <c r="G97" s="8">
        <v>10</v>
      </c>
      <c r="H97" s="11"/>
      <c r="I97" s="10">
        <f>ROUND((H97*G97),2)</f>
        <v>0</v>
      </c>
      <c r="O97">
        <f>rekapitulace!I8</f>
        <v>21</v>
      </c>
      <c r="P97">
        <f>ROUND(O97/100*I97,2)</f>
        <v>0</v>
      </c>
    </row>
    <row r="98" ht="12.75">
      <c r="E98" s="12" t="s">
        <v>297</v>
      </c>
    </row>
    <row r="99" ht="63.75">
      <c r="E99" s="12" t="s">
        <v>298</v>
      </c>
    </row>
    <row r="100" spans="1:16" ht="12.75" customHeight="1">
      <c r="A100" s="13"/>
      <c r="B100" s="18"/>
      <c r="C100" s="13" t="s">
        <v>486</v>
      </c>
      <c r="D100" s="13"/>
      <c r="E100" s="13" t="s">
        <v>294</v>
      </c>
      <c r="F100" s="13"/>
      <c r="G100" s="13"/>
      <c r="H100" s="13"/>
      <c r="I100" s="13">
        <f>SUM(I97:I99)</f>
        <v>0</v>
      </c>
      <c r="P100">
        <f>SUM(P97:P99)</f>
        <v>0</v>
      </c>
    </row>
    <row r="102" spans="1:9" ht="12.75" customHeight="1">
      <c r="A102" s="7"/>
      <c r="B102" s="16"/>
      <c r="C102" s="7" t="s">
        <v>489</v>
      </c>
      <c r="D102" s="7"/>
      <c r="E102" s="7" t="s">
        <v>98</v>
      </c>
      <c r="F102" s="7"/>
      <c r="G102" s="9"/>
      <c r="H102" s="7"/>
      <c r="I102" s="9"/>
    </row>
    <row r="103" spans="1:16" ht="25.5">
      <c r="A103" s="6">
        <v>28</v>
      </c>
      <c r="B103" s="17" t="s">
        <v>522</v>
      </c>
      <c r="C103" s="6" t="s">
        <v>112</v>
      </c>
      <c r="D103" s="6" t="s">
        <v>494</v>
      </c>
      <c r="E103" s="6" t="s">
        <v>113</v>
      </c>
      <c r="F103" s="6" t="s">
        <v>547</v>
      </c>
      <c r="G103" s="8">
        <v>13.5</v>
      </c>
      <c r="H103" s="11"/>
      <c r="I103" s="10">
        <f>ROUND((H103*G103),2)</f>
        <v>0</v>
      </c>
      <c r="O103">
        <f>rekapitulace!I8</f>
        <v>21</v>
      </c>
      <c r="P103">
        <f>ROUND(O103/100*I103,2)</f>
        <v>0</v>
      </c>
    </row>
    <row r="104" ht="51">
      <c r="E104" s="12" t="s">
        <v>114</v>
      </c>
    </row>
    <row r="105" spans="1:16" ht="12.75">
      <c r="A105" s="6">
        <v>29</v>
      </c>
      <c r="B105" s="17" t="s">
        <v>522</v>
      </c>
      <c r="C105" s="6" t="s">
        <v>115</v>
      </c>
      <c r="D105" s="6" t="s">
        <v>494</v>
      </c>
      <c r="E105" s="6" t="s">
        <v>299</v>
      </c>
      <c r="F105" s="6" t="s">
        <v>547</v>
      </c>
      <c r="G105" s="8">
        <v>14</v>
      </c>
      <c r="H105" s="11"/>
      <c r="I105" s="10">
        <f>ROUND((H105*G105),2)</f>
        <v>0</v>
      </c>
      <c r="O105">
        <f>rekapitulace!I8</f>
        <v>21</v>
      </c>
      <c r="P105">
        <f>ROUND(O105/100*I105,2)</f>
        <v>0</v>
      </c>
    </row>
    <row r="106" ht="38.25">
      <c r="E106" s="12" t="s">
        <v>110</v>
      </c>
    </row>
    <row r="107" spans="1:16" ht="25.5">
      <c r="A107" s="6">
        <v>30</v>
      </c>
      <c r="B107" s="17" t="s">
        <v>522</v>
      </c>
      <c r="C107" s="6" t="s">
        <v>300</v>
      </c>
      <c r="D107" s="6" t="s">
        <v>494</v>
      </c>
      <c r="E107" s="6" t="s">
        <v>301</v>
      </c>
      <c r="F107" s="6" t="s">
        <v>547</v>
      </c>
      <c r="G107" s="8">
        <v>45</v>
      </c>
      <c r="H107" s="11"/>
      <c r="I107" s="10">
        <f>ROUND((H107*G107),2)</f>
        <v>0</v>
      </c>
      <c r="O107">
        <f>rekapitulace!I8</f>
        <v>21</v>
      </c>
      <c r="P107">
        <f>ROUND(O107/100*I107,2)</f>
        <v>0</v>
      </c>
    </row>
    <row r="108" ht="127.5">
      <c r="E108" s="12" t="s">
        <v>302</v>
      </c>
    </row>
    <row r="109" spans="1:16" ht="25.5">
      <c r="A109" s="6">
        <v>31</v>
      </c>
      <c r="B109" s="17" t="s">
        <v>522</v>
      </c>
      <c r="C109" s="6" t="s">
        <v>303</v>
      </c>
      <c r="D109" s="6" t="s">
        <v>494</v>
      </c>
      <c r="E109" s="6" t="s">
        <v>304</v>
      </c>
      <c r="F109" s="6" t="s">
        <v>547</v>
      </c>
      <c r="G109" s="8">
        <v>45</v>
      </c>
      <c r="H109" s="11"/>
      <c r="I109" s="10">
        <f>ROUND((H109*G109),2)</f>
        <v>0</v>
      </c>
      <c r="O109">
        <f>rekapitulace!I8</f>
        <v>21</v>
      </c>
      <c r="P109">
        <f>ROUND(O109/100*I109,2)</f>
        <v>0</v>
      </c>
    </row>
    <row r="110" ht="38.25">
      <c r="E110" s="12" t="s">
        <v>110</v>
      </c>
    </row>
    <row r="111" spans="1:16" ht="25.5">
      <c r="A111" s="6">
        <v>32</v>
      </c>
      <c r="B111" s="17" t="s">
        <v>522</v>
      </c>
      <c r="C111" s="6" t="s">
        <v>117</v>
      </c>
      <c r="D111" s="6" t="s">
        <v>494</v>
      </c>
      <c r="E111" s="6" t="s">
        <v>118</v>
      </c>
      <c r="F111" s="6" t="s">
        <v>511</v>
      </c>
      <c r="G111" s="8">
        <v>6</v>
      </c>
      <c r="H111" s="11"/>
      <c r="I111" s="10">
        <f>ROUND((H111*G111),2)</f>
        <v>0</v>
      </c>
      <c r="O111">
        <f>rekapitulace!I8</f>
        <v>21</v>
      </c>
      <c r="P111">
        <f>ROUND(O111/100*I111,2)</f>
        <v>0</v>
      </c>
    </row>
    <row r="112" ht="51">
      <c r="E112" s="12" t="s">
        <v>305</v>
      </c>
    </row>
    <row r="113" ht="51">
      <c r="E113" s="12" t="s">
        <v>120</v>
      </c>
    </row>
    <row r="114" spans="1:16" ht="12.75">
      <c r="A114" s="6">
        <v>33</v>
      </c>
      <c r="B114" s="17" t="s">
        <v>522</v>
      </c>
      <c r="C114" s="6" t="s">
        <v>306</v>
      </c>
      <c r="D114" s="6" t="s">
        <v>494</v>
      </c>
      <c r="E114" s="6" t="s">
        <v>307</v>
      </c>
      <c r="F114" s="6" t="s">
        <v>511</v>
      </c>
      <c r="G114" s="8">
        <v>1</v>
      </c>
      <c r="H114" s="11"/>
      <c r="I114" s="10">
        <f>ROUND((H114*G114),2)</f>
        <v>0</v>
      </c>
      <c r="O114">
        <f>rekapitulace!I8</f>
        <v>21</v>
      </c>
      <c r="P114">
        <f>ROUND(O114/100*I114,2)</f>
        <v>0</v>
      </c>
    </row>
    <row r="115" ht="12.75">
      <c r="E115" s="12" t="s">
        <v>308</v>
      </c>
    </row>
    <row r="116" ht="51">
      <c r="E116" s="12" t="s">
        <v>120</v>
      </c>
    </row>
    <row r="117" spans="1:16" ht="25.5">
      <c r="A117" s="6">
        <v>34</v>
      </c>
      <c r="B117" s="17" t="s">
        <v>522</v>
      </c>
      <c r="C117" s="6" t="s">
        <v>121</v>
      </c>
      <c r="D117" s="6" t="s">
        <v>494</v>
      </c>
      <c r="E117" s="6" t="s">
        <v>122</v>
      </c>
      <c r="F117" s="6" t="s">
        <v>511</v>
      </c>
      <c r="G117" s="8">
        <v>7</v>
      </c>
      <c r="H117" s="11"/>
      <c r="I117" s="10">
        <f>ROUND((H117*G117),2)</f>
        <v>0</v>
      </c>
      <c r="O117">
        <f>rekapitulace!I8</f>
        <v>21</v>
      </c>
      <c r="P117">
        <f>ROUND(O117/100*I117,2)</f>
        <v>0</v>
      </c>
    </row>
    <row r="118" ht="12.75">
      <c r="E118" s="12" t="s">
        <v>309</v>
      </c>
    </row>
    <row r="119" ht="51">
      <c r="E119" s="12" t="s">
        <v>124</v>
      </c>
    </row>
    <row r="120" spans="1:16" ht="12.75">
      <c r="A120" s="6">
        <v>35</v>
      </c>
      <c r="B120" s="17" t="s">
        <v>522</v>
      </c>
      <c r="C120" s="6" t="s">
        <v>125</v>
      </c>
      <c r="D120" s="6" t="s">
        <v>494</v>
      </c>
      <c r="E120" s="6" t="s">
        <v>126</v>
      </c>
      <c r="F120" s="6" t="s">
        <v>8</v>
      </c>
      <c r="G120" s="8">
        <v>141.068</v>
      </c>
      <c r="H120" s="11"/>
      <c r="I120" s="10">
        <f>ROUND((H120*G120),2)</f>
        <v>0</v>
      </c>
      <c r="O120">
        <f>rekapitulace!I8</f>
        <v>21</v>
      </c>
      <c r="P120">
        <f>ROUND(O120/100*I120,2)</f>
        <v>0</v>
      </c>
    </row>
    <row r="121" ht="127.5">
      <c r="E121" s="12" t="s">
        <v>310</v>
      </c>
    </row>
    <row r="122" ht="38.25">
      <c r="E122" s="12" t="s">
        <v>128</v>
      </c>
    </row>
    <row r="123" spans="1:16" ht="12.75">
      <c r="A123" s="6">
        <v>36</v>
      </c>
      <c r="B123" s="17" t="s">
        <v>522</v>
      </c>
      <c r="C123" s="6" t="s">
        <v>260</v>
      </c>
      <c r="D123" s="6" t="s">
        <v>494</v>
      </c>
      <c r="E123" s="6" t="s">
        <v>261</v>
      </c>
      <c r="F123" s="6" t="s">
        <v>8</v>
      </c>
      <c r="G123" s="8">
        <v>48.5</v>
      </c>
      <c r="H123" s="11"/>
      <c r="I123" s="10">
        <f>ROUND((H123*G123),2)</f>
        <v>0</v>
      </c>
      <c r="O123">
        <f>rekapitulace!I8</f>
        <v>21</v>
      </c>
      <c r="P123">
        <f>ROUND(O123/100*I123,2)</f>
        <v>0</v>
      </c>
    </row>
    <row r="124" ht="38.25">
      <c r="E124" s="12" t="s">
        <v>311</v>
      </c>
    </row>
    <row r="125" ht="25.5">
      <c r="E125" s="12" t="s">
        <v>263</v>
      </c>
    </row>
    <row r="126" spans="1:16" ht="12.75">
      <c r="A126" s="6">
        <v>37</v>
      </c>
      <c r="B126" s="17" t="s">
        <v>522</v>
      </c>
      <c r="C126" s="6" t="s">
        <v>129</v>
      </c>
      <c r="D126" s="6" t="s">
        <v>494</v>
      </c>
      <c r="E126" s="6" t="s">
        <v>130</v>
      </c>
      <c r="F126" s="6" t="s">
        <v>511</v>
      </c>
      <c r="G126" s="8">
        <v>11</v>
      </c>
      <c r="H126" s="11"/>
      <c r="I126" s="10">
        <f>ROUND((H126*G126),2)</f>
        <v>0</v>
      </c>
      <c r="O126">
        <f>rekapitulace!I8</f>
        <v>21</v>
      </c>
      <c r="P126">
        <f>ROUND(O126/100*I126,2)</f>
        <v>0</v>
      </c>
    </row>
    <row r="127" ht="12.75">
      <c r="E127" s="12" t="s">
        <v>312</v>
      </c>
    </row>
    <row r="128" ht="38.25">
      <c r="E128" s="12" t="s">
        <v>132</v>
      </c>
    </row>
    <row r="129" spans="1:16" ht="12.75">
      <c r="A129" s="6">
        <v>38</v>
      </c>
      <c r="B129" s="17" t="s">
        <v>522</v>
      </c>
      <c r="C129" s="6" t="s">
        <v>313</v>
      </c>
      <c r="D129" s="6" t="s">
        <v>494</v>
      </c>
      <c r="E129" s="6" t="s">
        <v>314</v>
      </c>
      <c r="F129" s="6" t="s">
        <v>511</v>
      </c>
      <c r="G129" s="8">
        <v>12</v>
      </c>
      <c r="H129" s="11"/>
      <c r="I129" s="10">
        <f>ROUND((H129*G129),2)</f>
        <v>0</v>
      </c>
      <c r="O129">
        <f>rekapitulace!I8</f>
        <v>21</v>
      </c>
      <c r="P129">
        <f>ROUND(O129/100*I129,2)</f>
        <v>0</v>
      </c>
    </row>
    <row r="130" ht="12.75">
      <c r="E130" s="12" t="s">
        <v>315</v>
      </c>
    </row>
    <row r="131" ht="38.25">
      <c r="E131" s="12" t="s">
        <v>316</v>
      </c>
    </row>
    <row r="132" spans="1:16" ht="25.5">
      <c r="A132" s="6">
        <v>39</v>
      </c>
      <c r="B132" s="17" t="s">
        <v>522</v>
      </c>
      <c r="C132" s="6" t="s">
        <v>139</v>
      </c>
      <c r="D132" s="6" t="s">
        <v>494</v>
      </c>
      <c r="E132" s="6" t="s">
        <v>140</v>
      </c>
      <c r="F132" s="6" t="s">
        <v>511</v>
      </c>
      <c r="G132" s="8">
        <v>3</v>
      </c>
      <c r="H132" s="11"/>
      <c r="I132" s="10">
        <f>ROUND((H132*G132),2)</f>
        <v>0</v>
      </c>
      <c r="O132">
        <f>rekapitulace!I8</f>
        <v>21</v>
      </c>
      <c r="P132">
        <f>ROUND(O132/100*I132,2)</f>
        <v>0</v>
      </c>
    </row>
    <row r="133" ht="38.25">
      <c r="E133" s="12" t="s">
        <v>141</v>
      </c>
    </row>
    <row r="134" spans="1:16" ht="25.5">
      <c r="A134" s="6">
        <v>40</v>
      </c>
      <c r="B134" s="17" t="s">
        <v>522</v>
      </c>
      <c r="C134" s="6" t="s">
        <v>142</v>
      </c>
      <c r="D134" s="6" t="s">
        <v>494</v>
      </c>
      <c r="E134" s="6" t="s">
        <v>143</v>
      </c>
      <c r="F134" s="6" t="s">
        <v>547</v>
      </c>
      <c r="G134" s="8">
        <v>260</v>
      </c>
      <c r="H134" s="11"/>
      <c r="I134" s="10">
        <f>ROUND((H134*G134),2)</f>
        <v>0</v>
      </c>
      <c r="O134">
        <f>rekapitulace!I8</f>
        <v>21</v>
      </c>
      <c r="P134">
        <f>ROUND(O134/100*I134,2)</f>
        <v>0</v>
      </c>
    </row>
    <row r="135" ht="12.75">
      <c r="E135" s="12" t="s">
        <v>317</v>
      </c>
    </row>
    <row r="136" ht="51">
      <c r="E136" s="12" t="s">
        <v>145</v>
      </c>
    </row>
    <row r="137" spans="1:16" ht="25.5">
      <c r="A137" s="6">
        <v>41</v>
      </c>
      <c r="B137" s="17" t="s">
        <v>522</v>
      </c>
      <c r="C137" s="6" t="s">
        <v>146</v>
      </c>
      <c r="D137" s="6" t="s">
        <v>494</v>
      </c>
      <c r="E137" s="6" t="s">
        <v>147</v>
      </c>
      <c r="F137" s="6" t="s">
        <v>547</v>
      </c>
      <c r="G137" s="8">
        <v>400</v>
      </c>
      <c r="H137" s="11"/>
      <c r="I137" s="10">
        <f>ROUND((H137*G137),2)</f>
        <v>0</v>
      </c>
      <c r="O137">
        <f>rekapitulace!I8</f>
        <v>21</v>
      </c>
      <c r="P137">
        <f>ROUND(O137/100*I137,2)</f>
        <v>0</v>
      </c>
    </row>
    <row r="138" ht="12.75">
      <c r="E138" s="12" t="s">
        <v>318</v>
      </c>
    </row>
    <row r="139" ht="51">
      <c r="E139" s="12" t="s">
        <v>152</v>
      </c>
    </row>
    <row r="140" spans="1:16" ht="25.5">
      <c r="A140" s="6">
        <v>42</v>
      </c>
      <c r="B140" s="17" t="s">
        <v>522</v>
      </c>
      <c r="C140" s="6" t="s">
        <v>156</v>
      </c>
      <c r="D140" s="6" t="s">
        <v>494</v>
      </c>
      <c r="E140" s="6" t="s">
        <v>157</v>
      </c>
      <c r="F140" s="6" t="s">
        <v>547</v>
      </c>
      <c r="G140" s="8">
        <v>4</v>
      </c>
      <c r="H140" s="11"/>
      <c r="I140" s="10">
        <f>ROUND((H140*G140),2)</f>
        <v>0</v>
      </c>
      <c r="O140">
        <f>rekapitulace!I8</f>
        <v>21</v>
      </c>
      <c r="P140">
        <f>ROUND(O140/100*I140,2)</f>
        <v>0</v>
      </c>
    </row>
    <row r="141" ht="12.75">
      <c r="E141" s="12" t="s">
        <v>319</v>
      </c>
    </row>
    <row r="142" ht="51">
      <c r="E142" s="12" t="s">
        <v>159</v>
      </c>
    </row>
    <row r="143" spans="1:16" ht="12.75">
      <c r="A143" s="6">
        <v>43</v>
      </c>
      <c r="B143" s="17" t="s">
        <v>522</v>
      </c>
      <c r="C143" s="6" t="s">
        <v>169</v>
      </c>
      <c r="D143" s="6" t="s">
        <v>494</v>
      </c>
      <c r="E143" s="6" t="s">
        <v>170</v>
      </c>
      <c r="F143" s="6" t="s">
        <v>547</v>
      </c>
      <c r="G143" s="8">
        <v>305</v>
      </c>
      <c r="H143" s="11"/>
      <c r="I143" s="10">
        <f>ROUND((H143*G143),2)</f>
        <v>0</v>
      </c>
      <c r="O143">
        <f>rekapitulace!I8</f>
        <v>21</v>
      </c>
      <c r="P143">
        <f>ROUND(O143/100*I143,2)</f>
        <v>0</v>
      </c>
    </row>
    <row r="144" ht="12.75">
      <c r="E144" s="12" t="s">
        <v>293</v>
      </c>
    </row>
    <row r="145" ht="12.75">
      <c r="E145" s="12" t="s">
        <v>172</v>
      </c>
    </row>
    <row r="146" spans="1:16" ht="12.75">
      <c r="A146" s="6">
        <v>44</v>
      </c>
      <c r="B146" s="17" t="s">
        <v>522</v>
      </c>
      <c r="C146" s="6" t="s">
        <v>320</v>
      </c>
      <c r="D146" s="6" t="s">
        <v>494</v>
      </c>
      <c r="E146" s="6" t="s">
        <v>321</v>
      </c>
      <c r="F146" s="6" t="s">
        <v>8</v>
      </c>
      <c r="G146" s="8">
        <v>10</v>
      </c>
      <c r="H146" s="11"/>
      <c r="I146" s="10">
        <f>ROUND((H146*G146),2)</f>
        <v>0</v>
      </c>
      <c r="O146">
        <f>rekapitulace!I8</f>
        <v>21</v>
      </c>
      <c r="P146">
        <f>ROUND(O146/100*I146,2)</f>
        <v>0</v>
      </c>
    </row>
    <row r="147" ht="12.75">
      <c r="E147" s="12" t="s">
        <v>297</v>
      </c>
    </row>
    <row r="148" ht="12.75">
      <c r="E148" s="12" t="s">
        <v>229</v>
      </c>
    </row>
    <row r="149" spans="1:16" ht="12.75" customHeight="1">
      <c r="A149" s="13"/>
      <c r="B149" s="18"/>
      <c r="C149" s="13" t="s">
        <v>489</v>
      </c>
      <c r="D149" s="13"/>
      <c r="E149" s="13" t="s">
        <v>98</v>
      </c>
      <c r="F149" s="13"/>
      <c r="G149" s="13"/>
      <c r="H149" s="13"/>
      <c r="I149" s="13">
        <f>SUM(I103:I148)</f>
        <v>0</v>
      </c>
      <c r="P149">
        <f>SUM(P103:P148)</f>
        <v>0</v>
      </c>
    </row>
    <row r="151" spans="1:16" ht="12.75" customHeight="1">
      <c r="A151" s="13"/>
      <c r="B151" s="18"/>
      <c r="C151" s="13"/>
      <c r="D151" s="13"/>
      <c r="E151" s="13" t="s">
        <v>513</v>
      </c>
      <c r="F151" s="13"/>
      <c r="G151" s="13"/>
      <c r="H151" s="13"/>
      <c r="I151" s="13">
        <f>+I18+I55+I94+I100+I149</f>
        <v>0</v>
      </c>
      <c r="P151">
        <f>+P18+P55+P94+P100+P149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workbookViewId="0" topLeftCell="A1">
      <pane ySplit="10" topLeftCell="BM11" activePane="bottomLeft" state="frozen"/>
      <selection pane="topLeft" activeCell="E1" sqref="E1"/>
      <selection pane="bottomLeft" activeCell="E1" sqref="E1"/>
    </sheetView>
  </sheetViews>
  <sheetFormatPr defaultColWidth="9.140625" defaultRowHeight="12.75" customHeight="1"/>
  <cols>
    <col min="1" max="1" width="6.7109375" style="0" customWidth="1"/>
    <col min="2" max="2" width="10.28125" style="14" customWidth="1"/>
    <col min="3" max="3" width="10.421875" style="0" customWidth="1"/>
    <col min="4" max="4" width="9.4218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459</v>
      </c>
    </row>
    <row r="2" ht="12.75" customHeight="1">
      <c r="C2" s="1" t="s">
        <v>460</v>
      </c>
    </row>
    <row r="4" spans="1:5" ht="12.75" customHeight="1">
      <c r="A4" t="s">
        <v>461</v>
      </c>
      <c r="C4" s="5" t="s">
        <v>464</v>
      </c>
      <c r="D4" s="5"/>
      <c r="E4" s="5" t="s">
        <v>465</v>
      </c>
    </row>
    <row r="5" spans="1:5" ht="12.75" customHeight="1">
      <c r="A5" t="s">
        <v>462</v>
      </c>
      <c r="C5" s="5" t="s">
        <v>266</v>
      </c>
      <c r="D5" s="5"/>
      <c r="E5" s="5" t="s">
        <v>267</v>
      </c>
    </row>
    <row r="6" spans="1:5" ht="12.75" customHeight="1">
      <c r="A6" t="s">
        <v>463</v>
      </c>
      <c r="C6" s="5" t="s">
        <v>322</v>
      </c>
      <c r="D6" s="5"/>
      <c r="E6" s="5" t="s">
        <v>323</v>
      </c>
    </row>
    <row r="7" spans="3:5" ht="12.75" customHeight="1">
      <c r="C7" s="5"/>
      <c r="D7" s="5"/>
      <c r="E7" s="5"/>
    </row>
    <row r="8" spans="1:16" ht="12.75" customHeight="1">
      <c r="A8" s="19" t="s">
        <v>470</v>
      </c>
      <c r="B8" s="20" t="s">
        <v>472</v>
      </c>
      <c r="C8" s="19" t="s">
        <v>473</v>
      </c>
      <c r="D8" s="19" t="s">
        <v>474</v>
      </c>
      <c r="E8" s="19" t="s">
        <v>475</v>
      </c>
      <c r="F8" s="19" t="s">
        <v>476</v>
      </c>
      <c r="G8" s="19" t="s">
        <v>477</v>
      </c>
      <c r="H8" s="19" t="s">
        <v>478</v>
      </c>
      <c r="I8" s="19"/>
      <c r="O8" t="s">
        <v>481</v>
      </c>
      <c r="P8" t="s">
        <v>457</v>
      </c>
    </row>
    <row r="9" spans="1:15" ht="14.25">
      <c r="A9" s="19"/>
      <c r="B9" s="20"/>
      <c r="C9" s="19"/>
      <c r="D9" s="19"/>
      <c r="E9" s="19"/>
      <c r="F9" s="19"/>
      <c r="G9" s="19"/>
      <c r="H9" s="4" t="s">
        <v>479</v>
      </c>
      <c r="I9" s="4" t="s">
        <v>480</v>
      </c>
      <c r="O9" t="s">
        <v>457</v>
      </c>
    </row>
    <row r="10" spans="1:9" ht="14.25">
      <c r="A10" s="4" t="s">
        <v>471</v>
      </c>
      <c r="B10" s="15" t="s">
        <v>482</v>
      </c>
      <c r="C10" s="4" t="s">
        <v>483</v>
      </c>
      <c r="D10" s="4" t="s">
        <v>484</v>
      </c>
      <c r="E10" s="4" t="s">
        <v>485</v>
      </c>
      <c r="F10" s="4" t="s">
        <v>486</v>
      </c>
      <c r="G10" s="4" t="s">
        <v>487</v>
      </c>
      <c r="H10" s="4" t="s">
        <v>488</v>
      </c>
      <c r="I10" s="4" t="s">
        <v>489</v>
      </c>
    </row>
    <row r="11" spans="1:9" ht="12.75" customHeight="1">
      <c r="A11" s="7"/>
      <c r="B11" s="16"/>
      <c r="C11" s="7" t="s">
        <v>491</v>
      </c>
      <c r="D11" s="7"/>
      <c r="E11" s="7" t="s">
        <v>490</v>
      </c>
      <c r="F11" s="7"/>
      <c r="G11" s="9"/>
      <c r="H11" s="7"/>
      <c r="I11" s="9"/>
    </row>
    <row r="12" spans="1:16" ht="25.5">
      <c r="A12" s="6">
        <v>1</v>
      </c>
      <c r="B12" s="17" t="s">
        <v>522</v>
      </c>
      <c r="C12" s="6" t="s">
        <v>528</v>
      </c>
      <c r="D12" s="6" t="s">
        <v>494</v>
      </c>
      <c r="E12" s="6" t="s">
        <v>529</v>
      </c>
      <c r="F12" s="6" t="s">
        <v>530</v>
      </c>
      <c r="G12" s="8">
        <v>193.6</v>
      </c>
      <c r="H12" s="11"/>
      <c r="I12" s="10">
        <f>ROUND((H12*G12),2)</f>
        <v>0</v>
      </c>
      <c r="O12">
        <f>rekapitulace!I8</f>
        <v>21</v>
      </c>
      <c r="P12">
        <f>ROUND(O12/100*I12,2)</f>
        <v>0</v>
      </c>
    </row>
    <row r="13" ht="12.75">
      <c r="E13" s="12" t="s">
        <v>324</v>
      </c>
    </row>
    <row r="14" ht="25.5">
      <c r="E14" s="12" t="s">
        <v>527</v>
      </c>
    </row>
    <row r="15" spans="1:16" ht="12.75" customHeight="1">
      <c r="A15" s="13"/>
      <c r="B15" s="18"/>
      <c r="C15" s="13" t="s">
        <v>491</v>
      </c>
      <c r="D15" s="13"/>
      <c r="E15" s="13" t="s">
        <v>490</v>
      </c>
      <c r="F15" s="13"/>
      <c r="G15" s="13"/>
      <c r="H15" s="13"/>
      <c r="I15" s="13">
        <f>SUM(I12:I14)</f>
        <v>0</v>
      </c>
      <c r="P15">
        <f>SUM(P12:P14)</f>
        <v>0</v>
      </c>
    </row>
    <row r="17" spans="1:9" ht="12.75" customHeight="1">
      <c r="A17" s="7"/>
      <c r="B17" s="16"/>
      <c r="C17" s="7" t="s">
        <v>471</v>
      </c>
      <c r="D17" s="7"/>
      <c r="E17" s="7" t="s">
        <v>532</v>
      </c>
      <c r="F17" s="7"/>
      <c r="G17" s="9"/>
      <c r="H17" s="7"/>
      <c r="I17" s="9"/>
    </row>
    <row r="18" spans="1:16" ht="25.5">
      <c r="A18" s="6">
        <v>2</v>
      </c>
      <c r="B18" s="17" t="s">
        <v>522</v>
      </c>
      <c r="C18" s="6" t="s">
        <v>536</v>
      </c>
      <c r="D18" s="6" t="s">
        <v>494</v>
      </c>
      <c r="E18" s="6" t="s">
        <v>537</v>
      </c>
      <c r="F18" s="6" t="s">
        <v>525</v>
      </c>
      <c r="G18" s="8">
        <v>88</v>
      </c>
      <c r="H18" s="11"/>
      <c r="I18" s="10">
        <f>ROUND((H18*G18),2)</f>
        <v>0</v>
      </c>
      <c r="O18">
        <f>rekapitulace!I8</f>
        <v>21</v>
      </c>
      <c r="P18">
        <f>ROUND(O18/100*I18,2)</f>
        <v>0</v>
      </c>
    </row>
    <row r="19" ht="25.5">
      <c r="E19" s="12" t="s">
        <v>325</v>
      </c>
    </row>
    <row r="20" ht="63.75">
      <c r="E20" s="12" t="s">
        <v>539</v>
      </c>
    </row>
    <row r="21" spans="1:16" ht="25.5">
      <c r="A21" s="6">
        <v>3</v>
      </c>
      <c r="B21" s="17" t="s">
        <v>522</v>
      </c>
      <c r="C21" s="6" t="s">
        <v>558</v>
      </c>
      <c r="D21" s="6" t="s">
        <v>494</v>
      </c>
      <c r="E21" s="6" t="s">
        <v>196</v>
      </c>
      <c r="F21" s="6" t="s">
        <v>525</v>
      </c>
      <c r="G21" s="8">
        <v>36.5</v>
      </c>
      <c r="H21" s="11"/>
      <c r="I21" s="10">
        <f>ROUND((H21*G21),2)</f>
        <v>0</v>
      </c>
      <c r="O21">
        <f>rekapitulace!I8</f>
        <v>21</v>
      </c>
      <c r="P21">
        <f>ROUND(O21/100*I21,2)</f>
        <v>0</v>
      </c>
    </row>
    <row r="22" ht="51">
      <c r="E22" s="12" t="s">
        <v>326</v>
      </c>
    </row>
    <row r="23" ht="63.75">
      <c r="E23" s="12" t="s">
        <v>539</v>
      </c>
    </row>
    <row r="24" spans="1:16" ht="12.75">
      <c r="A24" s="6">
        <v>4</v>
      </c>
      <c r="B24" s="17" t="s">
        <v>522</v>
      </c>
      <c r="C24" s="6" t="s">
        <v>6</v>
      </c>
      <c r="D24" s="6" t="s">
        <v>494</v>
      </c>
      <c r="E24" s="6" t="s">
        <v>7</v>
      </c>
      <c r="F24" s="6" t="s">
        <v>8</v>
      </c>
      <c r="G24" s="8">
        <v>220</v>
      </c>
      <c r="H24" s="11"/>
      <c r="I24" s="10">
        <f>ROUND((H24*G24),2)</f>
        <v>0</v>
      </c>
      <c r="O24">
        <f>rekapitulace!I8</f>
        <v>21</v>
      </c>
      <c r="P24">
        <f>ROUND(O24/100*I24,2)</f>
        <v>0</v>
      </c>
    </row>
    <row r="25" ht="12.75">
      <c r="E25" s="12" t="s">
        <v>327</v>
      </c>
    </row>
    <row r="26" ht="25.5">
      <c r="E26" s="12" t="s">
        <v>10</v>
      </c>
    </row>
    <row r="27" spans="1:16" ht="12.75" customHeight="1">
      <c r="A27" s="13"/>
      <c r="B27" s="18"/>
      <c r="C27" s="13" t="s">
        <v>471</v>
      </c>
      <c r="D27" s="13"/>
      <c r="E27" s="13" t="s">
        <v>532</v>
      </c>
      <c r="F27" s="13"/>
      <c r="G27" s="13"/>
      <c r="H27" s="13"/>
      <c r="I27" s="13">
        <f>SUM(I18:I26)</f>
        <v>0</v>
      </c>
      <c r="P27">
        <f>SUM(P18:P26)</f>
        <v>0</v>
      </c>
    </row>
    <row r="29" spans="1:9" ht="12.75" customHeight="1">
      <c r="A29" s="7"/>
      <c r="B29" s="16"/>
      <c r="C29" s="7" t="s">
        <v>485</v>
      </c>
      <c r="D29" s="7"/>
      <c r="E29" s="7" t="s">
        <v>33</v>
      </c>
      <c r="F29" s="7"/>
      <c r="G29" s="9"/>
      <c r="H29" s="7"/>
      <c r="I29" s="9"/>
    </row>
    <row r="30" spans="1:16" ht="25.5">
      <c r="A30" s="6">
        <v>5</v>
      </c>
      <c r="B30" s="17" t="s">
        <v>522</v>
      </c>
      <c r="C30" s="6" t="s">
        <v>34</v>
      </c>
      <c r="D30" s="6" t="s">
        <v>494</v>
      </c>
      <c r="E30" s="6" t="s">
        <v>35</v>
      </c>
      <c r="F30" s="6" t="s">
        <v>525</v>
      </c>
      <c r="G30" s="8">
        <v>28.6</v>
      </c>
      <c r="H30" s="11"/>
      <c r="I30" s="10">
        <f>ROUND((H30*G30),2)</f>
        <v>0</v>
      </c>
      <c r="O30">
        <f>rekapitulace!I8</f>
        <v>21</v>
      </c>
      <c r="P30">
        <f>ROUND(O30/100*I30,2)</f>
        <v>0</v>
      </c>
    </row>
    <row r="31" ht="12.75">
      <c r="E31" s="12" t="s">
        <v>328</v>
      </c>
    </row>
    <row r="32" ht="127.5">
      <c r="E32" s="12" t="s">
        <v>37</v>
      </c>
    </row>
    <row r="33" spans="1:16" ht="12.75">
      <c r="A33" s="6">
        <v>6</v>
      </c>
      <c r="B33" s="17" t="s">
        <v>522</v>
      </c>
      <c r="C33" s="6" t="s">
        <v>38</v>
      </c>
      <c r="D33" s="6" t="s">
        <v>494</v>
      </c>
      <c r="E33" s="6" t="s">
        <v>39</v>
      </c>
      <c r="F33" s="6" t="s">
        <v>525</v>
      </c>
      <c r="G33" s="8">
        <v>48.4</v>
      </c>
      <c r="H33" s="11"/>
      <c r="I33" s="10">
        <f>ROUND((H33*G33),2)</f>
        <v>0</v>
      </c>
      <c r="O33">
        <f>rekapitulace!I8</f>
        <v>21</v>
      </c>
      <c r="P33">
        <f>ROUND(O33/100*I33,2)</f>
        <v>0</v>
      </c>
    </row>
    <row r="34" ht="12.75">
      <c r="E34" s="12" t="s">
        <v>329</v>
      </c>
    </row>
    <row r="35" ht="51">
      <c r="E35" s="12" t="s">
        <v>41</v>
      </c>
    </row>
    <row r="36" spans="1:16" ht="25.5">
      <c r="A36" s="6">
        <v>7</v>
      </c>
      <c r="B36" s="17" t="s">
        <v>522</v>
      </c>
      <c r="C36" s="6" t="s">
        <v>42</v>
      </c>
      <c r="D36" s="6" t="s">
        <v>494</v>
      </c>
      <c r="E36" s="6" t="s">
        <v>43</v>
      </c>
      <c r="F36" s="6" t="s">
        <v>8</v>
      </c>
      <c r="G36" s="8">
        <v>960</v>
      </c>
      <c r="H36" s="11"/>
      <c r="I36" s="10">
        <f>ROUND((H36*G36),2)</f>
        <v>0</v>
      </c>
      <c r="O36">
        <f>rekapitulace!I8</f>
        <v>21</v>
      </c>
      <c r="P36">
        <f>ROUND(O36/100*I36,2)</f>
        <v>0</v>
      </c>
    </row>
    <row r="37" ht="38.25">
      <c r="E37" s="12" t="s">
        <v>330</v>
      </c>
    </row>
    <row r="38" ht="51">
      <c r="E38" s="12" t="s">
        <v>45</v>
      </c>
    </row>
    <row r="39" spans="1:16" ht="25.5">
      <c r="A39" s="6">
        <v>8</v>
      </c>
      <c r="B39" s="17" t="s">
        <v>522</v>
      </c>
      <c r="C39" s="6" t="s">
        <v>46</v>
      </c>
      <c r="D39" s="6" t="s">
        <v>494</v>
      </c>
      <c r="E39" s="6" t="s">
        <v>47</v>
      </c>
      <c r="F39" s="6" t="s">
        <v>525</v>
      </c>
      <c r="G39" s="8">
        <v>14.8</v>
      </c>
      <c r="H39" s="11"/>
      <c r="I39" s="10">
        <f>ROUND((H39*G39),2)</f>
        <v>0</v>
      </c>
      <c r="O39">
        <f>rekapitulace!I8</f>
        <v>21</v>
      </c>
      <c r="P39">
        <f>ROUND(O39/100*I39,2)</f>
        <v>0</v>
      </c>
    </row>
    <row r="40" ht="38.25">
      <c r="E40" s="12" t="s">
        <v>331</v>
      </c>
    </row>
    <row r="41" ht="140.25">
      <c r="E41" s="12" t="s">
        <v>49</v>
      </c>
    </row>
    <row r="42" spans="1:16" ht="25.5">
      <c r="A42" s="6">
        <v>9</v>
      </c>
      <c r="B42" s="17" t="s">
        <v>522</v>
      </c>
      <c r="C42" s="6" t="s">
        <v>207</v>
      </c>
      <c r="D42" s="6" t="s">
        <v>494</v>
      </c>
      <c r="E42" s="6" t="s">
        <v>208</v>
      </c>
      <c r="F42" s="6" t="s">
        <v>525</v>
      </c>
      <c r="G42" s="8">
        <v>19.2</v>
      </c>
      <c r="H42" s="11"/>
      <c r="I42" s="10">
        <f>ROUND((H42*G42),2)</f>
        <v>0</v>
      </c>
      <c r="O42">
        <f>rekapitulace!I8</f>
        <v>21</v>
      </c>
      <c r="P42">
        <f>ROUND(O42/100*I42,2)</f>
        <v>0</v>
      </c>
    </row>
    <row r="43" ht="38.25">
      <c r="E43" s="12" t="s">
        <v>332</v>
      </c>
    </row>
    <row r="44" ht="140.25">
      <c r="E44" s="12" t="s">
        <v>49</v>
      </c>
    </row>
    <row r="45" spans="1:16" ht="25.5">
      <c r="A45" s="6">
        <v>10</v>
      </c>
      <c r="B45" s="17" t="s">
        <v>522</v>
      </c>
      <c r="C45" s="6" t="s">
        <v>50</v>
      </c>
      <c r="D45" s="6" t="s">
        <v>494</v>
      </c>
      <c r="E45" s="6" t="s">
        <v>51</v>
      </c>
      <c r="F45" s="6" t="s">
        <v>525</v>
      </c>
      <c r="G45" s="8">
        <v>13.5</v>
      </c>
      <c r="H45" s="11"/>
      <c r="I45" s="10">
        <f>ROUND((H45*G45),2)</f>
        <v>0</v>
      </c>
      <c r="O45">
        <f>rekapitulace!I8</f>
        <v>21</v>
      </c>
      <c r="P45">
        <f>ROUND(O45/100*I45,2)</f>
        <v>0</v>
      </c>
    </row>
    <row r="46" ht="38.25">
      <c r="E46" s="12" t="s">
        <v>333</v>
      </c>
    </row>
    <row r="47" ht="140.25">
      <c r="E47" s="12" t="s">
        <v>49</v>
      </c>
    </row>
    <row r="48" spans="1:16" ht="12.75" customHeight="1">
      <c r="A48" s="13"/>
      <c r="B48" s="18"/>
      <c r="C48" s="13" t="s">
        <v>485</v>
      </c>
      <c r="D48" s="13"/>
      <c r="E48" s="13" t="s">
        <v>33</v>
      </c>
      <c r="F48" s="13"/>
      <c r="G48" s="13"/>
      <c r="H48" s="13"/>
      <c r="I48" s="13">
        <f>SUM(I30:I47)</f>
        <v>0</v>
      </c>
      <c r="P48">
        <f>SUM(P30:P47)</f>
        <v>0</v>
      </c>
    </row>
    <row r="50" spans="1:9" ht="12.75" customHeight="1">
      <c r="A50" s="7"/>
      <c r="B50" s="16"/>
      <c r="C50" s="7" t="s">
        <v>489</v>
      </c>
      <c r="D50" s="7"/>
      <c r="E50" s="7" t="s">
        <v>98</v>
      </c>
      <c r="F50" s="7"/>
      <c r="G50" s="9"/>
      <c r="H50" s="7"/>
      <c r="I50" s="9"/>
    </row>
    <row r="51" spans="1:16" ht="25.5">
      <c r="A51" s="6">
        <v>11</v>
      </c>
      <c r="B51" s="17" t="s">
        <v>522</v>
      </c>
      <c r="C51" s="6" t="s">
        <v>334</v>
      </c>
      <c r="D51" s="6" t="s">
        <v>494</v>
      </c>
      <c r="E51" s="6" t="s">
        <v>335</v>
      </c>
      <c r="F51" s="6" t="s">
        <v>511</v>
      </c>
      <c r="G51" s="8">
        <v>10</v>
      </c>
      <c r="H51" s="11"/>
      <c r="I51" s="10">
        <f>ROUND((H51*G51),2)</f>
        <v>0</v>
      </c>
      <c r="O51">
        <f>rekapitulace!I8</f>
        <v>21</v>
      </c>
      <c r="P51">
        <f>ROUND(O51/100*I51,2)</f>
        <v>0</v>
      </c>
    </row>
    <row r="52" ht="12.75">
      <c r="E52" s="12" t="s">
        <v>336</v>
      </c>
    </row>
    <row r="53" ht="63.75">
      <c r="E53" s="12" t="s">
        <v>337</v>
      </c>
    </row>
    <row r="54" spans="1:16" ht="12.75">
      <c r="A54" s="6">
        <v>12</v>
      </c>
      <c r="B54" s="17" t="s">
        <v>522</v>
      </c>
      <c r="C54" s="6" t="s">
        <v>338</v>
      </c>
      <c r="D54" s="6" t="s">
        <v>494</v>
      </c>
      <c r="E54" s="6" t="s">
        <v>339</v>
      </c>
      <c r="F54" s="6" t="s">
        <v>511</v>
      </c>
      <c r="G54" s="8">
        <v>10</v>
      </c>
      <c r="H54" s="11"/>
      <c r="I54" s="10">
        <f>ROUND((H54*G54),2)</f>
        <v>0</v>
      </c>
      <c r="O54">
        <f>rekapitulace!I8</f>
        <v>21</v>
      </c>
      <c r="P54">
        <f>ROUND(O54/100*I54,2)</f>
        <v>0</v>
      </c>
    </row>
    <row r="55" ht="12.75">
      <c r="E55" s="12" t="s">
        <v>340</v>
      </c>
    </row>
    <row r="56" ht="25.5">
      <c r="E56" s="12" t="s">
        <v>341</v>
      </c>
    </row>
    <row r="57" spans="1:16" ht="12.75">
      <c r="A57" s="6">
        <v>13</v>
      </c>
      <c r="B57" s="17" t="s">
        <v>522</v>
      </c>
      <c r="C57" s="6" t="s">
        <v>342</v>
      </c>
      <c r="D57" s="6" t="s">
        <v>494</v>
      </c>
      <c r="E57" s="6" t="s">
        <v>343</v>
      </c>
      <c r="F57" s="6" t="s">
        <v>511</v>
      </c>
      <c r="G57" s="8">
        <v>1</v>
      </c>
      <c r="H57" s="11"/>
      <c r="I57" s="10">
        <f>ROUND((H57*G57),2)</f>
        <v>0</v>
      </c>
      <c r="O57">
        <f>rekapitulace!I8</f>
        <v>21</v>
      </c>
      <c r="P57">
        <f>ROUND(O57/100*I57,2)</f>
        <v>0</v>
      </c>
    </row>
    <row r="58" ht="12.75">
      <c r="E58" s="12" t="s">
        <v>344</v>
      </c>
    </row>
    <row r="59" ht="63.75">
      <c r="E59" s="12" t="s">
        <v>337</v>
      </c>
    </row>
    <row r="60" spans="1:16" ht="12.75">
      <c r="A60" s="6">
        <v>14</v>
      </c>
      <c r="B60" s="17" t="s">
        <v>522</v>
      </c>
      <c r="C60" s="6" t="s">
        <v>345</v>
      </c>
      <c r="D60" s="6" t="s">
        <v>494</v>
      </c>
      <c r="E60" s="6" t="s">
        <v>346</v>
      </c>
      <c r="F60" s="6" t="s">
        <v>511</v>
      </c>
      <c r="G60" s="8">
        <v>1</v>
      </c>
      <c r="H60" s="11"/>
      <c r="I60" s="10">
        <f>ROUND((H60*G60),2)</f>
        <v>0</v>
      </c>
      <c r="O60">
        <f>rekapitulace!I8</f>
        <v>21</v>
      </c>
      <c r="P60">
        <f>ROUND(O60/100*I60,2)</f>
        <v>0</v>
      </c>
    </row>
    <row r="61" ht="12.75">
      <c r="E61" s="12" t="s">
        <v>347</v>
      </c>
    </row>
    <row r="62" ht="25.5">
      <c r="E62" s="12" t="s">
        <v>341</v>
      </c>
    </row>
    <row r="63" spans="1:16" ht="12.75">
      <c r="A63" s="6">
        <v>15</v>
      </c>
      <c r="B63" s="17" t="s">
        <v>522</v>
      </c>
      <c r="C63" s="6" t="s">
        <v>348</v>
      </c>
      <c r="D63" s="6" t="s">
        <v>494</v>
      </c>
      <c r="E63" s="6" t="s">
        <v>349</v>
      </c>
      <c r="F63" s="6" t="s">
        <v>511</v>
      </c>
      <c r="G63" s="8">
        <v>11</v>
      </c>
      <c r="H63" s="11"/>
      <c r="I63" s="10">
        <f>ROUND((H63*G63),2)</f>
        <v>0</v>
      </c>
      <c r="O63">
        <f>rekapitulace!I8</f>
        <v>21</v>
      </c>
      <c r="P63">
        <f>ROUND(O63/100*I63,2)</f>
        <v>0</v>
      </c>
    </row>
    <row r="64" ht="12.75">
      <c r="E64" s="12" t="s">
        <v>350</v>
      </c>
    </row>
    <row r="65" ht="76.5">
      <c r="E65" s="12" t="s">
        <v>351</v>
      </c>
    </row>
    <row r="66" spans="1:16" ht="12.75">
      <c r="A66" s="6">
        <v>16</v>
      </c>
      <c r="B66" s="17" t="s">
        <v>522</v>
      </c>
      <c r="C66" s="6" t="s">
        <v>352</v>
      </c>
      <c r="D66" s="6" t="s">
        <v>494</v>
      </c>
      <c r="E66" s="6" t="s">
        <v>353</v>
      </c>
      <c r="F66" s="6" t="s">
        <v>511</v>
      </c>
      <c r="G66" s="8">
        <v>11</v>
      </c>
      <c r="H66" s="11"/>
      <c r="I66" s="10">
        <f>ROUND((H66*G66),2)</f>
        <v>0</v>
      </c>
      <c r="O66">
        <f>rekapitulace!I8</f>
        <v>21</v>
      </c>
      <c r="P66">
        <f>ROUND(O66/100*I66,2)</f>
        <v>0</v>
      </c>
    </row>
    <row r="67" ht="12.75">
      <c r="E67" s="12" t="s">
        <v>354</v>
      </c>
    </row>
    <row r="68" ht="25.5">
      <c r="E68" s="12" t="s">
        <v>341</v>
      </c>
    </row>
    <row r="69" spans="1:16" ht="12.75">
      <c r="A69" s="6">
        <v>17</v>
      </c>
      <c r="B69" s="17" t="s">
        <v>522</v>
      </c>
      <c r="C69" s="6" t="s">
        <v>169</v>
      </c>
      <c r="D69" s="6" t="s">
        <v>494</v>
      </c>
      <c r="E69" s="6" t="s">
        <v>170</v>
      </c>
      <c r="F69" s="6" t="s">
        <v>547</v>
      </c>
      <c r="G69" s="8">
        <v>100</v>
      </c>
      <c r="H69" s="11"/>
      <c r="I69" s="10">
        <f>ROUND((H69*G69),2)</f>
        <v>0</v>
      </c>
      <c r="O69">
        <f>rekapitulace!I8</f>
        <v>21</v>
      </c>
      <c r="P69">
        <f>ROUND(O69/100*I69,2)</f>
        <v>0</v>
      </c>
    </row>
    <row r="70" ht="12.75">
      <c r="E70" s="12" t="s">
        <v>355</v>
      </c>
    </row>
    <row r="71" ht="12.75">
      <c r="E71" s="12" t="s">
        <v>172</v>
      </c>
    </row>
    <row r="72" spans="1:16" ht="12.75">
      <c r="A72" s="6">
        <v>18</v>
      </c>
      <c r="B72" s="17" t="s">
        <v>522</v>
      </c>
      <c r="C72" s="6" t="s">
        <v>226</v>
      </c>
      <c r="D72" s="6" t="s">
        <v>494</v>
      </c>
      <c r="E72" s="6" t="s">
        <v>227</v>
      </c>
      <c r="F72" s="6" t="s">
        <v>8</v>
      </c>
      <c r="G72" s="8">
        <v>370</v>
      </c>
      <c r="H72" s="11"/>
      <c r="I72" s="10">
        <f>ROUND((H72*G72),2)</f>
        <v>0</v>
      </c>
      <c r="O72">
        <f>rekapitulace!I8</f>
        <v>21</v>
      </c>
      <c r="P72">
        <f>ROUND(O72/100*I72,2)</f>
        <v>0</v>
      </c>
    </row>
    <row r="73" ht="12.75">
      <c r="E73" s="12" t="s">
        <v>356</v>
      </c>
    </row>
    <row r="74" ht="12.75">
      <c r="E74" s="12" t="s">
        <v>229</v>
      </c>
    </row>
    <row r="75" spans="1:16" ht="12.75" customHeight="1">
      <c r="A75" s="13"/>
      <c r="B75" s="18"/>
      <c r="C75" s="13" t="s">
        <v>489</v>
      </c>
      <c r="D75" s="13"/>
      <c r="E75" s="13" t="s">
        <v>98</v>
      </c>
      <c r="F75" s="13"/>
      <c r="G75" s="13"/>
      <c r="H75" s="13"/>
      <c r="I75" s="13">
        <f>SUM(I51:I74)</f>
        <v>0</v>
      </c>
      <c r="P75">
        <f>SUM(P51:P74)</f>
        <v>0</v>
      </c>
    </row>
    <row r="77" spans="1:16" ht="12.75" customHeight="1">
      <c r="A77" s="13"/>
      <c r="B77" s="18"/>
      <c r="C77" s="13"/>
      <c r="D77" s="13"/>
      <c r="E77" s="13" t="s">
        <v>513</v>
      </c>
      <c r="F77" s="13"/>
      <c r="G77" s="13"/>
      <c r="H77" s="13"/>
      <c r="I77" s="13">
        <f>+I15+I27+I48+I75</f>
        <v>0</v>
      </c>
      <c r="P77">
        <f>+P15+P27+P48+P75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Vasickova</cp:lastModifiedBy>
  <cp:lastPrinted>2016-04-19T06:16:42Z</cp:lastPrinted>
  <dcterms:created xsi:type="dcterms:W3CDTF">2016-04-19T06:11:42Z</dcterms:created>
  <dcterms:modified xsi:type="dcterms:W3CDTF">2016-04-26T08:29:21Z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