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01 - Úprava oplocení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'0001 - Úprava oplocení'!$C$95:$K$587</definedName>
    <definedName name="_xlnm.Print_Area" localSheetId="1">'0001 - Úprava oplocení'!$C$4:$J$39,'0001 - Úprava oplocení'!$C$45:$J$77,'0001 - Úprava oplocení'!$C$83:$K$587</definedName>
    <definedName name="_xlnm.Print_Titles" localSheetId="1">'0001 - Úprava oplocení'!$95:$95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587"/>
  <c r="BH587"/>
  <c r="BG587"/>
  <c r="BF587"/>
  <c r="T587"/>
  <c r="R587"/>
  <c r="P587"/>
  <c r="BK587"/>
  <c r="J587"/>
  <c r="BE587"/>
  <c r="BI583"/>
  <c r="BH583"/>
  <c r="BG583"/>
  <c r="BF583"/>
  <c r="T583"/>
  <c r="R583"/>
  <c r="P583"/>
  <c r="BK583"/>
  <c r="J583"/>
  <c r="BE583"/>
  <c r="BI579"/>
  <c r="BH579"/>
  <c r="BG579"/>
  <c r="BF579"/>
  <c r="T579"/>
  <c r="R579"/>
  <c r="P579"/>
  <c r="BK579"/>
  <c r="J579"/>
  <c r="BE579"/>
  <c r="BI575"/>
  <c r="BH575"/>
  <c r="BG575"/>
  <c r="BF575"/>
  <c r="T575"/>
  <c r="R575"/>
  <c r="P575"/>
  <c r="BK575"/>
  <c r="J575"/>
  <c r="BE575"/>
  <c r="BI571"/>
  <c r="BH571"/>
  <c r="BG571"/>
  <c r="BF571"/>
  <c r="T571"/>
  <c r="R571"/>
  <c r="P571"/>
  <c r="BK571"/>
  <c r="J571"/>
  <c r="BE571"/>
  <c r="BI570"/>
  <c r="BH570"/>
  <c r="BG570"/>
  <c r="BF570"/>
  <c r="T570"/>
  <c r="T569"/>
  <c r="R570"/>
  <c r="R569"/>
  <c r="P570"/>
  <c r="P569"/>
  <c r="BK570"/>
  <c r="BK569"/>
  <c r="J569"/>
  <c r="J570"/>
  <c r="BE570"/>
  <c r="J76"/>
  <c r="BI568"/>
  <c r="BH568"/>
  <c r="BG568"/>
  <c r="BF568"/>
  <c r="T568"/>
  <c r="T567"/>
  <c r="R568"/>
  <c r="R567"/>
  <c r="P568"/>
  <c r="P567"/>
  <c r="BK568"/>
  <c r="BK567"/>
  <c r="J567"/>
  <c r="J568"/>
  <c r="BE568"/>
  <c r="J75"/>
  <c r="BI566"/>
  <c r="BH566"/>
  <c r="BG566"/>
  <c r="BF566"/>
  <c r="T566"/>
  <c r="R566"/>
  <c r="P566"/>
  <c r="BK566"/>
  <c r="J566"/>
  <c r="BE566"/>
  <c r="BI565"/>
  <c r="BH565"/>
  <c r="BG565"/>
  <c r="BF565"/>
  <c r="T565"/>
  <c r="T564"/>
  <c r="T563"/>
  <c r="R565"/>
  <c r="R564"/>
  <c r="R563"/>
  <c r="P565"/>
  <c r="P564"/>
  <c r="P563"/>
  <c r="BK565"/>
  <c r="BK564"/>
  <c r="J564"/>
  <c r="BK563"/>
  <c r="J563"/>
  <c r="J565"/>
  <c r="BE565"/>
  <c r="J74"/>
  <c r="J73"/>
  <c r="BI557"/>
  <c r="BH557"/>
  <c r="BG557"/>
  <c r="BF557"/>
  <c r="T557"/>
  <c r="R557"/>
  <c r="P557"/>
  <c r="BK557"/>
  <c r="J557"/>
  <c r="BE557"/>
  <c r="BI551"/>
  <c r="BH551"/>
  <c r="BG551"/>
  <c r="BF551"/>
  <c r="T551"/>
  <c r="R551"/>
  <c r="P551"/>
  <c r="BK551"/>
  <c r="J551"/>
  <c r="BE551"/>
  <c r="BI545"/>
  <c r="BH545"/>
  <c r="BG545"/>
  <c r="BF545"/>
  <c r="T545"/>
  <c r="R545"/>
  <c r="P545"/>
  <c r="BK545"/>
  <c r="J545"/>
  <c r="BE545"/>
  <c r="BI539"/>
  <c r="BH539"/>
  <c r="BG539"/>
  <c r="BF539"/>
  <c r="T539"/>
  <c r="R539"/>
  <c r="P539"/>
  <c r="BK539"/>
  <c r="J539"/>
  <c r="BE539"/>
  <c r="BI533"/>
  <c r="BH533"/>
  <c r="BG533"/>
  <c r="BF533"/>
  <c r="T533"/>
  <c r="T532"/>
  <c r="R533"/>
  <c r="R532"/>
  <c r="P533"/>
  <c r="P532"/>
  <c r="BK533"/>
  <c r="BK532"/>
  <c r="J532"/>
  <c r="J533"/>
  <c r="BE533"/>
  <c r="J72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1"/>
  <c r="BH521"/>
  <c r="BG521"/>
  <c r="BF521"/>
  <c r="T521"/>
  <c r="R521"/>
  <c r="P521"/>
  <c r="BK521"/>
  <c r="J521"/>
  <c r="BE521"/>
  <c r="BI517"/>
  <c r="BH517"/>
  <c r="BG517"/>
  <c r="BF517"/>
  <c r="T517"/>
  <c r="R517"/>
  <c r="P517"/>
  <c r="BK517"/>
  <c r="J517"/>
  <c r="BE517"/>
  <c r="BI514"/>
  <c r="BH514"/>
  <c r="BG514"/>
  <c r="BF514"/>
  <c r="T514"/>
  <c r="T513"/>
  <c r="T512"/>
  <c r="R514"/>
  <c r="R513"/>
  <c r="R512"/>
  <c r="P514"/>
  <c r="P513"/>
  <c r="P512"/>
  <c r="BK514"/>
  <c r="BK513"/>
  <c r="J513"/>
  <c r="BK512"/>
  <c r="J512"/>
  <c r="J514"/>
  <c r="BE514"/>
  <c r="J71"/>
  <c r="J70"/>
  <c r="BI511"/>
  <c r="BH511"/>
  <c r="BG511"/>
  <c r="BF511"/>
  <c r="T511"/>
  <c r="T510"/>
  <c r="R511"/>
  <c r="R510"/>
  <c r="P511"/>
  <c r="P510"/>
  <c r="BK511"/>
  <c r="BK510"/>
  <c r="J510"/>
  <c r="J511"/>
  <c r="BE511"/>
  <c r="J69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5"/>
  <c r="BH505"/>
  <c r="BG505"/>
  <c r="BF505"/>
  <c r="T505"/>
  <c r="R505"/>
  <c r="P505"/>
  <c r="BK505"/>
  <c r="J505"/>
  <c r="BE505"/>
  <c r="BI504"/>
  <c r="BH504"/>
  <c r="BG504"/>
  <c r="BF504"/>
  <c r="T504"/>
  <c r="R504"/>
  <c r="P504"/>
  <c r="BK504"/>
  <c r="J504"/>
  <c r="BE504"/>
  <c r="BI503"/>
  <c r="BH503"/>
  <c r="BG503"/>
  <c r="BF503"/>
  <c r="T503"/>
  <c r="T502"/>
  <c r="R503"/>
  <c r="R502"/>
  <c r="P503"/>
  <c r="P502"/>
  <c r="BK503"/>
  <c r="BK502"/>
  <c r="J502"/>
  <c r="J503"/>
  <c r="BE503"/>
  <c r="J68"/>
  <c r="BI498"/>
  <c r="BH498"/>
  <c r="BG498"/>
  <c r="BF498"/>
  <c r="T498"/>
  <c r="R498"/>
  <c r="P498"/>
  <c r="BK498"/>
  <c r="J498"/>
  <c r="BE498"/>
  <c r="BI494"/>
  <c r="BH494"/>
  <c r="BG494"/>
  <c r="BF494"/>
  <c r="T494"/>
  <c r="R494"/>
  <c r="P494"/>
  <c r="BK494"/>
  <c r="J494"/>
  <c r="BE494"/>
  <c r="BI490"/>
  <c r="BH490"/>
  <c r="BG490"/>
  <c r="BF490"/>
  <c r="T490"/>
  <c r="R490"/>
  <c r="P490"/>
  <c r="BK490"/>
  <c r="J490"/>
  <c r="BE490"/>
  <c r="BI487"/>
  <c r="BH487"/>
  <c r="BG487"/>
  <c r="BF487"/>
  <c r="T487"/>
  <c r="R487"/>
  <c r="P487"/>
  <c r="BK487"/>
  <c r="J487"/>
  <c r="BE487"/>
  <c r="BI479"/>
  <c r="BH479"/>
  <c r="BG479"/>
  <c r="BF479"/>
  <c r="T479"/>
  <c r="R479"/>
  <c r="P479"/>
  <c r="BK479"/>
  <c r="J479"/>
  <c r="BE479"/>
  <c r="BI476"/>
  <c r="BH476"/>
  <c r="BG476"/>
  <c r="BF476"/>
  <c r="T476"/>
  <c r="R476"/>
  <c r="P476"/>
  <c r="BK476"/>
  <c r="J476"/>
  <c r="BE476"/>
  <c r="BI473"/>
  <c r="BH473"/>
  <c r="BG473"/>
  <c r="BF473"/>
  <c r="T473"/>
  <c r="R473"/>
  <c r="P473"/>
  <c r="BK473"/>
  <c r="J473"/>
  <c r="BE473"/>
  <c r="BI469"/>
  <c r="BH469"/>
  <c r="BG469"/>
  <c r="BF469"/>
  <c r="T469"/>
  <c r="R469"/>
  <c r="P469"/>
  <c r="BK469"/>
  <c r="J469"/>
  <c r="BE469"/>
  <c r="BI462"/>
  <c r="BH462"/>
  <c r="BG462"/>
  <c r="BF462"/>
  <c r="T462"/>
  <c r="R462"/>
  <c r="P462"/>
  <c r="BK462"/>
  <c r="J462"/>
  <c r="BE462"/>
  <c r="BI454"/>
  <c r="BH454"/>
  <c r="BG454"/>
  <c r="BF454"/>
  <c r="T454"/>
  <c r="R454"/>
  <c r="P454"/>
  <c r="BK454"/>
  <c r="J454"/>
  <c r="BE454"/>
  <c r="BI451"/>
  <c r="BH451"/>
  <c r="BG451"/>
  <c r="BF451"/>
  <c r="T451"/>
  <c r="R451"/>
  <c r="P451"/>
  <c r="BK451"/>
  <c r="J451"/>
  <c r="BE451"/>
  <c r="BI448"/>
  <c r="BH448"/>
  <c r="BG448"/>
  <c r="BF448"/>
  <c r="T448"/>
  <c r="R448"/>
  <c r="P448"/>
  <c r="BK448"/>
  <c r="J448"/>
  <c r="BE448"/>
  <c r="BI445"/>
  <c r="BH445"/>
  <c r="BG445"/>
  <c r="BF445"/>
  <c r="T445"/>
  <c r="R445"/>
  <c r="P445"/>
  <c r="BK445"/>
  <c r="J445"/>
  <c r="BE445"/>
  <c r="BI442"/>
  <c r="BH442"/>
  <c r="BG442"/>
  <c r="BF442"/>
  <c r="T442"/>
  <c r="R442"/>
  <c r="P442"/>
  <c r="BK442"/>
  <c r="J442"/>
  <c r="BE442"/>
  <c r="BI437"/>
  <c r="BH437"/>
  <c r="BG437"/>
  <c r="BF437"/>
  <c r="T437"/>
  <c r="R437"/>
  <c r="P437"/>
  <c r="BK437"/>
  <c r="J437"/>
  <c r="BE437"/>
  <c r="BI430"/>
  <c r="BH430"/>
  <c r="BG430"/>
  <c r="BF430"/>
  <c r="T430"/>
  <c r="R430"/>
  <c r="P430"/>
  <c r="BK430"/>
  <c r="J430"/>
  <c r="BE430"/>
  <c r="BI425"/>
  <c r="BH425"/>
  <c r="BG425"/>
  <c r="BF425"/>
  <c r="T425"/>
  <c r="R425"/>
  <c r="P425"/>
  <c r="BK425"/>
  <c r="J425"/>
  <c r="BE425"/>
  <c r="BI422"/>
  <c r="BH422"/>
  <c r="BG422"/>
  <c r="BF422"/>
  <c r="T422"/>
  <c r="R422"/>
  <c r="P422"/>
  <c r="BK422"/>
  <c r="J422"/>
  <c r="BE422"/>
  <c r="BI418"/>
  <c r="BH418"/>
  <c r="BG418"/>
  <c r="BF418"/>
  <c r="T418"/>
  <c r="T417"/>
  <c r="R418"/>
  <c r="R417"/>
  <c r="P418"/>
  <c r="P417"/>
  <c r="BK418"/>
  <c r="BK417"/>
  <c r="J417"/>
  <c r="J418"/>
  <c r="BE418"/>
  <c r="J67"/>
  <c r="BI414"/>
  <c r="BH414"/>
  <c r="BG414"/>
  <c r="BF414"/>
  <c r="T414"/>
  <c r="R414"/>
  <c r="P414"/>
  <c r="BK414"/>
  <c r="J414"/>
  <c r="BE414"/>
  <c r="BI413"/>
  <c r="BH413"/>
  <c r="BG413"/>
  <c r="BF413"/>
  <c r="T413"/>
  <c r="R413"/>
  <c r="P413"/>
  <c r="BK413"/>
  <c r="J413"/>
  <c r="BE413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0"/>
  <c r="BH400"/>
  <c r="BG400"/>
  <c r="BF400"/>
  <c r="T400"/>
  <c r="T399"/>
  <c r="R400"/>
  <c r="R399"/>
  <c r="P400"/>
  <c r="P399"/>
  <c r="BK400"/>
  <c r="BK399"/>
  <c r="J399"/>
  <c r="J400"/>
  <c r="BE400"/>
  <c r="J66"/>
  <c r="BI392"/>
  <c r="BH392"/>
  <c r="BG392"/>
  <c r="BF392"/>
  <c r="T392"/>
  <c r="R392"/>
  <c r="P392"/>
  <c r="BK392"/>
  <c r="J392"/>
  <c r="BE392"/>
  <c r="BI385"/>
  <c r="BH385"/>
  <c r="BG385"/>
  <c r="BF385"/>
  <c r="T385"/>
  <c r="R385"/>
  <c r="P385"/>
  <c r="BK385"/>
  <c r="J385"/>
  <c r="BE385"/>
  <c r="BI378"/>
  <c r="BH378"/>
  <c r="BG378"/>
  <c r="BF378"/>
  <c r="T378"/>
  <c r="R378"/>
  <c r="P378"/>
  <c r="BK378"/>
  <c r="J378"/>
  <c r="BE378"/>
  <c r="BI371"/>
  <c r="BH371"/>
  <c r="BG371"/>
  <c r="BF371"/>
  <c r="T371"/>
  <c r="R371"/>
  <c r="P371"/>
  <c r="BK371"/>
  <c r="J371"/>
  <c r="BE371"/>
  <c r="BI364"/>
  <c r="BH364"/>
  <c r="BG364"/>
  <c r="BF364"/>
  <c r="T364"/>
  <c r="R364"/>
  <c r="P364"/>
  <c r="BK364"/>
  <c r="J364"/>
  <c r="BE364"/>
  <c r="BI357"/>
  <c r="BH357"/>
  <c r="BG357"/>
  <c r="BF357"/>
  <c r="T357"/>
  <c r="R357"/>
  <c r="P357"/>
  <c r="BK357"/>
  <c r="J357"/>
  <c r="BE357"/>
  <c r="BI350"/>
  <c r="BH350"/>
  <c r="BG350"/>
  <c r="BF350"/>
  <c r="T350"/>
  <c r="T349"/>
  <c r="R350"/>
  <c r="R349"/>
  <c r="P350"/>
  <c r="P349"/>
  <c r="BK350"/>
  <c r="BK349"/>
  <c r="J349"/>
  <c r="J350"/>
  <c r="BE350"/>
  <c r="J65"/>
  <c r="BI345"/>
  <c r="BH345"/>
  <c r="BG345"/>
  <c r="BF345"/>
  <c r="T345"/>
  <c r="T344"/>
  <c r="R345"/>
  <c r="R344"/>
  <c r="P345"/>
  <c r="P344"/>
  <c r="BK345"/>
  <c r="BK344"/>
  <c r="J344"/>
  <c r="J345"/>
  <c r="BE345"/>
  <c r="J64"/>
  <c r="BI341"/>
  <c r="BH341"/>
  <c r="BG341"/>
  <c r="BF341"/>
  <c r="T341"/>
  <c r="R341"/>
  <c r="P341"/>
  <c r="BK341"/>
  <c r="J341"/>
  <c r="BE341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2"/>
  <c r="BH322"/>
  <c r="BG322"/>
  <c r="BF322"/>
  <c r="T322"/>
  <c r="R322"/>
  <c r="P322"/>
  <c r="BK322"/>
  <c r="J322"/>
  <c r="BE322"/>
  <c r="BI317"/>
  <c r="BH317"/>
  <c r="BG317"/>
  <c r="BF317"/>
  <c r="T317"/>
  <c r="R317"/>
  <c r="P317"/>
  <c r="BK317"/>
  <c r="J317"/>
  <c r="BE317"/>
  <c r="BI312"/>
  <c r="BH312"/>
  <c r="BG312"/>
  <c r="BF312"/>
  <c r="T312"/>
  <c r="R312"/>
  <c r="P312"/>
  <c r="BK312"/>
  <c r="J312"/>
  <c r="BE312"/>
  <c r="BI308"/>
  <c r="BH308"/>
  <c r="BG308"/>
  <c r="BF308"/>
  <c r="T308"/>
  <c r="R308"/>
  <c r="P308"/>
  <c r="BK308"/>
  <c r="J308"/>
  <c r="BE308"/>
  <c r="BI304"/>
  <c r="BH304"/>
  <c r="BG304"/>
  <c r="BF304"/>
  <c r="T304"/>
  <c r="T303"/>
  <c r="R304"/>
  <c r="R303"/>
  <c r="P304"/>
  <c r="P303"/>
  <c r="BK304"/>
  <c r="BK303"/>
  <c r="J303"/>
  <c r="J304"/>
  <c r="BE304"/>
  <c r="J63"/>
  <c r="BI295"/>
  <c r="BH295"/>
  <c r="BG295"/>
  <c r="BF295"/>
  <c r="T295"/>
  <c r="R295"/>
  <c r="P295"/>
  <c r="BK295"/>
  <c r="J295"/>
  <c r="BE295"/>
  <c r="BI288"/>
  <c r="BH288"/>
  <c r="BG288"/>
  <c r="BF288"/>
  <c r="T288"/>
  <c r="R288"/>
  <c r="P288"/>
  <c r="BK288"/>
  <c r="J288"/>
  <c r="BE288"/>
  <c r="BI281"/>
  <c r="BH281"/>
  <c r="BG281"/>
  <c r="BF281"/>
  <c r="T281"/>
  <c r="R281"/>
  <c r="P281"/>
  <c r="BK281"/>
  <c r="J281"/>
  <c r="BE281"/>
  <c r="BI275"/>
  <c r="BH275"/>
  <c r="BG275"/>
  <c r="BF275"/>
  <c r="T275"/>
  <c r="R275"/>
  <c r="P275"/>
  <c r="BK275"/>
  <c r="J275"/>
  <c r="BE275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7"/>
  <c r="BH257"/>
  <c r="BG257"/>
  <c r="BF257"/>
  <c r="T257"/>
  <c r="R257"/>
  <c r="P257"/>
  <c r="BK257"/>
  <c r="J257"/>
  <c r="BE257"/>
  <c r="BI252"/>
  <c r="BH252"/>
  <c r="BG252"/>
  <c r="BF252"/>
  <c r="T252"/>
  <c r="T251"/>
  <c r="R252"/>
  <c r="R251"/>
  <c r="P252"/>
  <c r="P251"/>
  <c r="BK252"/>
  <c r="BK251"/>
  <c r="J251"/>
  <c r="J252"/>
  <c r="BE252"/>
  <c r="J62"/>
  <c r="BI250"/>
  <c r="BH250"/>
  <c r="BG250"/>
  <c r="BF250"/>
  <c r="T250"/>
  <c r="R250"/>
  <c r="P250"/>
  <c r="BK250"/>
  <c r="J250"/>
  <c r="BE250"/>
  <c r="BI246"/>
  <c r="BH246"/>
  <c r="BG246"/>
  <c r="BF246"/>
  <c r="T246"/>
  <c r="R246"/>
  <c r="P246"/>
  <c r="BK246"/>
  <c r="J246"/>
  <c r="BE246"/>
  <c r="BI242"/>
  <c r="BH242"/>
  <c r="BG242"/>
  <c r="BF242"/>
  <c r="T242"/>
  <c r="R242"/>
  <c r="P242"/>
  <c r="BK242"/>
  <c r="J242"/>
  <c r="BE242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89"/>
  <c r="BH189"/>
  <c r="BG189"/>
  <c r="BF189"/>
  <c r="T189"/>
  <c r="R189"/>
  <c r="P189"/>
  <c r="BK189"/>
  <c r="J189"/>
  <c r="BE189"/>
  <c r="BI180"/>
  <c r="BH180"/>
  <c r="BG180"/>
  <c r="BF180"/>
  <c r="T180"/>
  <c r="R180"/>
  <c r="P180"/>
  <c r="BK180"/>
  <c r="J180"/>
  <c r="BE180"/>
  <c r="BI171"/>
  <c r="BH171"/>
  <c r="BG171"/>
  <c r="BF171"/>
  <c r="T171"/>
  <c r="R171"/>
  <c r="P171"/>
  <c r="BK171"/>
  <c r="J171"/>
  <c r="BE171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37"/>
  <c r="BH137"/>
  <c r="BG137"/>
  <c r="BF137"/>
  <c r="T137"/>
  <c r="R137"/>
  <c r="P137"/>
  <c r="BK137"/>
  <c r="J137"/>
  <c r="BE137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99"/>
  <c r="F37"/>
  <c i="1" r="BD55"/>
  <c i="2" r="BH99"/>
  <c r="F36"/>
  <c i="1" r="BC55"/>
  <c i="2" r="BG99"/>
  <c r="F35"/>
  <c i="1" r="BB55"/>
  <c i="2" r="BF99"/>
  <c r="J34"/>
  <c i="1" r="AW55"/>
  <c i="2" r="F34"/>
  <c i="1" r="BA55"/>
  <c i="2" r="T99"/>
  <c r="T98"/>
  <c r="T97"/>
  <c r="T96"/>
  <c r="R99"/>
  <c r="R98"/>
  <c r="R97"/>
  <c r="R96"/>
  <c r="P99"/>
  <c r="P98"/>
  <c r="P97"/>
  <c r="P96"/>
  <c i="1" r="AU55"/>
  <c i="2" r="BK99"/>
  <c r="BK98"/>
  <c r="J98"/>
  <c r="BK97"/>
  <c r="J97"/>
  <c r="BK96"/>
  <c r="J96"/>
  <c r="J59"/>
  <c r="J30"/>
  <c i="1" r="AG55"/>
  <c i="2" r="J99"/>
  <c r="BE99"/>
  <c r="J33"/>
  <c i="1" r="AV55"/>
  <c i="2" r="F33"/>
  <c i="1" r="AZ55"/>
  <c i="2" r="J61"/>
  <c r="J60"/>
  <c r="J93"/>
  <c r="J92"/>
  <c r="F92"/>
  <c r="F90"/>
  <c r="E88"/>
  <c r="J55"/>
  <c r="J54"/>
  <c r="F54"/>
  <c r="F52"/>
  <c r="E50"/>
  <c r="J39"/>
  <c r="J18"/>
  <c r="E18"/>
  <c r="F93"/>
  <c r="F55"/>
  <c r="J17"/>
  <c r="J12"/>
  <c r="J90"/>
  <c r="J52"/>
  <c r="E7"/>
  <c r="E86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<sst xmlns="http://schemas.openxmlformats.org/spreadsheetml/2006/main">
  <si>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</si>
  <si>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</si>
  <si>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</si>
  <si>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</si>
  <si>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</si>
  <si>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{9bc0263e-77a6-4468-afe7-347200a02385}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</si>
  <si>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</si>
  <si>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</si>
  <si>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</si>
  <si>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</si>
  <si>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</si>
  <si>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</si>
  <si>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</si>
  <si>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</si>
  <si>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</si>
  <si>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</si>
  <si>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</si>
  <si>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Rosnička - úprava oplocení</t>
  </si>
  <si>
    <t>KSO:</t>
  </si>
  <si>
    <t/>
  </si>
  <si>
    <t>CC-CZ:</t>
  </si>
  <si>
    <t>Místo:</t>
  </si>
  <si>
    <t>Liberec</t>
  </si>
  <si>
    <t>Datum:</t>
  </si>
  <si>
    <t>27. 3. 2019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</si>
  <si>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</si>
  <si>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</si>
  <si>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</si>
  <si>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</si>
  <si>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</si>
  <si>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</si>
  <si>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</si>
  <si>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</si>
  <si>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</si>
  <si>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07172508</t>
  </si>
  <si>
    <t>M3 Stavby v.o.s.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</si>
  <si>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</si>
  <si>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</si>
  <si>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</si>
  <si>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</si>
  <si>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</si>
  <si>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</si>
  <si>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</si>
  <si>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</si>
  <si>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</si>
  <si>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</si>
  <si>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</si>
  <si>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</si>
  <si>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</si>
  <si>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</si>
  <si>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</si>
  <si>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</si>
  <si>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</si>
  <si>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</si>
  <si>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</si>
  <si>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</si>
  <si>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</si>
  <si>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</si>
  <si>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</si>
  <si>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</si>
  <si>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</si>
  <si>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</si>
  <si>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</si>
  <si>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</si>
  <si>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</si>
  <si>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</si>
  <si>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</si>
  <si>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</si>
  <si>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</si>
  <si>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</si>
  <si>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</si>
  <si>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</si>
  <si>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</si>
  <si>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</si>
  <si>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</si>
  <si>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</si>
  <si>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</si>
  <si>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</si>
  <si>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</si>
  <si>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0001</t>
  </si>
  <si>
    <t>Úprava oplocení</t>
  </si>
  <si>
    <t>STA</t>
  </si>
  <si>
    <t>1</t>
  </si>
  <si>
    <t>{e2783f4a-a2d5-4934-a23d-0688a8936b87}</t>
  </si>
  <si>
    <t>2</t>
  </si>
  <si>
    <t>KRYCÍ LIST SOUPISU PRACÍ</t>
  </si>
  <si>
    <t>Objekt:</t>
  </si>
  <si>
    <t>0001 - Úprava oplocení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</si>
  <si>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</si>
  <si>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</si>
  <si>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</si>
  <si>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</si>
  <si>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</si>
  <si>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</si>
  <si>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</si>
  <si>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</si>
  <si>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</si>
  <si>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</si>
  <si>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</si>
  <si>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</si>
  <si>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</si>
  <si>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</si>
  <si>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</si>
  <si>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</si>
  <si>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</si>
  <si>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</si>
  <si>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</si>
  <si>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</si>
  <si>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</si>
  <si>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</si>
  <si>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</si>
  <si>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</si>
  <si>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</si>
  <si>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</si>
  <si>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</si>
  <si>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</si>
  <si>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</si>
  <si>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</si>
  <si>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</si>
  <si>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</si>
  <si>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</si>
  <si>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</si>
  <si>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</si>
  <si>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</si>
  <si>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</si>
  <si>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</si>
  <si>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</si>
  <si>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112151314</t>
  </si>
  <si>
    <t>Pokácení stromu postupné bez spouštění částí kmene a koruny o průměru na řezné ploše pařezu přes 400 do 500 mm</t>
  </si>
  <si>
    <t>kus</t>
  </si>
  <si>
    <t>CS ÚRS 2019 02</t>
  </si>
  <si>
    <t>4</t>
  </si>
  <si>
    <t>1721514234</t>
  </si>
  <si>
    <t>VV</t>
  </si>
  <si>
    <t>prováděno z plošiny</t>
  </si>
  <si>
    <t>3</t>
  </si>
  <si>
    <t>Součet</t>
  </si>
  <si>
    <t>112151316</t>
  </si>
  <si>
    <t>Pokácení stromu postupné bez spouštění částí kmene a koruny o průměru na řezné ploše pařezu přes 600 do 700 mm</t>
  </si>
  <si>
    <t>-990080270</t>
  </si>
  <si>
    <t>112151318</t>
  </si>
  <si>
    <t>Pokácení stromu postupné bez spouštění částí kmene a koruny o průměru na řezné ploše pařezu přes 800 do 900 mm</t>
  </si>
  <si>
    <t>-996430151</t>
  </si>
  <si>
    <t>6</t>
  </si>
  <si>
    <t>112151320</t>
  </si>
  <si>
    <t>Pokácení stromu postupné bez spouštění částí kmene a koruny o průměru na řezné ploše pařezu přes 1000 do 1100 mm</t>
  </si>
  <si>
    <t>451646610</t>
  </si>
  <si>
    <t>5</t>
  </si>
  <si>
    <t>112151513</t>
  </si>
  <si>
    <t>Řez a průklest stromů pomocí mobilní plošiny výšky stromu přes 15 do 20 m</t>
  </si>
  <si>
    <t>2146436691</t>
  </si>
  <si>
    <t>17</t>
  </si>
  <si>
    <t>112201114</t>
  </si>
  <si>
    <t>Odstranění pařezu v rovině nebo na svahu do 1:5 o průměru pařezu na řezné ploše přes 400 do 500 mm</t>
  </si>
  <si>
    <t>-999861397</t>
  </si>
  <si>
    <t>7</t>
  </si>
  <si>
    <t>112201116</t>
  </si>
  <si>
    <t>Odstranění pařezu v rovině nebo na svahu do 1:5 o průměru pařezu na řezné ploše přes 600 do 700 mm</t>
  </si>
  <si>
    <t>-626478643</t>
  </si>
  <si>
    <t>8</t>
  </si>
  <si>
    <t>112201118</t>
  </si>
  <si>
    <t>Odstranění pařezu v rovině nebo na svahu do 1:5 o průměru pařezu na řezné ploše přes 800 do 900 mm</t>
  </si>
  <si>
    <t>-963998758</t>
  </si>
  <si>
    <t>9</t>
  </si>
  <si>
    <t>112201120</t>
  </si>
  <si>
    <t>Odstranění pařezu v rovině nebo na svahu do 1:5 o průměru pařezu na řezné ploše přes 1000 do 1100 mm</t>
  </si>
  <si>
    <t>-753384982</t>
  </si>
  <si>
    <t>10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</si>
  <si>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</si>
  <si>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</si>
  <si>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</si>
  <si>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-63648776</t>
  </si>
  <si>
    <t>pro drenáž</t>
  </si>
  <si>
    <t>(22,815+5+4,74+1,34+30,09+32,5+1,2)*0,5*0,2</t>
  </si>
  <si>
    <t>posun plotu</t>
  </si>
  <si>
    <t>58,25*0,2</t>
  </si>
  <si>
    <t>21,419*1,1 'Přepočtené koeficientem množství</t>
  </si>
  <si>
    <t>11</t>
  </si>
  <si>
    <t>131201102</t>
  </si>
  <si>
    <t>Hloubení nezapažených jam a zářezů s urovnáním dna do předepsaného profilu a spádu v hornině tř. 3 přes 100 do 1 000 m3</t>
  </si>
  <si>
    <t>579442532</t>
  </si>
  <si>
    <t>58,25*1,1</t>
  </si>
  <si>
    <t>nutné odkopávky kolem kořenů kácených stromů</t>
  </si>
  <si>
    <t>25</t>
  </si>
  <si>
    <t>89,075*1,15 'Přepočtené koeficientem množství</t>
  </si>
  <si>
    <t>12</t>
  </si>
  <si>
    <t>131201109</t>
  </si>
  <si>
    <t>Hloubení nezapažených jam a zářezů s urovnáním dna do předepsaného profilu a spádu Příplatek k cenám za lepivost horniny tř. 3</t>
  </si>
  <si>
    <t>-1619218939</t>
  </si>
  <si>
    <t>73,686*0,3</t>
  </si>
  <si>
    <t>15*0,3</t>
  </si>
  <si>
    <t>13</t>
  </si>
  <si>
    <t>132201101</t>
  </si>
  <si>
    <t>Hloubení zapažených i nezapažených rýh šířky do 600 mm s urovnáním dna do předepsaného profilu a spádu v hornině tř. 3 do 100 m3</t>
  </si>
  <si>
    <t>-83063579</t>
  </si>
  <si>
    <t>(22,815+5+4,74+1,34+30,09+32,5+1,2)*0,3*1,2</t>
  </si>
  <si>
    <t>napojení drenáže do dešť. šachty</t>
  </si>
  <si>
    <t xml:space="preserve">pro základ </t>
  </si>
  <si>
    <t>(22,815+5+4,74+1,34+30,09)*0,3*0,1</t>
  </si>
  <si>
    <t>(32,5+1,2)*0,3*0,85</t>
  </si>
  <si>
    <t>47,681*1,15 'Přepočtené koeficientem množství</t>
  </si>
  <si>
    <t>14</t>
  </si>
  <si>
    <t>132201109</t>
  </si>
  <si>
    <t>Hloubení zapažených i nezapažených rýh šířky do 600 mm s urovnáním dna do předepsaného profilu a spádu v hornině tř. 3 Příplatek k cenám za lepivost horniny tř. 3</t>
  </si>
  <si>
    <t>-1430370125</t>
  </si>
  <si>
    <t>54,833*0,3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</si>
  <si>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</si>
  <si>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</si>
  <si>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1036339459</t>
  </si>
  <si>
    <t>výkopaná zemina</t>
  </si>
  <si>
    <t>102,436</t>
  </si>
  <si>
    <t>54,833</t>
  </si>
  <si>
    <t>zpětný zásyp</t>
  </si>
  <si>
    <t>9,424</t>
  </si>
  <si>
    <t>87,556*0,2</t>
  </si>
  <si>
    <t>16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</si>
  <si>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</si>
  <si>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</si>
  <si>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1722762438</t>
  </si>
  <si>
    <t>-9,424</t>
  </si>
  <si>
    <t>-87,556*0,2</t>
  </si>
  <si>
    <t>-25</t>
  </si>
  <si>
    <t>167101101</t>
  </si>
  <si>
    <t>Nakládání, skládání a překládání neulehlého výkopku nebo sypaniny nakládání, množství do 100 m3, z hornin tř. 1 až 4</t>
  </si>
  <si>
    <t>1542739793</t>
  </si>
  <si>
    <t>-9,873</t>
  </si>
  <si>
    <t>18</t>
  </si>
  <si>
    <t>171201201</t>
  </si>
  <si>
    <t>Uložení sypaniny na skládky</t>
  </si>
  <si>
    <t>978579719</t>
  </si>
  <si>
    <t>19</t>
  </si>
  <si>
    <t>171201211</t>
  </si>
  <si>
    <t>Poplatek za uložení stavebního odpadu na skládce (skládkovné) zeminy a kameniva zatříděného do Katalogu odpadů pod kódem 170 504</t>
  </si>
  <si>
    <t>t</t>
  </si>
  <si>
    <t>-1862385589</t>
  </si>
  <si>
    <t>104,885*1,5</t>
  </si>
  <si>
    <t>20</t>
  </si>
  <si>
    <t>162301402</t>
  </si>
  <si>
    <t>Vodorovné přemístění větví, kmenů nebo pařezů s naložením, složením a dopravou do 5000 m větví stromů listnatých, průměru kmene přes 300 do 500 mm</t>
  </si>
  <si>
    <t>-674109973</t>
  </si>
  <si>
    <t>162301403</t>
  </si>
  <si>
    <t>Vodorovné přemístění větví, kmenů nebo pařezů s naložením, složením a dopravou do 5000 m větví stromů listnatých, průměru kmene přes 500 do 700 mm</t>
  </si>
  <si>
    <t>-1281932655</t>
  </si>
  <si>
    <t>22</t>
  </si>
  <si>
    <t>162301404</t>
  </si>
  <si>
    <t>Vodorovné přemístění větví, kmenů nebo pařezů s naložením, složením a dopravou do 5000 m větví stromů listnatých, průměru kmene přes 700 do 900 mm</t>
  </si>
  <si>
    <t>-565414078</t>
  </si>
  <si>
    <t>23</t>
  </si>
  <si>
    <t>162301406</t>
  </si>
  <si>
    <t>Vodorovné přemístění větví, kmenů nebo pařezů s naložením, složením a dopravou do 5000 m větví stromů jehličnatých, průměru kmene přes 300 do 500 mm</t>
  </si>
  <si>
    <t>161051084</t>
  </si>
  <si>
    <t>24</t>
  </si>
  <si>
    <t>162301412</t>
  </si>
  <si>
    <t>Vodorovné přemístění větví, kmenů nebo pařezů s naložením, složením a dopravou do 5000 m kmenů stromů listnatých, průměru přes 300 do 500 mm</t>
  </si>
  <si>
    <t>-363362025</t>
  </si>
  <si>
    <t>162301413</t>
  </si>
  <si>
    <t>Vodorovné přemístění větví, kmenů nebo pařezů s naložením, složením a dopravou do 5000 m kmenů stromů listnatých, průměru přes 500 do 700 mm</t>
  </si>
  <si>
    <t>-1062331797</t>
  </si>
  <si>
    <t>26</t>
  </si>
  <si>
    <t>162301414</t>
  </si>
  <si>
    <t>Vodorovné přemístění větví, kmenů nebo pařezů s naložením, složením a dopravou do 5000 m kmenů stromů listnatých, průměru přes 700 do 900 mm</t>
  </si>
  <si>
    <t>1878799267</t>
  </si>
  <si>
    <t>27</t>
  </si>
  <si>
    <t>162301416</t>
  </si>
  <si>
    <t>Vodorovné přemístění větví, kmenů nebo pařezů s naložením, složením a dopravou do 5000 m kmenů stromů jehličnatých, průměru přes 300 do 500 mm</t>
  </si>
  <si>
    <t>-2060613226</t>
  </si>
  <si>
    <t>28</t>
  </si>
  <si>
    <t>162301422</t>
  </si>
  <si>
    <t>Vodorovné přemístění větví, kmenů nebo pařezů s naložením, složením a dopravou do 5000 m pařezů kmenů, průměru přes 300 do 500 mm</t>
  </si>
  <si>
    <t>1167098651</t>
  </si>
  <si>
    <t>29</t>
  </si>
  <si>
    <t>162301423</t>
  </si>
  <si>
    <t>Vodorovné přemístění větví, kmenů nebo pařezů s naložením, složením a dopravou do 5000 m pařezů kmenů, průměru přes 500 do 700 mm</t>
  </si>
  <si>
    <t>-2053071816</t>
  </si>
  <si>
    <t>30</t>
  </si>
  <si>
    <t>162301424</t>
  </si>
  <si>
    <t>Vodorovné přemístění větví, kmenů nebo pařezů s naložením, složením a dopravou do 5000 m pařezů kmenů, průměru přes 700 do 900 mm</t>
  </si>
  <si>
    <t>1572284042</t>
  </si>
  <si>
    <t>31</t>
  </si>
  <si>
    <t>174101101</t>
  </si>
  <si>
    <t>Zásyp sypaninou z jakékoliv horniny s uložením výkopku ve vrstvách se zhutněním jam, šachet, rýh nebo kolem objektů v těchto vykopávkách</t>
  </si>
  <si>
    <t>545046060</t>
  </si>
  <si>
    <t>původní základ</t>
  </si>
  <si>
    <t>(3,12+6+13,7+11,4+1,3)*0,3*0,8</t>
  </si>
  <si>
    <t>podezdívka u školky</t>
  </si>
  <si>
    <t>7,5*0,3*0,2</t>
  </si>
  <si>
    <t>33,975*1,05 'Přepočtené koeficientem množství</t>
  </si>
  <si>
    <t>32</t>
  </si>
  <si>
    <t>174201202</t>
  </si>
  <si>
    <t>Zásyp jam po pařezech výkopkem z horniny získané při dobývání pařezů s hrubým urovnáním povrchu zasypávky průměru pařezu přes 300 do 500 mm</t>
  </si>
  <si>
    <t>1858917581</t>
  </si>
  <si>
    <t>33</t>
  </si>
  <si>
    <t>174201203</t>
  </si>
  <si>
    <t>Zásyp jam po pařezech výkopkem z horniny získané při dobývání pařezů s hrubým urovnáním povrchu zasypávky průměru pařezu přes 500 do 700 mm</t>
  </si>
  <si>
    <t>817526790</t>
  </si>
  <si>
    <t>34</t>
  </si>
  <si>
    <t>174201204</t>
  </si>
  <si>
    <t>Zásyp jam po pařezech výkopkem z horniny získané při dobývání pařezů s hrubým urovnáním povrchu zasypávky průměru pařezu přes 700 do 900 mm</t>
  </si>
  <si>
    <t>1486569777</t>
  </si>
  <si>
    <t>35</t>
  </si>
  <si>
    <t>180405111</t>
  </si>
  <si>
    <t>Založení trávníků ve vegetačních prefabrikátech výsevem semene v rovině nebo na svahu do 1:5</t>
  </si>
  <si>
    <t>m2</t>
  </si>
  <si>
    <t>-935850563</t>
  </si>
  <si>
    <t>58,25</t>
  </si>
  <si>
    <t>(22,815+5+4,74+1,34+30,09+32,5+1,2)*0,3</t>
  </si>
  <si>
    <t>36</t>
  </si>
  <si>
    <t>M</t>
  </si>
  <si>
    <t>00572410</t>
  </si>
  <si>
    <t>osivo směs travní parková</t>
  </si>
  <si>
    <t>kg</t>
  </si>
  <si>
    <t>57115448</t>
  </si>
  <si>
    <t>87,556*0,015 'Přepočtené koeficientem množství</t>
  </si>
  <si>
    <t>37</t>
  </si>
  <si>
    <t>181301103</t>
  </si>
  <si>
    <t>Rozprostření a urovnání ornice v rovině nebo ve svahu sklonu do 1:5 při souvislé ploše do 500 m2, tl. vrstvy přes 150 do 200 mm</t>
  </si>
  <si>
    <t>1831601070</t>
  </si>
  <si>
    <t>38</t>
  </si>
  <si>
    <t>183151113</t>
  </si>
  <si>
    <t>Hloubení jam pro výsadbu dřevin strojně v rovině nebo ve svahu do 1:5, objem přes 0,30 do 0,50 m3</t>
  </si>
  <si>
    <t>567611849</t>
  </si>
  <si>
    <t>nová výsadba</t>
  </si>
  <si>
    <t>39</t>
  </si>
  <si>
    <t>184102114</t>
  </si>
  <si>
    <t>Výsadba dřeviny s balem do předem vyhloubené jamky se zalitím v rovině nebo na svahu do 1:5, při průměru balu přes 400 do 500 mm</t>
  </si>
  <si>
    <t>-2034704579</t>
  </si>
  <si>
    <t>40</t>
  </si>
  <si>
    <t>02650523</t>
  </si>
  <si>
    <t>Lípa velkolistá (Tilia platyphyllos) 80-120cm KK</t>
  </si>
  <si>
    <t>CS ÚRS 2018 02</t>
  </si>
  <si>
    <t>-1204879229</t>
  </si>
  <si>
    <t>Zakládání</t>
  </si>
  <si>
    <t>41</t>
  </si>
  <si>
    <t>211531111</t>
  </si>
  <si>
    <t>Výplň kamenivem do rýh odvodňovacích žeber nebo trativodů bez zhutnění, s úpravou povrchu výplně kamenivem hrubým drceným frakce 16 až 63 mm</t>
  </si>
  <si>
    <t>1364280797</t>
  </si>
  <si>
    <t>(22,815+5+4,74+1,34+30,09+32,5+1,2)*0,3*1,1</t>
  </si>
  <si>
    <t>32,236*1,1 'Přepočtené koeficientem množství</t>
  </si>
  <si>
    <t>42</t>
  </si>
  <si>
    <t>212755214</t>
  </si>
  <si>
    <t>Trativody bez lože z drenážních trubek plastových flexibilních D 100 mm</t>
  </si>
  <si>
    <t>m</t>
  </si>
  <si>
    <t>1335651528</t>
  </si>
  <si>
    <t>22,815+5+4,74+1,34+30,09+32,5+1,2</t>
  </si>
  <si>
    <t>97,685*1,1 'Přepočtené koeficientem množství</t>
  </si>
  <si>
    <t>43</t>
  </si>
  <si>
    <t>213141111</t>
  </si>
  <si>
    <t>Zřízení vrstvy z geotextilie filtrační, separační, odvodňovací, ochranné, výztužné nebo protierozní v rovině nebo ve sklonu do 1:5, šířky do 3 m</t>
  </si>
  <si>
    <t>-1782653958</t>
  </si>
  <si>
    <t>drenáž</t>
  </si>
  <si>
    <t>(22,815+5+4,74+1,34+30,09+32,5+1,2)*(1,1+1,1+0,3)</t>
  </si>
  <si>
    <t>44</t>
  </si>
  <si>
    <t>69311068</t>
  </si>
  <si>
    <t>geotextilie netkaná PP 300g/m2</t>
  </si>
  <si>
    <t>1918735674</t>
  </si>
  <si>
    <t>244,213*1,15 'Přepočtené koeficientem množství</t>
  </si>
  <si>
    <t>45</t>
  </si>
  <si>
    <t>271532212</t>
  </si>
  <si>
    <t>Podsyp pod základové konstrukce se zhutněním a urovnáním povrchu z kameniva hrubého, frakce 16 - 32 mm</t>
  </si>
  <si>
    <t>332351054</t>
  </si>
  <si>
    <t>(32,5+1,2)*0,3*0,1</t>
  </si>
  <si>
    <t>4,931*1,1 'Přepočtené koeficientem množství</t>
  </si>
  <si>
    <t>46</t>
  </si>
  <si>
    <t>274321311</t>
  </si>
  <si>
    <t>Základy z betonu železového (bez výztuže) pasy z betonu bez zvláštních nároků na prostředí tř. C 16/20</t>
  </si>
  <si>
    <t>1682850647</t>
  </si>
  <si>
    <t xml:space="preserve">základ </t>
  </si>
  <si>
    <t>(22,815+5+4,74+1,34+30,09)*0,3*0,76</t>
  </si>
  <si>
    <t>(32,5+1,2)*0,3*0,76</t>
  </si>
  <si>
    <t>22,273*1,1 'Přepočtené koeficientem množství</t>
  </si>
  <si>
    <t>47</t>
  </si>
  <si>
    <t>274351121</t>
  </si>
  <si>
    <t>Bednění základů pasů rovné zřízení</t>
  </si>
  <si>
    <t>682160782</t>
  </si>
  <si>
    <t>základ</t>
  </si>
  <si>
    <t>(22,815+5+4,74+1,34+30,09+32,5+1,2)*0,80</t>
  </si>
  <si>
    <t>odskoky</t>
  </si>
  <si>
    <t>((22,815+5+4,74+1,34+30,09+32,5+1,2)/6,4)*0,3*0,2*2</t>
  </si>
  <si>
    <t>79,98*1,1 'Přepočtené koeficientem množství</t>
  </si>
  <si>
    <t>48</t>
  </si>
  <si>
    <t>274351122</t>
  </si>
  <si>
    <t>Bednění základů pasů rovné odstranění</t>
  </si>
  <si>
    <t>-2062142491</t>
  </si>
  <si>
    <t>49</t>
  </si>
  <si>
    <t>274361821</t>
  </si>
  <si>
    <t>Výztuž základů pasů z betonářské oceli 10 505 (R) nebo BSt 500</t>
  </si>
  <si>
    <t>-196683659</t>
  </si>
  <si>
    <t>vodorovná R12</t>
  </si>
  <si>
    <t>(22,815+5+4,74+1,34+30,09+32,5+1,2)*4*0,00089</t>
  </si>
  <si>
    <t>třmínky</t>
  </si>
  <si>
    <t>((22,815+5+4,74+1,34+30,09+32,5+1,2)*4)*1,94*0,00040</t>
  </si>
  <si>
    <t>0,651*1,15 'Přepočtené koeficientem množství</t>
  </si>
  <si>
    <t>Svislé a kompletní konstrukce</t>
  </si>
  <si>
    <t>50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</si>
  <si>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</si>
  <si>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</si>
  <si>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-2068676873</t>
  </si>
  <si>
    <t>prostup základem</t>
  </si>
  <si>
    <t>0,3</t>
  </si>
  <si>
    <t>51</t>
  </si>
  <si>
    <t>28611130</t>
  </si>
  <si>
    <t>trubka kanalizační PVC DN 160x500 mm SN4</t>
  </si>
  <si>
    <t>114841541</t>
  </si>
  <si>
    <t>0,5</t>
  </si>
  <si>
    <t>52</t>
  </si>
  <si>
    <t>311113212</t>
  </si>
  <si>
    <t>Nadzákladové zdi z tvárnic ztraceného bednění štípaných, včetně výplně z betonu třídy C 16/20 přírodních, tloušťky zdiva 200 mm</t>
  </si>
  <si>
    <t>-1580312646</t>
  </si>
  <si>
    <t>podezdívka</t>
  </si>
  <si>
    <t>(22,815+5+4,74+1,34+30,09+32,5+1,2)*0,8</t>
  </si>
  <si>
    <t>78,148*1,1 'Přepočtené koeficientem množství</t>
  </si>
  <si>
    <t>53</t>
  </si>
  <si>
    <t>311113212R</t>
  </si>
  <si>
    <t>-129032721</t>
  </si>
  <si>
    <t>sloupky</t>
  </si>
  <si>
    <t>((22,815+5+4,74+1,34+30,09+32,5+1,2)/6,4)*1,5*0,4*3</t>
  </si>
  <si>
    <t>27,474*1,1 'Přepočtené koeficientem množství</t>
  </si>
  <si>
    <t>54</t>
  </si>
  <si>
    <t>311361821</t>
  </si>
  <si>
    <t>Výztuž nadzákladových zdí nosných svislých nebo odkloněných od svislice, rovných nebo oblých z betonářské oceli 10 505 (R) nebo BSt 500</t>
  </si>
  <si>
    <t>1204131272</t>
  </si>
  <si>
    <t>vodorovná</t>
  </si>
  <si>
    <t>(22,815+5+4,74+1,34+30,09+32,5+1,2)*3*0,00062</t>
  </si>
  <si>
    <t>svislá</t>
  </si>
  <si>
    <t>((22,815+5+4,74+1,34+30,09+32,5+1,2)*5)*(0,8+0,4)*0,00062</t>
  </si>
  <si>
    <t>((22,815+5+4,74+1,34+30,09+32,5+1,2)/6,4)*6*1,5*0,00062</t>
  </si>
  <si>
    <t>0,63*1,15 'Přepočtené koeficientem množství</t>
  </si>
  <si>
    <t>55</t>
  </si>
  <si>
    <t>348171120</t>
  </si>
  <si>
    <t>Osazení oplocení z dílců kovových rámových, na ocelové sloupky do 15° sklonu svahu, výšky přes 1,0 do 1,5 m</t>
  </si>
  <si>
    <t>-548197918</t>
  </si>
  <si>
    <t>((22,815+5+4,74+1,34+30,09+32,5+1,2)/6,4)*5</t>
  </si>
  <si>
    <t>56</t>
  </si>
  <si>
    <t>55342310</t>
  </si>
  <si>
    <t>plotové pole kovové 1200x2000 mm</t>
  </si>
  <si>
    <t>-1880407891</t>
  </si>
  <si>
    <t>((22,815+5+4,74+1,34+30,09+32,5+1,2)/6,4)*2</t>
  </si>
  <si>
    <t>57</t>
  </si>
  <si>
    <t>348272513</t>
  </si>
  <si>
    <t>Ploty z tvárnic betonových plotová stříška lepená mrazuvzdorným lepidlem z tvarovek hladkých nebo štípaných, sedlového tvaru přírodních, tloušťka zdiva 195 mm</t>
  </si>
  <si>
    <t>-1162746908</t>
  </si>
  <si>
    <t>(22,815+5+4,74+1,34+30,09+32,5+1,2)</t>
  </si>
  <si>
    <t>58</t>
  </si>
  <si>
    <t>59231510</t>
  </si>
  <si>
    <t>držák plotového pole Pz (bílý,žlutý) 30x30mm</t>
  </si>
  <si>
    <t>82138804</t>
  </si>
  <si>
    <t>35*4</t>
  </si>
  <si>
    <t>Vodorovné konstrukce</t>
  </si>
  <si>
    <t>59</t>
  </si>
  <si>
    <t>451572111</t>
  </si>
  <si>
    <t>Lože pod potrubí, stoky a drobné objekty v otevřeném výkopu z kameniva drobného těženého 0 až 4 mm</t>
  </si>
  <si>
    <t>808796154</t>
  </si>
  <si>
    <t>pvc potrubí</t>
  </si>
  <si>
    <t>15*0,4*0,2</t>
  </si>
  <si>
    <t>Komunikace pozemní</t>
  </si>
  <si>
    <t>60</t>
  </si>
  <si>
    <t>561121115</t>
  </si>
  <si>
    <t>Zřízení podkladu nebo ochranné vrstvy vozovky z mechanicky zpevněné zeminy MZ bez přidání pojiva nebo vylepšovacího materiálu, s rozprostřením, vlhčením, promísením a zhutněním, tloušťka po zhutnění 350 mm</t>
  </si>
  <si>
    <t>-252638731</t>
  </si>
  <si>
    <t>napojení do stávající šachty</t>
  </si>
  <si>
    <t>15*0,5</t>
  </si>
  <si>
    <t>65,75*1,1 'Přepočtené koeficientem množství</t>
  </si>
  <si>
    <t>61</t>
  </si>
  <si>
    <t>564261111</t>
  </si>
  <si>
    <t>Podklad nebo podsyp ze štěrkopísku ŠP s rozprostřením, vlhčením a zhutněním, po zhutnění tl. 200 mm</t>
  </si>
  <si>
    <t>1846587311</t>
  </si>
  <si>
    <t>62</t>
  </si>
  <si>
    <t>564661111</t>
  </si>
  <si>
    <t>Podklad z kameniva hrubého drceného vel. 63-125 mm, s rozprostřením a zhutněním, po zhutnění tl. 200 mm</t>
  </si>
  <si>
    <t>1979187898</t>
  </si>
  <si>
    <t>63</t>
  </si>
  <si>
    <t>565125111</t>
  </si>
  <si>
    <t>Asfaltový beton vrstva podkladní ACP 16 (obalované kamenivo střednězrnné - OKS) s rozprostřením a zhutněním v pruhu šířky do 3 m, po zhutnění tl. 40 mm</t>
  </si>
  <si>
    <t>661407286</t>
  </si>
  <si>
    <t>64</t>
  </si>
  <si>
    <t>573191111</t>
  </si>
  <si>
    <t>Postřik infiltrační kationaktivní emulzí v množství 1,00 kg/m2</t>
  </si>
  <si>
    <t>989261232</t>
  </si>
  <si>
    <t>65</t>
  </si>
  <si>
    <t>573211108</t>
  </si>
  <si>
    <t>Postřik spojovací PS bez posypu kamenivem z asfaltu silničního, v množství 0,40 kg/m2</t>
  </si>
  <si>
    <t>-1584162066</t>
  </si>
  <si>
    <t>66</t>
  </si>
  <si>
    <t>577134111</t>
  </si>
  <si>
    <t>Asfaltový beton vrstva obrusná ACO 11 (ABS) s rozprostřením a se zhutněním z nemodifikovaného asfaltu v pruhu šířky do 3 m tř. I, po zhutnění tl. 40 mm</t>
  </si>
  <si>
    <t>-1870263110</t>
  </si>
  <si>
    <t>Trubní vedení</t>
  </si>
  <si>
    <t>67</t>
  </si>
  <si>
    <t>871310320</t>
  </si>
  <si>
    <t>Montáž kanalizačního potrubí z plastů z polypropylenu PP hladkého plnostěnného SN 12 DN 150</t>
  </si>
  <si>
    <t>1439073820</t>
  </si>
  <si>
    <t>z vpusti do uliční šachty</t>
  </si>
  <si>
    <t>68</t>
  </si>
  <si>
    <t>28611106</t>
  </si>
  <si>
    <t>trubka kanalizační PVC-U 160x5,5x6000 mm SN 12</t>
  </si>
  <si>
    <t>2134860641</t>
  </si>
  <si>
    <t>15*1,15 'Přepočtené koeficientem množství</t>
  </si>
  <si>
    <t>69</t>
  </si>
  <si>
    <t>0001R</t>
  </si>
  <si>
    <t>Napojení kanalizace do stávající uliční šachty</t>
  </si>
  <si>
    <t>2018124868</t>
  </si>
  <si>
    <t>70</t>
  </si>
  <si>
    <t>877310440</t>
  </si>
  <si>
    <t>Montáž tvarovek na kanalizačním plastovém potrubí z polypropylenu PP korugovaného šachtových vložek DN 150</t>
  </si>
  <si>
    <t>-1496250345</t>
  </si>
  <si>
    <t>napojení do uliční šachty</t>
  </si>
  <si>
    <t>71</t>
  </si>
  <si>
    <t>28617480</t>
  </si>
  <si>
    <t>vložka šachtová kanalizace PP korugované DN 160</t>
  </si>
  <si>
    <t>666465547</t>
  </si>
  <si>
    <t>72</t>
  </si>
  <si>
    <t>877315261</t>
  </si>
  <si>
    <t>Montáž tvarovek na kanalizačním potrubí z trub z plastu z tvrdého PVC nebo z polypropylenu v otevřeném výkopu dvorních vpusťí DN 160</t>
  </si>
  <si>
    <t>-348284517</t>
  </si>
  <si>
    <t>73</t>
  </si>
  <si>
    <t>56231175</t>
  </si>
  <si>
    <t>vpusť dvorní se zápachovou klapkou lapačem písku a izolační přírubou DN 110, 160mm</t>
  </si>
  <si>
    <t>38911588</t>
  </si>
  <si>
    <t>74</t>
  </si>
  <si>
    <t>899722113</t>
  </si>
  <si>
    <t>Krytí potrubí z plastů výstražnou fólií z PVC šířky 34cm</t>
  </si>
  <si>
    <t>-1685185994</t>
  </si>
  <si>
    <t>Ostatní konstrukce a práce, bourání</t>
  </si>
  <si>
    <t>75</t>
  </si>
  <si>
    <t>912111112</t>
  </si>
  <si>
    <t>Montáž zábrany parkovací tvaru sloupku do výšky 800 mm se zabetonovanou patkou</t>
  </si>
  <si>
    <t>1231282317</t>
  </si>
  <si>
    <t>závora</t>
  </si>
  <si>
    <t>76</t>
  </si>
  <si>
    <t>914511111</t>
  </si>
  <si>
    <t>Montáž sloupku dopravních značek délky do 3,5 m do betonového základu</t>
  </si>
  <si>
    <t>1137666490</t>
  </si>
  <si>
    <t>77</t>
  </si>
  <si>
    <t>919122122</t>
  </si>
  <si>
    <t>Utěsnění dilatačních spár zálivkou za tepla v cementobetonovém nebo živičném krytu včetně adhezního nátěru s těsnicím profilem pod zálivkou, pro komůrky šířky 15 mm, hloubky 30 mm</t>
  </si>
  <si>
    <t>-519122682</t>
  </si>
  <si>
    <t>pro napojení nového asfaltu</t>
  </si>
  <si>
    <t>35*1,1 'Přepočtené koeficientem množství</t>
  </si>
  <si>
    <t>78</t>
  </si>
  <si>
    <t>919735112</t>
  </si>
  <si>
    <t>Řezání stávajícího živičného krytu nebo podkladu hloubky přes 50 do 100 mm</t>
  </si>
  <si>
    <t>-70107283</t>
  </si>
  <si>
    <t>napojení kanalizace do stávající šachty</t>
  </si>
  <si>
    <t>10*2+0,5*2</t>
  </si>
  <si>
    <t>56*1,1 'Přepočtené koeficientem množství</t>
  </si>
  <si>
    <t>79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</si>
  <si>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</si>
  <si>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</si>
  <si>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-897243191</t>
  </si>
  <si>
    <t>10*0,5</t>
  </si>
  <si>
    <t>5*1,1 'Přepočtené koeficientem množství</t>
  </si>
  <si>
    <t>80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</si>
  <si>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</si>
  <si>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</si>
  <si>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1284329703</t>
  </si>
  <si>
    <t>81</t>
  </si>
  <si>
    <t>59227724</t>
  </si>
  <si>
    <t>žlab betonový dvouvrstvý vibrolisovaný pro povrchové odvodnění 7/10 x 28 x 21</t>
  </si>
  <si>
    <t>1623170024</t>
  </si>
  <si>
    <t>(22,815+5+4,74+1,34+30,09+32,5+1,2)/0,28</t>
  </si>
  <si>
    <t>360</t>
  </si>
  <si>
    <t>82</t>
  </si>
  <si>
    <t>936005212</t>
  </si>
  <si>
    <t>Montáž dětské houpačky řetízkové s ocelovou konstrukcí dvoumístné</t>
  </si>
  <si>
    <t>1791189039</t>
  </si>
  <si>
    <t>83</t>
  </si>
  <si>
    <t>936005221</t>
  </si>
  <si>
    <t>Montáž dětské houpačky kládové dvoumístné</t>
  </si>
  <si>
    <t>-79077136</t>
  </si>
  <si>
    <t>84</t>
  </si>
  <si>
    <t>936124112</t>
  </si>
  <si>
    <t>Montáž lavičky parkové stabilní se zabetonováním noh</t>
  </si>
  <si>
    <t>271521418</t>
  </si>
  <si>
    <t>lavičky</t>
  </si>
  <si>
    <t>stoly</t>
  </si>
  <si>
    <t>prolézačka se skluzavkou x6 náročnost</t>
  </si>
  <si>
    <t>1*6</t>
  </si>
  <si>
    <t>85</t>
  </si>
  <si>
    <t>961044111</t>
  </si>
  <si>
    <t>Bourání základů z betonu prostého</t>
  </si>
  <si>
    <t>-1101585958</t>
  </si>
  <si>
    <t>základ plotu</t>
  </si>
  <si>
    <t>(22,815+5+4,74+1,34+30,09+3,12+6+13,7+11,4+1,3)*0,3*0,8</t>
  </si>
  <si>
    <t>7,5*0,3*0,5</t>
  </si>
  <si>
    <t>25,006*1,1 'Přepočtené koeficientem množství</t>
  </si>
  <si>
    <t>86</t>
  </si>
  <si>
    <t>962042321</t>
  </si>
  <si>
    <t>Bourání zdiva z betonu prostého nadzákladového objemu přes 1 m3</t>
  </si>
  <si>
    <t>1511087529</t>
  </si>
  <si>
    <t>(22,815+5+4,74+1,34+30,09+3,12+6+13,7+11,4+1,3)*0,2*1</t>
  </si>
  <si>
    <t>19,901*1,1 'Přepočtené koeficientem množství</t>
  </si>
  <si>
    <t>87</t>
  </si>
  <si>
    <t>966001111</t>
  </si>
  <si>
    <t>Odstranění dětské houpačky bez konstrukce řetízkové</t>
  </si>
  <si>
    <t>940083797</t>
  </si>
  <si>
    <t>88</t>
  </si>
  <si>
    <t>966001112</t>
  </si>
  <si>
    <t>Odstranění dětské houpačky s ocelovou konstrukcí kládové</t>
  </si>
  <si>
    <t>1147312459</t>
  </si>
  <si>
    <t>89</t>
  </si>
  <si>
    <t>966001211</t>
  </si>
  <si>
    <t>Odstranění lavičky parkové stabilní zabetonované</t>
  </si>
  <si>
    <t>-2042952401</t>
  </si>
  <si>
    <t>90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</si>
  <si>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</si>
  <si>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</si>
  <si>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686853719</t>
  </si>
  <si>
    <t>91</t>
  </si>
  <si>
    <t>966006251</t>
  </si>
  <si>
    <t>Odstranění parkovací zábrany s odklizením materiálu na vzdálenost do 20 m nebo s naložením na dopravní prostředek sloupku zabetonovaného</t>
  </si>
  <si>
    <t>-777475208</t>
  </si>
  <si>
    <t>92</t>
  </si>
  <si>
    <t>966072811</t>
  </si>
  <si>
    <t>Rozebrání oplocení z dílců rámových na ocelové sloupky, výšky přes 1 do 2 m</t>
  </si>
  <si>
    <t>1118594752</t>
  </si>
  <si>
    <t>22,815+5+4,74+1,34+30,09+3,12+6+13,7+11,4+1,3</t>
  </si>
  <si>
    <t>99,505*1,1 'Přepočtené koeficientem množství</t>
  </si>
  <si>
    <t>93</t>
  </si>
  <si>
    <t>966073810</t>
  </si>
  <si>
    <t>Rozebrání vrat a vrátek k oplocení plochy jednotlivě do 2 m2</t>
  </si>
  <si>
    <t>-1944077450</t>
  </si>
  <si>
    <t>branka u ppč. 1993/3</t>
  </si>
  <si>
    <t>997</t>
  </si>
  <si>
    <t>Přesun sutě</t>
  </si>
  <si>
    <t>94</t>
  </si>
  <si>
    <t>997013111</t>
  </si>
  <si>
    <t>Vnitrostaveništní doprava suti a vybouraných hmot vodorovně do 50 m svisle s použitím mechanizace pro budovy a haly výšky do 6 m</t>
  </si>
  <si>
    <t>-1317900682</t>
  </si>
  <si>
    <t>95</t>
  </si>
  <si>
    <t>997013501</t>
  </si>
  <si>
    <t>Odvoz suti a vybouraných hmot na skládku nebo meziskládku se složením, na vzdálenost do 1 km</t>
  </si>
  <si>
    <t>436042928</t>
  </si>
  <si>
    <t>96</t>
  </si>
  <si>
    <t>997013509</t>
  </si>
  <si>
    <t>Odvoz suti a vybouraných hmot na skládku nebo meziskládku se složením, na vzdálenost Příplatek k ceně za každý další i započatý 1 km přes 1 km</t>
  </si>
  <si>
    <t>-1617953583</t>
  </si>
  <si>
    <t>15*116,605</t>
  </si>
  <si>
    <t>97</t>
  </si>
  <si>
    <t>997013801</t>
  </si>
  <si>
    <t>Poplatek za uložení stavebního odpadu na skládce (skládkovné) z prostého betonu zatříděného do Katalogu odpadů pod kódem 170 101</t>
  </si>
  <si>
    <t>216385263</t>
  </si>
  <si>
    <t>98</t>
  </si>
  <si>
    <t>997013811</t>
  </si>
  <si>
    <t>Poplatek za zpětný odkup dřevin</t>
  </si>
  <si>
    <t>1897950862</t>
  </si>
  <si>
    <t>998</t>
  </si>
  <si>
    <t>Přesun hmot</t>
  </si>
  <si>
    <t>99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</si>
  <si>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</si>
  <si>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</si>
  <si>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905845719</t>
  </si>
  <si>
    <t>PSV</t>
  </si>
  <si>
    <t>Práce a dodávky PSV</t>
  </si>
  <si>
    <t>711</t>
  </si>
  <si>
    <t>Izolace proti vodě, vlhkosti a plynům</t>
  </si>
  <si>
    <t>100</t>
  </si>
  <si>
    <t>711141559</t>
  </si>
  <si>
    <t>Provedení izolace proti zemní vlhkosti pásy přitavením NAIP na ploše vodorovné V</t>
  </si>
  <si>
    <t>-108517997</t>
  </si>
  <si>
    <t>(22,815+5+4,74+1,34+30,09+32,5+1,2)*0,5</t>
  </si>
  <si>
    <t>101</t>
  </si>
  <si>
    <t>62833158</t>
  </si>
  <si>
    <t>pás asfaltový s minerálním posypem tl 4mm s vložkou ze skelné tkaniny 200g/m2</t>
  </si>
  <si>
    <t>1983737352</t>
  </si>
  <si>
    <t>48,843*1,15 'Přepočtené koeficientem množství</t>
  </si>
  <si>
    <t>102</t>
  </si>
  <si>
    <t>711491176</t>
  </si>
  <si>
    <t>Provedení izolace proti povrchové a podpovrchové tlakové vodě ostatní na ploše vodorovné V připevnění izolace ukončovací lištou</t>
  </si>
  <si>
    <t>2127924775</t>
  </si>
  <si>
    <t>103</t>
  </si>
  <si>
    <t>28323011</t>
  </si>
  <si>
    <t>lišta ukončovací provětrávací pro drenážní fólie nopové</t>
  </si>
  <si>
    <t>-398230665</t>
  </si>
  <si>
    <t>104</t>
  </si>
  <si>
    <t>711491273</t>
  </si>
  <si>
    <t>Provedení izolace proti povrchové a podpovrchové tlakové vodě ostatní na ploše svislé S z nopové fólie</t>
  </si>
  <si>
    <t>-185050901</t>
  </si>
  <si>
    <t>(22,815+5+4,74+1,34+30,09+32,5+1,2)*1,1</t>
  </si>
  <si>
    <t>105</t>
  </si>
  <si>
    <t>28323024</t>
  </si>
  <si>
    <t>fólie drenážní nopová v 8mm tl 0,4mm š 0,5m</t>
  </si>
  <si>
    <t>1806923953</t>
  </si>
  <si>
    <t>107,454*1,2 'Přepočtené koeficientem množství</t>
  </si>
  <si>
    <t>106</t>
  </si>
  <si>
    <t>998711101</t>
  </si>
  <si>
    <t>Přesun hmot pro izolace proti vodě, vlhkosti a plynům stanovený z hmotnosti přesunovaného materiálu vodorovná dopravní vzdálenost do 50 m v objektech výšky do 6 m</t>
  </si>
  <si>
    <t>785440118</t>
  </si>
  <si>
    <t>783</t>
  </si>
  <si>
    <t>Dokončovací práce - nátěry</t>
  </si>
  <si>
    <t>107</t>
  </si>
  <si>
    <t>783306801</t>
  </si>
  <si>
    <t>Odstranění nátěrů ze zámečnických konstrukcí obroušením</t>
  </si>
  <si>
    <t>1940476150</t>
  </si>
  <si>
    <t>brána a branka</t>
  </si>
  <si>
    <t>0,1*1,4*(32+8+9)</t>
  </si>
  <si>
    <t>0,2*1,6*17</t>
  </si>
  <si>
    <t>12,3*1,1 'Přepočtené koeficientem množství</t>
  </si>
  <si>
    <t>108</t>
  </si>
  <si>
    <t>783301311</t>
  </si>
  <si>
    <t>Příprava podkladu zámečnických konstrukcí před provedením nátěru odmaštění odmašťovačem vodou ředitelným</t>
  </si>
  <si>
    <t>-477073491</t>
  </si>
  <si>
    <t>109</t>
  </si>
  <si>
    <t>783324201</t>
  </si>
  <si>
    <t>Základní antikorozní nátěr zámečnických konstrukcí jednonásobný akrylátový</t>
  </si>
  <si>
    <t>1258793922</t>
  </si>
  <si>
    <t>110</t>
  </si>
  <si>
    <t>783325101</t>
  </si>
  <si>
    <t>Mezinátěr zámečnických konstrukcí jednonásobný akrylátový</t>
  </si>
  <si>
    <t>1101738294</t>
  </si>
  <si>
    <t>111</t>
  </si>
  <si>
    <t>783327101</t>
  </si>
  <si>
    <t>Krycí nátěr (email) zámečnických konstrukcí jednonásobný akrylátový</t>
  </si>
  <si>
    <t>265596607</t>
  </si>
  <si>
    <t>VRN</t>
  </si>
  <si>
    <t>Vedlejší rozpočtové náklady</t>
  </si>
  <si>
    <t>VRN1</t>
  </si>
  <si>
    <t>Průzkumné, geodetické a projektové práce</t>
  </si>
  <si>
    <t>112</t>
  </si>
  <si>
    <t>011002000</t>
  </si>
  <si>
    <t>Průzkumné práce</t>
  </si>
  <si>
    <t>kpl</t>
  </si>
  <si>
    <t>1024</t>
  </si>
  <si>
    <t>-245206874</t>
  </si>
  <si>
    <t>113</t>
  </si>
  <si>
    <t>012002000</t>
  </si>
  <si>
    <t>Geodetické práce</t>
  </si>
  <si>
    <t>-1203936446</t>
  </si>
  <si>
    <t>VRN2</t>
  </si>
  <si>
    <t>Příprava staveniště</t>
  </si>
  <si>
    <t>114</t>
  </si>
  <si>
    <t>020001000</t>
  </si>
  <si>
    <t>1219570358</t>
  </si>
  <si>
    <t>VRN3</t>
  </si>
  <si>
    <t>Zařízení staveniště</t>
  </si>
  <si>
    <t>115</t>
  </si>
  <si>
    <t>030001000</t>
  </si>
  <si>
    <t>660361836</t>
  </si>
  <si>
    <t>116</t>
  </si>
  <si>
    <t>032002000</t>
  </si>
  <si>
    <t>Vybavení staveniště</t>
  </si>
  <si>
    <t>228793254</t>
  </si>
  <si>
    <t>stavení buňky, WC,...</t>
  </si>
  <si>
    <t>117</t>
  </si>
  <si>
    <t>033002000</t>
  </si>
  <si>
    <t>Připojení staveniště na inženýrské sítě</t>
  </si>
  <si>
    <t>-628665562</t>
  </si>
  <si>
    <t>Voda, elektro</t>
  </si>
  <si>
    <t>118</t>
  </si>
  <si>
    <t>034002000</t>
  </si>
  <si>
    <t>Zabezpečení staveniště</t>
  </si>
  <si>
    <t>-653853036</t>
  </si>
  <si>
    <t>oplocení, dopr. značení,...</t>
  </si>
  <si>
    <t>119</t>
  </si>
  <si>
    <t>035002000</t>
  </si>
  <si>
    <t>Pronájmy ploch, objektů</t>
  </si>
  <si>
    <t>-971108438</t>
  </si>
  <si>
    <t>Zábor 70 dní</t>
  </si>
  <si>
    <t>490*70</t>
  </si>
  <si>
    <t>120</t>
  </si>
  <si>
    <t>039002000</t>
  </si>
  <si>
    <t>Zrušení zařízení staveniště</t>
  </si>
  <si>
    <t>-1637413830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</si>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</sst>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1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0014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MŠ Rosnička - úprava oplocení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Liberec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27. 3. 2019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Liberec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M3 Stavby v.o.s.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>M3 Stavby v.o.s.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'0001 - Úprava oplocení'!J30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'0001 - Úprava oplocení'!P96</f>
        <v>0</v>
      </c>
      <c r="AV55" s="121">
        <f>'0001 - Úprava oplocení'!J33</f>
        <v>0</v>
      </c>
      <c r="AW55" s="121">
        <f>'0001 - Úprava oplocení'!J34</f>
        <v>0</v>
      </c>
      <c r="AX55" s="121">
        <f>'0001 - Úprava oplocení'!J35</f>
        <v>0</v>
      </c>
      <c r="AY55" s="121">
        <f>'0001 - Úprava oplocení'!J36</f>
        <v>0</v>
      </c>
      <c r="AZ55" s="121">
        <f>'0001 - Úprava oplocení'!F33</f>
        <v>0</v>
      </c>
      <c r="BA55" s="121">
        <f>'0001 - Úprava oplocení'!F34</f>
        <v>0</v>
      </c>
      <c r="BB55" s="121">
        <f>'0001 - Úprava oplocení'!F35</f>
        <v>0</v>
      </c>
      <c r="BC55" s="121">
        <f>'0001 - Úprava oplocení'!F36</f>
        <v>0</v>
      </c>
      <c r="BD55" s="123">
        <f>'0001 - Úprava oplocení'!F37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Vx6GcFRvd3bTGv+iKmg2YXpePiTHuMUxPT4mU7HdVLeYWy5EaZAOC1hv5gEQ1AMgFLkmpD8FP2OvTwZKPGHn7Q==" hashValue="eNn8z0RGqqz3zexFBxdSzglbTPkPgrX3hBd42ndD7U2vlSEgaecXTeYggj5CX7N0Qn6MmMZOlezwXBJQitz9yw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0001 - Úprava oploc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5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21"/>
      <c r="AT3" s="18" t="s">
        <v>84</v>
      </c>
    </row>
    <row r="4" s="1" customFormat="1" ht="24.96" customHeight="1">
      <c r="B4" s="21"/>
      <c r="D4" s="129" t="s">
        <v>85</v>
      </c>
      <c r="I4" s="125"/>
      <c r="L4" s="21"/>
      <c r="M4" s="130" t="s">
        <v>10</v>
      </c>
      <c r="AT4" s="18" t="s">
        <v>4</v>
      </c>
    </row>
    <row r="5" s="1" customFormat="1" ht="6.96" customHeight="1">
      <c r="B5" s="21"/>
      <c r="I5" s="125"/>
      <c r="L5" s="21"/>
    </row>
    <row r="6" s="1" customFormat="1" ht="12" customHeight="1">
      <c r="B6" s="21"/>
      <c r="D6" s="131" t="s">
        <v>16</v>
      </c>
      <c r="I6" s="125"/>
      <c r="L6" s="21"/>
    </row>
    <row r="7" s="1" customFormat="1" ht="16.5" customHeight="1">
      <c r="B7" s="21"/>
      <c r="E7" s="132" t="str">
        <f>'Rekapitulace stavby'!K6</f>
        <v>MŠ Rosnička - úprava oplocení</v>
      </c>
      <c r="F7" s="131"/>
      <c r="G7" s="131"/>
      <c r="H7" s="131"/>
      <c r="I7" s="125"/>
      <c r="L7" s="21"/>
    </row>
    <row r="8" s="2" customFormat="1" ht="12" customHeight="1">
      <c r="A8" s="39"/>
      <c r="B8" s="45"/>
      <c r="C8" s="39"/>
      <c r="D8" s="131" t="s">
        <v>86</v>
      </c>
      <c r="E8" s="39"/>
      <c r="F8" s="39"/>
      <c r="G8" s="39"/>
      <c r="H8" s="39"/>
      <c r="I8" s="133"/>
      <c r="J8" s="39"/>
      <c r="K8" s="39"/>
      <c r="L8" s="13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5" t="s">
        <v>87</v>
      </c>
      <c r="F9" s="39"/>
      <c r="G9" s="39"/>
      <c r="H9" s="39"/>
      <c r="I9" s="133"/>
      <c r="J9" s="39"/>
      <c r="K9" s="39"/>
      <c r="L9" s="13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3"/>
      <c r="J10" s="39"/>
      <c r="K10" s="39"/>
      <c r="L10" s="13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1" t="s">
        <v>18</v>
      </c>
      <c r="E11" s="39"/>
      <c r="F11" s="136" t="s">
        <v>19</v>
      </c>
      <c r="G11" s="39"/>
      <c r="H11" s="39"/>
      <c r="I11" s="137" t="s">
        <v>20</v>
      </c>
      <c r="J11" s="136" t="s">
        <v>19</v>
      </c>
      <c r="K11" s="39"/>
      <c r="L11" s="13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1" t="s">
        <v>21</v>
      </c>
      <c r="E12" s="39"/>
      <c r="F12" s="136" t="s">
        <v>22</v>
      </c>
      <c r="G12" s="39"/>
      <c r="H12" s="39"/>
      <c r="I12" s="137" t="s">
        <v>23</v>
      </c>
      <c r="J12" s="138" t="str">
        <f>'Rekapitulace stavby'!AN8</f>
        <v>27. 3. 2019</v>
      </c>
      <c r="K12" s="39"/>
      <c r="L12" s="13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3"/>
      <c r="J13" s="39"/>
      <c r="K13" s="39"/>
      <c r="L13" s="13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1" t="s">
        <v>25</v>
      </c>
      <c r="E14" s="39"/>
      <c r="F14" s="39"/>
      <c r="G14" s="39"/>
      <c r="H14" s="39"/>
      <c r="I14" s="137" t="s">
        <v>26</v>
      </c>
      <c r="J14" s="136" t="s">
        <v>27</v>
      </c>
      <c r="K14" s="39"/>
      <c r="L14" s="13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6" t="s">
        <v>28</v>
      </c>
      <c r="F15" s="39"/>
      <c r="G15" s="39"/>
      <c r="H15" s="39"/>
      <c r="I15" s="137" t="s">
        <v>29</v>
      </c>
      <c r="J15" s="136" t="s">
        <v>30</v>
      </c>
      <c r="K15" s="39"/>
      <c r="L15" s="13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3"/>
      <c r="J16" s="39"/>
      <c r="K16" s="39"/>
      <c r="L16" s="13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1" t="s">
        <v>31</v>
      </c>
      <c r="E17" s="39"/>
      <c r="F17" s="39"/>
      <c r="G17" s="39"/>
      <c r="H17" s="39"/>
      <c r="I17" s="137" t="s">
        <v>26</v>
      </c>
      <c r="J17" s="34" t="str">
        <f>'Rekapitulace stavby'!AN13</f>
        <v>Vyplň údaj</v>
      </c>
      <c r="K17" s="39"/>
      <c r="L17" s="13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6"/>
      <c r="G18" s="136"/>
      <c r="H18" s="136"/>
      <c r="I18" s="137" t="s">
        <v>29</v>
      </c>
      <c r="J18" s="34" t="str">
        <f>'Rekapitulace stavby'!AN14</f>
        <v>Vyplň údaj</v>
      </c>
      <c r="K18" s="39"/>
      <c r="L18" s="13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3"/>
      <c r="J19" s="39"/>
      <c r="K19" s="39"/>
      <c r="L19" s="13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1" t="s">
        <v>33</v>
      </c>
      <c r="E20" s="39"/>
      <c r="F20" s="39"/>
      <c r="G20" s="39"/>
      <c r="H20" s="39"/>
      <c r="I20" s="137" t="s">
        <v>26</v>
      </c>
      <c r="J20" s="136" t="s">
        <v>34</v>
      </c>
      <c r="K20" s="39"/>
      <c r="L20" s="13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6" t="s">
        <v>35</v>
      </c>
      <c r="F21" s="39"/>
      <c r="G21" s="39"/>
      <c r="H21" s="39"/>
      <c r="I21" s="137" t="s">
        <v>29</v>
      </c>
      <c r="J21" s="136" t="s">
        <v>19</v>
      </c>
      <c r="K21" s="39"/>
      <c r="L21" s="13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3"/>
      <c r="J22" s="39"/>
      <c r="K22" s="39"/>
      <c r="L22" s="13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1" t="s">
        <v>37</v>
      </c>
      <c r="E23" s="39"/>
      <c r="F23" s="39"/>
      <c r="G23" s="39"/>
      <c r="H23" s="39"/>
      <c r="I23" s="137" t="s">
        <v>26</v>
      </c>
      <c r="J23" s="136" t="s">
        <v>34</v>
      </c>
      <c r="K23" s="39"/>
      <c r="L23" s="13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6" t="s">
        <v>35</v>
      </c>
      <c r="F24" s="39"/>
      <c r="G24" s="39"/>
      <c r="H24" s="39"/>
      <c r="I24" s="137" t="s">
        <v>29</v>
      </c>
      <c r="J24" s="136" t="s">
        <v>19</v>
      </c>
      <c r="K24" s="39"/>
      <c r="L24" s="13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3"/>
      <c r="J25" s="39"/>
      <c r="K25" s="39"/>
      <c r="L25" s="13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1" t="s">
        <v>38</v>
      </c>
      <c r="E26" s="39"/>
      <c r="F26" s="39"/>
      <c r="G26" s="39"/>
      <c r="H26" s="39"/>
      <c r="I26" s="133"/>
      <c r="J26" s="39"/>
      <c r="K26" s="39"/>
      <c r="L26" s="13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42"/>
      <c r="J27" s="139"/>
      <c r="K27" s="139"/>
      <c r="L27" s="143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3"/>
      <c r="J28" s="39"/>
      <c r="K28" s="39"/>
      <c r="L28" s="13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5"/>
      <c r="J29" s="144"/>
      <c r="K29" s="144"/>
      <c r="L29" s="13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40</v>
      </c>
      <c r="E30" s="39"/>
      <c r="F30" s="39"/>
      <c r="G30" s="39"/>
      <c r="H30" s="39"/>
      <c r="I30" s="133"/>
      <c r="J30" s="147">
        <f>ROUND(J96, 2)</f>
        <v>0</v>
      </c>
      <c r="K30" s="39"/>
      <c r="L30" s="13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5"/>
      <c r="J31" s="144"/>
      <c r="K31" s="144"/>
      <c r="L31" s="13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42</v>
      </c>
      <c r="G32" s="39"/>
      <c r="H32" s="39"/>
      <c r="I32" s="149" t="s">
        <v>41</v>
      </c>
      <c r="J32" s="148" t="s">
        <v>43</v>
      </c>
      <c r="K32" s="39"/>
      <c r="L32" s="13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0" t="s">
        <v>44</v>
      </c>
      <c r="E33" s="131" t="s">
        <v>45</v>
      </c>
      <c r="F33" s="151">
        <f>ROUND((SUM(BE96:BE587)),  2)</f>
        <v>0</v>
      </c>
      <c r="G33" s="39"/>
      <c r="H33" s="39"/>
      <c r="I33" s="152">
        <v>0.20999999999999999</v>
      </c>
      <c r="J33" s="151">
        <f>ROUND(((SUM(BE96:BE587))*I33),  2)</f>
        <v>0</v>
      </c>
      <c r="K33" s="39"/>
      <c r="L33" s="13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1" t="s">
        <v>46</v>
      </c>
      <c r="F34" s="151">
        <f>ROUND((SUM(BF96:BF587)),  2)</f>
        <v>0</v>
      </c>
      <c r="G34" s="39"/>
      <c r="H34" s="39"/>
      <c r="I34" s="152">
        <v>0.14999999999999999</v>
      </c>
      <c r="J34" s="151">
        <f>ROUND(((SUM(BF96:BF587))*I34),  2)</f>
        <v>0</v>
      </c>
      <c r="K34" s="39"/>
      <c r="L34" s="13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1" t="s">
        <v>47</v>
      </c>
      <c r="F35" s="151">
        <f>ROUND((SUM(BG96:BG587)),  2)</f>
        <v>0</v>
      </c>
      <c r="G35" s="39"/>
      <c r="H35" s="39"/>
      <c r="I35" s="152">
        <v>0.20999999999999999</v>
      </c>
      <c r="J35" s="151">
        <f>0</f>
        <v>0</v>
      </c>
      <c r="K35" s="39"/>
      <c r="L35" s="13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1" t="s">
        <v>48</v>
      </c>
      <c r="F36" s="151">
        <f>ROUND((SUM(BH96:BH587)),  2)</f>
        <v>0</v>
      </c>
      <c r="G36" s="39"/>
      <c r="H36" s="39"/>
      <c r="I36" s="152">
        <v>0.14999999999999999</v>
      </c>
      <c r="J36" s="151">
        <f>0</f>
        <v>0</v>
      </c>
      <c r="K36" s="39"/>
      <c r="L36" s="13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1" t="s">
        <v>49</v>
      </c>
      <c r="F37" s="151">
        <f>ROUND((SUM(BI96:BI587)),  2)</f>
        <v>0</v>
      </c>
      <c r="G37" s="39"/>
      <c r="H37" s="39"/>
      <c r="I37" s="152">
        <v>0</v>
      </c>
      <c r="J37" s="151">
        <f>0</f>
        <v>0</v>
      </c>
      <c r="K37" s="39"/>
      <c r="L37" s="13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3"/>
      <c r="J38" s="39"/>
      <c r="K38" s="39"/>
      <c r="L38" s="13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3"/>
      <c r="D39" s="154" t="s">
        <v>50</v>
      </c>
      <c r="E39" s="155"/>
      <c r="F39" s="155"/>
      <c r="G39" s="156" t="s">
        <v>51</v>
      </c>
      <c r="H39" s="157" t="s">
        <v>52</v>
      </c>
      <c r="I39" s="158"/>
      <c r="J39" s="159">
        <f>SUM(J30:J37)</f>
        <v>0</v>
      </c>
      <c r="K39" s="160"/>
      <c r="L39" s="13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1"/>
      <c r="C40" s="162"/>
      <c r="D40" s="162"/>
      <c r="E40" s="162"/>
      <c r="F40" s="162"/>
      <c r="G40" s="162"/>
      <c r="H40" s="162"/>
      <c r="I40" s="163"/>
      <c r="J40" s="162"/>
      <c r="K40" s="162"/>
      <c r="L40" s="13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4"/>
      <c r="C44" s="165"/>
      <c r="D44" s="165"/>
      <c r="E44" s="165"/>
      <c r="F44" s="165"/>
      <c r="G44" s="165"/>
      <c r="H44" s="165"/>
      <c r="I44" s="166"/>
      <c r="J44" s="165"/>
      <c r="K44" s="165"/>
      <c r="L44" s="13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88</v>
      </c>
      <c r="D45" s="41"/>
      <c r="E45" s="41"/>
      <c r="F45" s="41"/>
      <c r="G45" s="41"/>
      <c r="H45" s="41"/>
      <c r="I45" s="133"/>
      <c r="J45" s="41"/>
      <c r="K45" s="41"/>
      <c r="L45" s="134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3"/>
      <c r="J46" s="41"/>
      <c r="K46" s="41"/>
      <c r="L46" s="134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3"/>
      <c r="J47" s="41"/>
      <c r="K47" s="41"/>
      <c r="L47" s="134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7" t="str">
        <f>E7</f>
        <v>MŠ Rosnička - úprava oplocení</v>
      </c>
      <c r="F48" s="33"/>
      <c r="G48" s="33"/>
      <c r="H48" s="33"/>
      <c r="I48" s="133"/>
      <c r="J48" s="41"/>
      <c r="K48" s="41"/>
      <c r="L48" s="134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86</v>
      </c>
      <c r="D49" s="41"/>
      <c r="E49" s="41"/>
      <c r="F49" s="41"/>
      <c r="G49" s="41"/>
      <c r="H49" s="41"/>
      <c r="I49" s="133"/>
      <c r="J49" s="41"/>
      <c r="K49" s="41"/>
      <c r="L49" s="134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0001 - Úprava oplocení</v>
      </c>
      <c r="F50" s="41"/>
      <c r="G50" s="41"/>
      <c r="H50" s="41"/>
      <c r="I50" s="133"/>
      <c r="J50" s="41"/>
      <c r="K50" s="41"/>
      <c r="L50" s="134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3"/>
      <c r="J51" s="41"/>
      <c r="K51" s="41"/>
      <c r="L51" s="134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137" t="s">
        <v>23</v>
      </c>
      <c r="J52" s="73" t="str">
        <f>IF(J12="","",J12)</f>
        <v>27. 3. 2019</v>
      </c>
      <c r="K52" s="41"/>
      <c r="L52" s="134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3"/>
      <c r="J53" s="41"/>
      <c r="K53" s="41"/>
      <c r="L53" s="134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Liberec</v>
      </c>
      <c r="G54" s="41"/>
      <c r="H54" s="41"/>
      <c r="I54" s="137" t="s">
        <v>33</v>
      </c>
      <c r="J54" s="37" t="str">
        <f>E21</f>
        <v>M3 Stavby v.o.s.</v>
      </c>
      <c r="K54" s="41"/>
      <c r="L54" s="134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137" t="s">
        <v>37</v>
      </c>
      <c r="J55" s="37" t="str">
        <f>E24</f>
        <v>M3 Stavby v.o.s.</v>
      </c>
      <c r="K55" s="41"/>
      <c r="L55" s="134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3"/>
      <c r="J56" s="41"/>
      <c r="K56" s="41"/>
      <c r="L56" s="134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8" t="s">
        <v>89</v>
      </c>
      <c r="D57" s="169"/>
      <c r="E57" s="169"/>
      <c r="F57" s="169"/>
      <c r="G57" s="169"/>
      <c r="H57" s="169"/>
      <c r="I57" s="170"/>
      <c r="J57" s="171" t="s">
        <v>90</v>
      </c>
      <c r="K57" s="169"/>
      <c r="L57" s="134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3"/>
      <c r="J58" s="41"/>
      <c r="K58" s="41"/>
      <c r="L58" s="134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2" t="s">
        <v>72</v>
      </c>
      <c r="D59" s="41"/>
      <c r="E59" s="41"/>
      <c r="F59" s="41"/>
      <c r="G59" s="41"/>
      <c r="H59" s="41"/>
      <c r="I59" s="133"/>
      <c r="J59" s="103">
        <f>J96</f>
        <v>0</v>
      </c>
      <c r="K59" s="41"/>
      <c r="L59" s="134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91</v>
      </c>
    </row>
    <row r="60" s="9" customFormat="1" ht="24.96" customHeight="1">
      <c r="A60" s="9"/>
      <c r="B60" s="173"/>
      <c r="C60" s="174"/>
      <c r="D60" s="175" t="s">
        <v>92</v>
      </c>
      <c r="E60" s="176"/>
      <c r="F60" s="176"/>
      <c r="G60" s="176"/>
      <c r="H60" s="176"/>
      <c r="I60" s="177"/>
      <c r="J60" s="178">
        <f>J97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81"/>
      <c r="D61" s="182" t="s">
        <v>93</v>
      </c>
      <c r="E61" s="183"/>
      <c r="F61" s="183"/>
      <c r="G61" s="183"/>
      <c r="H61" s="183"/>
      <c r="I61" s="184"/>
      <c r="J61" s="185">
        <f>J98</f>
        <v>0</v>
      </c>
      <c r="K61" s="181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81"/>
      <c r="D62" s="182" t="s">
        <v>94</v>
      </c>
      <c r="E62" s="183"/>
      <c r="F62" s="183"/>
      <c r="G62" s="183"/>
      <c r="H62" s="183"/>
      <c r="I62" s="184"/>
      <c r="J62" s="185">
        <f>J251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81"/>
      <c r="D63" s="182" t="s">
        <v>95</v>
      </c>
      <c r="E63" s="183"/>
      <c r="F63" s="183"/>
      <c r="G63" s="183"/>
      <c r="H63" s="183"/>
      <c r="I63" s="184"/>
      <c r="J63" s="185">
        <f>J303</f>
        <v>0</v>
      </c>
      <c r="K63" s="181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81"/>
      <c r="D64" s="182" t="s">
        <v>96</v>
      </c>
      <c r="E64" s="183"/>
      <c r="F64" s="183"/>
      <c r="G64" s="183"/>
      <c r="H64" s="183"/>
      <c r="I64" s="184"/>
      <c r="J64" s="185">
        <f>J344</f>
        <v>0</v>
      </c>
      <c r="K64" s="181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81"/>
      <c r="D65" s="182" t="s">
        <v>97</v>
      </c>
      <c r="E65" s="183"/>
      <c r="F65" s="183"/>
      <c r="G65" s="183"/>
      <c r="H65" s="183"/>
      <c r="I65" s="184"/>
      <c r="J65" s="185">
        <f>J349</f>
        <v>0</v>
      </c>
      <c r="K65" s="181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81"/>
      <c r="D66" s="182" t="s">
        <v>98</v>
      </c>
      <c r="E66" s="183"/>
      <c r="F66" s="183"/>
      <c r="G66" s="183"/>
      <c r="H66" s="183"/>
      <c r="I66" s="184"/>
      <c r="J66" s="185">
        <f>J399</f>
        <v>0</v>
      </c>
      <c r="K66" s="181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81"/>
      <c r="D67" s="182" t="s">
        <v>99</v>
      </c>
      <c r="E67" s="183"/>
      <c r="F67" s="183"/>
      <c r="G67" s="183"/>
      <c r="H67" s="183"/>
      <c r="I67" s="184"/>
      <c r="J67" s="185">
        <f>J417</f>
        <v>0</v>
      </c>
      <c r="K67" s="181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81"/>
      <c r="D68" s="182" t="s">
        <v>100</v>
      </c>
      <c r="E68" s="183"/>
      <c r="F68" s="183"/>
      <c r="G68" s="183"/>
      <c r="H68" s="183"/>
      <c r="I68" s="184"/>
      <c r="J68" s="185">
        <f>J502</f>
        <v>0</v>
      </c>
      <c r="K68" s="181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81"/>
      <c r="D69" s="182" t="s">
        <v>101</v>
      </c>
      <c r="E69" s="183"/>
      <c r="F69" s="183"/>
      <c r="G69" s="183"/>
      <c r="H69" s="183"/>
      <c r="I69" s="184"/>
      <c r="J69" s="185">
        <f>J510</f>
        <v>0</v>
      </c>
      <c r="K69" s="181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3"/>
      <c r="C70" s="174"/>
      <c r="D70" s="175" t="s">
        <v>102</v>
      </c>
      <c r="E70" s="176"/>
      <c r="F70" s="176"/>
      <c r="G70" s="176"/>
      <c r="H70" s="176"/>
      <c r="I70" s="177"/>
      <c r="J70" s="178">
        <f>J512</f>
        <v>0</v>
      </c>
      <c r="K70" s="174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0"/>
      <c r="C71" s="181"/>
      <c r="D71" s="182" t="s">
        <v>103</v>
      </c>
      <c r="E71" s="183"/>
      <c r="F71" s="183"/>
      <c r="G71" s="183"/>
      <c r="H71" s="183"/>
      <c r="I71" s="184"/>
      <c r="J71" s="185">
        <f>J513</f>
        <v>0</v>
      </c>
      <c r="K71" s="181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81"/>
      <c r="D72" s="182" t="s">
        <v>104</v>
      </c>
      <c r="E72" s="183"/>
      <c r="F72" s="183"/>
      <c r="G72" s="183"/>
      <c r="H72" s="183"/>
      <c r="I72" s="184"/>
      <c r="J72" s="185">
        <f>J532</f>
        <v>0</v>
      </c>
      <c r="K72" s="181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3"/>
      <c r="C73" s="174"/>
      <c r="D73" s="175" t="s">
        <v>105</v>
      </c>
      <c r="E73" s="176"/>
      <c r="F73" s="176"/>
      <c r="G73" s="176"/>
      <c r="H73" s="176"/>
      <c r="I73" s="177"/>
      <c r="J73" s="178">
        <f>J563</f>
        <v>0</v>
      </c>
      <c r="K73" s="174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81"/>
      <c r="D74" s="182" t="s">
        <v>106</v>
      </c>
      <c r="E74" s="183"/>
      <c r="F74" s="183"/>
      <c r="G74" s="183"/>
      <c r="H74" s="183"/>
      <c r="I74" s="184"/>
      <c r="J74" s="185">
        <f>J564</f>
        <v>0</v>
      </c>
      <c r="K74" s="181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81"/>
      <c r="D75" s="182" t="s">
        <v>107</v>
      </c>
      <c r="E75" s="183"/>
      <c r="F75" s="183"/>
      <c r="G75" s="183"/>
      <c r="H75" s="183"/>
      <c r="I75" s="184"/>
      <c r="J75" s="185">
        <f>J567</f>
        <v>0</v>
      </c>
      <c r="K75" s="181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81"/>
      <c r="D76" s="182" t="s">
        <v>108</v>
      </c>
      <c r="E76" s="183"/>
      <c r="F76" s="183"/>
      <c r="G76" s="183"/>
      <c r="H76" s="183"/>
      <c r="I76" s="184"/>
      <c r="J76" s="185">
        <f>J569</f>
        <v>0</v>
      </c>
      <c r="K76" s="181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133"/>
      <c r="J77" s="41"/>
      <c r="K77" s="41"/>
      <c r="L77" s="13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163"/>
      <c r="J78" s="61"/>
      <c r="K78" s="61"/>
      <c r="L78" s="134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166"/>
      <c r="J82" s="63"/>
      <c r="K82" s="63"/>
      <c r="L82" s="13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109</v>
      </c>
      <c r="D83" s="41"/>
      <c r="E83" s="41"/>
      <c r="F83" s="41"/>
      <c r="G83" s="41"/>
      <c r="H83" s="41"/>
      <c r="I83" s="133"/>
      <c r="J83" s="41"/>
      <c r="K83" s="41"/>
      <c r="L83" s="13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133"/>
      <c r="J84" s="41"/>
      <c r="K84" s="41"/>
      <c r="L84" s="13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133"/>
      <c r="J85" s="41"/>
      <c r="K85" s="41"/>
      <c r="L85" s="13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67" t="str">
        <f>E7</f>
        <v>MŠ Rosnička - úprava oplocení</v>
      </c>
      <c r="F86" s="33"/>
      <c r="G86" s="33"/>
      <c r="H86" s="33"/>
      <c r="I86" s="133"/>
      <c r="J86" s="41"/>
      <c r="K86" s="41"/>
      <c r="L86" s="13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86</v>
      </c>
      <c r="D87" s="41"/>
      <c r="E87" s="41"/>
      <c r="F87" s="41"/>
      <c r="G87" s="41"/>
      <c r="H87" s="41"/>
      <c r="I87" s="133"/>
      <c r="J87" s="41"/>
      <c r="K87" s="41"/>
      <c r="L87" s="13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0001 - Úprava oplocení</v>
      </c>
      <c r="F88" s="41"/>
      <c r="G88" s="41"/>
      <c r="H88" s="41"/>
      <c r="I88" s="133"/>
      <c r="J88" s="41"/>
      <c r="K88" s="41"/>
      <c r="L88" s="13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133"/>
      <c r="J89" s="41"/>
      <c r="K89" s="41"/>
      <c r="L89" s="13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>Liberec</v>
      </c>
      <c r="G90" s="41"/>
      <c r="H90" s="41"/>
      <c r="I90" s="137" t="s">
        <v>23</v>
      </c>
      <c r="J90" s="73" t="str">
        <f>IF(J12="","",J12)</f>
        <v>27. 3. 2019</v>
      </c>
      <c r="K90" s="41"/>
      <c r="L90" s="13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133"/>
      <c r="J91" s="41"/>
      <c r="K91" s="41"/>
      <c r="L91" s="13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E15</f>
        <v>Statutární město Liberec</v>
      </c>
      <c r="G92" s="41"/>
      <c r="H92" s="41"/>
      <c r="I92" s="137" t="s">
        <v>33</v>
      </c>
      <c r="J92" s="37" t="str">
        <f>E21</f>
        <v>M3 Stavby v.o.s.</v>
      </c>
      <c r="K92" s="41"/>
      <c r="L92" s="13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IF(E18="","",E18)</f>
        <v>Vyplň údaj</v>
      </c>
      <c r="G93" s="41"/>
      <c r="H93" s="41"/>
      <c r="I93" s="137" t="s">
        <v>37</v>
      </c>
      <c r="J93" s="37" t="str">
        <f>E24</f>
        <v>M3 Stavby v.o.s.</v>
      </c>
      <c r="K93" s="41"/>
      <c r="L93" s="13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133"/>
      <c r="J94" s="41"/>
      <c r="K94" s="41"/>
      <c r="L94" s="13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110</v>
      </c>
      <c r="D95" s="190" t="s">
        <v>59</v>
      </c>
      <c r="E95" s="190" t="s">
        <v>55</v>
      </c>
      <c r="F95" s="190" t="s">
        <v>56</v>
      </c>
      <c r="G95" s="190" t="s">
        <v>111</v>
      </c>
      <c r="H95" s="190" t="s">
        <v>112</v>
      </c>
      <c r="I95" s="191" t="s">
        <v>113</v>
      </c>
      <c r="J95" s="190" t="s">
        <v>90</v>
      </c>
      <c r="K95" s="192" t="s">
        <v>114</v>
      </c>
      <c r="L95" s="193"/>
      <c r="M95" s="93" t="s">
        <v>19</v>
      </c>
      <c r="N95" s="94" t="s">
        <v>44</v>
      </c>
      <c r="O95" s="94" t="s">
        <v>115</v>
      </c>
      <c r="P95" s="94" t="s">
        <v>116</v>
      </c>
      <c r="Q95" s="94" t="s">
        <v>117</v>
      </c>
      <c r="R95" s="94" t="s">
        <v>118</v>
      </c>
      <c r="S95" s="94" t="s">
        <v>119</v>
      </c>
      <c r="T95" s="95" t="s">
        <v>120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121</v>
      </c>
      <c r="D96" s="41"/>
      <c r="E96" s="41"/>
      <c r="F96" s="41"/>
      <c r="G96" s="41"/>
      <c r="H96" s="41"/>
      <c r="I96" s="133"/>
      <c r="J96" s="194">
        <f>BK96</f>
        <v>0</v>
      </c>
      <c r="K96" s="41"/>
      <c r="L96" s="45"/>
      <c r="M96" s="96"/>
      <c r="N96" s="195"/>
      <c r="O96" s="97"/>
      <c r="P96" s="196">
        <f>P97+P512+P563</f>
        <v>0</v>
      </c>
      <c r="Q96" s="97"/>
      <c r="R96" s="196">
        <f>R97+R512+R563</f>
        <v>273.20548146836006</v>
      </c>
      <c r="S96" s="97"/>
      <c r="T96" s="197">
        <f>T97+T512+T563</f>
        <v>116.604668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73</v>
      </c>
      <c r="AU96" s="18" t="s">
        <v>91</v>
      </c>
      <c r="BK96" s="198">
        <f>BK97+BK512+BK563</f>
        <v>0</v>
      </c>
    </row>
    <row r="97" s="12" customFormat="1" ht="25.92" customHeight="1">
      <c r="A97" s="12"/>
      <c r="B97" s="199"/>
      <c r="C97" s="200"/>
      <c r="D97" s="201" t="s">
        <v>73</v>
      </c>
      <c r="E97" s="202" t="s">
        <v>122</v>
      </c>
      <c r="F97" s="202" t="s">
        <v>123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P98+P251+P303+P344+P349+P399+P417+P502+P510</f>
        <v>0</v>
      </c>
      <c r="Q97" s="207"/>
      <c r="R97" s="208">
        <f>R98+R251+R303+R344+R349+R399+R417+R502+R510</f>
        <v>272.82514251977005</v>
      </c>
      <c r="S97" s="207"/>
      <c r="T97" s="209">
        <f>T98+T251+T303+T344+T349+T399+T417+T502+T510</f>
        <v>116.604668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82</v>
      </c>
      <c r="AT97" s="211" t="s">
        <v>73</v>
      </c>
      <c r="AU97" s="211" t="s">
        <v>74</v>
      </c>
      <c r="AY97" s="210" t="s">
        <v>124</v>
      </c>
      <c r="BK97" s="212">
        <f>BK98+BK251+BK303+BK344+BK349+BK399+BK417+BK502+BK510</f>
        <v>0</v>
      </c>
    </row>
    <row r="98" s="12" customFormat="1" ht="22.8" customHeight="1">
      <c r="A98" s="12"/>
      <c r="B98" s="199"/>
      <c r="C98" s="200"/>
      <c r="D98" s="201" t="s">
        <v>73</v>
      </c>
      <c r="E98" s="213" t="s">
        <v>82</v>
      </c>
      <c r="F98" s="213" t="s">
        <v>125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SUM(P99:P250)</f>
        <v>0</v>
      </c>
      <c r="Q98" s="207"/>
      <c r="R98" s="208">
        <f>SUM(R99:R250)</f>
        <v>0.21731299999999998</v>
      </c>
      <c r="S98" s="207"/>
      <c r="T98" s="209">
        <f>SUM(T99:T250)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82</v>
      </c>
      <c r="AT98" s="211" t="s">
        <v>73</v>
      </c>
      <c r="AU98" s="211" t="s">
        <v>82</v>
      </c>
      <c r="AY98" s="210" t="s">
        <v>124</v>
      </c>
      <c r="BK98" s="212">
        <f>SUM(BK99:BK250)</f>
        <v>0</v>
      </c>
    </row>
    <row r="99" s="2" customFormat="1" ht="36" customHeight="1">
      <c r="A99" s="39"/>
      <c r="B99" s="40"/>
      <c r="C99" s="215" t="s">
        <v>82</v>
      </c>
      <c r="D99" s="215" t="s">
        <v>126</v>
      </c>
      <c r="E99" s="216" t="s">
        <v>127</v>
      </c>
      <c r="F99" s="217" t="s">
        <v>128</v>
      </c>
      <c r="G99" s="218" t="s">
        <v>129</v>
      </c>
      <c r="H99" s="219">
        <v>3</v>
      </c>
      <c r="I99" s="220"/>
      <c r="J99" s="221">
        <f>ROUND(I99*H99,2)</f>
        <v>0</v>
      </c>
      <c r="K99" s="217" t="s">
        <v>130</v>
      </c>
      <c r="L99" s="45"/>
      <c r="M99" s="222" t="s">
        <v>19</v>
      </c>
      <c r="N99" s="223" t="s">
        <v>45</v>
      </c>
      <c r="O99" s="85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6" t="s">
        <v>131</v>
      </c>
      <c r="AT99" s="226" t="s">
        <v>126</v>
      </c>
      <c r="AU99" s="226" t="s">
        <v>84</v>
      </c>
      <c r="AY99" s="18" t="s">
        <v>124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8" t="s">
        <v>82</v>
      </c>
      <c r="BK99" s="227">
        <f>ROUND(I99*H99,2)</f>
        <v>0</v>
      </c>
      <c r="BL99" s="18" t="s">
        <v>131</v>
      </c>
      <c r="BM99" s="226" t="s">
        <v>132</v>
      </c>
    </row>
    <row r="100" s="13" customFormat="1">
      <c r="A100" s="13"/>
      <c r="B100" s="228"/>
      <c r="C100" s="229"/>
      <c r="D100" s="230" t="s">
        <v>133</v>
      </c>
      <c r="E100" s="231" t="s">
        <v>19</v>
      </c>
      <c r="F100" s="232" t="s">
        <v>134</v>
      </c>
      <c r="G100" s="229"/>
      <c r="H100" s="231" t="s">
        <v>19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8" t="s">
        <v>133</v>
      </c>
      <c r="AU100" s="238" t="s">
        <v>84</v>
      </c>
      <c r="AV100" s="13" t="s">
        <v>82</v>
      </c>
      <c r="AW100" s="13" t="s">
        <v>36</v>
      </c>
      <c r="AX100" s="13" t="s">
        <v>74</v>
      </c>
      <c r="AY100" s="238" t="s">
        <v>124</v>
      </c>
    </row>
    <row r="101" s="14" customFormat="1">
      <c r="A101" s="14"/>
      <c r="B101" s="239"/>
      <c r="C101" s="240"/>
      <c r="D101" s="230" t="s">
        <v>133</v>
      </c>
      <c r="E101" s="241" t="s">
        <v>19</v>
      </c>
      <c r="F101" s="242" t="s">
        <v>135</v>
      </c>
      <c r="G101" s="240"/>
      <c r="H101" s="243">
        <v>3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9" t="s">
        <v>133</v>
      </c>
      <c r="AU101" s="249" t="s">
        <v>84</v>
      </c>
      <c r="AV101" s="14" t="s">
        <v>84</v>
      </c>
      <c r="AW101" s="14" t="s">
        <v>36</v>
      </c>
      <c r="AX101" s="14" t="s">
        <v>74</v>
      </c>
      <c r="AY101" s="249" t="s">
        <v>124</v>
      </c>
    </row>
    <row r="102" s="15" customFormat="1">
      <c r="A102" s="15"/>
      <c r="B102" s="250"/>
      <c r="C102" s="251"/>
      <c r="D102" s="230" t="s">
        <v>133</v>
      </c>
      <c r="E102" s="252" t="s">
        <v>19</v>
      </c>
      <c r="F102" s="253" t="s">
        <v>136</v>
      </c>
      <c r="G102" s="251"/>
      <c r="H102" s="254">
        <v>3</v>
      </c>
      <c r="I102" s="255"/>
      <c r="J102" s="251"/>
      <c r="K102" s="251"/>
      <c r="L102" s="256"/>
      <c r="M102" s="257"/>
      <c r="N102" s="258"/>
      <c r="O102" s="258"/>
      <c r="P102" s="258"/>
      <c r="Q102" s="258"/>
      <c r="R102" s="258"/>
      <c r="S102" s="258"/>
      <c r="T102" s="259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0" t="s">
        <v>133</v>
      </c>
      <c r="AU102" s="260" t="s">
        <v>84</v>
      </c>
      <c r="AV102" s="15" t="s">
        <v>131</v>
      </c>
      <c r="AW102" s="15" t="s">
        <v>36</v>
      </c>
      <c r="AX102" s="15" t="s">
        <v>82</v>
      </c>
      <c r="AY102" s="260" t="s">
        <v>124</v>
      </c>
    </row>
    <row r="103" s="2" customFormat="1" ht="36" customHeight="1">
      <c r="A103" s="39"/>
      <c r="B103" s="40"/>
      <c r="C103" s="215" t="s">
        <v>84</v>
      </c>
      <c r="D103" s="215" t="s">
        <v>126</v>
      </c>
      <c r="E103" s="216" t="s">
        <v>137</v>
      </c>
      <c r="F103" s="217" t="s">
        <v>138</v>
      </c>
      <c r="G103" s="218" t="s">
        <v>129</v>
      </c>
      <c r="H103" s="219">
        <v>4</v>
      </c>
      <c r="I103" s="220"/>
      <c r="J103" s="221">
        <f>ROUND(I103*H103,2)</f>
        <v>0</v>
      </c>
      <c r="K103" s="217" t="s">
        <v>130</v>
      </c>
      <c r="L103" s="45"/>
      <c r="M103" s="222" t="s">
        <v>19</v>
      </c>
      <c r="N103" s="223" t="s">
        <v>45</v>
      </c>
      <c r="O103" s="85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6" t="s">
        <v>131</v>
      </c>
      <c r="AT103" s="226" t="s">
        <v>126</v>
      </c>
      <c r="AU103" s="226" t="s">
        <v>84</v>
      </c>
      <c r="AY103" s="18" t="s">
        <v>124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8" t="s">
        <v>82</v>
      </c>
      <c r="BK103" s="227">
        <f>ROUND(I103*H103,2)</f>
        <v>0</v>
      </c>
      <c r="BL103" s="18" t="s">
        <v>131</v>
      </c>
      <c r="BM103" s="226" t="s">
        <v>139</v>
      </c>
    </row>
    <row r="104" s="13" customFormat="1">
      <c r="A104" s="13"/>
      <c r="B104" s="228"/>
      <c r="C104" s="229"/>
      <c r="D104" s="230" t="s">
        <v>133</v>
      </c>
      <c r="E104" s="231" t="s">
        <v>19</v>
      </c>
      <c r="F104" s="232" t="s">
        <v>134</v>
      </c>
      <c r="G104" s="229"/>
      <c r="H104" s="231" t="s">
        <v>19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8" t="s">
        <v>133</v>
      </c>
      <c r="AU104" s="238" t="s">
        <v>84</v>
      </c>
      <c r="AV104" s="13" t="s">
        <v>82</v>
      </c>
      <c r="AW104" s="13" t="s">
        <v>36</v>
      </c>
      <c r="AX104" s="13" t="s">
        <v>74</v>
      </c>
      <c r="AY104" s="238" t="s">
        <v>124</v>
      </c>
    </row>
    <row r="105" s="14" customFormat="1">
      <c r="A105" s="14"/>
      <c r="B105" s="239"/>
      <c r="C105" s="240"/>
      <c r="D105" s="230" t="s">
        <v>133</v>
      </c>
      <c r="E105" s="241" t="s">
        <v>19</v>
      </c>
      <c r="F105" s="242" t="s">
        <v>131</v>
      </c>
      <c r="G105" s="240"/>
      <c r="H105" s="243">
        <v>4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9" t="s">
        <v>133</v>
      </c>
      <c r="AU105" s="249" t="s">
        <v>84</v>
      </c>
      <c r="AV105" s="14" t="s">
        <v>84</v>
      </c>
      <c r="AW105" s="14" t="s">
        <v>36</v>
      </c>
      <c r="AX105" s="14" t="s">
        <v>74</v>
      </c>
      <c r="AY105" s="249" t="s">
        <v>124</v>
      </c>
    </row>
    <row r="106" s="15" customFormat="1">
      <c r="A106" s="15"/>
      <c r="B106" s="250"/>
      <c r="C106" s="251"/>
      <c r="D106" s="230" t="s">
        <v>133</v>
      </c>
      <c r="E106" s="252" t="s">
        <v>19</v>
      </c>
      <c r="F106" s="253" t="s">
        <v>136</v>
      </c>
      <c r="G106" s="251"/>
      <c r="H106" s="254">
        <v>4</v>
      </c>
      <c r="I106" s="255"/>
      <c r="J106" s="251"/>
      <c r="K106" s="251"/>
      <c r="L106" s="256"/>
      <c r="M106" s="257"/>
      <c r="N106" s="258"/>
      <c r="O106" s="258"/>
      <c r="P106" s="258"/>
      <c r="Q106" s="258"/>
      <c r="R106" s="258"/>
      <c r="S106" s="258"/>
      <c r="T106" s="259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0" t="s">
        <v>133</v>
      </c>
      <c r="AU106" s="260" t="s">
        <v>84</v>
      </c>
      <c r="AV106" s="15" t="s">
        <v>131</v>
      </c>
      <c r="AW106" s="15" t="s">
        <v>36</v>
      </c>
      <c r="AX106" s="15" t="s">
        <v>82</v>
      </c>
      <c r="AY106" s="260" t="s">
        <v>124</v>
      </c>
    </row>
    <row r="107" s="2" customFormat="1" ht="36" customHeight="1">
      <c r="A107" s="39"/>
      <c r="B107" s="40"/>
      <c r="C107" s="215" t="s">
        <v>135</v>
      </c>
      <c r="D107" s="215" t="s">
        <v>126</v>
      </c>
      <c r="E107" s="216" t="s">
        <v>140</v>
      </c>
      <c r="F107" s="217" t="s">
        <v>141</v>
      </c>
      <c r="G107" s="218" t="s">
        <v>129</v>
      </c>
      <c r="H107" s="219">
        <v>6</v>
      </c>
      <c r="I107" s="220"/>
      <c r="J107" s="221">
        <f>ROUND(I107*H107,2)</f>
        <v>0</v>
      </c>
      <c r="K107" s="217" t="s">
        <v>130</v>
      </c>
      <c r="L107" s="45"/>
      <c r="M107" s="222" t="s">
        <v>19</v>
      </c>
      <c r="N107" s="223" t="s">
        <v>45</v>
      </c>
      <c r="O107" s="85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131</v>
      </c>
      <c r="AT107" s="226" t="s">
        <v>126</v>
      </c>
      <c r="AU107" s="226" t="s">
        <v>84</v>
      </c>
      <c r="AY107" s="18" t="s">
        <v>124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82</v>
      </c>
      <c r="BK107" s="227">
        <f>ROUND(I107*H107,2)</f>
        <v>0</v>
      </c>
      <c r="BL107" s="18" t="s">
        <v>131</v>
      </c>
      <c r="BM107" s="226" t="s">
        <v>142</v>
      </c>
    </row>
    <row r="108" s="13" customFormat="1">
      <c r="A108" s="13"/>
      <c r="B108" s="228"/>
      <c r="C108" s="229"/>
      <c r="D108" s="230" t="s">
        <v>133</v>
      </c>
      <c r="E108" s="231" t="s">
        <v>19</v>
      </c>
      <c r="F108" s="232" t="s">
        <v>134</v>
      </c>
      <c r="G108" s="229"/>
      <c r="H108" s="231" t="s">
        <v>19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133</v>
      </c>
      <c r="AU108" s="238" t="s">
        <v>84</v>
      </c>
      <c r="AV108" s="13" t="s">
        <v>82</v>
      </c>
      <c r="AW108" s="13" t="s">
        <v>36</v>
      </c>
      <c r="AX108" s="13" t="s">
        <v>74</v>
      </c>
      <c r="AY108" s="238" t="s">
        <v>124</v>
      </c>
    </row>
    <row r="109" s="14" customFormat="1">
      <c r="A109" s="14"/>
      <c r="B109" s="239"/>
      <c r="C109" s="240"/>
      <c r="D109" s="230" t="s">
        <v>133</v>
      </c>
      <c r="E109" s="241" t="s">
        <v>19</v>
      </c>
      <c r="F109" s="242" t="s">
        <v>143</v>
      </c>
      <c r="G109" s="240"/>
      <c r="H109" s="243">
        <v>6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9" t="s">
        <v>133</v>
      </c>
      <c r="AU109" s="249" t="s">
        <v>84</v>
      </c>
      <c r="AV109" s="14" t="s">
        <v>84</v>
      </c>
      <c r="AW109" s="14" t="s">
        <v>36</v>
      </c>
      <c r="AX109" s="14" t="s">
        <v>74</v>
      </c>
      <c r="AY109" s="249" t="s">
        <v>124</v>
      </c>
    </row>
    <row r="110" s="15" customFormat="1">
      <c r="A110" s="15"/>
      <c r="B110" s="250"/>
      <c r="C110" s="251"/>
      <c r="D110" s="230" t="s">
        <v>133</v>
      </c>
      <c r="E110" s="252" t="s">
        <v>19</v>
      </c>
      <c r="F110" s="253" t="s">
        <v>136</v>
      </c>
      <c r="G110" s="251"/>
      <c r="H110" s="254">
        <v>6</v>
      </c>
      <c r="I110" s="255"/>
      <c r="J110" s="251"/>
      <c r="K110" s="251"/>
      <c r="L110" s="256"/>
      <c r="M110" s="257"/>
      <c r="N110" s="258"/>
      <c r="O110" s="258"/>
      <c r="P110" s="258"/>
      <c r="Q110" s="258"/>
      <c r="R110" s="258"/>
      <c r="S110" s="258"/>
      <c r="T110" s="25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0" t="s">
        <v>133</v>
      </c>
      <c r="AU110" s="260" t="s">
        <v>84</v>
      </c>
      <c r="AV110" s="15" t="s">
        <v>131</v>
      </c>
      <c r="AW110" s="15" t="s">
        <v>36</v>
      </c>
      <c r="AX110" s="15" t="s">
        <v>82</v>
      </c>
      <c r="AY110" s="260" t="s">
        <v>124</v>
      </c>
    </row>
    <row r="111" s="2" customFormat="1" ht="36" customHeight="1">
      <c r="A111" s="39"/>
      <c r="B111" s="40"/>
      <c r="C111" s="215" t="s">
        <v>131</v>
      </c>
      <c r="D111" s="215" t="s">
        <v>126</v>
      </c>
      <c r="E111" s="216" t="s">
        <v>144</v>
      </c>
      <c r="F111" s="217" t="s">
        <v>145</v>
      </c>
      <c r="G111" s="218" t="s">
        <v>129</v>
      </c>
      <c r="H111" s="219">
        <v>4</v>
      </c>
      <c r="I111" s="220"/>
      <c r="J111" s="221">
        <f>ROUND(I111*H111,2)</f>
        <v>0</v>
      </c>
      <c r="K111" s="217" t="s">
        <v>130</v>
      </c>
      <c r="L111" s="45"/>
      <c r="M111" s="222" t="s">
        <v>19</v>
      </c>
      <c r="N111" s="223" t="s">
        <v>45</v>
      </c>
      <c r="O111" s="85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6" t="s">
        <v>131</v>
      </c>
      <c r="AT111" s="226" t="s">
        <v>126</v>
      </c>
      <c r="AU111" s="226" t="s">
        <v>84</v>
      </c>
      <c r="AY111" s="18" t="s">
        <v>124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82</v>
      </c>
      <c r="BK111" s="227">
        <f>ROUND(I111*H111,2)</f>
        <v>0</v>
      </c>
      <c r="BL111" s="18" t="s">
        <v>131</v>
      </c>
      <c r="BM111" s="226" t="s">
        <v>146</v>
      </c>
    </row>
    <row r="112" s="13" customFormat="1">
      <c r="A112" s="13"/>
      <c r="B112" s="228"/>
      <c r="C112" s="229"/>
      <c r="D112" s="230" t="s">
        <v>133</v>
      </c>
      <c r="E112" s="231" t="s">
        <v>19</v>
      </c>
      <c r="F112" s="232" t="s">
        <v>134</v>
      </c>
      <c r="G112" s="229"/>
      <c r="H112" s="231" t="s">
        <v>19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133</v>
      </c>
      <c r="AU112" s="238" t="s">
        <v>84</v>
      </c>
      <c r="AV112" s="13" t="s">
        <v>82</v>
      </c>
      <c r="AW112" s="13" t="s">
        <v>36</v>
      </c>
      <c r="AX112" s="13" t="s">
        <v>74</v>
      </c>
      <c r="AY112" s="238" t="s">
        <v>124</v>
      </c>
    </row>
    <row r="113" s="14" customFormat="1">
      <c r="A113" s="14"/>
      <c r="B113" s="239"/>
      <c r="C113" s="240"/>
      <c r="D113" s="230" t="s">
        <v>133</v>
      </c>
      <c r="E113" s="241" t="s">
        <v>19</v>
      </c>
      <c r="F113" s="242" t="s">
        <v>131</v>
      </c>
      <c r="G113" s="240"/>
      <c r="H113" s="243">
        <v>4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9" t="s">
        <v>133</v>
      </c>
      <c r="AU113" s="249" t="s">
        <v>84</v>
      </c>
      <c r="AV113" s="14" t="s">
        <v>84</v>
      </c>
      <c r="AW113" s="14" t="s">
        <v>36</v>
      </c>
      <c r="AX113" s="14" t="s">
        <v>74</v>
      </c>
      <c r="AY113" s="249" t="s">
        <v>124</v>
      </c>
    </row>
    <row r="114" s="15" customFormat="1">
      <c r="A114" s="15"/>
      <c r="B114" s="250"/>
      <c r="C114" s="251"/>
      <c r="D114" s="230" t="s">
        <v>133</v>
      </c>
      <c r="E114" s="252" t="s">
        <v>19</v>
      </c>
      <c r="F114" s="253" t="s">
        <v>136</v>
      </c>
      <c r="G114" s="251"/>
      <c r="H114" s="254">
        <v>4</v>
      </c>
      <c r="I114" s="255"/>
      <c r="J114" s="251"/>
      <c r="K114" s="251"/>
      <c r="L114" s="256"/>
      <c r="M114" s="257"/>
      <c r="N114" s="258"/>
      <c r="O114" s="258"/>
      <c r="P114" s="258"/>
      <c r="Q114" s="258"/>
      <c r="R114" s="258"/>
      <c r="S114" s="258"/>
      <c r="T114" s="259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0" t="s">
        <v>133</v>
      </c>
      <c r="AU114" s="260" t="s">
        <v>84</v>
      </c>
      <c r="AV114" s="15" t="s">
        <v>131</v>
      </c>
      <c r="AW114" s="15" t="s">
        <v>36</v>
      </c>
      <c r="AX114" s="15" t="s">
        <v>82</v>
      </c>
      <c r="AY114" s="260" t="s">
        <v>124</v>
      </c>
    </row>
    <row r="115" s="2" customFormat="1" ht="24" customHeight="1">
      <c r="A115" s="39"/>
      <c r="B115" s="40"/>
      <c r="C115" s="215" t="s">
        <v>147</v>
      </c>
      <c r="D115" s="215" t="s">
        <v>126</v>
      </c>
      <c r="E115" s="216" t="s">
        <v>148</v>
      </c>
      <c r="F115" s="217" t="s">
        <v>149</v>
      </c>
      <c r="G115" s="218" t="s">
        <v>129</v>
      </c>
      <c r="H115" s="219">
        <v>17</v>
      </c>
      <c r="I115" s="220"/>
      <c r="J115" s="221">
        <f>ROUND(I115*H115,2)</f>
        <v>0</v>
      </c>
      <c r="K115" s="217" t="s">
        <v>130</v>
      </c>
      <c r="L115" s="45"/>
      <c r="M115" s="222" t="s">
        <v>19</v>
      </c>
      <c r="N115" s="223" t="s">
        <v>45</v>
      </c>
      <c r="O115" s="85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6" t="s">
        <v>131</v>
      </c>
      <c r="AT115" s="226" t="s">
        <v>126</v>
      </c>
      <c r="AU115" s="226" t="s">
        <v>84</v>
      </c>
      <c r="AY115" s="18" t="s">
        <v>124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8" t="s">
        <v>82</v>
      </c>
      <c r="BK115" s="227">
        <f>ROUND(I115*H115,2)</f>
        <v>0</v>
      </c>
      <c r="BL115" s="18" t="s">
        <v>131</v>
      </c>
      <c r="BM115" s="226" t="s">
        <v>150</v>
      </c>
    </row>
    <row r="116" s="14" customFormat="1">
      <c r="A116" s="14"/>
      <c r="B116" s="239"/>
      <c r="C116" s="240"/>
      <c r="D116" s="230" t="s">
        <v>133</v>
      </c>
      <c r="E116" s="241" t="s">
        <v>19</v>
      </c>
      <c r="F116" s="242" t="s">
        <v>151</v>
      </c>
      <c r="G116" s="240"/>
      <c r="H116" s="243">
        <v>17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9" t="s">
        <v>133</v>
      </c>
      <c r="AU116" s="249" t="s">
        <v>84</v>
      </c>
      <c r="AV116" s="14" t="s">
        <v>84</v>
      </c>
      <c r="AW116" s="14" t="s">
        <v>36</v>
      </c>
      <c r="AX116" s="14" t="s">
        <v>74</v>
      </c>
      <c r="AY116" s="249" t="s">
        <v>124</v>
      </c>
    </row>
    <row r="117" s="15" customFormat="1">
      <c r="A117" s="15"/>
      <c r="B117" s="250"/>
      <c r="C117" s="251"/>
      <c r="D117" s="230" t="s">
        <v>133</v>
      </c>
      <c r="E117" s="252" t="s">
        <v>19</v>
      </c>
      <c r="F117" s="253" t="s">
        <v>136</v>
      </c>
      <c r="G117" s="251"/>
      <c r="H117" s="254">
        <v>17</v>
      </c>
      <c r="I117" s="255"/>
      <c r="J117" s="251"/>
      <c r="K117" s="251"/>
      <c r="L117" s="256"/>
      <c r="M117" s="257"/>
      <c r="N117" s="258"/>
      <c r="O117" s="258"/>
      <c r="P117" s="258"/>
      <c r="Q117" s="258"/>
      <c r="R117" s="258"/>
      <c r="S117" s="258"/>
      <c r="T117" s="25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0" t="s">
        <v>133</v>
      </c>
      <c r="AU117" s="260" t="s">
        <v>84</v>
      </c>
      <c r="AV117" s="15" t="s">
        <v>131</v>
      </c>
      <c r="AW117" s="15" t="s">
        <v>36</v>
      </c>
      <c r="AX117" s="15" t="s">
        <v>82</v>
      </c>
      <c r="AY117" s="260" t="s">
        <v>124</v>
      </c>
    </row>
    <row r="118" s="2" customFormat="1" ht="24" customHeight="1">
      <c r="A118" s="39"/>
      <c r="B118" s="40"/>
      <c r="C118" s="215" t="s">
        <v>143</v>
      </c>
      <c r="D118" s="215" t="s">
        <v>126</v>
      </c>
      <c r="E118" s="216" t="s">
        <v>152</v>
      </c>
      <c r="F118" s="217" t="s">
        <v>153</v>
      </c>
      <c r="G118" s="218" t="s">
        <v>129</v>
      </c>
      <c r="H118" s="219">
        <v>3</v>
      </c>
      <c r="I118" s="220"/>
      <c r="J118" s="221">
        <f>ROUND(I118*H118,2)</f>
        <v>0</v>
      </c>
      <c r="K118" s="217" t="s">
        <v>130</v>
      </c>
      <c r="L118" s="45"/>
      <c r="M118" s="222" t="s">
        <v>19</v>
      </c>
      <c r="N118" s="223" t="s">
        <v>45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131</v>
      </c>
      <c r="AT118" s="226" t="s">
        <v>126</v>
      </c>
      <c r="AU118" s="226" t="s">
        <v>84</v>
      </c>
      <c r="AY118" s="18" t="s">
        <v>124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82</v>
      </c>
      <c r="BK118" s="227">
        <f>ROUND(I118*H118,2)</f>
        <v>0</v>
      </c>
      <c r="BL118" s="18" t="s">
        <v>131</v>
      </c>
      <c r="BM118" s="226" t="s">
        <v>154</v>
      </c>
    </row>
    <row r="119" s="14" customFormat="1">
      <c r="A119" s="14"/>
      <c r="B119" s="239"/>
      <c r="C119" s="240"/>
      <c r="D119" s="230" t="s">
        <v>133</v>
      </c>
      <c r="E119" s="241" t="s">
        <v>19</v>
      </c>
      <c r="F119" s="242" t="s">
        <v>135</v>
      </c>
      <c r="G119" s="240"/>
      <c r="H119" s="243">
        <v>3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9" t="s">
        <v>133</v>
      </c>
      <c r="AU119" s="249" t="s">
        <v>84</v>
      </c>
      <c r="AV119" s="14" t="s">
        <v>84</v>
      </c>
      <c r="AW119" s="14" t="s">
        <v>36</v>
      </c>
      <c r="AX119" s="14" t="s">
        <v>74</v>
      </c>
      <c r="AY119" s="249" t="s">
        <v>124</v>
      </c>
    </row>
    <row r="120" s="15" customFormat="1">
      <c r="A120" s="15"/>
      <c r="B120" s="250"/>
      <c r="C120" s="251"/>
      <c r="D120" s="230" t="s">
        <v>133</v>
      </c>
      <c r="E120" s="252" t="s">
        <v>19</v>
      </c>
      <c r="F120" s="253" t="s">
        <v>136</v>
      </c>
      <c r="G120" s="251"/>
      <c r="H120" s="254">
        <v>3</v>
      </c>
      <c r="I120" s="255"/>
      <c r="J120" s="251"/>
      <c r="K120" s="251"/>
      <c r="L120" s="256"/>
      <c r="M120" s="257"/>
      <c r="N120" s="258"/>
      <c r="O120" s="258"/>
      <c r="P120" s="258"/>
      <c r="Q120" s="258"/>
      <c r="R120" s="258"/>
      <c r="S120" s="258"/>
      <c r="T120" s="259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0" t="s">
        <v>133</v>
      </c>
      <c r="AU120" s="260" t="s">
        <v>84</v>
      </c>
      <c r="AV120" s="15" t="s">
        <v>131</v>
      </c>
      <c r="AW120" s="15" t="s">
        <v>36</v>
      </c>
      <c r="AX120" s="15" t="s">
        <v>82</v>
      </c>
      <c r="AY120" s="260" t="s">
        <v>124</v>
      </c>
    </row>
    <row r="121" s="2" customFormat="1" ht="24" customHeight="1">
      <c r="A121" s="39"/>
      <c r="B121" s="40"/>
      <c r="C121" s="215" t="s">
        <v>155</v>
      </c>
      <c r="D121" s="215" t="s">
        <v>126</v>
      </c>
      <c r="E121" s="216" t="s">
        <v>156</v>
      </c>
      <c r="F121" s="217" t="s">
        <v>157</v>
      </c>
      <c r="G121" s="218" t="s">
        <v>129</v>
      </c>
      <c r="H121" s="219">
        <v>4</v>
      </c>
      <c r="I121" s="220"/>
      <c r="J121" s="221">
        <f>ROUND(I121*H121,2)</f>
        <v>0</v>
      </c>
      <c r="K121" s="217" t="s">
        <v>130</v>
      </c>
      <c r="L121" s="45"/>
      <c r="M121" s="222" t="s">
        <v>19</v>
      </c>
      <c r="N121" s="223" t="s">
        <v>45</v>
      </c>
      <c r="O121" s="85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6" t="s">
        <v>131</v>
      </c>
      <c r="AT121" s="226" t="s">
        <v>126</v>
      </c>
      <c r="AU121" s="226" t="s">
        <v>84</v>
      </c>
      <c r="AY121" s="18" t="s">
        <v>124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82</v>
      </c>
      <c r="BK121" s="227">
        <f>ROUND(I121*H121,2)</f>
        <v>0</v>
      </c>
      <c r="BL121" s="18" t="s">
        <v>131</v>
      </c>
      <c r="BM121" s="226" t="s">
        <v>158</v>
      </c>
    </row>
    <row r="122" s="14" customFormat="1">
      <c r="A122" s="14"/>
      <c r="B122" s="239"/>
      <c r="C122" s="240"/>
      <c r="D122" s="230" t="s">
        <v>133</v>
      </c>
      <c r="E122" s="241" t="s">
        <v>19</v>
      </c>
      <c r="F122" s="242" t="s">
        <v>131</v>
      </c>
      <c r="G122" s="240"/>
      <c r="H122" s="243">
        <v>4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9" t="s">
        <v>133</v>
      </c>
      <c r="AU122" s="249" t="s">
        <v>84</v>
      </c>
      <c r="AV122" s="14" t="s">
        <v>84</v>
      </c>
      <c r="AW122" s="14" t="s">
        <v>36</v>
      </c>
      <c r="AX122" s="14" t="s">
        <v>74</v>
      </c>
      <c r="AY122" s="249" t="s">
        <v>124</v>
      </c>
    </row>
    <row r="123" s="15" customFormat="1">
      <c r="A123" s="15"/>
      <c r="B123" s="250"/>
      <c r="C123" s="251"/>
      <c r="D123" s="230" t="s">
        <v>133</v>
      </c>
      <c r="E123" s="252" t="s">
        <v>19</v>
      </c>
      <c r="F123" s="253" t="s">
        <v>136</v>
      </c>
      <c r="G123" s="251"/>
      <c r="H123" s="254">
        <v>4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0" t="s">
        <v>133</v>
      </c>
      <c r="AU123" s="260" t="s">
        <v>84</v>
      </c>
      <c r="AV123" s="15" t="s">
        <v>131</v>
      </c>
      <c r="AW123" s="15" t="s">
        <v>36</v>
      </c>
      <c r="AX123" s="15" t="s">
        <v>82</v>
      </c>
      <c r="AY123" s="260" t="s">
        <v>124</v>
      </c>
    </row>
    <row r="124" s="2" customFormat="1" ht="24" customHeight="1">
      <c r="A124" s="39"/>
      <c r="B124" s="40"/>
      <c r="C124" s="215" t="s">
        <v>159</v>
      </c>
      <c r="D124" s="215" t="s">
        <v>126</v>
      </c>
      <c r="E124" s="216" t="s">
        <v>160</v>
      </c>
      <c r="F124" s="217" t="s">
        <v>161</v>
      </c>
      <c r="G124" s="218" t="s">
        <v>129</v>
      </c>
      <c r="H124" s="219">
        <v>6</v>
      </c>
      <c r="I124" s="220"/>
      <c r="J124" s="221">
        <f>ROUND(I124*H124,2)</f>
        <v>0</v>
      </c>
      <c r="K124" s="217" t="s">
        <v>130</v>
      </c>
      <c r="L124" s="45"/>
      <c r="M124" s="222" t="s">
        <v>19</v>
      </c>
      <c r="N124" s="223" t="s">
        <v>45</v>
      </c>
      <c r="O124" s="85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6" t="s">
        <v>131</v>
      </c>
      <c r="AT124" s="226" t="s">
        <v>126</v>
      </c>
      <c r="AU124" s="226" t="s">
        <v>84</v>
      </c>
      <c r="AY124" s="18" t="s">
        <v>124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8" t="s">
        <v>82</v>
      </c>
      <c r="BK124" s="227">
        <f>ROUND(I124*H124,2)</f>
        <v>0</v>
      </c>
      <c r="BL124" s="18" t="s">
        <v>131</v>
      </c>
      <c r="BM124" s="226" t="s">
        <v>162</v>
      </c>
    </row>
    <row r="125" s="14" customFormat="1">
      <c r="A125" s="14"/>
      <c r="B125" s="239"/>
      <c r="C125" s="240"/>
      <c r="D125" s="230" t="s">
        <v>133</v>
      </c>
      <c r="E125" s="241" t="s">
        <v>19</v>
      </c>
      <c r="F125" s="242" t="s">
        <v>143</v>
      </c>
      <c r="G125" s="240"/>
      <c r="H125" s="243">
        <v>6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9" t="s">
        <v>133</v>
      </c>
      <c r="AU125" s="249" t="s">
        <v>84</v>
      </c>
      <c r="AV125" s="14" t="s">
        <v>84</v>
      </c>
      <c r="AW125" s="14" t="s">
        <v>36</v>
      </c>
      <c r="AX125" s="14" t="s">
        <v>74</v>
      </c>
      <c r="AY125" s="249" t="s">
        <v>124</v>
      </c>
    </row>
    <row r="126" s="15" customFormat="1">
      <c r="A126" s="15"/>
      <c r="B126" s="250"/>
      <c r="C126" s="251"/>
      <c r="D126" s="230" t="s">
        <v>133</v>
      </c>
      <c r="E126" s="252" t="s">
        <v>19</v>
      </c>
      <c r="F126" s="253" t="s">
        <v>136</v>
      </c>
      <c r="G126" s="251"/>
      <c r="H126" s="254">
        <v>6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0" t="s">
        <v>133</v>
      </c>
      <c r="AU126" s="260" t="s">
        <v>84</v>
      </c>
      <c r="AV126" s="15" t="s">
        <v>131</v>
      </c>
      <c r="AW126" s="15" t="s">
        <v>36</v>
      </c>
      <c r="AX126" s="15" t="s">
        <v>82</v>
      </c>
      <c r="AY126" s="260" t="s">
        <v>124</v>
      </c>
    </row>
    <row r="127" s="2" customFormat="1" ht="36" customHeight="1">
      <c r="A127" s="39"/>
      <c r="B127" s="40"/>
      <c r="C127" s="215" t="s">
        <v>163</v>
      </c>
      <c r="D127" s="215" t="s">
        <v>126</v>
      </c>
      <c r="E127" s="216" t="s">
        <v>164</v>
      </c>
      <c r="F127" s="217" t="s">
        <v>165</v>
      </c>
      <c r="G127" s="218" t="s">
        <v>129</v>
      </c>
      <c r="H127" s="219">
        <v>4</v>
      </c>
      <c r="I127" s="220"/>
      <c r="J127" s="221">
        <f>ROUND(I127*H127,2)</f>
        <v>0</v>
      </c>
      <c r="K127" s="217" t="s">
        <v>130</v>
      </c>
      <c r="L127" s="45"/>
      <c r="M127" s="222" t="s">
        <v>19</v>
      </c>
      <c r="N127" s="223" t="s">
        <v>45</v>
      </c>
      <c r="O127" s="85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6" t="s">
        <v>131</v>
      </c>
      <c r="AT127" s="226" t="s">
        <v>126</v>
      </c>
      <c r="AU127" s="226" t="s">
        <v>84</v>
      </c>
      <c r="AY127" s="18" t="s">
        <v>124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82</v>
      </c>
      <c r="BK127" s="227">
        <f>ROUND(I127*H127,2)</f>
        <v>0</v>
      </c>
      <c r="BL127" s="18" t="s">
        <v>131</v>
      </c>
      <c r="BM127" s="226" t="s">
        <v>166</v>
      </c>
    </row>
    <row r="128" s="14" customFormat="1">
      <c r="A128" s="14"/>
      <c r="B128" s="239"/>
      <c r="C128" s="240"/>
      <c r="D128" s="230" t="s">
        <v>133</v>
      </c>
      <c r="E128" s="241" t="s">
        <v>19</v>
      </c>
      <c r="F128" s="242" t="s">
        <v>131</v>
      </c>
      <c r="G128" s="240"/>
      <c r="H128" s="243">
        <v>4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9" t="s">
        <v>133</v>
      </c>
      <c r="AU128" s="249" t="s">
        <v>84</v>
      </c>
      <c r="AV128" s="14" t="s">
        <v>84</v>
      </c>
      <c r="AW128" s="14" t="s">
        <v>36</v>
      </c>
      <c r="AX128" s="14" t="s">
        <v>74</v>
      </c>
      <c r="AY128" s="249" t="s">
        <v>124</v>
      </c>
    </row>
    <row r="129" s="15" customFormat="1">
      <c r="A129" s="15"/>
      <c r="B129" s="250"/>
      <c r="C129" s="251"/>
      <c r="D129" s="230" t="s">
        <v>133</v>
      </c>
      <c r="E129" s="252" t="s">
        <v>19</v>
      </c>
      <c r="F129" s="253" t="s">
        <v>136</v>
      </c>
      <c r="G129" s="251"/>
      <c r="H129" s="254">
        <v>4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0" t="s">
        <v>133</v>
      </c>
      <c r="AU129" s="260" t="s">
        <v>84</v>
      </c>
      <c r="AV129" s="15" t="s">
        <v>131</v>
      </c>
      <c r="AW129" s="15" t="s">
        <v>36</v>
      </c>
      <c r="AX129" s="15" t="s">
        <v>82</v>
      </c>
      <c r="AY129" s="260" t="s">
        <v>124</v>
      </c>
    </row>
    <row r="130" s="2" customFormat="1" ht="48" customHeight="1">
      <c r="A130" s="39"/>
      <c r="B130" s="40"/>
      <c r="C130" s="215" t="s">
        <v>167</v>
      </c>
      <c r="D130" s="215" t="s">
        <v>126</v>
      </c>
      <c r="E130" s="216" t="s">
        <v>168</v>
      </c>
      <c r="F130" s="217" t="s">
        <v>169</v>
      </c>
      <c r="G130" s="218" t="s">
        <v>170</v>
      </c>
      <c r="H130" s="219">
        <v>23.561</v>
      </c>
      <c r="I130" s="220"/>
      <c r="J130" s="221">
        <f>ROUND(I130*H130,2)</f>
        <v>0</v>
      </c>
      <c r="K130" s="217" t="s">
        <v>130</v>
      </c>
      <c r="L130" s="45"/>
      <c r="M130" s="222" t="s">
        <v>19</v>
      </c>
      <c r="N130" s="223" t="s">
        <v>45</v>
      </c>
      <c r="O130" s="85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6" t="s">
        <v>131</v>
      </c>
      <c r="AT130" s="226" t="s">
        <v>126</v>
      </c>
      <c r="AU130" s="226" t="s">
        <v>84</v>
      </c>
      <c r="AY130" s="18" t="s">
        <v>124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82</v>
      </c>
      <c r="BK130" s="227">
        <f>ROUND(I130*H130,2)</f>
        <v>0</v>
      </c>
      <c r="BL130" s="18" t="s">
        <v>131</v>
      </c>
      <c r="BM130" s="226" t="s">
        <v>171</v>
      </c>
    </row>
    <row r="131" s="13" customFormat="1">
      <c r="A131" s="13"/>
      <c r="B131" s="228"/>
      <c r="C131" s="229"/>
      <c r="D131" s="230" t="s">
        <v>133</v>
      </c>
      <c r="E131" s="231" t="s">
        <v>19</v>
      </c>
      <c r="F131" s="232" t="s">
        <v>172</v>
      </c>
      <c r="G131" s="229"/>
      <c r="H131" s="231" t="s">
        <v>19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133</v>
      </c>
      <c r="AU131" s="238" t="s">
        <v>84</v>
      </c>
      <c r="AV131" s="13" t="s">
        <v>82</v>
      </c>
      <c r="AW131" s="13" t="s">
        <v>36</v>
      </c>
      <c r="AX131" s="13" t="s">
        <v>74</v>
      </c>
      <c r="AY131" s="238" t="s">
        <v>124</v>
      </c>
    </row>
    <row r="132" s="14" customFormat="1">
      <c r="A132" s="14"/>
      <c r="B132" s="239"/>
      <c r="C132" s="240"/>
      <c r="D132" s="230" t="s">
        <v>133</v>
      </c>
      <c r="E132" s="241" t="s">
        <v>19</v>
      </c>
      <c r="F132" s="242" t="s">
        <v>173</v>
      </c>
      <c r="G132" s="240"/>
      <c r="H132" s="243">
        <v>9.7690000000000001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9" t="s">
        <v>133</v>
      </c>
      <c r="AU132" s="249" t="s">
        <v>84</v>
      </c>
      <c r="AV132" s="14" t="s">
        <v>84</v>
      </c>
      <c r="AW132" s="14" t="s">
        <v>36</v>
      </c>
      <c r="AX132" s="14" t="s">
        <v>74</v>
      </c>
      <c r="AY132" s="249" t="s">
        <v>124</v>
      </c>
    </row>
    <row r="133" s="13" customFormat="1">
      <c r="A133" s="13"/>
      <c r="B133" s="228"/>
      <c r="C133" s="229"/>
      <c r="D133" s="230" t="s">
        <v>133</v>
      </c>
      <c r="E133" s="231" t="s">
        <v>19</v>
      </c>
      <c r="F133" s="232" t="s">
        <v>174</v>
      </c>
      <c r="G133" s="229"/>
      <c r="H133" s="231" t="s">
        <v>19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133</v>
      </c>
      <c r="AU133" s="238" t="s">
        <v>84</v>
      </c>
      <c r="AV133" s="13" t="s">
        <v>82</v>
      </c>
      <c r="AW133" s="13" t="s">
        <v>36</v>
      </c>
      <c r="AX133" s="13" t="s">
        <v>74</v>
      </c>
      <c r="AY133" s="238" t="s">
        <v>124</v>
      </c>
    </row>
    <row r="134" s="14" customFormat="1">
      <c r="A134" s="14"/>
      <c r="B134" s="239"/>
      <c r="C134" s="240"/>
      <c r="D134" s="230" t="s">
        <v>133</v>
      </c>
      <c r="E134" s="241" t="s">
        <v>19</v>
      </c>
      <c r="F134" s="242" t="s">
        <v>175</v>
      </c>
      <c r="G134" s="240"/>
      <c r="H134" s="243">
        <v>11.65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9" t="s">
        <v>133</v>
      </c>
      <c r="AU134" s="249" t="s">
        <v>84</v>
      </c>
      <c r="AV134" s="14" t="s">
        <v>84</v>
      </c>
      <c r="AW134" s="14" t="s">
        <v>36</v>
      </c>
      <c r="AX134" s="14" t="s">
        <v>74</v>
      </c>
      <c r="AY134" s="249" t="s">
        <v>124</v>
      </c>
    </row>
    <row r="135" s="15" customFormat="1">
      <c r="A135" s="15"/>
      <c r="B135" s="250"/>
      <c r="C135" s="251"/>
      <c r="D135" s="230" t="s">
        <v>133</v>
      </c>
      <c r="E135" s="252" t="s">
        <v>19</v>
      </c>
      <c r="F135" s="253" t="s">
        <v>136</v>
      </c>
      <c r="G135" s="251"/>
      <c r="H135" s="254">
        <v>21.419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0" t="s">
        <v>133</v>
      </c>
      <c r="AU135" s="260" t="s">
        <v>84</v>
      </c>
      <c r="AV135" s="15" t="s">
        <v>131</v>
      </c>
      <c r="AW135" s="15" t="s">
        <v>36</v>
      </c>
      <c r="AX135" s="15" t="s">
        <v>82</v>
      </c>
      <c r="AY135" s="260" t="s">
        <v>124</v>
      </c>
    </row>
    <row r="136" s="14" customFormat="1">
      <c r="A136" s="14"/>
      <c r="B136" s="239"/>
      <c r="C136" s="240"/>
      <c r="D136" s="230" t="s">
        <v>133</v>
      </c>
      <c r="E136" s="240"/>
      <c r="F136" s="242" t="s">
        <v>176</v>
      </c>
      <c r="G136" s="240"/>
      <c r="H136" s="243">
        <v>23.561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9" t="s">
        <v>133</v>
      </c>
      <c r="AU136" s="249" t="s">
        <v>84</v>
      </c>
      <c r="AV136" s="14" t="s">
        <v>84</v>
      </c>
      <c r="AW136" s="14" t="s">
        <v>4</v>
      </c>
      <c r="AX136" s="14" t="s">
        <v>82</v>
      </c>
      <c r="AY136" s="249" t="s">
        <v>124</v>
      </c>
    </row>
    <row r="137" s="2" customFormat="1" ht="36" customHeight="1">
      <c r="A137" s="39"/>
      <c r="B137" s="40"/>
      <c r="C137" s="215" t="s">
        <v>177</v>
      </c>
      <c r="D137" s="215" t="s">
        <v>126</v>
      </c>
      <c r="E137" s="216" t="s">
        <v>178</v>
      </c>
      <c r="F137" s="217" t="s">
        <v>179</v>
      </c>
      <c r="G137" s="218" t="s">
        <v>170</v>
      </c>
      <c r="H137" s="219">
        <v>102.43600000000001</v>
      </c>
      <c r="I137" s="220"/>
      <c r="J137" s="221">
        <f>ROUND(I137*H137,2)</f>
        <v>0</v>
      </c>
      <c r="K137" s="217" t="s">
        <v>130</v>
      </c>
      <c r="L137" s="45"/>
      <c r="M137" s="222" t="s">
        <v>19</v>
      </c>
      <c r="N137" s="223" t="s">
        <v>45</v>
      </c>
      <c r="O137" s="85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131</v>
      </c>
      <c r="AT137" s="226" t="s">
        <v>126</v>
      </c>
      <c r="AU137" s="226" t="s">
        <v>84</v>
      </c>
      <c r="AY137" s="18" t="s">
        <v>124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82</v>
      </c>
      <c r="BK137" s="227">
        <f>ROUND(I137*H137,2)</f>
        <v>0</v>
      </c>
      <c r="BL137" s="18" t="s">
        <v>131</v>
      </c>
      <c r="BM137" s="226" t="s">
        <v>180</v>
      </c>
    </row>
    <row r="138" s="13" customFormat="1">
      <c r="A138" s="13"/>
      <c r="B138" s="228"/>
      <c r="C138" s="229"/>
      <c r="D138" s="230" t="s">
        <v>133</v>
      </c>
      <c r="E138" s="231" t="s">
        <v>19</v>
      </c>
      <c r="F138" s="232" t="s">
        <v>174</v>
      </c>
      <c r="G138" s="229"/>
      <c r="H138" s="231" t="s">
        <v>19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133</v>
      </c>
      <c r="AU138" s="238" t="s">
        <v>84</v>
      </c>
      <c r="AV138" s="13" t="s">
        <v>82</v>
      </c>
      <c r="AW138" s="13" t="s">
        <v>36</v>
      </c>
      <c r="AX138" s="13" t="s">
        <v>74</v>
      </c>
      <c r="AY138" s="238" t="s">
        <v>124</v>
      </c>
    </row>
    <row r="139" s="14" customFormat="1">
      <c r="A139" s="14"/>
      <c r="B139" s="239"/>
      <c r="C139" s="240"/>
      <c r="D139" s="230" t="s">
        <v>133</v>
      </c>
      <c r="E139" s="241" t="s">
        <v>19</v>
      </c>
      <c r="F139" s="242" t="s">
        <v>181</v>
      </c>
      <c r="G139" s="240"/>
      <c r="H139" s="243">
        <v>64.075000000000003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9" t="s">
        <v>133</v>
      </c>
      <c r="AU139" s="249" t="s">
        <v>84</v>
      </c>
      <c r="AV139" s="14" t="s">
        <v>84</v>
      </c>
      <c r="AW139" s="14" t="s">
        <v>36</v>
      </c>
      <c r="AX139" s="14" t="s">
        <v>74</v>
      </c>
      <c r="AY139" s="249" t="s">
        <v>124</v>
      </c>
    </row>
    <row r="140" s="13" customFormat="1">
      <c r="A140" s="13"/>
      <c r="B140" s="228"/>
      <c r="C140" s="229"/>
      <c r="D140" s="230" t="s">
        <v>133</v>
      </c>
      <c r="E140" s="231" t="s">
        <v>19</v>
      </c>
      <c r="F140" s="232" t="s">
        <v>182</v>
      </c>
      <c r="G140" s="229"/>
      <c r="H140" s="231" t="s">
        <v>19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133</v>
      </c>
      <c r="AU140" s="238" t="s">
        <v>84</v>
      </c>
      <c r="AV140" s="13" t="s">
        <v>82</v>
      </c>
      <c r="AW140" s="13" t="s">
        <v>36</v>
      </c>
      <c r="AX140" s="13" t="s">
        <v>74</v>
      </c>
      <c r="AY140" s="238" t="s">
        <v>124</v>
      </c>
    </row>
    <row r="141" s="14" customFormat="1">
      <c r="A141" s="14"/>
      <c r="B141" s="239"/>
      <c r="C141" s="240"/>
      <c r="D141" s="230" t="s">
        <v>133</v>
      </c>
      <c r="E141" s="241" t="s">
        <v>19</v>
      </c>
      <c r="F141" s="242" t="s">
        <v>183</v>
      </c>
      <c r="G141" s="240"/>
      <c r="H141" s="243">
        <v>25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9" t="s">
        <v>133</v>
      </c>
      <c r="AU141" s="249" t="s">
        <v>84</v>
      </c>
      <c r="AV141" s="14" t="s">
        <v>84</v>
      </c>
      <c r="AW141" s="14" t="s">
        <v>36</v>
      </c>
      <c r="AX141" s="14" t="s">
        <v>74</v>
      </c>
      <c r="AY141" s="249" t="s">
        <v>124</v>
      </c>
    </row>
    <row r="142" s="15" customFormat="1">
      <c r="A142" s="15"/>
      <c r="B142" s="250"/>
      <c r="C142" s="251"/>
      <c r="D142" s="230" t="s">
        <v>133</v>
      </c>
      <c r="E142" s="252" t="s">
        <v>19</v>
      </c>
      <c r="F142" s="253" t="s">
        <v>136</v>
      </c>
      <c r="G142" s="251"/>
      <c r="H142" s="254">
        <v>89.075000000000003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0" t="s">
        <v>133</v>
      </c>
      <c r="AU142" s="260" t="s">
        <v>84</v>
      </c>
      <c r="AV142" s="15" t="s">
        <v>131</v>
      </c>
      <c r="AW142" s="15" t="s">
        <v>36</v>
      </c>
      <c r="AX142" s="15" t="s">
        <v>82</v>
      </c>
      <c r="AY142" s="260" t="s">
        <v>124</v>
      </c>
    </row>
    <row r="143" s="14" customFormat="1">
      <c r="A143" s="14"/>
      <c r="B143" s="239"/>
      <c r="C143" s="240"/>
      <c r="D143" s="230" t="s">
        <v>133</v>
      </c>
      <c r="E143" s="240"/>
      <c r="F143" s="242" t="s">
        <v>184</v>
      </c>
      <c r="G143" s="240"/>
      <c r="H143" s="243">
        <v>102.43600000000001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9" t="s">
        <v>133</v>
      </c>
      <c r="AU143" s="249" t="s">
        <v>84</v>
      </c>
      <c r="AV143" s="14" t="s">
        <v>84</v>
      </c>
      <c r="AW143" s="14" t="s">
        <v>4</v>
      </c>
      <c r="AX143" s="14" t="s">
        <v>82</v>
      </c>
      <c r="AY143" s="249" t="s">
        <v>124</v>
      </c>
    </row>
    <row r="144" s="2" customFormat="1" ht="36" customHeight="1">
      <c r="A144" s="39"/>
      <c r="B144" s="40"/>
      <c r="C144" s="215" t="s">
        <v>185</v>
      </c>
      <c r="D144" s="215" t="s">
        <v>126</v>
      </c>
      <c r="E144" s="216" t="s">
        <v>186</v>
      </c>
      <c r="F144" s="217" t="s">
        <v>187</v>
      </c>
      <c r="G144" s="218" t="s">
        <v>170</v>
      </c>
      <c r="H144" s="219">
        <v>26.606000000000002</v>
      </c>
      <c r="I144" s="220"/>
      <c r="J144" s="221">
        <f>ROUND(I144*H144,2)</f>
        <v>0</v>
      </c>
      <c r="K144" s="217" t="s">
        <v>130</v>
      </c>
      <c r="L144" s="45"/>
      <c r="M144" s="222" t="s">
        <v>19</v>
      </c>
      <c r="N144" s="223" t="s">
        <v>45</v>
      </c>
      <c r="O144" s="85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131</v>
      </c>
      <c r="AT144" s="226" t="s">
        <v>126</v>
      </c>
      <c r="AU144" s="226" t="s">
        <v>84</v>
      </c>
      <c r="AY144" s="18" t="s">
        <v>124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82</v>
      </c>
      <c r="BK144" s="227">
        <f>ROUND(I144*H144,2)</f>
        <v>0</v>
      </c>
      <c r="BL144" s="18" t="s">
        <v>131</v>
      </c>
      <c r="BM144" s="226" t="s">
        <v>188</v>
      </c>
    </row>
    <row r="145" s="14" customFormat="1">
      <c r="A145" s="14"/>
      <c r="B145" s="239"/>
      <c r="C145" s="240"/>
      <c r="D145" s="230" t="s">
        <v>133</v>
      </c>
      <c r="E145" s="241" t="s">
        <v>19</v>
      </c>
      <c r="F145" s="242" t="s">
        <v>189</v>
      </c>
      <c r="G145" s="240"/>
      <c r="H145" s="243">
        <v>22.106000000000002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9" t="s">
        <v>133</v>
      </c>
      <c r="AU145" s="249" t="s">
        <v>84</v>
      </c>
      <c r="AV145" s="14" t="s">
        <v>84</v>
      </c>
      <c r="AW145" s="14" t="s">
        <v>36</v>
      </c>
      <c r="AX145" s="14" t="s">
        <v>74</v>
      </c>
      <c r="AY145" s="249" t="s">
        <v>124</v>
      </c>
    </row>
    <row r="146" s="14" customFormat="1">
      <c r="A146" s="14"/>
      <c r="B146" s="239"/>
      <c r="C146" s="240"/>
      <c r="D146" s="230" t="s">
        <v>133</v>
      </c>
      <c r="E146" s="241" t="s">
        <v>19</v>
      </c>
      <c r="F146" s="242" t="s">
        <v>190</v>
      </c>
      <c r="G146" s="240"/>
      <c r="H146" s="243">
        <v>4.5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9" t="s">
        <v>133</v>
      </c>
      <c r="AU146" s="249" t="s">
        <v>84</v>
      </c>
      <c r="AV146" s="14" t="s">
        <v>84</v>
      </c>
      <c r="AW146" s="14" t="s">
        <v>36</v>
      </c>
      <c r="AX146" s="14" t="s">
        <v>74</v>
      </c>
      <c r="AY146" s="249" t="s">
        <v>124</v>
      </c>
    </row>
    <row r="147" s="15" customFormat="1">
      <c r="A147" s="15"/>
      <c r="B147" s="250"/>
      <c r="C147" s="251"/>
      <c r="D147" s="230" t="s">
        <v>133</v>
      </c>
      <c r="E147" s="252" t="s">
        <v>19</v>
      </c>
      <c r="F147" s="253" t="s">
        <v>136</v>
      </c>
      <c r="G147" s="251"/>
      <c r="H147" s="254">
        <v>26.606000000000002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0" t="s">
        <v>133</v>
      </c>
      <c r="AU147" s="260" t="s">
        <v>84</v>
      </c>
      <c r="AV147" s="15" t="s">
        <v>131</v>
      </c>
      <c r="AW147" s="15" t="s">
        <v>36</v>
      </c>
      <c r="AX147" s="15" t="s">
        <v>82</v>
      </c>
      <c r="AY147" s="260" t="s">
        <v>124</v>
      </c>
    </row>
    <row r="148" s="2" customFormat="1" ht="36" customHeight="1">
      <c r="A148" s="39"/>
      <c r="B148" s="40"/>
      <c r="C148" s="215" t="s">
        <v>191</v>
      </c>
      <c r="D148" s="215" t="s">
        <v>126</v>
      </c>
      <c r="E148" s="216" t="s">
        <v>192</v>
      </c>
      <c r="F148" s="217" t="s">
        <v>193</v>
      </c>
      <c r="G148" s="218" t="s">
        <v>170</v>
      </c>
      <c r="H148" s="219">
        <v>54.832999999999998</v>
      </c>
      <c r="I148" s="220"/>
      <c r="J148" s="221">
        <f>ROUND(I148*H148,2)</f>
        <v>0</v>
      </c>
      <c r="K148" s="217" t="s">
        <v>130</v>
      </c>
      <c r="L148" s="45"/>
      <c r="M148" s="222" t="s">
        <v>19</v>
      </c>
      <c r="N148" s="223" t="s">
        <v>45</v>
      </c>
      <c r="O148" s="85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6" t="s">
        <v>131</v>
      </c>
      <c r="AT148" s="226" t="s">
        <v>126</v>
      </c>
      <c r="AU148" s="226" t="s">
        <v>84</v>
      </c>
      <c r="AY148" s="18" t="s">
        <v>124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8" t="s">
        <v>82</v>
      </c>
      <c r="BK148" s="227">
        <f>ROUND(I148*H148,2)</f>
        <v>0</v>
      </c>
      <c r="BL148" s="18" t="s">
        <v>131</v>
      </c>
      <c r="BM148" s="226" t="s">
        <v>194</v>
      </c>
    </row>
    <row r="149" s="13" customFormat="1">
      <c r="A149" s="13"/>
      <c r="B149" s="228"/>
      <c r="C149" s="229"/>
      <c r="D149" s="230" t="s">
        <v>133</v>
      </c>
      <c r="E149" s="231" t="s">
        <v>19</v>
      </c>
      <c r="F149" s="232" t="s">
        <v>172</v>
      </c>
      <c r="G149" s="229"/>
      <c r="H149" s="231" t="s">
        <v>19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8" t="s">
        <v>133</v>
      </c>
      <c r="AU149" s="238" t="s">
        <v>84</v>
      </c>
      <c r="AV149" s="13" t="s">
        <v>82</v>
      </c>
      <c r="AW149" s="13" t="s">
        <v>36</v>
      </c>
      <c r="AX149" s="13" t="s">
        <v>74</v>
      </c>
      <c r="AY149" s="238" t="s">
        <v>124</v>
      </c>
    </row>
    <row r="150" s="14" customFormat="1">
      <c r="A150" s="14"/>
      <c r="B150" s="239"/>
      <c r="C150" s="240"/>
      <c r="D150" s="230" t="s">
        <v>133</v>
      </c>
      <c r="E150" s="241" t="s">
        <v>19</v>
      </c>
      <c r="F150" s="242" t="s">
        <v>195</v>
      </c>
      <c r="G150" s="240"/>
      <c r="H150" s="243">
        <v>35.167000000000002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9" t="s">
        <v>133</v>
      </c>
      <c r="AU150" s="249" t="s">
        <v>84</v>
      </c>
      <c r="AV150" s="14" t="s">
        <v>84</v>
      </c>
      <c r="AW150" s="14" t="s">
        <v>36</v>
      </c>
      <c r="AX150" s="14" t="s">
        <v>74</v>
      </c>
      <c r="AY150" s="249" t="s">
        <v>124</v>
      </c>
    </row>
    <row r="151" s="13" customFormat="1">
      <c r="A151" s="13"/>
      <c r="B151" s="228"/>
      <c r="C151" s="229"/>
      <c r="D151" s="230" t="s">
        <v>133</v>
      </c>
      <c r="E151" s="231" t="s">
        <v>19</v>
      </c>
      <c r="F151" s="232" t="s">
        <v>196</v>
      </c>
      <c r="G151" s="229"/>
      <c r="H151" s="231" t="s">
        <v>19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8" t="s">
        <v>133</v>
      </c>
      <c r="AU151" s="238" t="s">
        <v>84</v>
      </c>
      <c r="AV151" s="13" t="s">
        <v>82</v>
      </c>
      <c r="AW151" s="13" t="s">
        <v>36</v>
      </c>
      <c r="AX151" s="13" t="s">
        <v>74</v>
      </c>
      <c r="AY151" s="238" t="s">
        <v>124</v>
      </c>
    </row>
    <row r="152" s="14" customFormat="1">
      <c r="A152" s="14"/>
      <c r="B152" s="239"/>
      <c r="C152" s="240"/>
      <c r="D152" s="230" t="s">
        <v>133</v>
      </c>
      <c r="E152" s="241" t="s">
        <v>19</v>
      </c>
      <c r="F152" s="242" t="s">
        <v>84</v>
      </c>
      <c r="G152" s="240"/>
      <c r="H152" s="243">
        <v>2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9" t="s">
        <v>133</v>
      </c>
      <c r="AU152" s="249" t="s">
        <v>84</v>
      </c>
      <c r="AV152" s="14" t="s">
        <v>84</v>
      </c>
      <c r="AW152" s="14" t="s">
        <v>36</v>
      </c>
      <c r="AX152" s="14" t="s">
        <v>74</v>
      </c>
      <c r="AY152" s="249" t="s">
        <v>124</v>
      </c>
    </row>
    <row r="153" s="13" customFormat="1">
      <c r="A153" s="13"/>
      <c r="B153" s="228"/>
      <c r="C153" s="229"/>
      <c r="D153" s="230" t="s">
        <v>133</v>
      </c>
      <c r="E153" s="231" t="s">
        <v>19</v>
      </c>
      <c r="F153" s="232" t="s">
        <v>197</v>
      </c>
      <c r="G153" s="229"/>
      <c r="H153" s="231" t="s">
        <v>19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133</v>
      </c>
      <c r="AU153" s="238" t="s">
        <v>84</v>
      </c>
      <c r="AV153" s="13" t="s">
        <v>82</v>
      </c>
      <c r="AW153" s="13" t="s">
        <v>36</v>
      </c>
      <c r="AX153" s="13" t="s">
        <v>74</v>
      </c>
      <c r="AY153" s="238" t="s">
        <v>124</v>
      </c>
    </row>
    <row r="154" s="14" customFormat="1">
      <c r="A154" s="14"/>
      <c r="B154" s="239"/>
      <c r="C154" s="240"/>
      <c r="D154" s="230" t="s">
        <v>133</v>
      </c>
      <c r="E154" s="241" t="s">
        <v>19</v>
      </c>
      <c r="F154" s="242" t="s">
        <v>198</v>
      </c>
      <c r="G154" s="240"/>
      <c r="H154" s="243">
        <v>1.9199999999999999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9" t="s">
        <v>133</v>
      </c>
      <c r="AU154" s="249" t="s">
        <v>84</v>
      </c>
      <c r="AV154" s="14" t="s">
        <v>84</v>
      </c>
      <c r="AW154" s="14" t="s">
        <v>36</v>
      </c>
      <c r="AX154" s="14" t="s">
        <v>74</v>
      </c>
      <c r="AY154" s="249" t="s">
        <v>124</v>
      </c>
    </row>
    <row r="155" s="14" customFormat="1">
      <c r="A155" s="14"/>
      <c r="B155" s="239"/>
      <c r="C155" s="240"/>
      <c r="D155" s="230" t="s">
        <v>133</v>
      </c>
      <c r="E155" s="241" t="s">
        <v>19</v>
      </c>
      <c r="F155" s="242" t="s">
        <v>199</v>
      </c>
      <c r="G155" s="240"/>
      <c r="H155" s="243">
        <v>8.5939999999999994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9" t="s">
        <v>133</v>
      </c>
      <c r="AU155" s="249" t="s">
        <v>84</v>
      </c>
      <c r="AV155" s="14" t="s">
        <v>84</v>
      </c>
      <c r="AW155" s="14" t="s">
        <v>36</v>
      </c>
      <c r="AX155" s="14" t="s">
        <v>74</v>
      </c>
      <c r="AY155" s="249" t="s">
        <v>124</v>
      </c>
    </row>
    <row r="156" s="15" customFormat="1">
      <c r="A156" s="15"/>
      <c r="B156" s="250"/>
      <c r="C156" s="251"/>
      <c r="D156" s="230" t="s">
        <v>133</v>
      </c>
      <c r="E156" s="252" t="s">
        <v>19</v>
      </c>
      <c r="F156" s="253" t="s">
        <v>136</v>
      </c>
      <c r="G156" s="251"/>
      <c r="H156" s="254">
        <v>47.680999999999997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0" t="s">
        <v>133</v>
      </c>
      <c r="AU156" s="260" t="s">
        <v>84</v>
      </c>
      <c r="AV156" s="15" t="s">
        <v>131</v>
      </c>
      <c r="AW156" s="15" t="s">
        <v>36</v>
      </c>
      <c r="AX156" s="15" t="s">
        <v>82</v>
      </c>
      <c r="AY156" s="260" t="s">
        <v>124</v>
      </c>
    </row>
    <row r="157" s="14" customFormat="1">
      <c r="A157" s="14"/>
      <c r="B157" s="239"/>
      <c r="C157" s="240"/>
      <c r="D157" s="230" t="s">
        <v>133</v>
      </c>
      <c r="E157" s="240"/>
      <c r="F157" s="242" t="s">
        <v>200</v>
      </c>
      <c r="G157" s="240"/>
      <c r="H157" s="243">
        <v>54.832999999999998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9" t="s">
        <v>133</v>
      </c>
      <c r="AU157" s="249" t="s">
        <v>84</v>
      </c>
      <c r="AV157" s="14" t="s">
        <v>84</v>
      </c>
      <c r="AW157" s="14" t="s">
        <v>4</v>
      </c>
      <c r="AX157" s="14" t="s">
        <v>82</v>
      </c>
      <c r="AY157" s="249" t="s">
        <v>124</v>
      </c>
    </row>
    <row r="158" s="2" customFormat="1" ht="48" customHeight="1">
      <c r="A158" s="39"/>
      <c r="B158" s="40"/>
      <c r="C158" s="215" t="s">
        <v>201</v>
      </c>
      <c r="D158" s="215" t="s">
        <v>126</v>
      </c>
      <c r="E158" s="216" t="s">
        <v>202</v>
      </c>
      <c r="F158" s="217" t="s">
        <v>203</v>
      </c>
      <c r="G158" s="218" t="s">
        <v>170</v>
      </c>
      <c r="H158" s="219">
        <v>16.449999999999999</v>
      </c>
      <c r="I158" s="220"/>
      <c r="J158" s="221">
        <f>ROUND(I158*H158,2)</f>
        <v>0</v>
      </c>
      <c r="K158" s="217" t="s">
        <v>130</v>
      </c>
      <c r="L158" s="45"/>
      <c r="M158" s="222" t="s">
        <v>19</v>
      </c>
      <c r="N158" s="223" t="s">
        <v>45</v>
      </c>
      <c r="O158" s="85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6" t="s">
        <v>131</v>
      </c>
      <c r="AT158" s="226" t="s">
        <v>126</v>
      </c>
      <c r="AU158" s="226" t="s">
        <v>84</v>
      </c>
      <c r="AY158" s="18" t="s">
        <v>124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8" t="s">
        <v>82</v>
      </c>
      <c r="BK158" s="227">
        <f>ROUND(I158*H158,2)</f>
        <v>0</v>
      </c>
      <c r="BL158" s="18" t="s">
        <v>131</v>
      </c>
      <c r="BM158" s="226" t="s">
        <v>204</v>
      </c>
    </row>
    <row r="159" s="14" customFormat="1">
      <c r="A159" s="14"/>
      <c r="B159" s="239"/>
      <c r="C159" s="240"/>
      <c r="D159" s="230" t="s">
        <v>133</v>
      </c>
      <c r="E159" s="241" t="s">
        <v>19</v>
      </c>
      <c r="F159" s="242" t="s">
        <v>205</v>
      </c>
      <c r="G159" s="240"/>
      <c r="H159" s="243">
        <v>16.449999999999999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9" t="s">
        <v>133</v>
      </c>
      <c r="AU159" s="249" t="s">
        <v>84</v>
      </c>
      <c r="AV159" s="14" t="s">
        <v>84</v>
      </c>
      <c r="AW159" s="14" t="s">
        <v>36</v>
      </c>
      <c r="AX159" s="14" t="s">
        <v>74</v>
      </c>
      <c r="AY159" s="249" t="s">
        <v>124</v>
      </c>
    </row>
    <row r="160" s="15" customFormat="1">
      <c r="A160" s="15"/>
      <c r="B160" s="250"/>
      <c r="C160" s="251"/>
      <c r="D160" s="230" t="s">
        <v>133</v>
      </c>
      <c r="E160" s="252" t="s">
        <v>19</v>
      </c>
      <c r="F160" s="253" t="s">
        <v>136</v>
      </c>
      <c r="G160" s="251"/>
      <c r="H160" s="254">
        <v>16.449999999999999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0" t="s">
        <v>133</v>
      </c>
      <c r="AU160" s="260" t="s">
        <v>84</v>
      </c>
      <c r="AV160" s="15" t="s">
        <v>131</v>
      </c>
      <c r="AW160" s="15" t="s">
        <v>36</v>
      </c>
      <c r="AX160" s="15" t="s">
        <v>82</v>
      </c>
      <c r="AY160" s="260" t="s">
        <v>124</v>
      </c>
    </row>
    <row r="161" s="2" customFormat="1" ht="48" customHeight="1">
      <c r="A161" s="39"/>
      <c r="B161" s="40"/>
      <c r="C161" s="215" t="s">
        <v>8</v>
      </c>
      <c r="D161" s="215" t="s">
        <v>126</v>
      </c>
      <c r="E161" s="216" t="s">
        <v>206</v>
      </c>
      <c r="F161" s="217" t="s">
        <v>207</v>
      </c>
      <c r="G161" s="218" t="s">
        <v>170</v>
      </c>
      <c r="H161" s="219">
        <v>209.20400000000001</v>
      </c>
      <c r="I161" s="220"/>
      <c r="J161" s="221">
        <f>ROUND(I161*H161,2)</f>
        <v>0</v>
      </c>
      <c r="K161" s="217" t="s">
        <v>130</v>
      </c>
      <c r="L161" s="45"/>
      <c r="M161" s="222" t="s">
        <v>19</v>
      </c>
      <c r="N161" s="223" t="s">
        <v>45</v>
      </c>
      <c r="O161" s="85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131</v>
      </c>
      <c r="AT161" s="226" t="s">
        <v>126</v>
      </c>
      <c r="AU161" s="226" t="s">
        <v>84</v>
      </c>
      <c r="AY161" s="18" t="s">
        <v>124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82</v>
      </c>
      <c r="BK161" s="227">
        <f>ROUND(I161*H161,2)</f>
        <v>0</v>
      </c>
      <c r="BL161" s="18" t="s">
        <v>131</v>
      </c>
      <c r="BM161" s="226" t="s">
        <v>208</v>
      </c>
    </row>
    <row r="162" s="13" customFormat="1">
      <c r="A162" s="13"/>
      <c r="B162" s="228"/>
      <c r="C162" s="229"/>
      <c r="D162" s="230" t="s">
        <v>133</v>
      </c>
      <c r="E162" s="231" t="s">
        <v>19</v>
      </c>
      <c r="F162" s="232" t="s">
        <v>209</v>
      </c>
      <c r="G162" s="229"/>
      <c r="H162" s="231" t="s">
        <v>19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133</v>
      </c>
      <c r="AU162" s="238" t="s">
        <v>84</v>
      </c>
      <c r="AV162" s="13" t="s">
        <v>82</v>
      </c>
      <c r="AW162" s="13" t="s">
        <v>36</v>
      </c>
      <c r="AX162" s="13" t="s">
        <v>74</v>
      </c>
      <c r="AY162" s="238" t="s">
        <v>124</v>
      </c>
    </row>
    <row r="163" s="14" customFormat="1">
      <c r="A163" s="14"/>
      <c r="B163" s="239"/>
      <c r="C163" s="240"/>
      <c r="D163" s="230" t="s">
        <v>133</v>
      </c>
      <c r="E163" s="241" t="s">
        <v>19</v>
      </c>
      <c r="F163" s="242" t="s">
        <v>210</v>
      </c>
      <c r="G163" s="240"/>
      <c r="H163" s="243">
        <v>102.43600000000001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9" t="s">
        <v>133</v>
      </c>
      <c r="AU163" s="249" t="s">
        <v>84</v>
      </c>
      <c r="AV163" s="14" t="s">
        <v>84</v>
      </c>
      <c r="AW163" s="14" t="s">
        <v>36</v>
      </c>
      <c r="AX163" s="14" t="s">
        <v>74</v>
      </c>
      <c r="AY163" s="249" t="s">
        <v>124</v>
      </c>
    </row>
    <row r="164" s="14" customFormat="1">
      <c r="A164" s="14"/>
      <c r="B164" s="239"/>
      <c r="C164" s="240"/>
      <c r="D164" s="230" t="s">
        <v>133</v>
      </c>
      <c r="E164" s="241" t="s">
        <v>19</v>
      </c>
      <c r="F164" s="242" t="s">
        <v>211</v>
      </c>
      <c r="G164" s="240"/>
      <c r="H164" s="243">
        <v>54.832999999999998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9" t="s">
        <v>133</v>
      </c>
      <c r="AU164" s="249" t="s">
        <v>84</v>
      </c>
      <c r="AV164" s="14" t="s">
        <v>84</v>
      </c>
      <c r="AW164" s="14" t="s">
        <v>36</v>
      </c>
      <c r="AX164" s="14" t="s">
        <v>74</v>
      </c>
      <c r="AY164" s="249" t="s">
        <v>124</v>
      </c>
    </row>
    <row r="165" s="13" customFormat="1">
      <c r="A165" s="13"/>
      <c r="B165" s="228"/>
      <c r="C165" s="229"/>
      <c r="D165" s="230" t="s">
        <v>133</v>
      </c>
      <c r="E165" s="231" t="s">
        <v>19</v>
      </c>
      <c r="F165" s="232" t="s">
        <v>212</v>
      </c>
      <c r="G165" s="229"/>
      <c r="H165" s="231" t="s">
        <v>19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133</v>
      </c>
      <c r="AU165" s="238" t="s">
        <v>84</v>
      </c>
      <c r="AV165" s="13" t="s">
        <v>82</v>
      </c>
      <c r="AW165" s="13" t="s">
        <v>36</v>
      </c>
      <c r="AX165" s="13" t="s">
        <v>74</v>
      </c>
      <c r="AY165" s="238" t="s">
        <v>124</v>
      </c>
    </row>
    <row r="166" s="14" customFormat="1">
      <c r="A166" s="14"/>
      <c r="B166" s="239"/>
      <c r="C166" s="240"/>
      <c r="D166" s="230" t="s">
        <v>133</v>
      </c>
      <c r="E166" s="241" t="s">
        <v>19</v>
      </c>
      <c r="F166" s="242" t="s">
        <v>213</v>
      </c>
      <c r="G166" s="240"/>
      <c r="H166" s="243">
        <v>9.4239999999999995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9" t="s">
        <v>133</v>
      </c>
      <c r="AU166" s="249" t="s">
        <v>84</v>
      </c>
      <c r="AV166" s="14" t="s">
        <v>84</v>
      </c>
      <c r="AW166" s="14" t="s">
        <v>36</v>
      </c>
      <c r="AX166" s="14" t="s">
        <v>74</v>
      </c>
      <c r="AY166" s="249" t="s">
        <v>124</v>
      </c>
    </row>
    <row r="167" s="14" customFormat="1">
      <c r="A167" s="14"/>
      <c r="B167" s="239"/>
      <c r="C167" s="240"/>
      <c r="D167" s="230" t="s">
        <v>133</v>
      </c>
      <c r="E167" s="241" t="s">
        <v>19</v>
      </c>
      <c r="F167" s="242" t="s">
        <v>214</v>
      </c>
      <c r="G167" s="240"/>
      <c r="H167" s="243">
        <v>17.510999999999999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9" t="s">
        <v>133</v>
      </c>
      <c r="AU167" s="249" t="s">
        <v>84</v>
      </c>
      <c r="AV167" s="14" t="s">
        <v>84</v>
      </c>
      <c r="AW167" s="14" t="s">
        <v>36</v>
      </c>
      <c r="AX167" s="14" t="s">
        <v>74</v>
      </c>
      <c r="AY167" s="249" t="s">
        <v>124</v>
      </c>
    </row>
    <row r="168" s="13" customFormat="1">
      <c r="A168" s="13"/>
      <c r="B168" s="228"/>
      <c r="C168" s="229"/>
      <c r="D168" s="230" t="s">
        <v>133</v>
      </c>
      <c r="E168" s="231" t="s">
        <v>19</v>
      </c>
      <c r="F168" s="232" t="s">
        <v>182</v>
      </c>
      <c r="G168" s="229"/>
      <c r="H168" s="231" t="s">
        <v>19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133</v>
      </c>
      <c r="AU168" s="238" t="s">
        <v>84</v>
      </c>
      <c r="AV168" s="13" t="s">
        <v>82</v>
      </c>
      <c r="AW168" s="13" t="s">
        <v>36</v>
      </c>
      <c r="AX168" s="13" t="s">
        <v>74</v>
      </c>
      <c r="AY168" s="238" t="s">
        <v>124</v>
      </c>
    </row>
    <row r="169" s="14" customFormat="1">
      <c r="A169" s="14"/>
      <c r="B169" s="239"/>
      <c r="C169" s="240"/>
      <c r="D169" s="230" t="s">
        <v>133</v>
      </c>
      <c r="E169" s="241" t="s">
        <v>19</v>
      </c>
      <c r="F169" s="242" t="s">
        <v>183</v>
      </c>
      <c r="G169" s="240"/>
      <c r="H169" s="243">
        <v>25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9" t="s">
        <v>133</v>
      </c>
      <c r="AU169" s="249" t="s">
        <v>84</v>
      </c>
      <c r="AV169" s="14" t="s">
        <v>84</v>
      </c>
      <c r="AW169" s="14" t="s">
        <v>36</v>
      </c>
      <c r="AX169" s="14" t="s">
        <v>74</v>
      </c>
      <c r="AY169" s="249" t="s">
        <v>124</v>
      </c>
    </row>
    <row r="170" s="15" customFormat="1">
      <c r="A170" s="15"/>
      <c r="B170" s="250"/>
      <c r="C170" s="251"/>
      <c r="D170" s="230" t="s">
        <v>133</v>
      </c>
      <c r="E170" s="252" t="s">
        <v>19</v>
      </c>
      <c r="F170" s="253" t="s">
        <v>136</v>
      </c>
      <c r="G170" s="251"/>
      <c r="H170" s="254">
        <v>209.20400000000001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0" t="s">
        <v>133</v>
      </c>
      <c r="AU170" s="260" t="s">
        <v>84</v>
      </c>
      <c r="AV170" s="15" t="s">
        <v>131</v>
      </c>
      <c r="AW170" s="15" t="s">
        <v>36</v>
      </c>
      <c r="AX170" s="15" t="s">
        <v>82</v>
      </c>
      <c r="AY170" s="260" t="s">
        <v>124</v>
      </c>
    </row>
    <row r="171" s="2" customFormat="1" ht="60" customHeight="1">
      <c r="A171" s="39"/>
      <c r="B171" s="40"/>
      <c r="C171" s="215" t="s">
        <v>215</v>
      </c>
      <c r="D171" s="215" t="s">
        <v>126</v>
      </c>
      <c r="E171" s="216" t="s">
        <v>216</v>
      </c>
      <c r="F171" s="217" t="s">
        <v>217</v>
      </c>
      <c r="G171" s="218" t="s">
        <v>170</v>
      </c>
      <c r="H171" s="219">
        <v>105.334</v>
      </c>
      <c r="I171" s="220"/>
      <c r="J171" s="221">
        <f>ROUND(I171*H171,2)</f>
        <v>0</v>
      </c>
      <c r="K171" s="217" t="s">
        <v>130</v>
      </c>
      <c r="L171" s="45"/>
      <c r="M171" s="222" t="s">
        <v>19</v>
      </c>
      <c r="N171" s="223" t="s">
        <v>45</v>
      </c>
      <c r="O171" s="85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6" t="s">
        <v>131</v>
      </c>
      <c r="AT171" s="226" t="s">
        <v>126</v>
      </c>
      <c r="AU171" s="226" t="s">
        <v>84</v>
      </c>
      <c r="AY171" s="18" t="s">
        <v>124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8" t="s">
        <v>82</v>
      </c>
      <c r="BK171" s="227">
        <f>ROUND(I171*H171,2)</f>
        <v>0</v>
      </c>
      <c r="BL171" s="18" t="s">
        <v>131</v>
      </c>
      <c r="BM171" s="226" t="s">
        <v>218</v>
      </c>
    </row>
    <row r="172" s="13" customFormat="1">
      <c r="A172" s="13"/>
      <c r="B172" s="228"/>
      <c r="C172" s="229"/>
      <c r="D172" s="230" t="s">
        <v>133</v>
      </c>
      <c r="E172" s="231" t="s">
        <v>19</v>
      </c>
      <c r="F172" s="232" t="s">
        <v>209</v>
      </c>
      <c r="G172" s="229"/>
      <c r="H172" s="231" t="s">
        <v>19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133</v>
      </c>
      <c r="AU172" s="238" t="s">
        <v>84</v>
      </c>
      <c r="AV172" s="13" t="s">
        <v>82</v>
      </c>
      <c r="AW172" s="13" t="s">
        <v>36</v>
      </c>
      <c r="AX172" s="13" t="s">
        <v>74</v>
      </c>
      <c r="AY172" s="238" t="s">
        <v>124</v>
      </c>
    </row>
    <row r="173" s="14" customFormat="1">
      <c r="A173" s="14"/>
      <c r="B173" s="239"/>
      <c r="C173" s="240"/>
      <c r="D173" s="230" t="s">
        <v>133</v>
      </c>
      <c r="E173" s="241" t="s">
        <v>19</v>
      </c>
      <c r="F173" s="242" t="s">
        <v>210</v>
      </c>
      <c r="G173" s="240"/>
      <c r="H173" s="243">
        <v>102.43600000000001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9" t="s">
        <v>133</v>
      </c>
      <c r="AU173" s="249" t="s">
        <v>84</v>
      </c>
      <c r="AV173" s="14" t="s">
        <v>84</v>
      </c>
      <c r="AW173" s="14" t="s">
        <v>36</v>
      </c>
      <c r="AX173" s="14" t="s">
        <v>74</v>
      </c>
      <c r="AY173" s="249" t="s">
        <v>124</v>
      </c>
    </row>
    <row r="174" s="14" customFormat="1">
      <c r="A174" s="14"/>
      <c r="B174" s="239"/>
      <c r="C174" s="240"/>
      <c r="D174" s="230" t="s">
        <v>133</v>
      </c>
      <c r="E174" s="241" t="s">
        <v>19</v>
      </c>
      <c r="F174" s="242" t="s">
        <v>211</v>
      </c>
      <c r="G174" s="240"/>
      <c r="H174" s="243">
        <v>54.832999999999998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9" t="s">
        <v>133</v>
      </c>
      <c r="AU174" s="249" t="s">
        <v>84</v>
      </c>
      <c r="AV174" s="14" t="s">
        <v>84</v>
      </c>
      <c r="AW174" s="14" t="s">
        <v>36</v>
      </c>
      <c r="AX174" s="14" t="s">
        <v>74</v>
      </c>
      <c r="AY174" s="249" t="s">
        <v>124</v>
      </c>
    </row>
    <row r="175" s="13" customFormat="1">
      <c r="A175" s="13"/>
      <c r="B175" s="228"/>
      <c r="C175" s="229"/>
      <c r="D175" s="230" t="s">
        <v>133</v>
      </c>
      <c r="E175" s="231" t="s">
        <v>19</v>
      </c>
      <c r="F175" s="232" t="s">
        <v>212</v>
      </c>
      <c r="G175" s="229"/>
      <c r="H175" s="231" t="s">
        <v>19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8" t="s">
        <v>133</v>
      </c>
      <c r="AU175" s="238" t="s">
        <v>84</v>
      </c>
      <c r="AV175" s="13" t="s">
        <v>82</v>
      </c>
      <c r="AW175" s="13" t="s">
        <v>36</v>
      </c>
      <c r="AX175" s="13" t="s">
        <v>74</v>
      </c>
      <c r="AY175" s="238" t="s">
        <v>124</v>
      </c>
    </row>
    <row r="176" s="14" customFormat="1">
      <c r="A176" s="14"/>
      <c r="B176" s="239"/>
      <c r="C176" s="240"/>
      <c r="D176" s="230" t="s">
        <v>133</v>
      </c>
      <c r="E176" s="241" t="s">
        <v>19</v>
      </c>
      <c r="F176" s="242" t="s">
        <v>219</v>
      </c>
      <c r="G176" s="240"/>
      <c r="H176" s="243">
        <v>-9.4239999999999995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9" t="s">
        <v>133</v>
      </c>
      <c r="AU176" s="249" t="s">
        <v>84</v>
      </c>
      <c r="AV176" s="14" t="s">
        <v>84</v>
      </c>
      <c r="AW176" s="14" t="s">
        <v>36</v>
      </c>
      <c r="AX176" s="14" t="s">
        <v>74</v>
      </c>
      <c r="AY176" s="249" t="s">
        <v>124</v>
      </c>
    </row>
    <row r="177" s="14" customFormat="1">
      <c r="A177" s="14"/>
      <c r="B177" s="239"/>
      <c r="C177" s="240"/>
      <c r="D177" s="230" t="s">
        <v>133</v>
      </c>
      <c r="E177" s="241" t="s">
        <v>19</v>
      </c>
      <c r="F177" s="242" t="s">
        <v>220</v>
      </c>
      <c r="G177" s="240"/>
      <c r="H177" s="243">
        <v>-17.510999999999999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9" t="s">
        <v>133</v>
      </c>
      <c r="AU177" s="249" t="s">
        <v>84</v>
      </c>
      <c r="AV177" s="14" t="s">
        <v>84</v>
      </c>
      <c r="AW177" s="14" t="s">
        <v>36</v>
      </c>
      <c r="AX177" s="14" t="s">
        <v>74</v>
      </c>
      <c r="AY177" s="249" t="s">
        <v>124</v>
      </c>
    </row>
    <row r="178" s="14" customFormat="1">
      <c r="A178" s="14"/>
      <c r="B178" s="239"/>
      <c r="C178" s="240"/>
      <c r="D178" s="230" t="s">
        <v>133</v>
      </c>
      <c r="E178" s="241" t="s">
        <v>19</v>
      </c>
      <c r="F178" s="242" t="s">
        <v>221</v>
      </c>
      <c r="G178" s="240"/>
      <c r="H178" s="243">
        <v>-25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9" t="s">
        <v>133</v>
      </c>
      <c r="AU178" s="249" t="s">
        <v>84</v>
      </c>
      <c r="AV178" s="14" t="s">
        <v>84</v>
      </c>
      <c r="AW178" s="14" t="s">
        <v>36</v>
      </c>
      <c r="AX178" s="14" t="s">
        <v>74</v>
      </c>
      <c r="AY178" s="249" t="s">
        <v>124</v>
      </c>
    </row>
    <row r="179" s="15" customFormat="1">
      <c r="A179" s="15"/>
      <c r="B179" s="250"/>
      <c r="C179" s="251"/>
      <c r="D179" s="230" t="s">
        <v>133</v>
      </c>
      <c r="E179" s="252" t="s">
        <v>19</v>
      </c>
      <c r="F179" s="253" t="s">
        <v>136</v>
      </c>
      <c r="G179" s="251"/>
      <c r="H179" s="254">
        <v>105.334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0" t="s">
        <v>133</v>
      </c>
      <c r="AU179" s="260" t="s">
        <v>84</v>
      </c>
      <c r="AV179" s="15" t="s">
        <v>131</v>
      </c>
      <c r="AW179" s="15" t="s">
        <v>36</v>
      </c>
      <c r="AX179" s="15" t="s">
        <v>82</v>
      </c>
      <c r="AY179" s="260" t="s">
        <v>124</v>
      </c>
    </row>
    <row r="180" s="2" customFormat="1" ht="36" customHeight="1">
      <c r="A180" s="39"/>
      <c r="B180" s="40"/>
      <c r="C180" s="215" t="s">
        <v>151</v>
      </c>
      <c r="D180" s="215" t="s">
        <v>126</v>
      </c>
      <c r="E180" s="216" t="s">
        <v>222</v>
      </c>
      <c r="F180" s="217" t="s">
        <v>223</v>
      </c>
      <c r="G180" s="218" t="s">
        <v>170</v>
      </c>
      <c r="H180" s="219">
        <v>104.88500000000001</v>
      </c>
      <c r="I180" s="220"/>
      <c r="J180" s="221">
        <f>ROUND(I180*H180,2)</f>
        <v>0</v>
      </c>
      <c r="K180" s="217" t="s">
        <v>130</v>
      </c>
      <c r="L180" s="45"/>
      <c r="M180" s="222" t="s">
        <v>19</v>
      </c>
      <c r="N180" s="223" t="s">
        <v>45</v>
      </c>
      <c r="O180" s="85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6" t="s">
        <v>131</v>
      </c>
      <c r="AT180" s="226" t="s">
        <v>126</v>
      </c>
      <c r="AU180" s="226" t="s">
        <v>84</v>
      </c>
      <c r="AY180" s="18" t="s">
        <v>124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8" t="s">
        <v>82</v>
      </c>
      <c r="BK180" s="227">
        <f>ROUND(I180*H180,2)</f>
        <v>0</v>
      </c>
      <c r="BL180" s="18" t="s">
        <v>131</v>
      </c>
      <c r="BM180" s="226" t="s">
        <v>224</v>
      </c>
    </row>
    <row r="181" s="13" customFormat="1">
      <c r="A181" s="13"/>
      <c r="B181" s="228"/>
      <c r="C181" s="229"/>
      <c r="D181" s="230" t="s">
        <v>133</v>
      </c>
      <c r="E181" s="231" t="s">
        <v>19</v>
      </c>
      <c r="F181" s="232" t="s">
        <v>209</v>
      </c>
      <c r="G181" s="229"/>
      <c r="H181" s="231" t="s">
        <v>19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133</v>
      </c>
      <c r="AU181" s="238" t="s">
        <v>84</v>
      </c>
      <c r="AV181" s="13" t="s">
        <v>82</v>
      </c>
      <c r="AW181" s="13" t="s">
        <v>36</v>
      </c>
      <c r="AX181" s="13" t="s">
        <v>74</v>
      </c>
      <c r="AY181" s="238" t="s">
        <v>124</v>
      </c>
    </row>
    <row r="182" s="14" customFormat="1">
      <c r="A182" s="14"/>
      <c r="B182" s="239"/>
      <c r="C182" s="240"/>
      <c r="D182" s="230" t="s">
        <v>133</v>
      </c>
      <c r="E182" s="241" t="s">
        <v>19</v>
      </c>
      <c r="F182" s="242" t="s">
        <v>210</v>
      </c>
      <c r="G182" s="240"/>
      <c r="H182" s="243">
        <v>102.43600000000001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9" t="s">
        <v>133</v>
      </c>
      <c r="AU182" s="249" t="s">
        <v>84</v>
      </c>
      <c r="AV182" s="14" t="s">
        <v>84</v>
      </c>
      <c r="AW182" s="14" t="s">
        <v>36</v>
      </c>
      <c r="AX182" s="14" t="s">
        <v>74</v>
      </c>
      <c r="AY182" s="249" t="s">
        <v>124</v>
      </c>
    </row>
    <row r="183" s="14" customFormat="1">
      <c r="A183" s="14"/>
      <c r="B183" s="239"/>
      <c r="C183" s="240"/>
      <c r="D183" s="230" t="s">
        <v>133</v>
      </c>
      <c r="E183" s="241" t="s">
        <v>19</v>
      </c>
      <c r="F183" s="242" t="s">
        <v>211</v>
      </c>
      <c r="G183" s="240"/>
      <c r="H183" s="243">
        <v>54.832999999999998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9" t="s">
        <v>133</v>
      </c>
      <c r="AU183" s="249" t="s">
        <v>84</v>
      </c>
      <c r="AV183" s="14" t="s">
        <v>84</v>
      </c>
      <c r="AW183" s="14" t="s">
        <v>36</v>
      </c>
      <c r="AX183" s="14" t="s">
        <v>74</v>
      </c>
      <c r="AY183" s="249" t="s">
        <v>124</v>
      </c>
    </row>
    <row r="184" s="13" customFormat="1">
      <c r="A184" s="13"/>
      <c r="B184" s="228"/>
      <c r="C184" s="229"/>
      <c r="D184" s="230" t="s">
        <v>133</v>
      </c>
      <c r="E184" s="231" t="s">
        <v>19</v>
      </c>
      <c r="F184" s="232" t="s">
        <v>212</v>
      </c>
      <c r="G184" s="229"/>
      <c r="H184" s="231" t="s">
        <v>19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133</v>
      </c>
      <c r="AU184" s="238" t="s">
        <v>84</v>
      </c>
      <c r="AV184" s="13" t="s">
        <v>82</v>
      </c>
      <c r="AW184" s="13" t="s">
        <v>36</v>
      </c>
      <c r="AX184" s="13" t="s">
        <v>74</v>
      </c>
      <c r="AY184" s="238" t="s">
        <v>124</v>
      </c>
    </row>
    <row r="185" s="14" customFormat="1">
      <c r="A185" s="14"/>
      <c r="B185" s="239"/>
      <c r="C185" s="240"/>
      <c r="D185" s="230" t="s">
        <v>133</v>
      </c>
      <c r="E185" s="241" t="s">
        <v>19</v>
      </c>
      <c r="F185" s="242" t="s">
        <v>225</v>
      </c>
      <c r="G185" s="240"/>
      <c r="H185" s="243">
        <v>-9.8729999999999993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9" t="s">
        <v>133</v>
      </c>
      <c r="AU185" s="249" t="s">
        <v>84</v>
      </c>
      <c r="AV185" s="14" t="s">
        <v>84</v>
      </c>
      <c r="AW185" s="14" t="s">
        <v>36</v>
      </c>
      <c r="AX185" s="14" t="s">
        <v>74</v>
      </c>
      <c r="AY185" s="249" t="s">
        <v>124</v>
      </c>
    </row>
    <row r="186" s="14" customFormat="1">
      <c r="A186" s="14"/>
      <c r="B186" s="239"/>
      <c r="C186" s="240"/>
      <c r="D186" s="230" t="s">
        <v>133</v>
      </c>
      <c r="E186" s="241" t="s">
        <v>19</v>
      </c>
      <c r="F186" s="242" t="s">
        <v>220</v>
      </c>
      <c r="G186" s="240"/>
      <c r="H186" s="243">
        <v>-17.510999999999999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9" t="s">
        <v>133</v>
      </c>
      <c r="AU186" s="249" t="s">
        <v>84</v>
      </c>
      <c r="AV186" s="14" t="s">
        <v>84</v>
      </c>
      <c r="AW186" s="14" t="s">
        <v>36</v>
      </c>
      <c r="AX186" s="14" t="s">
        <v>74</v>
      </c>
      <c r="AY186" s="249" t="s">
        <v>124</v>
      </c>
    </row>
    <row r="187" s="14" customFormat="1">
      <c r="A187" s="14"/>
      <c r="B187" s="239"/>
      <c r="C187" s="240"/>
      <c r="D187" s="230" t="s">
        <v>133</v>
      </c>
      <c r="E187" s="241" t="s">
        <v>19</v>
      </c>
      <c r="F187" s="242" t="s">
        <v>221</v>
      </c>
      <c r="G187" s="240"/>
      <c r="H187" s="243">
        <v>-25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9" t="s">
        <v>133</v>
      </c>
      <c r="AU187" s="249" t="s">
        <v>84</v>
      </c>
      <c r="AV187" s="14" t="s">
        <v>84</v>
      </c>
      <c r="AW187" s="14" t="s">
        <v>36</v>
      </c>
      <c r="AX187" s="14" t="s">
        <v>74</v>
      </c>
      <c r="AY187" s="249" t="s">
        <v>124</v>
      </c>
    </row>
    <row r="188" s="15" customFormat="1">
      <c r="A188" s="15"/>
      <c r="B188" s="250"/>
      <c r="C188" s="251"/>
      <c r="D188" s="230" t="s">
        <v>133</v>
      </c>
      <c r="E188" s="252" t="s">
        <v>19</v>
      </c>
      <c r="F188" s="253" t="s">
        <v>136</v>
      </c>
      <c r="G188" s="251"/>
      <c r="H188" s="254">
        <v>104.88500000000001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0" t="s">
        <v>133</v>
      </c>
      <c r="AU188" s="260" t="s">
        <v>84</v>
      </c>
      <c r="AV188" s="15" t="s">
        <v>131</v>
      </c>
      <c r="AW188" s="15" t="s">
        <v>36</v>
      </c>
      <c r="AX188" s="15" t="s">
        <v>82</v>
      </c>
      <c r="AY188" s="260" t="s">
        <v>124</v>
      </c>
    </row>
    <row r="189" s="2" customFormat="1" ht="16.5" customHeight="1">
      <c r="A189" s="39"/>
      <c r="B189" s="40"/>
      <c r="C189" s="215" t="s">
        <v>226</v>
      </c>
      <c r="D189" s="215" t="s">
        <v>126</v>
      </c>
      <c r="E189" s="216" t="s">
        <v>227</v>
      </c>
      <c r="F189" s="217" t="s">
        <v>228</v>
      </c>
      <c r="G189" s="218" t="s">
        <v>170</v>
      </c>
      <c r="H189" s="219">
        <v>104.88500000000001</v>
      </c>
      <c r="I189" s="220"/>
      <c r="J189" s="221">
        <f>ROUND(I189*H189,2)</f>
        <v>0</v>
      </c>
      <c r="K189" s="217" t="s">
        <v>130</v>
      </c>
      <c r="L189" s="45"/>
      <c r="M189" s="222" t="s">
        <v>19</v>
      </c>
      <c r="N189" s="223" t="s">
        <v>45</v>
      </c>
      <c r="O189" s="85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6" t="s">
        <v>131</v>
      </c>
      <c r="AT189" s="226" t="s">
        <v>126</v>
      </c>
      <c r="AU189" s="226" t="s">
        <v>84</v>
      </c>
      <c r="AY189" s="18" t="s">
        <v>124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8" t="s">
        <v>82</v>
      </c>
      <c r="BK189" s="227">
        <f>ROUND(I189*H189,2)</f>
        <v>0</v>
      </c>
      <c r="BL189" s="18" t="s">
        <v>131</v>
      </c>
      <c r="BM189" s="226" t="s">
        <v>229</v>
      </c>
    </row>
    <row r="190" s="13" customFormat="1">
      <c r="A190" s="13"/>
      <c r="B190" s="228"/>
      <c r="C190" s="229"/>
      <c r="D190" s="230" t="s">
        <v>133</v>
      </c>
      <c r="E190" s="231" t="s">
        <v>19</v>
      </c>
      <c r="F190" s="232" t="s">
        <v>209</v>
      </c>
      <c r="G190" s="229"/>
      <c r="H190" s="231" t="s">
        <v>19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133</v>
      </c>
      <c r="AU190" s="238" t="s">
        <v>84</v>
      </c>
      <c r="AV190" s="13" t="s">
        <v>82</v>
      </c>
      <c r="AW190" s="13" t="s">
        <v>36</v>
      </c>
      <c r="AX190" s="13" t="s">
        <v>74</v>
      </c>
      <c r="AY190" s="238" t="s">
        <v>124</v>
      </c>
    </row>
    <row r="191" s="14" customFormat="1">
      <c r="A191" s="14"/>
      <c r="B191" s="239"/>
      <c r="C191" s="240"/>
      <c r="D191" s="230" t="s">
        <v>133</v>
      </c>
      <c r="E191" s="241" t="s">
        <v>19</v>
      </c>
      <c r="F191" s="242" t="s">
        <v>210</v>
      </c>
      <c r="G191" s="240"/>
      <c r="H191" s="243">
        <v>102.43600000000001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9" t="s">
        <v>133</v>
      </c>
      <c r="AU191" s="249" t="s">
        <v>84</v>
      </c>
      <c r="AV191" s="14" t="s">
        <v>84</v>
      </c>
      <c r="AW191" s="14" t="s">
        <v>36</v>
      </c>
      <c r="AX191" s="14" t="s">
        <v>74</v>
      </c>
      <c r="AY191" s="249" t="s">
        <v>124</v>
      </c>
    </row>
    <row r="192" s="14" customFormat="1">
      <c r="A192" s="14"/>
      <c r="B192" s="239"/>
      <c r="C192" s="240"/>
      <c r="D192" s="230" t="s">
        <v>133</v>
      </c>
      <c r="E192" s="241" t="s">
        <v>19</v>
      </c>
      <c r="F192" s="242" t="s">
        <v>211</v>
      </c>
      <c r="G192" s="240"/>
      <c r="H192" s="243">
        <v>54.832999999999998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9" t="s">
        <v>133</v>
      </c>
      <c r="AU192" s="249" t="s">
        <v>84</v>
      </c>
      <c r="AV192" s="14" t="s">
        <v>84</v>
      </c>
      <c r="AW192" s="14" t="s">
        <v>36</v>
      </c>
      <c r="AX192" s="14" t="s">
        <v>74</v>
      </c>
      <c r="AY192" s="249" t="s">
        <v>124</v>
      </c>
    </row>
    <row r="193" s="13" customFormat="1">
      <c r="A193" s="13"/>
      <c r="B193" s="228"/>
      <c r="C193" s="229"/>
      <c r="D193" s="230" t="s">
        <v>133</v>
      </c>
      <c r="E193" s="231" t="s">
        <v>19</v>
      </c>
      <c r="F193" s="232" t="s">
        <v>212</v>
      </c>
      <c r="G193" s="229"/>
      <c r="H193" s="231" t="s">
        <v>19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133</v>
      </c>
      <c r="AU193" s="238" t="s">
        <v>84</v>
      </c>
      <c r="AV193" s="13" t="s">
        <v>82</v>
      </c>
      <c r="AW193" s="13" t="s">
        <v>36</v>
      </c>
      <c r="AX193" s="13" t="s">
        <v>74</v>
      </c>
      <c r="AY193" s="238" t="s">
        <v>124</v>
      </c>
    </row>
    <row r="194" s="14" customFormat="1">
      <c r="A194" s="14"/>
      <c r="B194" s="239"/>
      <c r="C194" s="240"/>
      <c r="D194" s="230" t="s">
        <v>133</v>
      </c>
      <c r="E194" s="241" t="s">
        <v>19</v>
      </c>
      <c r="F194" s="242" t="s">
        <v>225</v>
      </c>
      <c r="G194" s="240"/>
      <c r="H194" s="243">
        <v>-9.8729999999999993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9" t="s">
        <v>133</v>
      </c>
      <c r="AU194" s="249" t="s">
        <v>84</v>
      </c>
      <c r="AV194" s="14" t="s">
        <v>84</v>
      </c>
      <c r="AW194" s="14" t="s">
        <v>36</v>
      </c>
      <c r="AX194" s="14" t="s">
        <v>74</v>
      </c>
      <c r="AY194" s="249" t="s">
        <v>124</v>
      </c>
    </row>
    <row r="195" s="14" customFormat="1">
      <c r="A195" s="14"/>
      <c r="B195" s="239"/>
      <c r="C195" s="240"/>
      <c r="D195" s="230" t="s">
        <v>133</v>
      </c>
      <c r="E195" s="241" t="s">
        <v>19</v>
      </c>
      <c r="F195" s="242" t="s">
        <v>220</v>
      </c>
      <c r="G195" s="240"/>
      <c r="H195" s="243">
        <v>-17.510999999999999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9" t="s">
        <v>133</v>
      </c>
      <c r="AU195" s="249" t="s">
        <v>84</v>
      </c>
      <c r="AV195" s="14" t="s">
        <v>84</v>
      </c>
      <c r="AW195" s="14" t="s">
        <v>36</v>
      </c>
      <c r="AX195" s="14" t="s">
        <v>74</v>
      </c>
      <c r="AY195" s="249" t="s">
        <v>124</v>
      </c>
    </row>
    <row r="196" s="14" customFormat="1">
      <c r="A196" s="14"/>
      <c r="B196" s="239"/>
      <c r="C196" s="240"/>
      <c r="D196" s="230" t="s">
        <v>133</v>
      </c>
      <c r="E196" s="241" t="s">
        <v>19</v>
      </c>
      <c r="F196" s="242" t="s">
        <v>221</v>
      </c>
      <c r="G196" s="240"/>
      <c r="H196" s="243">
        <v>-25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9" t="s">
        <v>133</v>
      </c>
      <c r="AU196" s="249" t="s">
        <v>84</v>
      </c>
      <c r="AV196" s="14" t="s">
        <v>84</v>
      </c>
      <c r="AW196" s="14" t="s">
        <v>36</v>
      </c>
      <c r="AX196" s="14" t="s">
        <v>74</v>
      </c>
      <c r="AY196" s="249" t="s">
        <v>124</v>
      </c>
    </row>
    <row r="197" s="15" customFormat="1">
      <c r="A197" s="15"/>
      <c r="B197" s="250"/>
      <c r="C197" s="251"/>
      <c r="D197" s="230" t="s">
        <v>133</v>
      </c>
      <c r="E197" s="252" t="s">
        <v>19</v>
      </c>
      <c r="F197" s="253" t="s">
        <v>136</v>
      </c>
      <c r="G197" s="251"/>
      <c r="H197" s="254">
        <v>104.88500000000001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0" t="s">
        <v>133</v>
      </c>
      <c r="AU197" s="260" t="s">
        <v>84</v>
      </c>
      <c r="AV197" s="15" t="s">
        <v>131</v>
      </c>
      <c r="AW197" s="15" t="s">
        <v>36</v>
      </c>
      <c r="AX197" s="15" t="s">
        <v>82</v>
      </c>
      <c r="AY197" s="260" t="s">
        <v>124</v>
      </c>
    </row>
    <row r="198" s="2" customFormat="1" ht="36" customHeight="1">
      <c r="A198" s="39"/>
      <c r="B198" s="40"/>
      <c r="C198" s="215" t="s">
        <v>230</v>
      </c>
      <c r="D198" s="215" t="s">
        <v>126</v>
      </c>
      <c r="E198" s="216" t="s">
        <v>231</v>
      </c>
      <c r="F198" s="217" t="s">
        <v>232</v>
      </c>
      <c r="G198" s="218" t="s">
        <v>233</v>
      </c>
      <c r="H198" s="219">
        <v>157.328</v>
      </c>
      <c r="I198" s="220"/>
      <c r="J198" s="221">
        <f>ROUND(I198*H198,2)</f>
        <v>0</v>
      </c>
      <c r="K198" s="217" t="s">
        <v>130</v>
      </c>
      <c r="L198" s="45"/>
      <c r="M198" s="222" t="s">
        <v>19</v>
      </c>
      <c r="N198" s="223" t="s">
        <v>45</v>
      </c>
      <c r="O198" s="85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6" t="s">
        <v>131</v>
      </c>
      <c r="AT198" s="226" t="s">
        <v>126</v>
      </c>
      <c r="AU198" s="226" t="s">
        <v>84</v>
      </c>
      <c r="AY198" s="18" t="s">
        <v>124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8" t="s">
        <v>82</v>
      </c>
      <c r="BK198" s="227">
        <f>ROUND(I198*H198,2)</f>
        <v>0</v>
      </c>
      <c r="BL198" s="18" t="s">
        <v>131</v>
      </c>
      <c r="BM198" s="226" t="s">
        <v>234</v>
      </c>
    </row>
    <row r="199" s="14" customFormat="1">
      <c r="A199" s="14"/>
      <c r="B199" s="239"/>
      <c r="C199" s="240"/>
      <c r="D199" s="230" t="s">
        <v>133</v>
      </c>
      <c r="E199" s="241" t="s">
        <v>19</v>
      </c>
      <c r="F199" s="242" t="s">
        <v>235</v>
      </c>
      <c r="G199" s="240"/>
      <c r="H199" s="243">
        <v>157.328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9" t="s">
        <v>133</v>
      </c>
      <c r="AU199" s="249" t="s">
        <v>84</v>
      </c>
      <c r="AV199" s="14" t="s">
        <v>84</v>
      </c>
      <c r="AW199" s="14" t="s">
        <v>36</v>
      </c>
      <c r="AX199" s="14" t="s">
        <v>74</v>
      </c>
      <c r="AY199" s="249" t="s">
        <v>124</v>
      </c>
    </row>
    <row r="200" s="15" customFormat="1">
      <c r="A200" s="15"/>
      <c r="B200" s="250"/>
      <c r="C200" s="251"/>
      <c r="D200" s="230" t="s">
        <v>133</v>
      </c>
      <c r="E200" s="252" t="s">
        <v>19</v>
      </c>
      <c r="F200" s="253" t="s">
        <v>136</v>
      </c>
      <c r="G200" s="251"/>
      <c r="H200" s="254">
        <v>157.328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0" t="s">
        <v>133</v>
      </c>
      <c r="AU200" s="260" t="s">
        <v>84</v>
      </c>
      <c r="AV200" s="15" t="s">
        <v>131</v>
      </c>
      <c r="AW200" s="15" t="s">
        <v>36</v>
      </c>
      <c r="AX200" s="15" t="s">
        <v>82</v>
      </c>
      <c r="AY200" s="260" t="s">
        <v>124</v>
      </c>
    </row>
    <row r="201" s="2" customFormat="1" ht="48" customHeight="1">
      <c r="A201" s="39"/>
      <c r="B201" s="40"/>
      <c r="C201" s="215" t="s">
        <v>236</v>
      </c>
      <c r="D201" s="215" t="s">
        <v>126</v>
      </c>
      <c r="E201" s="216" t="s">
        <v>237</v>
      </c>
      <c r="F201" s="217" t="s">
        <v>238</v>
      </c>
      <c r="G201" s="218" t="s">
        <v>129</v>
      </c>
      <c r="H201" s="219">
        <v>2</v>
      </c>
      <c r="I201" s="220"/>
      <c r="J201" s="221">
        <f>ROUND(I201*H201,2)</f>
        <v>0</v>
      </c>
      <c r="K201" s="217" t="s">
        <v>130</v>
      </c>
      <c r="L201" s="45"/>
      <c r="M201" s="222" t="s">
        <v>19</v>
      </c>
      <c r="N201" s="223" t="s">
        <v>45</v>
      </c>
      <c r="O201" s="85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6" t="s">
        <v>131</v>
      </c>
      <c r="AT201" s="226" t="s">
        <v>126</v>
      </c>
      <c r="AU201" s="226" t="s">
        <v>84</v>
      </c>
      <c r="AY201" s="18" t="s">
        <v>124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8" t="s">
        <v>82</v>
      </c>
      <c r="BK201" s="227">
        <f>ROUND(I201*H201,2)</f>
        <v>0</v>
      </c>
      <c r="BL201" s="18" t="s">
        <v>131</v>
      </c>
      <c r="BM201" s="226" t="s">
        <v>239</v>
      </c>
    </row>
    <row r="202" s="2" customFormat="1" ht="48" customHeight="1">
      <c r="A202" s="39"/>
      <c r="B202" s="40"/>
      <c r="C202" s="215" t="s">
        <v>7</v>
      </c>
      <c r="D202" s="215" t="s">
        <v>126</v>
      </c>
      <c r="E202" s="216" t="s">
        <v>240</v>
      </c>
      <c r="F202" s="217" t="s">
        <v>241</v>
      </c>
      <c r="G202" s="218" t="s">
        <v>129</v>
      </c>
      <c r="H202" s="219">
        <v>4</v>
      </c>
      <c r="I202" s="220"/>
      <c r="J202" s="221">
        <f>ROUND(I202*H202,2)</f>
        <v>0</v>
      </c>
      <c r="K202" s="217" t="s">
        <v>130</v>
      </c>
      <c r="L202" s="45"/>
      <c r="M202" s="222" t="s">
        <v>19</v>
      </c>
      <c r="N202" s="223" t="s">
        <v>45</v>
      </c>
      <c r="O202" s="85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6" t="s">
        <v>131</v>
      </c>
      <c r="AT202" s="226" t="s">
        <v>126</v>
      </c>
      <c r="AU202" s="226" t="s">
        <v>84</v>
      </c>
      <c r="AY202" s="18" t="s">
        <v>124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8" t="s">
        <v>82</v>
      </c>
      <c r="BK202" s="227">
        <f>ROUND(I202*H202,2)</f>
        <v>0</v>
      </c>
      <c r="BL202" s="18" t="s">
        <v>131</v>
      </c>
      <c r="BM202" s="226" t="s">
        <v>242</v>
      </c>
    </row>
    <row r="203" s="2" customFormat="1" ht="48" customHeight="1">
      <c r="A203" s="39"/>
      <c r="B203" s="40"/>
      <c r="C203" s="215" t="s">
        <v>243</v>
      </c>
      <c r="D203" s="215" t="s">
        <v>126</v>
      </c>
      <c r="E203" s="216" t="s">
        <v>244</v>
      </c>
      <c r="F203" s="217" t="s">
        <v>245</v>
      </c>
      <c r="G203" s="218" t="s">
        <v>129</v>
      </c>
      <c r="H203" s="219">
        <v>10</v>
      </c>
      <c r="I203" s="220"/>
      <c r="J203" s="221">
        <f>ROUND(I203*H203,2)</f>
        <v>0</v>
      </c>
      <c r="K203" s="217" t="s">
        <v>130</v>
      </c>
      <c r="L203" s="45"/>
      <c r="M203" s="222" t="s">
        <v>19</v>
      </c>
      <c r="N203" s="223" t="s">
        <v>45</v>
      </c>
      <c r="O203" s="85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6" t="s">
        <v>131</v>
      </c>
      <c r="AT203" s="226" t="s">
        <v>126</v>
      </c>
      <c r="AU203" s="226" t="s">
        <v>84</v>
      </c>
      <c r="AY203" s="18" t="s">
        <v>124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8" t="s">
        <v>82</v>
      </c>
      <c r="BK203" s="227">
        <f>ROUND(I203*H203,2)</f>
        <v>0</v>
      </c>
      <c r="BL203" s="18" t="s">
        <v>131</v>
      </c>
      <c r="BM203" s="226" t="s">
        <v>246</v>
      </c>
    </row>
    <row r="204" s="2" customFormat="1" ht="48" customHeight="1">
      <c r="A204" s="39"/>
      <c r="B204" s="40"/>
      <c r="C204" s="215" t="s">
        <v>247</v>
      </c>
      <c r="D204" s="215" t="s">
        <v>126</v>
      </c>
      <c r="E204" s="216" t="s">
        <v>248</v>
      </c>
      <c r="F204" s="217" t="s">
        <v>249</v>
      </c>
      <c r="G204" s="218" t="s">
        <v>129</v>
      </c>
      <c r="H204" s="219">
        <v>1</v>
      </c>
      <c r="I204" s="220"/>
      <c r="J204" s="221">
        <f>ROUND(I204*H204,2)</f>
        <v>0</v>
      </c>
      <c r="K204" s="217" t="s">
        <v>130</v>
      </c>
      <c r="L204" s="45"/>
      <c r="M204" s="222" t="s">
        <v>19</v>
      </c>
      <c r="N204" s="223" t="s">
        <v>45</v>
      </c>
      <c r="O204" s="85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6" t="s">
        <v>131</v>
      </c>
      <c r="AT204" s="226" t="s">
        <v>126</v>
      </c>
      <c r="AU204" s="226" t="s">
        <v>84</v>
      </c>
      <c r="AY204" s="18" t="s">
        <v>124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8" t="s">
        <v>82</v>
      </c>
      <c r="BK204" s="227">
        <f>ROUND(I204*H204,2)</f>
        <v>0</v>
      </c>
      <c r="BL204" s="18" t="s">
        <v>131</v>
      </c>
      <c r="BM204" s="226" t="s">
        <v>250</v>
      </c>
    </row>
    <row r="205" s="2" customFormat="1" ht="36" customHeight="1">
      <c r="A205" s="39"/>
      <c r="B205" s="40"/>
      <c r="C205" s="215" t="s">
        <v>251</v>
      </c>
      <c r="D205" s="215" t="s">
        <v>126</v>
      </c>
      <c r="E205" s="216" t="s">
        <v>252</v>
      </c>
      <c r="F205" s="217" t="s">
        <v>253</v>
      </c>
      <c r="G205" s="218" t="s">
        <v>129</v>
      </c>
      <c r="H205" s="219">
        <v>2</v>
      </c>
      <c r="I205" s="220"/>
      <c r="J205" s="221">
        <f>ROUND(I205*H205,2)</f>
        <v>0</v>
      </c>
      <c r="K205" s="217" t="s">
        <v>130</v>
      </c>
      <c r="L205" s="45"/>
      <c r="M205" s="222" t="s">
        <v>19</v>
      </c>
      <c r="N205" s="223" t="s">
        <v>45</v>
      </c>
      <c r="O205" s="85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6" t="s">
        <v>131</v>
      </c>
      <c r="AT205" s="226" t="s">
        <v>126</v>
      </c>
      <c r="AU205" s="226" t="s">
        <v>84</v>
      </c>
      <c r="AY205" s="18" t="s">
        <v>124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8" t="s">
        <v>82</v>
      </c>
      <c r="BK205" s="227">
        <f>ROUND(I205*H205,2)</f>
        <v>0</v>
      </c>
      <c r="BL205" s="18" t="s">
        <v>131</v>
      </c>
      <c r="BM205" s="226" t="s">
        <v>254</v>
      </c>
    </row>
    <row r="206" s="2" customFormat="1" ht="36" customHeight="1">
      <c r="A206" s="39"/>
      <c r="B206" s="40"/>
      <c r="C206" s="215" t="s">
        <v>183</v>
      </c>
      <c r="D206" s="215" t="s">
        <v>126</v>
      </c>
      <c r="E206" s="216" t="s">
        <v>255</v>
      </c>
      <c r="F206" s="217" t="s">
        <v>256</v>
      </c>
      <c r="G206" s="218" t="s">
        <v>129</v>
      </c>
      <c r="H206" s="219">
        <v>4</v>
      </c>
      <c r="I206" s="220"/>
      <c r="J206" s="221">
        <f>ROUND(I206*H206,2)</f>
        <v>0</v>
      </c>
      <c r="K206" s="217" t="s">
        <v>130</v>
      </c>
      <c r="L206" s="45"/>
      <c r="M206" s="222" t="s">
        <v>19</v>
      </c>
      <c r="N206" s="223" t="s">
        <v>45</v>
      </c>
      <c r="O206" s="85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6" t="s">
        <v>131</v>
      </c>
      <c r="AT206" s="226" t="s">
        <v>126</v>
      </c>
      <c r="AU206" s="226" t="s">
        <v>84</v>
      </c>
      <c r="AY206" s="18" t="s">
        <v>124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8" t="s">
        <v>82</v>
      </c>
      <c r="BK206" s="227">
        <f>ROUND(I206*H206,2)</f>
        <v>0</v>
      </c>
      <c r="BL206" s="18" t="s">
        <v>131</v>
      </c>
      <c r="BM206" s="226" t="s">
        <v>257</v>
      </c>
    </row>
    <row r="207" s="2" customFormat="1" ht="36" customHeight="1">
      <c r="A207" s="39"/>
      <c r="B207" s="40"/>
      <c r="C207" s="215" t="s">
        <v>258</v>
      </c>
      <c r="D207" s="215" t="s">
        <v>126</v>
      </c>
      <c r="E207" s="216" t="s">
        <v>259</v>
      </c>
      <c r="F207" s="217" t="s">
        <v>260</v>
      </c>
      <c r="G207" s="218" t="s">
        <v>129</v>
      </c>
      <c r="H207" s="219">
        <v>10</v>
      </c>
      <c r="I207" s="220"/>
      <c r="J207" s="221">
        <f>ROUND(I207*H207,2)</f>
        <v>0</v>
      </c>
      <c r="K207" s="217" t="s">
        <v>130</v>
      </c>
      <c r="L207" s="45"/>
      <c r="M207" s="222" t="s">
        <v>19</v>
      </c>
      <c r="N207" s="223" t="s">
        <v>45</v>
      </c>
      <c r="O207" s="85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6" t="s">
        <v>131</v>
      </c>
      <c r="AT207" s="226" t="s">
        <v>126</v>
      </c>
      <c r="AU207" s="226" t="s">
        <v>84</v>
      </c>
      <c r="AY207" s="18" t="s">
        <v>124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8" t="s">
        <v>82</v>
      </c>
      <c r="BK207" s="227">
        <f>ROUND(I207*H207,2)</f>
        <v>0</v>
      </c>
      <c r="BL207" s="18" t="s">
        <v>131</v>
      </c>
      <c r="BM207" s="226" t="s">
        <v>261</v>
      </c>
    </row>
    <row r="208" s="2" customFormat="1" ht="36" customHeight="1">
      <c r="A208" s="39"/>
      <c r="B208" s="40"/>
      <c r="C208" s="215" t="s">
        <v>262</v>
      </c>
      <c r="D208" s="215" t="s">
        <v>126</v>
      </c>
      <c r="E208" s="216" t="s">
        <v>263</v>
      </c>
      <c r="F208" s="217" t="s">
        <v>264</v>
      </c>
      <c r="G208" s="218" t="s">
        <v>129</v>
      </c>
      <c r="H208" s="219">
        <v>1</v>
      </c>
      <c r="I208" s="220"/>
      <c r="J208" s="221">
        <f>ROUND(I208*H208,2)</f>
        <v>0</v>
      </c>
      <c r="K208" s="217" t="s">
        <v>130</v>
      </c>
      <c r="L208" s="45"/>
      <c r="M208" s="222" t="s">
        <v>19</v>
      </c>
      <c r="N208" s="223" t="s">
        <v>45</v>
      </c>
      <c r="O208" s="85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6" t="s">
        <v>131</v>
      </c>
      <c r="AT208" s="226" t="s">
        <v>126</v>
      </c>
      <c r="AU208" s="226" t="s">
        <v>84</v>
      </c>
      <c r="AY208" s="18" t="s">
        <v>124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8" t="s">
        <v>82</v>
      </c>
      <c r="BK208" s="227">
        <f>ROUND(I208*H208,2)</f>
        <v>0</v>
      </c>
      <c r="BL208" s="18" t="s">
        <v>131</v>
      </c>
      <c r="BM208" s="226" t="s">
        <v>265</v>
      </c>
    </row>
    <row r="209" s="2" customFormat="1" ht="36" customHeight="1">
      <c r="A209" s="39"/>
      <c r="B209" s="40"/>
      <c r="C209" s="215" t="s">
        <v>266</v>
      </c>
      <c r="D209" s="215" t="s">
        <v>126</v>
      </c>
      <c r="E209" s="216" t="s">
        <v>267</v>
      </c>
      <c r="F209" s="217" t="s">
        <v>268</v>
      </c>
      <c r="G209" s="218" t="s">
        <v>129</v>
      </c>
      <c r="H209" s="219">
        <v>3</v>
      </c>
      <c r="I209" s="220"/>
      <c r="J209" s="221">
        <f>ROUND(I209*H209,2)</f>
        <v>0</v>
      </c>
      <c r="K209" s="217" t="s">
        <v>130</v>
      </c>
      <c r="L209" s="45"/>
      <c r="M209" s="222" t="s">
        <v>19</v>
      </c>
      <c r="N209" s="223" t="s">
        <v>45</v>
      </c>
      <c r="O209" s="85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6" t="s">
        <v>131</v>
      </c>
      <c r="AT209" s="226" t="s">
        <v>126</v>
      </c>
      <c r="AU209" s="226" t="s">
        <v>84</v>
      </c>
      <c r="AY209" s="18" t="s">
        <v>124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8" t="s">
        <v>82</v>
      </c>
      <c r="BK209" s="227">
        <f>ROUND(I209*H209,2)</f>
        <v>0</v>
      </c>
      <c r="BL209" s="18" t="s">
        <v>131</v>
      </c>
      <c r="BM209" s="226" t="s">
        <v>269</v>
      </c>
    </row>
    <row r="210" s="2" customFormat="1" ht="36" customHeight="1">
      <c r="A210" s="39"/>
      <c r="B210" s="40"/>
      <c r="C210" s="215" t="s">
        <v>270</v>
      </c>
      <c r="D210" s="215" t="s">
        <v>126</v>
      </c>
      <c r="E210" s="216" t="s">
        <v>271</v>
      </c>
      <c r="F210" s="217" t="s">
        <v>272</v>
      </c>
      <c r="G210" s="218" t="s">
        <v>129</v>
      </c>
      <c r="H210" s="219">
        <v>4</v>
      </c>
      <c r="I210" s="220"/>
      <c r="J210" s="221">
        <f>ROUND(I210*H210,2)</f>
        <v>0</v>
      </c>
      <c r="K210" s="217" t="s">
        <v>130</v>
      </c>
      <c r="L210" s="45"/>
      <c r="M210" s="222" t="s">
        <v>19</v>
      </c>
      <c r="N210" s="223" t="s">
        <v>45</v>
      </c>
      <c r="O210" s="85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6" t="s">
        <v>131</v>
      </c>
      <c r="AT210" s="226" t="s">
        <v>126</v>
      </c>
      <c r="AU210" s="226" t="s">
        <v>84</v>
      </c>
      <c r="AY210" s="18" t="s">
        <v>124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8" t="s">
        <v>82</v>
      </c>
      <c r="BK210" s="227">
        <f>ROUND(I210*H210,2)</f>
        <v>0</v>
      </c>
      <c r="BL210" s="18" t="s">
        <v>131</v>
      </c>
      <c r="BM210" s="226" t="s">
        <v>273</v>
      </c>
    </row>
    <row r="211" s="2" customFormat="1" ht="36" customHeight="1">
      <c r="A211" s="39"/>
      <c r="B211" s="40"/>
      <c r="C211" s="215" t="s">
        <v>274</v>
      </c>
      <c r="D211" s="215" t="s">
        <v>126</v>
      </c>
      <c r="E211" s="216" t="s">
        <v>275</v>
      </c>
      <c r="F211" s="217" t="s">
        <v>276</v>
      </c>
      <c r="G211" s="218" t="s">
        <v>129</v>
      </c>
      <c r="H211" s="219">
        <v>10</v>
      </c>
      <c r="I211" s="220"/>
      <c r="J211" s="221">
        <f>ROUND(I211*H211,2)</f>
        <v>0</v>
      </c>
      <c r="K211" s="217" t="s">
        <v>130</v>
      </c>
      <c r="L211" s="45"/>
      <c r="M211" s="222" t="s">
        <v>19</v>
      </c>
      <c r="N211" s="223" t="s">
        <v>45</v>
      </c>
      <c r="O211" s="85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6" t="s">
        <v>131</v>
      </c>
      <c r="AT211" s="226" t="s">
        <v>126</v>
      </c>
      <c r="AU211" s="226" t="s">
        <v>84</v>
      </c>
      <c r="AY211" s="18" t="s">
        <v>124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8" t="s">
        <v>82</v>
      </c>
      <c r="BK211" s="227">
        <f>ROUND(I211*H211,2)</f>
        <v>0</v>
      </c>
      <c r="BL211" s="18" t="s">
        <v>131</v>
      </c>
      <c r="BM211" s="226" t="s">
        <v>277</v>
      </c>
    </row>
    <row r="212" s="2" customFormat="1" ht="36" customHeight="1">
      <c r="A212" s="39"/>
      <c r="B212" s="40"/>
      <c r="C212" s="215" t="s">
        <v>278</v>
      </c>
      <c r="D212" s="215" t="s">
        <v>126</v>
      </c>
      <c r="E212" s="216" t="s">
        <v>279</v>
      </c>
      <c r="F212" s="217" t="s">
        <v>280</v>
      </c>
      <c r="G212" s="218" t="s">
        <v>170</v>
      </c>
      <c r="H212" s="219">
        <v>35.673999999999999</v>
      </c>
      <c r="I212" s="220"/>
      <c r="J212" s="221">
        <f>ROUND(I212*H212,2)</f>
        <v>0</v>
      </c>
      <c r="K212" s="217" t="s">
        <v>130</v>
      </c>
      <c r="L212" s="45"/>
      <c r="M212" s="222" t="s">
        <v>19</v>
      </c>
      <c r="N212" s="223" t="s">
        <v>45</v>
      </c>
      <c r="O212" s="85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6" t="s">
        <v>131</v>
      </c>
      <c r="AT212" s="226" t="s">
        <v>126</v>
      </c>
      <c r="AU212" s="226" t="s">
        <v>84</v>
      </c>
      <c r="AY212" s="18" t="s">
        <v>124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8" t="s">
        <v>82</v>
      </c>
      <c r="BK212" s="227">
        <f>ROUND(I212*H212,2)</f>
        <v>0</v>
      </c>
      <c r="BL212" s="18" t="s">
        <v>131</v>
      </c>
      <c r="BM212" s="226" t="s">
        <v>281</v>
      </c>
    </row>
    <row r="213" s="13" customFormat="1">
      <c r="A213" s="13"/>
      <c r="B213" s="228"/>
      <c r="C213" s="229"/>
      <c r="D213" s="230" t="s">
        <v>133</v>
      </c>
      <c r="E213" s="231" t="s">
        <v>19</v>
      </c>
      <c r="F213" s="232" t="s">
        <v>282</v>
      </c>
      <c r="G213" s="229"/>
      <c r="H213" s="231" t="s">
        <v>19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8" t="s">
        <v>133</v>
      </c>
      <c r="AU213" s="238" t="s">
        <v>84</v>
      </c>
      <c r="AV213" s="13" t="s">
        <v>82</v>
      </c>
      <c r="AW213" s="13" t="s">
        <v>36</v>
      </c>
      <c r="AX213" s="13" t="s">
        <v>74</v>
      </c>
      <c r="AY213" s="238" t="s">
        <v>124</v>
      </c>
    </row>
    <row r="214" s="14" customFormat="1">
      <c r="A214" s="14"/>
      <c r="B214" s="239"/>
      <c r="C214" s="240"/>
      <c r="D214" s="230" t="s">
        <v>133</v>
      </c>
      <c r="E214" s="241" t="s">
        <v>19</v>
      </c>
      <c r="F214" s="242" t="s">
        <v>283</v>
      </c>
      <c r="G214" s="240"/>
      <c r="H214" s="243">
        <v>8.5250000000000004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9" t="s">
        <v>133</v>
      </c>
      <c r="AU214" s="249" t="s">
        <v>84</v>
      </c>
      <c r="AV214" s="14" t="s">
        <v>84</v>
      </c>
      <c r="AW214" s="14" t="s">
        <v>36</v>
      </c>
      <c r="AX214" s="14" t="s">
        <v>74</v>
      </c>
      <c r="AY214" s="249" t="s">
        <v>124</v>
      </c>
    </row>
    <row r="215" s="13" customFormat="1">
      <c r="A215" s="13"/>
      <c r="B215" s="228"/>
      <c r="C215" s="229"/>
      <c r="D215" s="230" t="s">
        <v>133</v>
      </c>
      <c r="E215" s="231" t="s">
        <v>19</v>
      </c>
      <c r="F215" s="232" t="s">
        <v>182</v>
      </c>
      <c r="G215" s="229"/>
      <c r="H215" s="231" t="s">
        <v>19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133</v>
      </c>
      <c r="AU215" s="238" t="s">
        <v>84</v>
      </c>
      <c r="AV215" s="13" t="s">
        <v>82</v>
      </c>
      <c r="AW215" s="13" t="s">
        <v>36</v>
      </c>
      <c r="AX215" s="13" t="s">
        <v>74</v>
      </c>
      <c r="AY215" s="238" t="s">
        <v>124</v>
      </c>
    </row>
    <row r="216" s="14" customFormat="1">
      <c r="A216" s="14"/>
      <c r="B216" s="239"/>
      <c r="C216" s="240"/>
      <c r="D216" s="230" t="s">
        <v>133</v>
      </c>
      <c r="E216" s="241" t="s">
        <v>19</v>
      </c>
      <c r="F216" s="242" t="s">
        <v>183</v>
      </c>
      <c r="G216" s="240"/>
      <c r="H216" s="243">
        <v>25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9" t="s">
        <v>133</v>
      </c>
      <c r="AU216" s="249" t="s">
        <v>84</v>
      </c>
      <c r="AV216" s="14" t="s">
        <v>84</v>
      </c>
      <c r="AW216" s="14" t="s">
        <v>36</v>
      </c>
      <c r="AX216" s="14" t="s">
        <v>74</v>
      </c>
      <c r="AY216" s="249" t="s">
        <v>124</v>
      </c>
    </row>
    <row r="217" s="13" customFormat="1">
      <c r="A217" s="13"/>
      <c r="B217" s="228"/>
      <c r="C217" s="229"/>
      <c r="D217" s="230" t="s">
        <v>133</v>
      </c>
      <c r="E217" s="231" t="s">
        <v>19</v>
      </c>
      <c r="F217" s="232" t="s">
        <v>284</v>
      </c>
      <c r="G217" s="229"/>
      <c r="H217" s="231" t="s">
        <v>19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8" t="s">
        <v>133</v>
      </c>
      <c r="AU217" s="238" t="s">
        <v>84</v>
      </c>
      <c r="AV217" s="13" t="s">
        <v>82</v>
      </c>
      <c r="AW217" s="13" t="s">
        <v>36</v>
      </c>
      <c r="AX217" s="13" t="s">
        <v>74</v>
      </c>
      <c r="AY217" s="238" t="s">
        <v>124</v>
      </c>
    </row>
    <row r="218" s="14" customFormat="1">
      <c r="A218" s="14"/>
      <c r="B218" s="239"/>
      <c r="C218" s="240"/>
      <c r="D218" s="230" t="s">
        <v>133</v>
      </c>
      <c r="E218" s="241" t="s">
        <v>19</v>
      </c>
      <c r="F218" s="242" t="s">
        <v>285</v>
      </c>
      <c r="G218" s="240"/>
      <c r="H218" s="243">
        <v>0.45000000000000001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9" t="s">
        <v>133</v>
      </c>
      <c r="AU218" s="249" t="s">
        <v>84</v>
      </c>
      <c r="AV218" s="14" t="s">
        <v>84</v>
      </c>
      <c r="AW218" s="14" t="s">
        <v>36</v>
      </c>
      <c r="AX218" s="14" t="s">
        <v>74</v>
      </c>
      <c r="AY218" s="249" t="s">
        <v>124</v>
      </c>
    </row>
    <row r="219" s="15" customFormat="1">
      <c r="A219" s="15"/>
      <c r="B219" s="250"/>
      <c r="C219" s="251"/>
      <c r="D219" s="230" t="s">
        <v>133</v>
      </c>
      <c r="E219" s="252" t="s">
        <v>19</v>
      </c>
      <c r="F219" s="253" t="s">
        <v>136</v>
      </c>
      <c r="G219" s="251"/>
      <c r="H219" s="254">
        <v>33.975000000000001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0" t="s">
        <v>133</v>
      </c>
      <c r="AU219" s="260" t="s">
        <v>84</v>
      </c>
      <c r="AV219" s="15" t="s">
        <v>131</v>
      </c>
      <c r="AW219" s="15" t="s">
        <v>36</v>
      </c>
      <c r="AX219" s="15" t="s">
        <v>82</v>
      </c>
      <c r="AY219" s="260" t="s">
        <v>124</v>
      </c>
    </row>
    <row r="220" s="14" customFormat="1">
      <c r="A220" s="14"/>
      <c r="B220" s="239"/>
      <c r="C220" s="240"/>
      <c r="D220" s="230" t="s">
        <v>133</v>
      </c>
      <c r="E220" s="240"/>
      <c r="F220" s="242" t="s">
        <v>286</v>
      </c>
      <c r="G220" s="240"/>
      <c r="H220" s="243">
        <v>35.673999999999999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9" t="s">
        <v>133</v>
      </c>
      <c r="AU220" s="249" t="s">
        <v>84</v>
      </c>
      <c r="AV220" s="14" t="s">
        <v>84</v>
      </c>
      <c r="AW220" s="14" t="s">
        <v>4</v>
      </c>
      <c r="AX220" s="14" t="s">
        <v>82</v>
      </c>
      <c r="AY220" s="249" t="s">
        <v>124</v>
      </c>
    </row>
    <row r="221" s="2" customFormat="1" ht="36" customHeight="1">
      <c r="A221" s="39"/>
      <c r="B221" s="40"/>
      <c r="C221" s="215" t="s">
        <v>287</v>
      </c>
      <c r="D221" s="215" t="s">
        <v>126</v>
      </c>
      <c r="E221" s="216" t="s">
        <v>288</v>
      </c>
      <c r="F221" s="217" t="s">
        <v>289</v>
      </c>
      <c r="G221" s="218" t="s">
        <v>129</v>
      </c>
      <c r="H221" s="219">
        <v>3</v>
      </c>
      <c r="I221" s="220"/>
      <c r="J221" s="221">
        <f>ROUND(I221*H221,2)</f>
        <v>0</v>
      </c>
      <c r="K221" s="217" t="s">
        <v>130</v>
      </c>
      <c r="L221" s="45"/>
      <c r="M221" s="222" t="s">
        <v>19</v>
      </c>
      <c r="N221" s="223" t="s">
        <v>45</v>
      </c>
      <c r="O221" s="85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6" t="s">
        <v>131</v>
      </c>
      <c r="AT221" s="226" t="s">
        <v>126</v>
      </c>
      <c r="AU221" s="226" t="s">
        <v>84</v>
      </c>
      <c r="AY221" s="18" t="s">
        <v>124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8" t="s">
        <v>82</v>
      </c>
      <c r="BK221" s="227">
        <f>ROUND(I221*H221,2)</f>
        <v>0</v>
      </c>
      <c r="BL221" s="18" t="s">
        <v>131</v>
      </c>
      <c r="BM221" s="226" t="s">
        <v>290</v>
      </c>
    </row>
    <row r="222" s="14" customFormat="1">
      <c r="A222" s="14"/>
      <c r="B222" s="239"/>
      <c r="C222" s="240"/>
      <c r="D222" s="230" t="s">
        <v>133</v>
      </c>
      <c r="E222" s="241" t="s">
        <v>19</v>
      </c>
      <c r="F222" s="242" t="s">
        <v>135</v>
      </c>
      <c r="G222" s="240"/>
      <c r="H222" s="243">
        <v>3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9" t="s">
        <v>133</v>
      </c>
      <c r="AU222" s="249" t="s">
        <v>84</v>
      </c>
      <c r="AV222" s="14" t="s">
        <v>84</v>
      </c>
      <c r="AW222" s="14" t="s">
        <v>36</v>
      </c>
      <c r="AX222" s="14" t="s">
        <v>74</v>
      </c>
      <c r="AY222" s="249" t="s">
        <v>124</v>
      </c>
    </row>
    <row r="223" s="15" customFormat="1">
      <c r="A223" s="15"/>
      <c r="B223" s="250"/>
      <c r="C223" s="251"/>
      <c r="D223" s="230" t="s">
        <v>133</v>
      </c>
      <c r="E223" s="252" t="s">
        <v>19</v>
      </c>
      <c r="F223" s="253" t="s">
        <v>136</v>
      </c>
      <c r="G223" s="251"/>
      <c r="H223" s="254">
        <v>3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0" t="s">
        <v>133</v>
      </c>
      <c r="AU223" s="260" t="s">
        <v>84</v>
      </c>
      <c r="AV223" s="15" t="s">
        <v>131</v>
      </c>
      <c r="AW223" s="15" t="s">
        <v>36</v>
      </c>
      <c r="AX223" s="15" t="s">
        <v>82</v>
      </c>
      <c r="AY223" s="260" t="s">
        <v>124</v>
      </c>
    </row>
    <row r="224" s="2" customFormat="1" ht="36" customHeight="1">
      <c r="A224" s="39"/>
      <c r="B224" s="40"/>
      <c r="C224" s="215" t="s">
        <v>291</v>
      </c>
      <c r="D224" s="215" t="s">
        <v>126</v>
      </c>
      <c r="E224" s="216" t="s">
        <v>292</v>
      </c>
      <c r="F224" s="217" t="s">
        <v>293</v>
      </c>
      <c r="G224" s="218" t="s">
        <v>129</v>
      </c>
      <c r="H224" s="219">
        <v>4</v>
      </c>
      <c r="I224" s="220"/>
      <c r="J224" s="221">
        <f>ROUND(I224*H224,2)</f>
        <v>0</v>
      </c>
      <c r="K224" s="217" t="s">
        <v>130</v>
      </c>
      <c r="L224" s="45"/>
      <c r="M224" s="222" t="s">
        <v>19</v>
      </c>
      <c r="N224" s="223" t="s">
        <v>45</v>
      </c>
      <c r="O224" s="85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6" t="s">
        <v>131</v>
      </c>
      <c r="AT224" s="226" t="s">
        <v>126</v>
      </c>
      <c r="AU224" s="226" t="s">
        <v>84</v>
      </c>
      <c r="AY224" s="18" t="s">
        <v>124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8" t="s">
        <v>82</v>
      </c>
      <c r="BK224" s="227">
        <f>ROUND(I224*H224,2)</f>
        <v>0</v>
      </c>
      <c r="BL224" s="18" t="s">
        <v>131</v>
      </c>
      <c r="BM224" s="226" t="s">
        <v>294</v>
      </c>
    </row>
    <row r="225" s="14" customFormat="1">
      <c r="A225" s="14"/>
      <c r="B225" s="239"/>
      <c r="C225" s="240"/>
      <c r="D225" s="230" t="s">
        <v>133</v>
      </c>
      <c r="E225" s="241" t="s">
        <v>19</v>
      </c>
      <c r="F225" s="242" t="s">
        <v>131</v>
      </c>
      <c r="G225" s="240"/>
      <c r="H225" s="243">
        <v>4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9" t="s">
        <v>133</v>
      </c>
      <c r="AU225" s="249" t="s">
        <v>84</v>
      </c>
      <c r="AV225" s="14" t="s">
        <v>84</v>
      </c>
      <c r="AW225" s="14" t="s">
        <v>36</v>
      </c>
      <c r="AX225" s="14" t="s">
        <v>74</v>
      </c>
      <c r="AY225" s="249" t="s">
        <v>124</v>
      </c>
    </row>
    <row r="226" s="15" customFormat="1">
      <c r="A226" s="15"/>
      <c r="B226" s="250"/>
      <c r="C226" s="251"/>
      <c r="D226" s="230" t="s">
        <v>133</v>
      </c>
      <c r="E226" s="252" t="s">
        <v>19</v>
      </c>
      <c r="F226" s="253" t="s">
        <v>136</v>
      </c>
      <c r="G226" s="251"/>
      <c r="H226" s="254">
        <v>4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0" t="s">
        <v>133</v>
      </c>
      <c r="AU226" s="260" t="s">
        <v>84</v>
      </c>
      <c r="AV226" s="15" t="s">
        <v>131</v>
      </c>
      <c r="AW226" s="15" t="s">
        <v>36</v>
      </c>
      <c r="AX226" s="15" t="s">
        <v>82</v>
      </c>
      <c r="AY226" s="260" t="s">
        <v>124</v>
      </c>
    </row>
    <row r="227" s="2" customFormat="1" ht="36" customHeight="1">
      <c r="A227" s="39"/>
      <c r="B227" s="40"/>
      <c r="C227" s="215" t="s">
        <v>295</v>
      </c>
      <c r="D227" s="215" t="s">
        <v>126</v>
      </c>
      <c r="E227" s="216" t="s">
        <v>296</v>
      </c>
      <c r="F227" s="217" t="s">
        <v>297</v>
      </c>
      <c r="G227" s="218" t="s">
        <v>129</v>
      </c>
      <c r="H227" s="219">
        <v>10</v>
      </c>
      <c r="I227" s="220"/>
      <c r="J227" s="221">
        <f>ROUND(I227*H227,2)</f>
        <v>0</v>
      </c>
      <c r="K227" s="217" t="s">
        <v>130</v>
      </c>
      <c r="L227" s="45"/>
      <c r="M227" s="222" t="s">
        <v>19</v>
      </c>
      <c r="N227" s="223" t="s">
        <v>45</v>
      </c>
      <c r="O227" s="85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6" t="s">
        <v>131</v>
      </c>
      <c r="AT227" s="226" t="s">
        <v>126</v>
      </c>
      <c r="AU227" s="226" t="s">
        <v>84</v>
      </c>
      <c r="AY227" s="18" t="s">
        <v>124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8" t="s">
        <v>82</v>
      </c>
      <c r="BK227" s="227">
        <f>ROUND(I227*H227,2)</f>
        <v>0</v>
      </c>
      <c r="BL227" s="18" t="s">
        <v>131</v>
      </c>
      <c r="BM227" s="226" t="s">
        <v>298</v>
      </c>
    </row>
    <row r="228" s="14" customFormat="1">
      <c r="A228" s="14"/>
      <c r="B228" s="239"/>
      <c r="C228" s="240"/>
      <c r="D228" s="230" t="s">
        <v>133</v>
      </c>
      <c r="E228" s="241" t="s">
        <v>19</v>
      </c>
      <c r="F228" s="242" t="s">
        <v>167</v>
      </c>
      <c r="G228" s="240"/>
      <c r="H228" s="243">
        <v>10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9" t="s">
        <v>133</v>
      </c>
      <c r="AU228" s="249" t="s">
        <v>84</v>
      </c>
      <c r="AV228" s="14" t="s">
        <v>84</v>
      </c>
      <c r="AW228" s="14" t="s">
        <v>36</v>
      </c>
      <c r="AX228" s="14" t="s">
        <v>74</v>
      </c>
      <c r="AY228" s="249" t="s">
        <v>124</v>
      </c>
    </row>
    <row r="229" s="15" customFormat="1">
      <c r="A229" s="15"/>
      <c r="B229" s="250"/>
      <c r="C229" s="251"/>
      <c r="D229" s="230" t="s">
        <v>133</v>
      </c>
      <c r="E229" s="252" t="s">
        <v>19</v>
      </c>
      <c r="F229" s="253" t="s">
        <v>136</v>
      </c>
      <c r="G229" s="251"/>
      <c r="H229" s="254">
        <v>10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0" t="s">
        <v>133</v>
      </c>
      <c r="AU229" s="260" t="s">
        <v>84</v>
      </c>
      <c r="AV229" s="15" t="s">
        <v>131</v>
      </c>
      <c r="AW229" s="15" t="s">
        <v>36</v>
      </c>
      <c r="AX229" s="15" t="s">
        <v>82</v>
      </c>
      <c r="AY229" s="260" t="s">
        <v>124</v>
      </c>
    </row>
    <row r="230" s="2" customFormat="1" ht="24" customHeight="1">
      <c r="A230" s="39"/>
      <c r="B230" s="40"/>
      <c r="C230" s="215" t="s">
        <v>299</v>
      </c>
      <c r="D230" s="215" t="s">
        <v>126</v>
      </c>
      <c r="E230" s="216" t="s">
        <v>300</v>
      </c>
      <c r="F230" s="217" t="s">
        <v>301</v>
      </c>
      <c r="G230" s="218" t="s">
        <v>302</v>
      </c>
      <c r="H230" s="219">
        <v>87.555999999999997</v>
      </c>
      <c r="I230" s="220"/>
      <c r="J230" s="221">
        <f>ROUND(I230*H230,2)</f>
        <v>0</v>
      </c>
      <c r="K230" s="217" t="s">
        <v>130</v>
      </c>
      <c r="L230" s="45"/>
      <c r="M230" s="222" t="s">
        <v>19</v>
      </c>
      <c r="N230" s="223" t="s">
        <v>45</v>
      </c>
      <c r="O230" s="85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6" t="s">
        <v>131</v>
      </c>
      <c r="AT230" s="226" t="s">
        <v>126</v>
      </c>
      <c r="AU230" s="226" t="s">
        <v>84</v>
      </c>
      <c r="AY230" s="18" t="s">
        <v>124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8" t="s">
        <v>82</v>
      </c>
      <c r="BK230" s="227">
        <f>ROUND(I230*H230,2)</f>
        <v>0</v>
      </c>
      <c r="BL230" s="18" t="s">
        <v>131</v>
      </c>
      <c r="BM230" s="226" t="s">
        <v>303</v>
      </c>
    </row>
    <row r="231" s="14" customFormat="1">
      <c r="A231" s="14"/>
      <c r="B231" s="239"/>
      <c r="C231" s="240"/>
      <c r="D231" s="230" t="s">
        <v>133</v>
      </c>
      <c r="E231" s="241" t="s">
        <v>19</v>
      </c>
      <c r="F231" s="242" t="s">
        <v>304</v>
      </c>
      <c r="G231" s="240"/>
      <c r="H231" s="243">
        <v>58.25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9" t="s">
        <v>133</v>
      </c>
      <c r="AU231" s="249" t="s">
        <v>84</v>
      </c>
      <c r="AV231" s="14" t="s">
        <v>84</v>
      </c>
      <c r="AW231" s="14" t="s">
        <v>36</v>
      </c>
      <c r="AX231" s="14" t="s">
        <v>74</v>
      </c>
      <c r="AY231" s="249" t="s">
        <v>124</v>
      </c>
    </row>
    <row r="232" s="13" customFormat="1">
      <c r="A232" s="13"/>
      <c r="B232" s="228"/>
      <c r="C232" s="229"/>
      <c r="D232" s="230" t="s">
        <v>133</v>
      </c>
      <c r="E232" s="231" t="s">
        <v>19</v>
      </c>
      <c r="F232" s="232" t="s">
        <v>172</v>
      </c>
      <c r="G232" s="229"/>
      <c r="H232" s="231" t="s">
        <v>19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133</v>
      </c>
      <c r="AU232" s="238" t="s">
        <v>84</v>
      </c>
      <c r="AV232" s="13" t="s">
        <v>82</v>
      </c>
      <c r="AW232" s="13" t="s">
        <v>36</v>
      </c>
      <c r="AX232" s="13" t="s">
        <v>74</v>
      </c>
      <c r="AY232" s="238" t="s">
        <v>124</v>
      </c>
    </row>
    <row r="233" s="14" customFormat="1">
      <c r="A233" s="14"/>
      <c r="B233" s="239"/>
      <c r="C233" s="240"/>
      <c r="D233" s="230" t="s">
        <v>133</v>
      </c>
      <c r="E233" s="241" t="s">
        <v>19</v>
      </c>
      <c r="F233" s="242" t="s">
        <v>305</v>
      </c>
      <c r="G233" s="240"/>
      <c r="H233" s="243">
        <v>29.306000000000001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9" t="s">
        <v>133</v>
      </c>
      <c r="AU233" s="249" t="s">
        <v>84</v>
      </c>
      <c r="AV233" s="14" t="s">
        <v>84</v>
      </c>
      <c r="AW233" s="14" t="s">
        <v>36</v>
      </c>
      <c r="AX233" s="14" t="s">
        <v>74</v>
      </c>
      <c r="AY233" s="249" t="s">
        <v>124</v>
      </c>
    </row>
    <row r="234" s="15" customFormat="1">
      <c r="A234" s="15"/>
      <c r="B234" s="250"/>
      <c r="C234" s="251"/>
      <c r="D234" s="230" t="s">
        <v>133</v>
      </c>
      <c r="E234" s="252" t="s">
        <v>19</v>
      </c>
      <c r="F234" s="253" t="s">
        <v>136</v>
      </c>
      <c r="G234" s="251"/>
      <c r="H234" s="254">
        <v>87.555999999999997</v>
      </c>
      <c r="I234" s="255"/>
      <c r="J234" s="251"/>
      <c r="K234" s="251"/>
      <c r="L234" s="256"/>
      <c r="M234" s="257"/>
      <c r="N234" s="258"/>
      <c r="O234" s="258"/>
      <c r="P234" s="258"/>
      <c r="Q234" s="258"/>
      <c r="R234" s="258"/>
      <c r="S234" s="258"/>
      <c r="T234" s="25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0" t="s">
        <v>133</v>
      </c>
      <c r="AU234" s="260" t="s">
        <v>84</v>
      </c>
      <c r="AV234" s="15" t="s">
        <v>131</v>
      </c>
      <c r="AW234" s="15" t="s">
        <v>36</v>
      </c>
      <c r="AX234" s="15" t="s">
        <v>82</v>
      </c>
      <c r="AY234" s="260" t="s">
        <v>124</v>
      </c>
    </row>
    <row r="235" s="2" customFormat="1" ht="16.5" customHeight="1">
      <c r="A235" s="39"/>
      <c r="B235" s="40"/>
      <c r="C235" s="261" t="s">
        <v>306</v>
      </c>
      <c r="D235" s="261" t="s">
        <v>307</v>
      </c>
      <c r="E235" s="262" t="s">
        <v>308</v>
      </c>
      <c r="F235" s="263" t="s">
        <v>309</v>
      </c>
      <c r="G235" s="264" t="s">
        <v>310</v>
      </c>
      <c r="H235" s="265">
        <v>1.3129999999999999</v>
      </c>
      <c r="I235" s="266"/>
      <c r="J235" s="267">
        <f>ROUND(I235*H235,2)</f>
        <v>0</v>
      </c>
      <c r="K235" s="263" t="s">
        <v>130</v>
      </c>
      <c r="L235" s="268"/>
      <c r="M235" s="269" t="s">
        <v>19</v>
      </c>
      <c r="N235" s="270" t="s">
        <v>45</v>
      </c>
      <c r="O235" s="85"/>
      <c r="P235" s="224">
        <f>O235*H235</f>
        <v>0</v>
      </c>
      <c r="Q235" s="224">
        <v>0.001</v>
      </c>
      <c r="R235" s="224">
        <f>Q235*H235</f>
        <v>0.0013129999999999999</v>
      </c>
      <c r="S235" s="224">
        <v>0</v>
      </c>
      <c r="T235" s="22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6" t="s">
        <v>159</v>
      </c>
      <c r="AT235" s="226" t="s">
        <v>307</v>
      </c>
      <c r="AU235" s="226" t="s">
        <v>84</v>
      </c>
      <c r="AY235" s="18" t="s">
        <v>124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8" t="s">
        <v>82</v>
      </c>
      <c r="BK235" s="227">
        <f>ROUND(I235*H235,2)</f>
        <v>0</v>
      </c>
      <c r="BL235" s="18" t="s">
        <v>131</v>
      </c>
      <c r="BM235" s="226" t="s">
        <v>311</v>
      </c>
    </row>
    <row r="236" s="14" customFormat="1">
      <c r="A236" s="14"/>
      <c r="B236" s="239"/>
      <c r="C236" s="240"/>
      <c r="D236" s="230" t="s">
        <v>133</v>
      </c>
      <c r="E236" s="240"/>
      <c r="F236" s="242" t="s">
        <v>312</v>
      </c>
      <c r="G236" s="240"/>
      <c r="H236" s="243">
        <v>1.3129999999999999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9" t="s">
        <v>133</v>
      </c>
      <c r="AU236" s="249" t="s">
        <v>84</v>
      </c>
      <c r="AV236" s="14" t="s">
        <v>84</v>
      </c>
      <c r="AW236" s="14" t="s">
        <v>4</v>
      </c>
      <c r="AX236" s="14" t="s">
        <v>82</v>
      </c>
      <c r="AY236" s="249" t="s">
        <v>124</v>
      </c>
    </row>
    <row r="237" s="2" customFormat="1" ht="36" customHeight="1">
      <c r="A237" s="39"/>
      <c r="B237" s="40"/>
      <c r="C237" s="215" t="s">
        <v>313</v>
      </c>
      <c r="D237" s="215" t="s">
        <v>126</v>
      </c>
      <c r="E237" s="216" t="s">
        <v>314</v>
      </c>
      <c r="F237" s="217" t="s">
        <v>315</v>
      </c>
      <c r="G237" s="218" t="s">
        <v>302</v>
      </c>
      <c r="H237" s="219">
        <v>87.555999999999997</v>
      </c>
      <c r="I237" s="220"/>
      <c r="J237" s="221">
        <f>ROUND(I237*H237,2)</f>
        <v>0</v>
      </c>
      <c r="K237" s="217" t="s">
        <v>130</v>
      </c>
      <c r="L237" s="45"/>
      <c r="M237" s="222" t="s">
        <v>19</v>
      </c>
      <c r="N237" s="223" t="s">
        <v>45</v>
      </c>
      <c r="O237" s="85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6" t="s">
        <v>131</v>
      </c>
      <c r="AT237" s="226" t="s">
        <v>126</v>
      </c>
      <c r="AU237" s="226" t="s">
        <v>84</v>
      </c>
      <c r="AY237" s="18" t="s">
        <v>124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8" t="s">
        <v>82</v>
      </c>
      <c r="BK237" s="227">
        <f>ROUND(I237*H237,2)</f>
        <v>0</v>
      </c>
      <c r="BL237" s="18" t="s">
        <v>131</v>
      </c>
      <c r="BM237" s="226" t="s">
        <v>316</v>
      </c>
    </row>
    <row r="238" s="14" customFormat="1">
      <c r="A238" s="14"/>
      <c r="B238" s="239"/>
      <c r="C238" s="240"/>
      <c r="D238" s="230" t="s">
        <v>133</v>
      </c>
      <c r="E238" s="241" t="s">
        <v>19</v>
      </c>
      <c r="F238" s="242" t="s">
        <v>304</v>
      </c>
      <c r="G238" s="240"/>
      <c r="H238" s="243">
        <v>58.25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9" t="s">
        <v>133</v>
      </c>
      <c r="AU238" s="249" t="s">
        <v>84</v>
      </c>
      <c r="AV238" s="14" t="s">
        <v>84</v>
      </c>
      <c r="AW238" s="14" t="s">
        <v>36</v>
      </c>
      <c r="AX238" s="14" t="s">
        <v>74</v>
      </c>
      <c r="AY238" s="249" t="s">
        <v>124</v>
      </c>
    </row>
    <row r="239" s="13" customFormat="1">
      <c r="A239" s="13"/>
      <c r="B239" s="228"/>
      <c r="C239" s="229"/>
      <c r="D239" s="230" t="s">
        <v>133</v>
      </c>
      <c r="E239" s="231" t="s">
        <v>19</v>
      </c>
      <c r="F239" s="232" t="s">
        <v>172</v>
      </c>
      <c r="G239" s="229"/>
      <c r="H239" s="231" t="s">
        <v>19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133</v>
      </c>
      <c r="AU239" s="238" t="s">
        <v>84</v>
      </c>
      <c r="AV239" s="13" t="s">
        <v>82</v>
      </c>
      <c r="AW239" s="13" t="s">
        <v>36</v>
      </c>
      <c r="AX239" s="13" t="s">
        <v>74</v>
      </c>
      <c r="AY239" s="238" t="s">
        <v>124</v>
      </c>
    </row>
    <row r="240" s="14" customFormat="1">
      <c r="A240" s="14"/>
      <c r="B240" s="239"/>
      <c r="C240" s="240"/>
      <c r="D240" s="230" t="s">
        <v>133</v>
      </c>
      <c r="E240" s="241" t="s">
        <v>19</v>
      </c>
      <c r="F240" s="242" t="s">
        <v>305</v>
      </c>
      <c r="G240" s="240"/>
      <c r="H240" s="243">
        <v>29.306000000000001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9" t="s">
        <v>133</v>
      </c>
      <c r="AU240" s="249" t="s">
        <v>84</v>
      </c>
      <c r="AV240" s="14" t="s">
        <v>84</v>
      </c>
      <c r="AW240" s="14" t="s">
        <v>36</v>
      </c>
      <c r="AX240" s="14" t="s">
        <v>74</v>
      </c>
      <c r="AY240" s="249" t="s">
        <v>124</v>
      </c>
    </row>
    <row r="241" s="15" customFormat="1">
      <c r="A241" s="15"/>
      <c r="B241" s="250"/>
      <c r="C241" s="251"/>
      <c r="D241" s="230" t="s">
        <v>133</v>
      </c>
      <c r="E241" s="252" t="s">
        <v>19</v>
      </c>
      <c r="F241" s="253" t="s">
        <v>136</v>
      </c>
      <c r="G241" s="251"/>
      <c r="H241" s="254">
        <v>87.555999999999997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0" t="s">
        <v>133</v>
      </c>
      <c r="AU241" s="260" t="s">
        <v>84</v>
      </c>
      <c r="AV241" s="15" t="s">
        <v>131</v>
      </c>
      <c r="AW241" s="15" t="s">
        <v>36</v>
      </c>
      <c r="AX241" s="15" t="s">
        <v>82</v>
      </c>
      <c r="AY241" s="260" t="s">
        <v>124</v>
      </c>
    </row>
    <row r="242" s="2" customFormat="1" ht="24" customHeight="1">
      <c r="A242" s="39"/>
      <c r="B242" s="40"/>
      <c r="C242" s="215" t="s">
        <v>317</v>
      </c>
      <c r="D242" s="215" t="s">
        <v>126</v>
      </c>
      <c r="E242" s="216" t="s">
        <v>318</v>
      </c>
      <c r="F242" s="217" t="s">
        <v>319</v>
      </c>
      <c r="G242" s="218" t="s">
        <v>129</v>
      </c>
      <c r="H242" s="219">
        <v>12</v>
      </c>
      <c r="I242" s="220"/>
      <c r="J242" s="221">
        <f>ROUND(I242*H242,2)</f>
        <v>0</v>
      </c>
      <c r="K242" s="217" t="s">
        <v>130</v>
      </c>
      <c r="L242" s="45"/>
      <c r="M242" s="222" t="s">
        <v>19</v>
      </c>
      <c r="N242" s="223" t="s">
        <v>45</v>
      </c>
      <c r="O242" s="85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6" t="s">
        <v>131</v>
      </c>
      <c r="AT242" s="226" t="s">
        <v>126</v>
      </c>
      <c r="AU242" s="226" t="s">
        <v>84</v>
      </c>
      <c r="AY242" s="18" t="s">
        <v>124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8" t="s">
        <v>82</v>
      </c>
      <c r="BK242" s="227">
        <f>ROUND(I242*H242,2)</f>
        <v>0</v>
      </c>
      <c r="BL242" s="18" t="s">
        <v>131</v>
      </c>
      <c r="BM242" s="226" t="s">
        <v>320</v>
      </c>
    </row>
    <row r="243" s="13" customFormat="1">
      <c r="A243" s="13"/>
      <c r="B243" s="228"/>
      <c r="C243" s="229"/>
      <c r="D243" s="230" t="s">
        <v>133</v>
      </c>
      <c r="E243" s="231" t="s">
        <v>19</v>
      </c>
      <c r="F243" s="232" t="s">
        <v>321</v>
      </c>
      <c r="G243" s="229"/>
      <c r="H243" s="231" t="s">
        <v>19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133</v>
      </c>
      <c r="AU243" s="238" t="s">
        <v>84</v>
      </c>
      <c r="AV243" s="13" t="s">
        <v>82</v>
      </c>
      <c r="AW243" s="13" t="s">
        <v>36</v>
      </c>
      <c r="AX243" s="13" t="s">
        <v>74</v>
      </c>
      <c r="AY243" s="238" t="s">
        <v>124</v>
      </c>
    </row>
    <row r="244" s="14" customFormat="1">
      <c r="A244" s="14"/>
      <c r="B244" s="239"/>
      <c r="C244" s="240"/>
      <c r="D244" s="230" t="s">
        <v>133</v>
      </c>
      <c r="E244" s="241" t="s">
        <v>19</v>
      </c>
      <c r="F244" s="242" t="s">
        <v>185</v>
      </c>
      <c r="G244" s="240"/>
      <c r="H244" s="243">
        <v>12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9" t="s">
        <v>133</v>
      </c>
      <c r="AU244" s="249" t="s">
        <v>84</v>
      </c>
      <c r="AV244" s="14" t="s">
        <v>84</v>
      </c>
      <c r="AW244" s="14" t="s">
        <v>36</v>
      </c>
      <c r="AX244" s="14" t="s">
        <v>74</v>
      </c>
      <c r="AY244" s="249" t="s">
        <v>124</v>
      </c>
    </row>
    <row r="245" s="15" customFormat="1">
      <c r="A245" s="15"/>
      <c r="B245" s="250"/>
      <c r="C245" s="251"/>
      <c r="D245" s="230" t="s">
        <v>133</v>
      </c>
      <c r="E245" s="252" t="s">
        <v>19</v>
      </c>
      <c r="F245" s="253" t="s">
        <v>136</v>
      </c>
      <c r="G245" s="251"/>
      <c r="H245" s="254">
        <v>12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0" t="s">
        <v>133</v>
      </c>
      <c r="AU245" s="260" t="s">
        <v>84</v>
      </c>
      <c r="AV245" s="15" t="s">
        <v>131</v>
      </c>
      <c r="AW245" s="15" t="s">
        <v>36</v>
      </c>
      <c r="AX245" s="15" t="s">
        <v>82</v>
      </c>
      <c r="AY245" s="260" t="s">
        <v>124</v>
      </c>
    </row>
    <row r="246" s="2" customFormat="1" ht="36" customHeight="1">
      <c r="A246" s="39"/>
      <c r="B246" s="40"/>
      <c r="C246" s="215" t="s">
        <v>322</v>
      </c>
      <c r="D246" s="215" t="s">
        <v>126</v>
      </c>
      <c r="E246" s="216" t="s">
        <v>323</v>
      </c>
      <c r="F246" s="217" t="s">
        <v>324</v>
      </c>
      <c r="G246" s="218" t="s">
        <v>129</v>
      </c>
      <c r="H246" s="219">
        <v>12</v>
      </c>
      <c r="I246" s="220"/>
      <c r="J246" s="221">
        <f>ROUND(I246*H246,2)</f>
        <v>0</v>
      </c>
      <c r="K246" s="217" t="s">
        <v>130</v>
      </c>
      <c r="L246" s="45"/>
      <c r="M246" s="222" t="s">
        <v>19</v>
      </c>
      <c r="N246" s="223" t="s">
        <v>45</v>
      </c>
      <c r="O246" s="85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6" t="s">
        <v>131</v>
      </c>
      <c r="AT246" s="226" t="s">
        <v>126</v>
      </c>
      <c r="AU246" s="226" t="s">
        <v>84</v>
      </c>
      <c r="AY246" s="18" t="s">
        <v>124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8" t="s">
        <v>82</v>
      </c>
      <c r="BK246" s="227">
        <f>ROUND(I246*H246,2)</f>
        <v>0</v>
      </c>
      <c r="BL246" s="18" t="s">
        <v>131</v>
      </c>
      <c r="BM246" s="226" t="s">
        <v>325</v>
      </c>
    </row>
    <row r="247" s="13" customFormat="1">
      <c r="A247" s="13"/>
      <c r="B247" s="228"/>
      <c r="C247" s="229"/>
      <c r="D247" s="230" t="s">
        <v>133</v>
      </c>
      <c r="E247" s="231" t="s">
        <v>19</v>
      </c>
      <c r="F247" s="232" t="s">
        <v>321</v>
      </c>
      <c r="G247" s="229"/>
      <c r="H247" s="231" t="s">
        <v>19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133</v>
      </c>
      <c r="AU247" s="238" t="s">
        <v>84</v>
      </c>
      <c r="AV247" s="13" t="s">
        <v>82</v>
      </c>
      <c r="AW247" s="13" t="s">
        <v>36</v>
      </c>
      <c r="AX247" s="13" t="s">
        <v>74</v>
      </c>
      <c r="AY247" s="238" t="s">
        <v>124</v>
      </c>
    </row>
    <row r="248" s="14" customFormat="1">
      <c r="A248" s="14"/>
      <c r="B248" s="239"/>
      <c r="C248" s="240"/>
      <c r="D248" s="230" t="s">
        <v>133</v>
      </c>
      <c r="E248" s="241" t="s">
        <v>19</v>
      </c>
      <c r="F248" s="242" t="s">
        <v>185</v>
      </c>
      <c r="G248" s="240"/>
      <c r="H248" s="243">
        <v>12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9" t="s">
        <v>133</v>
      </c>
      <c r="AU248" s="249" t="s">
        <v>84</v>
      </c>
      <c r="AV248" s="14" t="s">
        <v>84</v>
      </c>
      <c r="AW248" s="14" t="s">
        <v>36</v>
      </c>
      <c r="AX248" s="14" t="s">
        <v>74</v>
      </c>
      <c r="AY248" s="249" t="s">
        <v>124</v>
      </c>
    </row>
    <row r="249" s="15" customFormat="1">
      <c r="A249" s="15"/>
      <c r="B249" s="250"/>
      <c r="C249" s="251"/>
      <c r="D249" s="230" t="s">
        <v>133</v>
      </c>
      <c r="E249" s="252" t="s">
        <v>19</v>
      </c>
      <c r="F249" s="253" t="s">
        <v>136</v>
      </c>
      <c r="G249" s="251"/>
      <c r="H249" s="254">
        <v>12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0" t="s">
        <v>133</v>
      </c>
      <c r="AU249" s="260" t="s">
        <v>84</v>
      </c>
      <c r="AV249" s="15" t="s">
        <v>131</v>
      </c>
      <c r="AW249" s="15" t="s">
        <v>36</v>
      </c>
      <c r="AX249" s="15" t="s">
        <v>82</v>
      </c>
      <c r="AY249" s="260" t="s">
        <v>124</v>
      </c>
    </row>
    <row r="250" s="2" customFormat="1" ht="16.5" customHeight="1">
      <c r="A250" s="39"/>
      <c r="B250" s="40"/>
      <c r="C250" s="261" t="s">
        <v>326</v>
      </c>
      <c r="D250" s="261" t="s">
        <v>307</v>
      </c>
      <c r="E250" s="262" t="s">
        <v>327</v>
      </c>
      <c r="F250" s="263" t="s">
        <v>328</v>
      </c>
      <c r="G250" s="264" t="s">
        <v>129</v>
      </c>
      <c r="H250" s="265">
        <v>12</v>
      </c>
      <c r="I250" s="266"/>
      <c r="J250" s="267">
        <f>ROUND(I250*H250,2)</f>
        <v>0</v>
      </c>
      <c r="K250" s="263" t="s">
        <v>329</v>
      </c>
      <c r="L250" s="268"/>
      <c r="M250" s="269" t="s">
        <v>19</v>
      </c>
      <c r="N250" s="270" t="s">
        <v>45</v>
      </c>
      <c r="O250" s="85"/>
      <c r="P250" s="224">
        <f>O250*H250</f>
        <v>0</v>
      </c>
      <c r="Q250" s="224">
        <v>0.017999999999999999</v>
      </c>
      <c r="R250" s="224">
        <f>Q250*H250</f>
        <v>0.21599999999999997</v>
      </c>
      <c r="S250" s="224">
        <v>0</v>
      </c>
      <c r="T250" s="22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6" t="s">
        <v>159</v>
      </c>
      <c r="AT250" s="226" t="s">
        <v>307</v>
      </c>
      <c r="AU250" s="226" t="s">
        <v>84</v>
      </c>
      <c r="AY250" s="18" t="s">
        <v>124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8" t="s">
        <v>82</v>
      </c>
      <c r="BK250" s="227">
        <f>ROUND(I250*H250,2)</f>
        <v>0</v>
      </c>
      <c r="BL250" s="18" t="s">
        <v>131</v>
      </c>
      <c r="BM250" s="226" t="s">
        <v>330</v>
      </c>
    </row>
    <row r="251" s="12" customFormat="1" ht="22.8" customHeight="1">
      <c r="A251" s="12"/>
      <c r="B251" s="199"/>
      <c r="C251" s="200"/>
      <c r="D251" s="201" t="s">
        <v>73</v>
      </c>
      <c r="E251" s="213" t="s">
        <v>84</v>
      </c>
      <c r="F251" s="213" t="s">
        <v>331</v>
      </c>
      <c r="G251" s="200"/>
      <c r="H251" s="200"/>
      <c r="I251" s="203"/>
      <c r="J251" s="214">
        <f>BK251</f>
        <v>0</v>
      </c>
      <c r="K251" s="200"/>
      <c r="L251" s="205"/>
      <c r="M251" s="206"/>
      <c r="N251" s="207"/>
      <c r="O251" s="207"/>
      <c r="P251" s="208">
        <f>SUM(P252:P302)</f>
        <v>0</v>
      </c>
      <c r="Q251" s="207"/>
      <c r="R251" s="208">
        <f>SUM(R252:R302)</f>
        <v>125.98795956634001</v>
      </c>
      <c r="S251" s="207"/>
      <c r="T251" s="209">
        <f>SUM(T252:T302)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0" t="s">
        <v>82</v>
      </c>
      <c r="AT251" s="211" t="s">
        <v>73</v>
      </c>
      <c r="AU251" s="211" t="s">
        <v>82</v>
      </c>
      <c r="AY251" s="210" t="s">
        <v>124</v>
      </c>
      <c r="BK251" s="212">
        <f>SUM(BK252:BK302)</f>
        <v>0</v>
      </c>
    </row>
    <row r="252" s="2" customFormat="1" ht="36" customHeight="1">
      <c r="A252" s="39"/>
      <c r="B252" s="40"/>
      <c r="C252" s="215" t="s">
        <v>332</v>
      </c>
      <c r="D252" s="215" t="s">
        <v>126</v>
      </c>
      <c r="E252" s="216" t="s">
        <v>333</v>
      </c>
      <c r="F252" s="217" t="s">
        <v>334</v>
      </c>
      <c r="G252" s="218" t="s">
        <v>170</v>
      </c>
      <c r="H252" s="219">
        <v>35.460000000000001</v>
      </c>
      <c r="I252" s="220"/>
      <c r="J252" s="221">
        <f>ROUND(I252*H252,2)</f>
        <v>0</v>
      </c>
      <c r="K252" s="217" t="s">
        <v>130</v>
      </c>
      <c r="L252" s="45"/>
      <c r="M252" s="222" t="s">
        <v>19</v>
      </c>
      <c r="N252" s="223" t="s">
        <v>45</v>
      </c>
      <c r="O252" s="85"/>
      <c r="P252" s="224">
        <f>O252*H252</f>
        <v>0</v>
      </c>
      <c r="Q252" s="224">
        <v>1.6299999999999999</v>
      </c>
      <c r="R252" s="224">
        <f>Q252*H252</f>
        <v>57.799799999999998</v>
      </c>
      <c r="S252" s="224">
        <v>0</v>
      </c>
      <c r="T252" s="22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6" t="s">
        <v>131</v>
      </c>
      <c r="AT252" s="226" t="s">
        <v>126</v>
      </c>
      <c r="AU252" s="226" t="s">
        <v>84</v>
      </c>
      <c r="AY252" s="18" t="s">
        <v>124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8" t="s">
        <v>82</v>
      </c>
      <c r="BK252" s="227">
        <f>ROUND(I252*H252,2)</f>
        <v>0</v>
      </c>
      <c r="BL252" s="18" t="s">
        <v>131</v>
      </c>
      <c r="BM252" s="226" t="s">
        <v>335</v>
      </c>
    </row>
    <row r="253" s="13" customFormat="1">
      <c r="A253" s="13"/>
      <c r="B253" s="228"/>
      <c r="C253" s="229"/>
      <c r="D253" s="230" t="s">
        <v>133</v>
      </c>
      <c r="E253" s="231" t="s">
        <v>19</v>
      </c>
      <c r="F253" s="232" t="s">
        <v>172</v>
      </c>
      <c r="G253" s="229"/>
      <c r="H253" s="231" t="s">
        <v>19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8" t="s">
        <v>133</v>
      </c>
      <c r="AU253" s="238" t="s">
        <v>84</v>
      </c>
      <c r="AV253" s="13" t="s">
        <v>82</v>
      </c>
      <c r="AW253" s="13" t="s">
        <v>36</v>
      </c>
      <c r="AX253" s="13" t="s">
        <v>74</v>
      </c>
      <c r="AY253" s="238" t="s">
        <v>124</v>
      </c>
    </row>
    <row r="254" s="14" customFormat="1">
      <c r="A254" s="14"/>
      <c r="B254" s="239"/>
      <c r="C254" s="240"/>
      <c r="D254" s="230" t="s">
        <v>133</v>
      </c>
      <c r="E254" s="241" t="s">
        <v>19</v>
      </c>
      <c r="F254" s="242" t="s">
        <v>336</v>
      </c>
      <c r="G254" s="240"/>
      <c r="H254" s="243">
        <v>32.235999999999997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9" t="s">
        <v>133</v>
      </c>
      <c r="AU254" s="249" t="s">
        <v>84</v>
      </c>
      <c r="AV254" s="14" t="s">
        <v>84</v>
      </c>
      <c r="AW254" s="14" t="s">
        <v>36</v>
      </c>
      <c r="AX254" s="14" t="s">
        <v>74</v>
      </c>
      <c r="AY254" s="249" t="s">
        <v>124</v>
      </c>
    </row>
    <row r="255" s="15" customFormat="1">
      <c r="A255" s="15"/>
      <c r="B255" s="250"/>
      <c r="C255" s="251"/>
      <c r="D255" s="230" t="s">
        <v>133</v>
      </c>
      <c r="E255" s="252" t="s">
        <v>19</v>
      </c>
      <c r="F255" s="253" t="s">
        <v>136</v>
      </c>
      <c r="G255" s="251"/>
      <c r="H255" s="254">
        <v>32.235999999999997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0" t="s">
        <v>133</v>
      </c>
      <c r="AU255" s="260" t="s">
        <v>84</v>
      </c>
      <c r="AV255" s="15" t="s">
        <v>131</v>
      </c>
      <c r="AW255" s="15" t="s">
        <v>36</v>
      </c>
      <c r="AX255" s="15" t="s">
        <v>82</v>
      </c>
      <c r="AY255" s="260" t="s">
        <v>124</v>
      </c>
    </row>
    <row r="256" s="14" customFormat="1">
      <c r="A256" s="14"/>
      <c r="B256" s="239"/>
      <c r="C256" s="240"/>
      <c r="D256" s="230" t="s">
        <v>133</v>
      </c>
      <c r="E256" s="240"/>
      <c r="F256" s="242" t="s">
        <v>337</v>
      </c>
      <c r="G256" s="240"/>
      <c r="H256" s="243">
        <v>35.460000000000001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9" t="s">
        <v>133</v>
      </c>
      <c r="AU256" s="249" t="s">
        <v>84</v>
      </c>
      <c r="AV256" s="14" t="s">
        <v>84</v>
      </c>
      <c r="AW256" s="14" t="s">
        <v>4</v>
      </c>
      <c r="AX256" s="14" t="s">
        <v>82</v>
      </c>
      <c r="AY256" s="249" t="s">
        <v>124</v>
      </c>
    </row>
    <row r="257" s="2" customFormat="1" ht="24" customHeight="1">
      <c r="A257" s="39"/>
      <c r="B257" s="40"/>
      <c r="C257" s="215" t="s">
        <v>338</v>
      </c>
      <c r="D257" s="215" t="s">
        <v>126</v>
      </c>
      <c r="E257" s="216" t="s">
        <v>339</v>
      </c>
      <c r="F257" s="217" t="s">
        <v>340</v>
      </c>
      <c r="G257" s="218" t="s">
        <v>341</v>
      </c>
      <c r="H257" s="219">
        <v>107.45399999999999</v>
      </c>
      <c r="I257" s="220"/>
      <c r="J257" s="221">
        <f>ROUND(I257*H257,2)</f>
        <v>0</v>
      </c>
      <c r="K257" s="217" t="s">
        <v>130</v>
      </c>
      <c r="L257" s="45"/>
      <c r="M257" s="222" t="s">
        <v>19</v>
      </c>
      <c r="N257" s="223" t="s">
        <v>45</v>
      </c>
      <c r="O257" s="85"/>
      <c r="P257" s="224">
        <f>O257*H257</f>
        <v>0</v>
      </c>
      <c r="Q257" s="224">
        <v>0.00048959999999999997</v>
      </c>
      <c r="R257" s="224">
        <f>Q257*H257</f>
        <v>0.052609478399999993</v>
      </c>
      <c r="S257" s="224">
        <v>0</v>
      </c>
      <c r="T257" s="22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6" t="s">
        <v>131</v>
      </c>
      <c r="AT257" s="226" t="s">
        <v>126</v>
      </c>
      <c r="AU257" s="226" t="s">
        <v>84</v>
      </c>
      <c r="AY257" s="18" t="s">
        <v>124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8" t="s">
        <v>82</v>
      </c>
      <c r="BK257" s="227">
        <f>ROUND(I257*H257,2)</f>
        <v>0</v>
      </c>
      <c r="BL257" s="18" t="s">
        <v>131</v>
      </c>
      <c r="BM257" s="226" t="s">
        <v>342</v>
      </c>
    </row>
    <row r="258" s="14" customFormat="1">
      <c r="A258" s="14"/>
      <c r="B258" s="239"/>
      <c r="C258" s="240"/>
      <c r="D258" s="230" t="s">
        <v>133</v>
      </c>
      <c r="E258" s="241" t="s">
        <v>19</v>
      </c>
      <c r="F258" s="242" t="s">
        <v>343</v>
      </c>
      <c r="G258" s="240"/>
      <c r="H258" s="243">
        <v>97.685000000000002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9" t="s">
        <v>133</v>
      </c>
      <c r="AU258" s="249" t="s">
        <v>84</v>
      </c>
      <c r="AV258" s="14" t="s">
        <v>84</v>
      </c>
      <c r="AW258" s="14" t="s">
        <v>36</v>
      </c>
      <c r="AX258" s="14" t="s">
        <v>74</v>
      </c>
      <c r="AY258" s="249" t="s">
        <v>124</v>
      </c>
    </row>
    <row r="259" s="15" customFormat="1">
      <c r="A259" s="15"/>
      <c r="B259" s="250"/>
      <c r="C259" s="251"/>
      <c r="D259" s="230" t="s">
        <v>133</v>
      </c>
      <c r="E259" s="252" t="s">
        <v>19</v>
      </c>
      <c r="F259" s="253" t="s">
        <v>136</v>
      </c>
      <c r="G259" s="251"/>
      <c r="H259" s="254">
        <v>97.685000000000002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0" t="s">
        <v>133</v>
      </c>
      <c r="AU259" s="260" t="s">
        <v>84</v>
      </c>
      <c r="AV259" s="15" t="s">
        <v>131</v>
      </c>
      <c r="AW259" s="15" t="s">
        <v>36</v>
      </c>
      <c r="AX259" s="15" t="s">
        <v>82</v>
      </c>
      <c r="AY259" s="260" t="s">
        <v>124</v>
      </c>
    </row>
    <row r="260" s="14" customFormat="1">
      <c r="A260" s="14"/>
      <c r="B260" s="239"/>
      <c r="C260" s="240"/>
      <c r="D260" s="230" t="s">
        <v>133</v>
      </c>
      <c r="E260" s="240"/>
      <c r="F260" s="242" t="s">
        <v>344</v>
      </c>
      <c r="G260" s="240"/>
      <c r="H260" s="243">
        <v>107.45399999999999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9" t="s">
        <v>133</v>
      </c>
      <c r="AU260" s="249" t="s">
        <v>84</v>
      </c>
      <c r="AV260" s="14" t="s">
        <v>84</v>
      </c>
      <c r="AW260" s="14" t="s">
        <v>4</v>
      </c>
      <c r="AX260" s="14" t="s">
        <v>82</v>
      </c>
      <c r="AY260" s="249" t="s">
        <v>124</v>
      </c>
    </row>
    <row r="261" s="2" customFormat="1" ht="36" customHeight="1">
      <c r="A261" s="39"/>
      <c r="B261" s="40"/>
      <c r="C261" s="215" t="s">
        <v>345</v>
      </c>
      <c r="D261" s="215" t="s">
        <v>126</v>
      </c>
      <c r="E261" s="216" t="s">
        <v>346</v>
      </c>
      <c r="F261" s="217" t="s">
        <v>347</v>
      </c>
      <c r="G261" s="218" t="s">
        <v>302</v>
      </c>
      <c r="H261" s="219">
        <v>244.21299999999999</v>
      </c>
      <c r="I261" s="220"/>
      <c r="J261" s="221">
        <f>ROUND(I261*H261,2)</f>
        <v>0</v>
      </c>
      <c r="K261" s="217" t="s">
        <v>130</v>
      </c>
      <c r="L261" s="45"/>
      <c r="M261" s="222" t="s">
        <v>19</v>
      </c>
      <c r="N261" s="223" t="s">
        <v>45</v>
      </c>
      <c r="O261" s="85"/>
      <c r="P261" s="224">
        <f>O261*H261</f>
        <v>0</v>
      </c>
      <c r="Q261" s="224">
        <v>9.8999999999999994E-05</v>
      </c>
      <c r="R261" s="224">
        <f>Q261*H261</f>
        <v>0.024177086999999996</v>
      </c>
      <c r="S261" s="224">
        <v>0</v>
      </c>
      <c r="T261" s="22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6" t="s">
        <v>131</v>
      </c>
      <c r="AT261" s="226" t="s">
        <v>126</v>
      </c>
      <c r="AU261" s="226" t="s">
        <v>84</v>
      </c>
      <c r="AY261" s="18" t="s">
        <v>124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8" t="s">
        <v>82</v>
      </c>
      <c r="BK261" s="227">
        <f>ROUND(I261*H261,2)</f>
        <v>0</v>
      </c>
      <c r="BL261" s="18" t="s">
        <v>131</v>
      </c>
      <c r="BM261" s="226" t="s">
        <v>348</v>
      </c>
    </row>
    <row r="262" s="13" customFormat="1">
      <c r="A262" s="13"/>
      <c r="B262" s="228"/>
      <c r="C262" s="229"/>
      <c r="D262" s="230" t="s">
        <v>133</v>
      </c>
      <c r="E262" s="231" t="s">
        <v>19</v>
      </c>
      <c r="F262" s="232" t="s">
        <v>349</v>
      </c>
      <c r="G262" s="229"/>
      <c r="H262" s="231" t="s">
        <v>19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8" t="s">
        <v>133</v>
      </c>
      <c r="AU262" s="238" t="s">
        <v>84</v>
      </c>
      <c r="AV262" s="13" t="s">
        <v>82</v>
      </c>
      <c r="AW262" s="13" t="s">
        <v>36</v>
      </c>
      <c r="AX262" s="13" t="s">
        <v>74</v>
      </c>
      <c r="AY262" s="238" t="s">
        <v>124</v>
      </c>
    </row>
    <row r="263" s="14" customFormat="1">
      <c r="A263" s="14"/>
      <c r="B263" s="239"/>
      <c r="C263" s="240"/>
      <c r="D263" s="230" t="s">
        <v>133</v>
      </c>
      <c r="E263" s="241" t="s">
        <v>19</v>
      </c>
      <c r="F263" s="242" t="s">
        <v>350</v>
      </c>
      <c r="G263" s="240"/>
      <c r="H263" s="243">
        <v>244.21299999999999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9" t="s">
        <v>133</v>
      </c>
      <c r="AU263" s="249" t="s">
        <v>84</v>
      </c>
      <c r="AV263" s="14" t="s">
        <v>84</v>
      </c>
      <c r="AW263" s="14" t="s">
        <v>36</v>
      </c>
      <c r="AX263" s="14" t="s">
        <v>74</v>
      </c>
      <c r="AY263" s="249" t="s">
        <v>124</v>
      </c>
    </row>
    <row r="264" s="15" customFormat="1">
      <c r="A264" s="15"/>
      <c r="B264" s="250"/>
      <c r="C264" s="251"/>
      <c r="D264" s="230" t="s">
        <v>133</v>
      </c>
      <c r="E264" s="252" t="s">
        <v>19</v>
      </c>
      <c r="F264" s="253" t="s">
        <v>136</v>
      </c>
      <c r="G264" s="251"/>
      <c r="H264" s="254">
        <v>244.21299999999999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0" t="s">
        <v>133</v>
      </c>
      <c r="AU264" s="260" t="s">
        <v>84</v>
      </c>
      <c r="AV264" s="15" t="s">
        <v>131</v>
      </c>
      <c r="AW264" s="15" t="s">
        <v>36</v>
      </c>
      <c r="AX264" s="15" t="s">
        <v>82</v>
      </c>
      <c r="AY264" s="260" t="s">
        <v>124</v>
      </c>
    </row>
    <row r="265" s="2" customFormat="1" ht="16.5" customHeight="1">
      <c r="A265" s="39"/>
      <c r="B265" s="40"/>
      <c r="C265" s="261" t="s">
        <v>351</v>
      </c>
      <c r="D265" s="261" t="s">
        <v>307</v>
      </c>
      <c r="E265" s="262" t="s">
        <v>352</v>
      </c>
      <c r="F265" s="263" t="s">
        <v>353</v>
      </c>
      <c r="G265" s="264" t="s">
        <v>302</v>
      </c>
      <c r="H265" s="265">
        <v>280.84500000000003</v>
      </c>
      <c r="I265" s="266"/>
      <c r="J265" s="267">
        <f>ROUND(I265*H265,2)</f>
        <v>0</v>
      </c>
      <c r="K265" s="263" t="s">
        <v>130</v>
      </c>
      <c r="L265" s="268"/>
      <c r="M265" s="269" t="s">
        <v>19</v>
      </c>
      <c r="N265" s="270" t="s">
        <v>45</v>
      </c>
      <c r="O265" s="85"/>
      <c r="P265" s="224">
        <f>O265*H265</f>
        <v>0</v>
      </c>
      <c r="Q265" s="224">
        <v>0.00029999999999999997</v>
      </c>
      <c r="R265" s="224">
        <f>Q265*H265</f>
        <v>0.084253499999999995</v>
      </c>
      <c r="S265" s="224">
        <v>0</v>
      </c>
      <c r="T265" s="22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6" t="s">
        <v>159</v>
      </c>
      <c r="AT265" s="226" t="s">
        <v>307</v>
      </c>
      <c r="AU265" s="226" t="s">
        <v>84</v>
      </c>
      <c r="AY265" s="18" t="s">
        <v>124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8" t="s">
        <v>82</v>
      </c>
      <c r="BK265" s="227">
        <f>ROUND(I265*H265,2)</f>
        <v>0</v>
      </c>
      <c r="BL265" s="18" t="s">
        <v>131</v>
      </c>
      <c r="BM265" s="226" t="s">
        <v>354</v>
      </c>
    </row>
    <row r="266" s="14" customFormat="1">
      <c r="A266" s="14"/>
      <c r="B266" s="239"/>
      <c r="C266" s="240"/>
      <c r="D266" s="230" t="s">
        <v>133</v>
      </c>
      <c r="E266" s="240"/>
      <c r="F266" s="242" t="s">
        <v>355</v>
      </c>
      <c r="G266" s="240"/>
      <c r="H266" s="243">
        <v>280.84500000000003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9" t="s">
        <v>133</v>
      </c>
      <c r="AU266" s="249" t="s">
        <v>84</v>
      </c>
      <c r="AV266" s="14" t="s">
        <v>84</v>
      </c>
      <c r="AW266" s="14" t="s">
        <v>4</v>
      </c>
      <c r="AX266" s="14" t="s">
        <v>82</v>
      </c>
      <c r="AY266" s="249" t="s">
        <v>124</v>
      </c>
    </row>
    <row r="267" s="2" customFormat="1" ht="36" customHeight="1">
      <c r="A267" s="39"/>
      <c r="B267" s="40"/>
      <c r="C267" s="215" t="s">
        <v>356</v>
      </c>
      <c r="D267" s="215" t="s">
        <v>126</v>
      </c>
      <c r="E267" s="216" t="s">
        <v>357</v>
      </c>
      <c r="F267" s="217" t="s">
        <v>358</v>
      </c>
      <c r="G267" s="218" t="s">
        <v>170</v>
      </c>
      <c r="H267" s="219">
        <v>5.4240000000000004</v>
      </c>
      <c r="I267" s="220"/>
      <c r="J267" s="221">
        <f>ROUND(I267*H267,2)</f>
        <v>0</v>
      </c>
      <c r="K267" s="217" t="s">
        <v>130</v>
      </c>
      <c r="L267" s="45"/>
      <c r="M267" s="222" t="s">
        <v>19</v>
      </c>
      <c r="N267" s="223" t="s">
        <v>45</v>
      </c>
      <c r="O267" s="85"/>
      <c r="P267" s="224">
        <f>O267*H267</f>
        <v>0</v>
      </c>
      <c r="Q267" s="224">
        <v>2.1600000000000001</v>
      </c>
      <c r="R267" s="224">
        <f>Q267*H267</f>
        <v>11.715840000000002</v>
      </c>
      <c r="S267" s="224">
        <v>0</v>
      </c>
      <c r="T267" s="22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6" t="s">
        <v>131</v>
      </c>
      <c r="AT267" s="226" t="s">
        <v>126</v>
      </c>
      <c r="AU267" s="226" t="s">
        <v>84</v>
      </c>
      <c r="AY267" s="18" t="s">
        <v>124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8" t="s">
        <v>82</v>
      </c>
      <c r="BK267" s="227">
        <f>ROUND(I267*H267,2)</f>
        <v>0</v>
      </c>
      <c r="BL267" s="18" t="s">
        <v>131</v>
      </c>
      <c r="BM267" s="226" t="s">
        <v>359</v>
      </c>
    </row>
    <row r="268" s="13" customFormat="1">
      <c r="A268" s="13"/>
      <c r="B268" s="228"/>
      <c r="C268" s="229"/>
      <c r="D268" s="230" t="s">
        <v>133</v>
      </c>
      <c r="E268" s="231" t="s">
        <v>19</v>
      </c>
      <c r="F268" s="232" t="s">
        <v>196</v>
      </c>
      <c r="G268" s="229"/>
      <c r="H268" s="231" t="s">
        <v>19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8" t="s">
        <v>133</v>
      </c>
      <c r="AU268" s="238" t="s">
        <v>84</v>
      </c>
      <c r="AV268" s="13" t="s">
        <v>82</v>
      </c>
      <c r="AW268" s="13" t="s">
        <v>36</v>
      </c>
      <c r="AX268" s="13" t="s">
        <v>74</v>
      </c>
      <c r="AY268" s="238" t="s">
        <v>124</v>
      </c>
    </row>
    <row r="269" s="14" customFormat="1">
      <c r="A269" s="14"/>
      <c r="B269" s="239"/>
      <c r="C269" s="240"/>
      <c r="D269" s="230" t="s">
        <v>133</v>
      </c>
      <c r="E269" s="241" t="s">
        <v>19</v>
      </c>
      <c r="F269" s="242" t="s">
        <v>84</v>
      </c>
      <c r="G269" s="240"/>
      <c r="H269" s="243">
        <v>2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9" t="s">
        <v>133</v>
      </c>
      <c r="AU269" s="249" t="s">
        <v>84</v>
      </c>
      <c r="AV269" s="14" t="s">
        <v>84</v>
      </c>
      <c r="AW269" s="14" t="s">
        <v>36</v>
      </c>
      <c r="AX269" s="14" t="s">
        <v>74</v>
      </c>
      <c r="AY269" s="249" t="s">
        <v>124</v>
      </c>
    </row>
    <row r="270" s="13" customFormat="1">
      <c r="A270" s="13"/>
      <c r="B270" s="228"/>
      <c r="C270" s="229"/>
      <c r="D270" s="230" t="s">
        <v>133</v>
      </c>
      <c r="E270" s="231" t="s">
        <v>19</v>
      </c>
      <c r="F270" s="232" t="s">
        <v>197</v>
      </c>
      <c r="G270" s="229"/>
      <c r="H270" s="231" t="s">
        <v>19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8" t="s">
        <v>133</v>
      </c>
      <c r="AU270" s="238" t="s">
        <v>84</v>
      </c>
      <c r="AV270" s="13" t="s">
        <v>82</v>
      </c>
      <c r="AW270" s="13" t="s">
        <v>36</v>
      </c>
      <c r="AX270" s="13" t="s">
        <v>74</v>
      </c>
      <c r="AY270" s="238" t="s">
        <v>124</v>
      </c>
    </row>
    <row r="271" s="14" customFormat="1">
      <c r="A271" s="14"/>
      <c r="B271" s="239"/>
      <c r="C271" s="240"/>
      <c r="D271" s="230" t="s">
        <v>133</v>
      </c>
      <c r="E271" s="241" t="s">
        <v>19</v>
      </c>
      <c r="F271" s="242" t="s">
        <v>198</v>
      </c>
      <c r="G271" s="240"/>
      <c r="H271" s="243">
        <v>1.9199999999999999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9" t="s">
        <v>133</v>
      </c>
      <c r="AU271" s="249" t="s">
        <v>84</v>
      </c>
      <c r="AV271" s="14" t="s">
        <v>84</v>
      </c>
      <c r="AW271" s="14" t="s">
        <v>36</v>
      </c>
      <c r="AX271" s="14" t="s">
        <v>74</v>
      </c>
      <c r="AY271" s="249" t="s">
        <v>124</v>
      </c>
    </row>
    <row r="272" s="14" customFormat="1">
      <c r="A272" s="14"/>
      <c r="B272" s="239"/>
      <c r="C272" s="240"/>
      <c r="D272" s="230" t="s">
        <v>133</v>
      </c>
      <c r="E272" s="241" t="s">
        <v>19</v>
      </c>
      <c r="F272" s="242" t="s">
        <v>360</v>
      </c>
      <c r="G272" s="240"/>
      <c r="H272" s="243">
        <v>1.0109999999999999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9" t="s">
        <v>133</v>
      </c>
      <c r="AU272" s="249" t="s">
        <v>84</v>
      </c>
      <c r="AV272" s="14" t="s">
        <v>84</v>
      </c>
      <c r="AW272" s="14" t="s">
        <v>36</v>
      </c>
      <c r="AX272" s="14" t="s">
        <v>74</v>
      </c>
      <c r="AY272" s="249" t="s">
        <v>124</v>
      </c>
    </row>
    <row r="273" s="15" customFormat="1">
      <c r="A273" s="15"/>
      <c r="B273" s="250"/>
      <c r="C273" s="251"/>
      <c r="D273" s="230" t="s">
        <v>133</v>
      </c>
      <c r="E273" s="252" t="s">
        <v>19</v>
      </c>
      <c r="F273" s="253" t="s">
        <v>136</v>
      </c>
      <c r="G273" s="251"/>
      <c r="H273" s="254">
        <v>4.931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0" t="s">
        <v>133</v>
      </c>
      <c r="AU273" s="260" t="s">
        <v>84</v>
      </c>
      <c r="AV273" s="15" t="s">
        <v>131</v>
      </c>
      <c r="AW273" s="15" t="s">
        <v>36</v>
      </c>
      <c r="AX273" s="15" t="s">
        <v>82</v>
      </c>
      <c r="AY273" s="260" t="s">
        <v>124</v>
      </c>
    </row>
    <row r="274" s="14" customFormat="1">
      <c r="A274" s="14"/>
      <c r="B274" s="239"/>
      <c r="C274" s="240"/>
      <c r="D274" s="230" t="s">
        <v>133</v>
      </c>
      <c r="E274" s="240"/>
      <c r="F274" s="242" t="s">
        <v>361</v>
      </c>
      <c r="G274" s="240"/>
      <c r="H274" s="243">
        <v>5.4240000000000004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9" t="s">
        <v>133</v>
      </c>
      <c r="AU274" s="249" t="s">
        <v>84</v>
      </c>
      <c r="AV274" s="14" t="s">
        <v>84</v>
      </c>
      <c r="AW274" s="14" t="s">
        <v>4</v>
      </c>
      <c r="AX274" s="14" t="s">
        <v>82</v>
      </c>
      <c r="AY274" s="249" t="s">
        <v>124</v>
      </c>
    </row>
    <row r="275" s="2" customFormat="1" ht="24" customHeight="1">
      <c r="A275" s="39"/>
      <c r="B275" s="40"/>
      <c r="C275" s="215" t="s">
        <v>362</v>
      </c>
      <c r="D275" s="215" t="s">
        <v>126</v>
      </c>
      <c r="E275" s="216" t="s">
        <v>363</v>
      </c>
      <c r="F275" s="217" t="s">
        <v>364</v>
      </c>
      <c r="G275" s="218" t="s">
        <v>170</v>
      </c>
      <c r="H275" s="219">
        <v>24.5</v>
      </c>
      <c r="I275" s="220"/>
      <c r="J275" s="221">
        <f>ROUND(I275*H275,2)</f>
        <v>0</v>
      </c>
      <c r="K275" s="217" t="s">
        <v>130</v>
      </c>
      <c r="L275" s="45"/>
      <c r="M275" s="222" t="s">
        <v>19</v>
      </c>
      <c r="N275" s="223" t="s">
        <v>45</v>
      </c>
      <c r="O275" s="85"/>
      <c r="P275" s="224">
        <f>O275*H275</f>
        <v>0</v>
      </c>
      <c r="Q275" s="224">
        <v>2.2563422040000001</v>
      </c>
      <c r="R275" s="224">
        <f>Q275*H275</f>
        <v>55.280383998000005</v>
      </c>
      <c r="S275" s="224">
        <v>0</v>
      </c>
      <c r="T275" s="22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6" t="s">
        <v>131</v>
      </c>
      <c r="AT275" s="226" t="s">
        <v>126</v>
      </c>
      <c r="AU275" s="226" t="s">
        <v>84</v>
      </c>
      <c r="AY275" s="18" t="s">
        <v>124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8" t="s">
        <v>82</v>
      </c>
      <c r="BK275" s="227">
        <f>ROUND(I275*H275,2)</f>
        <v>0</v>
      </c>
      <c r="BL275" s="18" t="s">
        <v>131</v>
      </c>
      <c r="BM275" s="226" t="s">
        <v>365</v>
      </c>
    </row>
    <row r="276" s="13" customFormat="1">
      <c r="A276" s="13"/>
      <c r="B276" s="228"/>
      <c r="C276" s="229"/>
      <c r="D276" s="230" t="s">
        <v>133</v>
      </c>
      <c r="E276" s="231" t="s">
        <v>19</v>
      </c>
      <c r="F276" s="232" t="s">
        <v>366</v>
      </c>
      <c r="G276" s="229"/>
      <c r="H276" s="231" t="s">
        <v>19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8" t="s">
        <v>133</v>
      </c>
      <c r="AU276" s="238" t="s">
        <v>84</v>
      </c>
      <c r="AV276" s="13" t="s">
        <v>82</v>
      </c>
      <c r="AW276" s="13" t="s">
        <v>36</v>
      </c>
      <c r="AX276" s="13" t="s">
        <v>74</v>
      </c>
      <c r="AY276" s="238" t="s">
        <v>124</v>
      </c>
    </row>
    <row r="277" s="14" customFormat="1">
      <c r="A277" s="14"/>
      <c r="B277" s="239"/>
      <c r="C277" s="240"/>
      <c r="D277" s="230" t="s">
        <v>133</v>
      </c>
      <c r="E277" s="241" t="s">
        <v>19</v>
      </c>
      <c r="F277" s="242" t="s">
        <v>367</v>
      </c>
      <c r="G277" s="240"/>
      <c r="H277" s="243">
        <v>14.589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9" t="s">
        <v>133</v>
      </c>
      <c r="AU277" s="249" t="s">
        <v>84</v>
      </c>
      <c r="AV277" s="14" t="s">
        <v>84</v>
      </c>
      <c r="AW277" s="14" t="s">
        <v>36</v>
      </c>
      <c r="AX277" s="14" t="s">
        <v>74</v>
      </c>
      <c r="AY277" s="249" t="s">
        <v>124</v>
      </c>
    </row>
    <row r="278" s="14" customFormat="1">
      <c r="A278" s="14"/>
      <c r="B278" s="239"/>
      <c r="C278" s="240"/>
      <c r="D278" s="230" t="s">
        <v>133</v>
      </c>
      <c r="E278" s="241" t="s">
        <v>19</v>
      </c>
      <c r="F278" s="242" t="s">
        <v>368</v>
      </c>
      <c r="G278" s="240"/>
      <c r="H278" s="243">
        <v>7.6840000000000002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9" t="s">
        <v>133</v>
      </c>
      <c r="AU278" s="249" t="s">
        <v>84</v>
      </c>
      <c r="AV278" s="14" t="s">
        <v>84</v>
      </c>
      <c r="AW278" s="14" t="s">
        <v>36</v>
      </c>
      <c r="AX278" s="14" t="s">
        <v>74</v>
      </c>
      <c r="AY278" s="249" t="s">
        <v>124</v>
      </c>
    </row>
    <row r="279" s="15" customFormat="1">
      <c r="A279" s="15"/>
      <c r="B279" s="250"/>
      <c r="C279" s="251"/>
      <c r="D279" s="230" t="s">
        <v>133</v>
      </c>
      <c r="E279" s="252" t="s">
        <v>19</v>
      </c>
      <c r="F279" s="253" t="s">
        <v>136</v>
      </c>
      <c r="G279" s="251"/>
      <c r="H279" s="254">
        <v>22.273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0" t="s">
        <v>133</v>
      </c>
      <c r="AU279" s="260" t="s">
        <v>84</v>
      </c>
      <c r="AV279" s="15" t="s">
        <v>131</v>
      </c>
      <c r="AW279" s="15" t="s">
        <v>36</v>
      </c>
      <c r="AX279" s="15" t="s">
        <v>82</v>
      </c>
      <c r="AY279" s="260" t="s">
        <v>124</v>
      </c>
    </row>
    <row r="280" s="14" customFormat="1">
      <c r="A280" s="14"/>
      <c r="B280" s="239"/>
      <c r="C280" s="240"/>
      <c r="D280" s="230" t="s">
        <v>133</v>
      </c>
      <c r="E280" s="240"/>
      <c r="F280" s="242" t="s">
        <v>369</v>
      </c>
      <c r="G280" s="240"/>
      <c r="H280" s="243">
        <v>24.5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9" t="s">
        <v>133</v>
      </c>
      <c r="AU280" s="249" t="s">
        <v>84</v>
      </c>
      <c r="AV280" s="14" t="s">
        <v>84</v>
      </c>
      <c r="AW280" s="14" t="s">
        <v>4</v>
      </c>
      <c r="AX280" s="14" t="s">
        <v>82</v>
      </c>
      <c r="AY280" s="249" t="s">
        <v>124</v>
      </c>
    </row>
    <row r="281" s="2" customFormat="1" ht="16.5" customHeight="1">
      <c r="A281" s="39"/>
      <c r="B281" s="40"/>
      <c r="C281" s="215" t="s">
        <v>370</v>
      </c>
      <c r="D281" s="215" t="s">
        <v>126</v>
      </c>
      <c r="E281" s="216" t="s">
        <v>371</v>
      </c>
      <c r="F281" s="217" t="s">
        <v>372</v>
      </c>
      <c r="G281" s="218" t="s">
        <v>302</v>
      </c>
      <c r="H281" s="219">
        <v>87.977999999999994</v>
      </c>
      <c r="I281" s="220"/>
      <c r="J281" s="221">
        <f>ROUND(I281*H281,2)</f>
        <v>0</v>
      </c>
      <c r="K281" s="217" t="s">
        <v>130</v>
      </c>
      <c r="L281" s="45"/>
      <c r="M281" s="222" t="s">
        <v>19</v>
      </c>
      <c r="N281" s="223" t="s">
        <v>45</v>
      </c>
      <c r="O281" s="85"/>
      <c r="P281" s="224">
        <f>O281*H281</f>
        <v>0</v>
      </c>
      <c r="Q281" s="224">
        <v>0.0026919000000000001</v>
      </c>
      <c r="R281" s="224">
        <f>Q281*H281</f>
        <v>0.23682797819999998</v>
      </c>
      <c r="S281" s="224">
        <v>0</v>
      </c>
      <c r="T281" s="22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6" t="s">
        <v>131</v>
      </c>
      <c r="AT281" s="226" t="s">
        <v>126</v>
      </c>
      <c r="AU281" s="226" t="s">
        <v>84</v>
      </c>
      <c r="AY281" s="18" t="s">
        <v>124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8" t="s">
        <v>82</v>
      </c>
      <c r="BK281" s="227">
        <f>ROUND(I281*H281,2)</f>
        <v>0</v>
      </c>
      <c r="BL281" s="18" t="s">
        <v>131</v>
      </c>
      <c r="BM281" s="226" t="s">
        <v>373</v>
      </c>
    </row>
    <row r="282" s="13" customFormat="1">
      <c r="A282" s="13"/>
      <c r="B282" s="228"/>
      <c r="C282" s="229"/>
      <c r="D282" s="230" t="s">
        <v>133</v>
      </c>
      <c r="E282" s="231" t="s">
        <v>19</v>
      </c>
      <c r="F282" s="232" t="s">
        <v>374</v>
      </c>
      <c r="G282" s="229"/>
      <c r="H282" s="231" t="s">
        <v>19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8" t="s">
        <v>133</v>
      </c>
      <c r="AU282" s="238" t="s">
        <v>84</v>
      </c>
      <c r="AV282" s="13" t="s">
        <v>82</v>
      </c>
      <c r="AW282" s="13" t="s">
        <v>36</v>
      </c>
      <c r="AX282" s="13" t="s">
        <v>74</v>
      </c>
      <c r="AY282" s="238" t="s">
        <v>124</v>
      </c>
    </row>
    <row r="283" s="14" customFormat="1">
      <c r="A283" s="14"/>
      <c r="B283" s="239"/>
      <c r="C283" s="240"/>
      <c r="D283" s="230" t="s">
        <v>133</v>
      </c>
      <c r="E283" s="241" t="s">
        <v>19</v>
      </c>
      <c r="F283" s="242" t="s">
        <v>375</v>
      </c>
      <c r="G283" s="240"/>
      <c r="H283" s="243">
        <v>78.147999999999996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9" t="s">
        <v>133</v>
      </c>
      <c r="AU283" s="249" t="s">
        <v>84</v>
      </c>
      <c r="AV283" s="14" t="s">
        <v>84</v>
      </c>
      <c r="AW283" s="14" t="s">
        <v>36</v>
      </c>
      <c r="AX283" s="14" t="s">
        <v>74</v>
      </c>
      <c r="AY283" s="249" t="s">
        <v>124</v>
      </c>
    </row>
    <row r="284" s="13" customFormat="1">
      <c r="A284" s="13"/>
      <c r="B284" s="228"/>
      <c r="C284" s="229"/>
      <c r="D284" s="230" t="s">
        <v>133</v>
      </c>
      <c r="E284" s="231" t="s">
        <v>19</v>
      </c>
      <c r="F284" s="232" t="s">
        <v>376</v>
      </c>
      <c r="G284" s="229"/>
      <c r="H284" s="231" t="s">
        <v>19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133</v>
      </c>
      <c r="AU284" s="238" t="s">
        <v>84</v>
      </c>
      <c r="AV284" s="13" t="s">
        <v>82</v>
      </c>
      <c r="AW284" s="13" t="s">
        <v>36</v>
      </c>
      <c r="AX284" s="13" t="s">
        <v>74</v>
      </c>
      <c r="AY284" s="238" t="s">
        <v>124</v>
      </c>
    </row>
    <row r="285" s="14" customFormat="1">
      <c r="A285" s="14"/>
      <c r="B285" s="239"/>
      <c r="C285" s="240"/>
      <c r="D285" s="230" t="s">
        <v>133</v>
      </c>
      <c r="E285" s="241" t="s">
        <v>19</v>
      </c>
      <c r="F285" s="242" t="s">
        <v>377</v>
      </c>
      <c r="G285" s="240"/>
      <c r="H285" s="243">
        <v>1.8320000000000001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9" t="s">
        <v>133</v>
      </c>
      <c r="AU285" s="249" t="s">
        <v>84</v>
      </c>
      <c r="AV285" s="14" t="s">
        <v>84</v>
      </c>
      <c r="AW285" s="14" t="s">
        <v>36</v>
      </c>
      <c r="AX285" s="14" t="s">
        <v>74</v>
      </c>
      <c r="AY285" s="249" t="s">
        <v>124</v>
      </c>
    </row>
    <row r="286" s="15" customFormat="1">
      <c r="A286" s="15"/>
      <c r="B286" s="250"/>
      <c r="C286" s="251"/>
      <c r="D286" s="230" t="s">
        <v>133</v>
      </c>
      <c r="E286" s="252" t="s">
        <v>19</v>
      </c>
      <c r="F286" s="253" t="s">
        <v>136</v>
      </c>
      <c r="G286" s="251"/>
      <c r="H286" s="254">
        <v>79.980000000000004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0" t="s">
        <v>133</v>
      </c>
      <c r="AU286" s="260" t="s">
        <v>84</v>
      </c>
      <c r="AV286" s="15" t="s">
        <v>131</v>
      </c>
      <c r="AW286" s="15" t="s">
        <v>36</v>
      </c>
      <c r="AX286" s="15" t="s">
        <v>82</v>
      </c>
      <c r="AY286" s="260" t="s">
        <v>124</v>
      </c>
    </row>
    <row r="287" s="14" customFormat="1">
      <c r="A287" s="14"/>
      <c r="B287" s="239"/>
      <c r="C287" s="240"/>
      <c r="D287" s="230" t="s">
        <v>133</v>
      </c>
      <c r="E287" s="240"/>
      <c r="F287" s="242" t="s">
        <v>378</v>
      </c>
      <c r="G287" s="240"/>
      <c r="H287" s="243">
        <v>87.977999999999994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9" t="s">
        <v>133</v>
      </c>
      <c r="AU287" s="249" t="s">
        <v>84</v>
      </c>
      <c r="AV287" s="14" t="s">
        <v>84</v>
      </c>
      <c r="AW287" s="14" t="s">
        <v>4</v>
      </c>
      <c r="AX287" s="14" t="s">
        <v>82</v>
      </c>
      <c r="AY287" s="249" t="s">
        <v>124</v>
      </c>
    </row>
    <row r="288" s="2" customFormat="1" ht="16.5" customHeight="1">
      <c r="A288" s="39"/>
      <c r="B288" s="40"/>
      <c r="C288" s="215" t="s">
        <v>379</v>
      </c>
      <c r="D288" s="215" t="s">
        <v>126</v>
      </c>
      <c r="E288" s="216" t="s">
        <v>380</v>
      </c>
      <c r="F288" s="217" t="s">
        <v>381</v>
      </c>
      <c r="G288" s="218" t="s">
        <v>302</v>
      </c>
      <c r="H288" s="219">
        <v>87.977999999999994</v>
      </c>
      <c r="I288" s="220"/>
      <c r="J288" s="221">
        <f>ROUND(I288*H288,2)</f>
        <v>0</v>
      </c>
      <c r="K288" s="217" t="s">
        <v>130</v>
      </c>
      <c r="L288" s="45"/>
      <c r="M288" s="222" t="s">
        <v>19</v>
      </c>
      <c r="N288" s="223" t="s">
        <v>45</v>
      </c>
      <c r="O288" s="85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6" t="s">
        <v>131</v>
      </c>
      <c r="AT288" s="226" t="s">
        <v>126</v>
      </c>
      <c r="AU288" s="226" t="s">
        <v>84</v>
      </c>
      <c r="AY288" s="18" t="s">
        <v>124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8" t="s">
        <v>82</v>
      </c>
      <c r="BK288" s="227">
        <f>ROUND(I288*H288,2)</f>
        <v>0</v>
      </c>
      <c r="BL288" s="18" t="s">
        <v>131</v>
      </c>
      <c r="BM288" s="226" t="s">
        <v>382</v>
      </c>
    </row>
    <row r="289" s="13" customFormat="1">
      <c r="A289" s="13"/>
      <c r="B289" s="228"/>
      <c r="C289" s="229"/>
      <c r="D289" s="230" t="s">
        <v>133</v>
      </c>
      <c r="E289" s="231" t="s">
        <v>19</v>
      </c>
      <c r="F289" s="232" t="s">
        <v>374</v>
      </c>
      <c r="G289" s="229"/>
      <c r="H289" s="231" t="s">
        <v>19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8" t="s">
        <v>133</v>
      </c>
      <c r="AU289" s="238" t="s">
        <v>84</v>
      </c>
      <c r="AV289" s="13" t="s">
        <v>82</v>
      </c>
      <c r="AW289" s="13" t="s">
        <v>36</v>
      </c>
      <c r="AX289" s="13" t="s">
        <v>74</v>
      </c>
      <c r="AY289" s="238" t="s">
        <v>124</v>
      </c>
    </row>
    <row r="290" s="14" customFormat="1">
      <c r="A290" s="14"/>
      <c r="B290" s="239"/>
      <c r="C290" s="240"/>
      <c r="D290" s="230" t="s">
        <v>133</v>
      </c>
      <c r="E290" s="241" t="s">
        <v>19</v>
      </c>
      <c r="F290" s="242" t="s">
        <v>375</v>
      </c>
      <c r="G290" s="240"/>
      <c r="H290" s="243">
        <v>78.147999999999996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9" t="s">
        <v>133</v>
      </c>
      <c r="AU290" s="249" t="s">
        <v>84</v>
      </c>
      <c r="AV290" s="14" t="s">
        <v>84</v>
      </c>
      <c r="AW290" s="14" t="s">
        <v>36</v>
      </c>
      <c r="AX290" s="14" t="s">
        <v>74</v>
      </c>
      <c r="AY290" s="249" t="s">
        <v>124</v>
      </c>
    </row>
    <row r="291" s="13" customFormat="1">
      <c r="A291" s="13"/>
      <c r="B291" s="228"/>
      <c r="C291" s="229"/>
      <c r="D291" s="230" t="s">
        <v>133</v>
      </c>
      <c r="E291" s="231" t="s">
        <v>19</v>
      </c>
      <c r="F291" s="232" t="s">
        <v>376</v>
      </c>
      <c r="G291" s="229"/>
      <c r="H291" s="231" t="s">
        <v>19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8" t="s">
        <v>133</v>
      </c>
      <c r="AU291" s="238" t="s">
        <v>84</v>
      </c>
      <c r="AV291" s="13" t="s">
        <v>82</v>
      </c>
      <c r="AW291" s="13" t="s">
        <v>36</v>
      </c>
      <c r="AX291" s="13" t="s">
        <v>74</v>
      </c>
      <c r="AY291" s="238" t="s">
        <v>124</v>
      </c>
    </row>
    <row r="292" s="14" customFormat="1">
      <c r="A292" s="14"/>
      <c r="B292" s="239"/>
      <c r="C292" s="240"/>
      <c r="D292" s="230" t="s">
        <v>133</v>
      </c>
      <c r="E292" s="241" t="s">
        <v>19</v>
      </c>
      <c r="F292" s="242" t="s">
        <v>377</v>
      </c>
      <c r="G292" s="240"/>
      <c r="H292" s="243">
        <v>1.8320000000000001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9" t="s">
        <v>133</v>
      </c>
      <c r="AU292" s="249" t="s">
        <v>84</v>
      </c>
      <c r="AV292" s="14" t="s">
        <v>84</v>
      </c>
      <c r="AW292" s="14" t="s">
        <v>36</v>
      </c>
      <c r="AX292" s="14" t="s">
        <v>74</v>
      </c>
      <c r="AY292" s="249" t="s">
        <v>124</v>
      </c>
    </row>
    <row r="293" s="15" customFormat="1">
      <c r="A293" s="15"/>
      <c r="B293" s="250"/>
      <c r="C293" s="251"/>
      <c r="D293" s="230" t="s">
        <v>133</v>
      </c>
      <c r="E293" s="252" t="s">
        <v>19</v>
      </c>
      <c r="F293" s="253" t="s">
        <v>136</v>
      </c>
      <c r="G293" s="251"/>
      <c r="H293" s="254">
        <v>79.980000000000004</v>
      </c>
      <c r="I293" s="255"/>
      <c r="J293" s="251"/>
      <c r="K293" s="251"/>
      <c r="L293" s="256"/>
      <c r="M293" s="257"/>
      <c r="N293" s="258"/>
      <c r="O293" s="258"/>
      <c r="P293" s="258"/>
      <c r="Q293" s="258"/>
      <c r="R293" s="258"/>
      <c r="S293" s="258"/>
      <c r="T293" s="259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0" t="s">
        <v>133</v>
      </c>
      <c r="AU293" s="260" t="s">
        <v>84</v>
      </c>
      <c r="AV293" s="15" t="s">
        <v>131</v>
      </c>
      <c r="AW293" s="15" t="s">
        <v>36</v>
      </c>
      <c r="AX293" s="15" t="s">
        <v>82</v>
      </c>
      <c r="AY293" s="260" t="s">
        <v>124</v>
      </c>
    </row>
    <row r="294" s="14" customFormat="1">
      <c r="A294" s="14"/>
      <c r="B294" s="239"/>
      <c r="C294" s="240"/>
      <c r="D294" s="230" t="s">
        <v>133</v>
      </c>
      <c r="E294" s="240"/>
      <c r="F294" s="242" t="s">
        <v>378</v>
      </c>
      <c r="G294" s="240"/>
      <c r="H294" s="243">
        <v>87.977999999999994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9" t="s">
        <v>133</v>
      </c>
      <c r="AU294" s="249" t="s">
        <v>84</v>
      </c>
      <c r="AV294" s="14" t="s">
        <v>84</v>
      </c>
      <c r="AW294" s="14" t="s">
        <v>4</v>
      </c>
      <c r="AX294" s="14" t="s">
        <v>82</v>
      </c>
      <c r="AY294" s="249" t="s">
        <v>124</v>
      </c>
    </row>
    <row r="295" s="2" customFormat="1" ht="24" customHeight="1">
      <c r="A295" s="39"/>
      <c r="B295" s="40"/>
      <c r="C295" s="215" t="s">
        <v>383</v>
      </c>
      <c r="D295" s="215" t="s">
        <v>126</v>
      </c>
      <c r="E295" s="216" t="s">
        <v>384</v>
      </c>
      <c r="F295" s="217" t="s">
        <v>385</v>
      </c>
      <c r="G295" s="218" t="s">
        <v>233</v>
      </c>
      <c r="H295" s="219">
        <v>0.749</v>
      </c>
      <c r="I295" s="220"/>
      <c r="J295" s="221">
        <f>ROUND(I295*H295,2)</f>
        <v>0</v>
      </c>
      <c r="K295" s="217" t="s">
        <v>130</v>
      </c>
      <c r="L295" s="45"/>
      <c r="M295" s="222" t="s">
        <v>19</v>
      </c>
      <c r="N295" s="223" t="s">
        <v>45</v>
      </c>
      <c r="O295" s="85"/>
      <c r="P295" s="224">
        <f>O295*H295</f>
        <v>0</v>
      </c>
      <c r="Q295" s="224">
        <v>1.06017026</v>
      </c>
      <c r="R295" s="224">
        <f>Q295*H295</f>
        <v>0.79406752473999997</v>
      </c>
      <c r="S295" s="224">
        <v>0</v>
      </c>
      <c r="T295" s="22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6" t="s">
        <v>131</v>
      </c>
      <c r="AT295" s="226" t="s">
        <v>126</v>
      </c>
      <c r="AU295" s="226" t="s">
        <v>84</v>
      </c>
      <c r="AY295" s="18" t="s">
        <v>124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8" t="s">
        <v>82</v>
      </c>
      <c r="BK295" s="227">
        <f>ROUND(I295*H295,2)</f>
        <v>0</v>
      </c>
      <c r="BL295" s="18" t="s">
        <v>131</v>
      </c>
      <c r="BM295" s="226" t="s">
        <v>386</v>
      </c>
    </row>
    <row r="296" s="13" customFormat="1">
      <c r="A296" s="13"/>
      <c r="B296" s="228"/>
      <c r="C296" s="229"/>
      <c r="D296" s="230" t="s">
        <v>133</v>
      </c>
      <c r="E296" s="231" t="s">
        <v>19</v>
      </c>
      <c r="F296" s="232" t="s">
        <v>366</v>
      </c>
      <c r="G296" s="229"/>
      <c r="H296" s="231" t="s">
        <v>19</v>
      </c>
      <c r="I296" s="233"/>
      <c r="J296" s="229"/>
      <c r="K296" s="229"/>
      <c r="L296" s="234"/>
      <c r="M296" s="235"/>
      <c r="N296" s="236"/>
      <c r="O296" s="236"/>
      <c r="P296" s="236"/>
      <c r="Q296" s="236"/>
      <c r="R296" s="236"/>
      <c r="S296" s="236"/>
      <c r="T296" s="23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8" t="s">
        <v>133</v>
      </c>
      <c r="AU296" s="238" t="s">
        <v>84</v>
      </c>
      <c r="AV296" s="13" t="s">
        <v>82</v>
      </c>
      <c r="AW296" s="13" t="s">
        <v>36</v>
      </c>
      <c r="AX296" s="13" t="s">
        <v>74</v>
      </c>
      <c r="AY296" s="238" t="s">
        <v>124</v>
      </c>
    </row>
    <row r="297" s="13" customFormat="1">
      <c r="A297" s="13"/>
      <c r="B297" s="228"/>
      <c r="C297" s="229"/>
      <c r="D297" s="230" t="s">
        <v>133</v>
      </c>
      <c r="E297" s="231" t="s">
        <v>19</v>
      </c>
      <c r="F297" s="232" t="s">
        <v>387</v>
      </c>
      <c r="G297" s="229"/>
      <c r="H297" s="231" t="s">
        <v>19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8" t="s">
        <v>133</v>
      </c>
      <c r="AU297" s="238" t="s">
        <v>84</v>
      </c>
      <c r="AV297" s="13" t="s">
        <v>82</v>
      </c>
      <c r="AW297" s="13" t="s">
        <v>36</v>
      </c>
      <c r="AX297" s="13" t="s">
        <v>74</v>
      </c>
      <c r="AY297" s="238" t="s">
        <v>124</v>
      </c>
    </row>
    <row r="298" s="14" customFormat="1">
      <c r="A298" s="14"/>
      <c r="B298" s="239"/>
      <c r="C298" s="240"/>
      <c r="D298" s="230" t="s">
        <v>133</v>
      </c>
      <c r="E298" s="241" t="s">
        <v>19</v>
      </c>
      <c r="F298" s="242" t="s">
        <v>388</v>
      </c>
      <c r="G298" s="240"/>
      <c r="H298" s="243">
        <v>0.34799999999999998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9" t="s">
        <v>133</v>
      </c>
      <c r="AU298" s="249" t="s">
        <v>84</v>
      </c>
      <c r="AV298" s="14" t="s">
        <v>84</v>
      </c>
      <c r="AW298" s="14" t="s">
        <v>36</v>
      </c>
      <c r="AX298" s="14" t="s">
        <v>74</v>
      </c>
      <c r="AY298" s="249" t="s">
        <v>124</v>
      </c>
    </row>
    <row r="299" s="13" customFormat="1">
      <c r="A299" s="13"/>
      <c r="B299" s="228"/>
      <c r="C299" s="229"/>
      <c r="D299" s="230" t="s">
        <v>133</v>
      </c>
      <c r="E299" s="231" t="s">
        <v>19</v>
      </c>
      <c r="F299" s="232" t="s">
        <v>389</v>
      </c>
      <c r="G299" s="229"/>
      <c r="H299" s="231" t="s">
        <v>19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8" t="s">
        <v>133</v>
      </c>
      <c r="AU299" s="238" t="s">
        <v>84</v>
      </c>
      <c r="AV299" s="13" t="s">
        <v>82</v>
      </c>
      <c r="AW299" s="13" t="s">
        <v>36</v>
      </c>
      <c r="AX299" s="13" t="s">
        <v>74</v>
      </c>
      <c r="AY299" s="238" t="s">
        <v>124</v>
      </c>
    </row>
    <row r="300" s="14" customFormat="1">
      <c r="A300" s="14"/>
      <c r="B300" s="239"/>
      <c r="C300" s="240"/>
      <c r="D300" s="230" t="s">
        <v>133</v>
      </c>
      <c r="E300" s="241" t="s">
        <v>19</v>
      </c>
      <c r="F300" s="242" t="s">
        <v>390</v>
      </c>
      <c r="G300" s="240"/>
      <c r="H300" s="243">
        <v>0.30299999999999999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9" t="s">
        <v>133</v>
      </c>
      <c r="AU300" s="249" t="s">
        <v>84</v>
      </c>
      <c r="AV300" s="14" t="s">
        <v>84</v>
      </c>
      <c r="AW300" s="14" t="s">
        <v>36</v>
      </c>
      <c r="AX300" s="14" t="s">
        <v>74</v>
      </c>
      <c r="AY300" s="249" t="s">
        <v>124</v>
      </c>
    </row>
    <row r="301" s="15" customFormat="1">
      <c r="A301" s="15"/>
      <c r="B301" s="250"/>
      <c r="C301" s="251"/>
      <c r="D301" s="230" t="s">
        <v>133</v>
      </c>
      <c r="E301" s="252" t="s">
        <v>19</v>
      </c>
      <c r="F301" s="253" t="s">
        <v>136</v>
      </c>
      <c r="G301" s="251"/>
      <c r="H301" s="254">
        <v>0.65100000000000002</v>
      </c>
      <c r="I301" s="255"/>
      <c r="J301" s="251"/>
      <c r="K301" s="251"/>
      <c r="L301" s="256"/>
      <c r="M301" s="257"/>
      <c r="N301" s="258"/>
      <c r="O301" s="258"/>
      <c r="P301" s="258"/>
      <c r="Q301" s="258"/>
      <c r="R301" s="258"/>
      <c r="S301" s="258"/>
      <c r="T301" s="25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0" t="s">
        <v>133</v>
      </c>
      <c r="AU301" s="260" t="s">
        <v>84</v>
      </c>
      <c r="AV301" s="15" t="s">
        <v>131</v>
      </c>
      <c r="AW301" s="15" t="s">
        <v>36</v>
      </c>
      <c r="AX301" s="15" t="s">
        <v>82</v>
      </c>
      <c r="AY301" s="260" t="s">
        <v>124</v>
      </c>
    </row>
    <row r="302" s="14" customFormat="1">
      <c r="A302" s="14"/>
      <c r="B302" s="239"/>
      <c r="C302" s="240"/>
      <c r="D302" s="230" t="s">
        <v>133</v>
      </c>
      <c r="E302" s="240"/>
      <c r="F302" s="242" t="s">
        <v>391</v>
      </c>
      <c r="G302" s="240"/>
      <c r="H302" s="243">
        <v>0.749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9" t="s">
        <v>133</v>
      </c>
      <c r="AU302" s="249" t="s">
        <v>84</v>
      </c>
      <c r="AV302" s="14" t="s">
        <v>84</v>
      </c>
      <c r="AW302" s="14" t="s">
        <v>4</v>
      </c>
      <c r="AX302" s="14" t="s">
        <v>82</v>
      </c>
      <c r="AY302" s="249" t="s">
        <v>124</v>
      </c>
    </row>
    <row r="303" s="12" customFormat="1" ht="22.8" customHeight="1">
      <c r="A303" s="12"/>
      <c r="B303" s="199"/>
      <c r="C303" s="200"/>
      <c r="D303" s="201" t="s">
        <v>73</v>
      </c>
      <c r="E303" s="213" t="s">
        <v>135</v>
      </c>
      <c r="F303" s="213" t="s">
        <v>392</v>
      </c>
      <c r="G303" s="200"/>
      <c r="H303" s="200"/>
      <c r="I303" s="203"/>
      <c r="J303" s="214">
        <f>BK303</f>
        <v>0</v>
      </c>
      <c r="K303" s="200"/>
      <c r="L303" s="205"/>
      <c r="M303" s="206"/>
      <c r="N303" s="207"/>
      <c r="O303" s="207"/>
      <c r="P303" s="208">
        <f>SUM(P304:P343)</f>
        <v>0</v>
      </c>
      <c r="Q303" s="207"/>
      <c r="R303" s="208">
        <f>SUM(R304:R343)</f>
        <v>58.040951623430004</v>
      </c>
      <c r="S303" s="207"/>
      <c r="T303" s="209">
        <f>SUM(T304:T343)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0" t="s">
        <v>82</v>
      </c>
      <c r="AT303" s="211" t="s">
        <v>73</v>
      </c>
      <c r="AU303" s="211" t="s">
        <v>82</v>
      </c>
      <c r="AY303" s="210" t="s">
        <v>124</v>
      </c>
      <c r="BK303" s="212">
        <f>SUM(BK304:BK343)</f>
        <v>0</v>
      </c>
    </row>
    <row r="304" s="2" customFormat="1" ht="96" customHeight="1">
      <c r="A304" s="39"/>
      <c r="B304" s="40"/>
      <c r="C304" s="215" t="s">
        <v>393</v>
      </c>
      <c r="D304" s="215" t="s">
        <v>126</v>
      </c>
      <c r="E304" s="216" t="s">
        <v>394</v>
      </c>
      <c r="F304" s="217" t="s">
        <v>395</v>
      </c>
      <c r="G304" s="218" t="s">
        <v>341</v>
      </c>
      <c r="H304" s="219">
        <v>0.29999999999999999</v>
      </c>
      <c r="I304" s="220"/>
      <c r="J304" s="221">
        <f>ROUND(I304*H304,2)</f>
        <v>0</v>
      </c>
      <c r="K304" s="217" t="s">
        <v>130</v>
      </c>
      <c r="L304" s="45"/>
      <c r="M304" s="222" t="s">
        <v>19</v>
      </c>
      <c r="N304" s="223" t="s">
        <v>45</v>
      </c>
      <c r="O304" s="85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6" t="s">
        <v>131</v>
      </c>
      <c r="AT304" s="226" t="s">
        <v>126</v>
      </c>
      <c r="AU304" s="226" t="s">
        <v>84</v>
      </c>
      <c r="AY304" s="18" t="s">
        <v>124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8" t="s">
        <v>82</v>
      </c>
      <c r="BK304" s="227">
        <f>ROUND(I304*H304,2)</f>
        <v>0</v>
      </c>
      <c r="BL304" s="18" t="s">
        <v>131</v>
      </c>
      <c r="BM304" s="226" t="s">
        <v>396</v>
      </c>
    </row>
    <row r="305" s="13" customFormat="1">
      <c r="A305" s="13"/>
      <c r="B305" s="228"/>
      <c r="C305" s="229"/>
      <c r="D305" s="230" t="s">
        <v>133</v>
      </c>
      <c r="E305" s="231" t="s">
        <v>19</v>
      </c>
      <c r="F305" s="232" t="s">
        <v>397</v>
      </c>
      <c r="G305" s="229"/>
      <c r="H305" s="231" t="s">
        <v>19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8" t="s">
        <v>133</v>
      </c>
      <c r="AU305" s="238" t="s">
        <v>84</v>
      </c>
      <c r="AV305" s="13" t="s">
        <v>82</v>
      </c>
      <c r="AW305" s="13" t="s">
        <v>36</v>
      </c>
      <c r="AX305" s="13" t="s">
        <v>74</v>
      </c>
      <c r="AY305" s="238" t="s">
        <v>124</v>
      </c>
    </row>
    <row r="306" s="14" customFormat="1">
      <c r="A306" s="14"/>
      <c r="B306" s="239"/>
      <c r="C306" s="240"/>
      <c r="D306" s="230" t="s">
        <v>133</v>
      </c>
      <c r="E306" s="241" t="s">
        <v>19</v>
      </c>
      <c r="F306" s="242" t="s">
        <v>398</v>
      </c>
      <c r="G306" s="240"/>
      <c r="H306" s="243">
        <v>0.29999999999999999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9" t="s">
        <v>133</v>
      </c>
      <c r="AU306" s="249" t="s">
        <v>84</v>
      </c>
      <c r="AV306" s="14" t="s">
        <v>84</v>
      </c>
      <c r="AW306" s="14" t="s">
        <v>36</v>
      </c>
      <c r="AX306" s="14" t="s">
        <v>74</v>
      </c>
      <c r="AY306" s="249" t="s">
        <v>124</v>
      </c>
    </row>
    <row r="307" s="15" customFormat="1">
      <c r="A307" s="15"/>
      <c r="B307" s="250"/>
      <c r="C307" s="251"/>
      <c r="D307" s="230" t="s">
        <v>133</v>
      </c>
      <c r="E307" s="252" t="s">
        <v>19</v>
      </c>
      <c r="F307" s="253" t="s">
        <v>136</v>
      </c>
      <c r="G307" s="251"/>
      <c r="H307" s="254">
        <v>0.29999999999999999</v>
      </c>
      <c r="I307" s="255"/>
      <c r="J307" s="251"/>
      <c r="K307" s="251"/>
      <c r="L307" s="256"/>
      <c r="M307" s="257"/>
      <c r="N307" s="258"/>
      <c r="O307" s="258"/>
      <c r="P307" s="258"/>
      <c r="Q307" s="258"/>
      <c r="R307" s="258"/>
      <c r="S307" s="258"/>
      <c r="T307" s="25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0" t="s">
        <v>133</v>
      </c>
      <c r="AU307" s="260" t="s">
        <v>84</v>
      </c>
      <c r="AV307" s="15" t="s">
        <v>131</v>
      </c>
      <c r="AW307" s="15" t="s">
        <v>36</v>
      </c>
      <c r="AX307" s="15" t="s">
        <v>82</v>
      </c>
      <c r="AY307" s="260" t="s">
        <v>124</v>
      </c>
    </row>
    <row r="308" s="2" customFormat="1" ht="16.5" customHeight="1">
      <c r="A308" s="39"/>
      <c r="B308" s="40"/>
      <c r="C308" s="261" t="s">
        <v>399</v>
      </c>
      <c r="D308" s="261" t="s">
        <v>307</v>
      </c>
      <c r="E308" s="262" t="s">
        <v>400</v>
      </c>
      <c r="F308" s="263" t="s">
        <v>401</v>
      </c>
      <c r="G308" s="264" t="s">
        <v>341</v>
      </c>
      <c r="H308" s="265">
        <v>0.5</v>
      </c>
      <c r="I308" s="266"/>
      <c r="J308" s="267">
        <f>ROUND(I308*H308,2)</f>
        <v>0</v>
      </c>
      <c r="K308" s="263" t="s">
        <v>130</v>
      </c>
      <c r="L308" s="268"/>
      <c r="M308" s="269" t="s">
        <v>19</v>
      </c>
      <c r="N308" s="270" t="s">
        <v>45</v>
      </c>
      <c r="O308" s="85"/>
      <c r="P308" s="224">
        <f>O308*H308</f>
        <v>0</v>
      </c>
      <c r="Q308" s="224">
        <v>0.0032000000000000002</v>
      </c>
      <c r="R308" s="224">
        <f>Q308*H308</f>
        <v>0.0016000000000000001</v>
      </c>
      <c r="S308" s="224">
        <v>0</v>
      </c>
      <c r="T308" s="22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6" t="s">
        <v>159</v>
      </c>
      <c r="AT308" s="226" t="s">
        <v>307</v>
      </c>
      <c r="AU308" s="226" t="s">
        <v>84</v>
      </c>
      <c r="AY308" s="18" t="s">
        <v>124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8" t="s">
        <v>82</v>
      </c>
      <c r="BK308" s="227">
        <f>ROUND(I308*H308,2)</f>
        <v>0</v>
      </c>
      <c r="BL308" s="18" t="s">
        <v>131</v>
      </c>
      <c r="BM308" s="226" t="s">
        <v>402</v>
      </c>
    </row>
    <row r="309" s="13" customFormat="1">
      <c r="A309" s="13"/>
      <c r="B309" s="228"/>
      <c r="C309" s="229"/>
      <c r="D309" s="230" t="s">
        <v>133</v>
      </c>
      <c r="E309" s="231" t="s">
        <v>19</v>
      </c>
      <c r="F309" s="232" t="s">
        <v>397</v>
      </c>
      <c r="G309" s="229"/>
      <c r="H309" s="231" t="s">
        <v>19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8" t="s">
        <v>133</v>
      </c>
      <c r="AU309" s="238" t="s">
        <v>84</v>
      </c>
      <c r="AV309" s="13" t="s">
        <v>82</v>
      </c>
      <c r="AW309" s="13" t="s">
        <v>36</v>
      </c>
      <c r="AX309" s="13" t="s">
        <v>74</v>
      </c>
      <c r="AY309" s="238" t="s">
        <v>124</v>
      </c>
    </row>
    <row r="310" s="14" customFormat="1">
      <c r="A310" s="14"/>
      <c r="B310" s="239"/>
      <c r="C310" s="240"/>
      <c r="D310" s="230" t="s">
        <v>133</v>
      </c>
      <c r="E310" s="241" t="s">
        <v>19</v>
      </c>
      <c r="F310" s="242" t="s">
        <v>403</v>
      </c>
      <c r="G310" s="240"/>
      <c r="H310" s="243">
        <v>0.5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9" t="s">
        <v>133</v>
      </c>
      <c r="AU310" s="249" t="s">
        <v>84</v>
      </c>
      <c r="AV310" s="14" t="s">
        <v>84</v>
      </c>
      <c r="AW310" s="14" t="s">
        <v>36</v>
      </c>
      <c r="AX310" s="14" t="s">
        <v>74</v>
      </c>
      <c r="AY310" s="249" t="s">
        <v>124</v>
      </c>
    </row>
    <row r="311" s="15" customFormat="1">
      <c r="A311" s="15"/>
      <c r="B311" s="250"/>
      <c r="C311" s="251"/>
      <c r="D311" s="230" t="s">
        <v>133</v>
      </c>
      <c r="E311" s="252" t="s">
        <v>19</v>
      </c>
      <c r="F311" s="253" t="s">
        <v>136</v>
      </c>
      <c r="G311" s="251"/>
      <c r="H311" s="254">
        <v>0.5</v>
      </c>
      <c r="I311" s="255"/>
      <c r="J311" s="251"/>
      <c r="K311" s="251"/>
      <c r="L311" s="256"/>
      <c r="M311" s="257"/>
      <c r="N311" s="258"/>
      <c r="O311" s="258"/>
      <c r="P311" s="258"/>
      <c r="Q311" s="258"/>
      <c r="R311" s="258"/>
      <c r="S311" s="258"/>
      <c r="T311" s="259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0" t="s">
        <v>133</v>
      </c>
      <c r="AU311" s="260" t="s">
        <v>84</v>
      </c>
      <c r="AV311" s="15" t="s">
        <v>131</v>
      </c>
      <c r="AW311" s="15" t="s">
        <v>36</v>
      </c>
      <c r="AX311" s="15" t="s">
        <v>82</v>
      </c>
      <c r="AY311" s="260" t="s">
        <v>124</v>
      </c>
    </row>
    <row r="312" s="2" customFormat="1" ht="36" customHeight="1">
      <c r="A312" s="39"/>
      <c r="B312" s="40"/>
      <c r="C312" s="215" t="s">
        <v>404</v>
      </c>
      <c r="D312" s="215" t="s">
        <v>126</v>
      </c>
      <c r="E312" s="216" t="s">
        <v>405</v>
      </c>
      <c r="F312" s="217" t="s">
        <v>406</v>
      </c>
      <c r="G312" s="218" t="s">
        <v>302</v>
      </c>
      <c r="H312" s="219">
        <v>85.962999999999994</v>
      </c>
      <c r="I312" s="220"/>
      <c r="J312" s="221">
        <f>ROUND(I312*H312,2)</f>
        <v>0</v>
      </c>
      <c r="K312" s="217" t="s">
        <v>130</v>
      </c>
      <c r="L312" s="45"/>
      <c r="M312" s="222" t="s">
        <v>19</v>
      </c>
      <c r="N312" s="223" t="s">
        <v>45</v>
      </c>
      <c r="O312" s="85"/>
      <c r="P312" s="224">
        <f>O312*H312</f>
        <v>0</v>
      </c>
      <c r="Q312" s="224">
        <v>0.43939102000000002</v>
      </c>
      <c r="R312" s="224">
        <f>Q312*H312</f>
        <v>37.771370252259999</v>
      </c>
      <c r="S312" s="224">
        <v>0</v>
      </c>
      <c r="T312" s="22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6" t="s">
        <v>131</v>
      </c>
      <c r="AT312" s="226" t="s">
        <v>126</v>
      </c>
      <c r="AU312" s="226" t="s">
        <v>84</v>
      </c>
      <c r="AY312" s="18" t="s">
        <v>124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8" t="s">
        <v>82</v>
      </c>
      <c r="BK312" s="227">
        <f>ROUND(I312*H312,2)</f>
        <v>0</v>
      </c>
      <c r="BL312" s="18" t="s">
        <v>131</v>
      </c>
      <c r="BM312" s="226" t="s">
        <v>407</v>
      </c>
    </row>
    <row r="313" s="13" customFormat="1">
      <c r="A313" s="13"/>
      <c r="B313" s="228"/>
      <c r="C313" s="229"/>
      <c r="D313" s="230" t="s">
        <v>133</v>
      </c>
      <c r="E313" s="231" t="s">
        <v>19</v>
      </c>
      <c r="F313" s="232" t="s">
        <v>408</v>
      </c>
      <c r="G313" s="229"/>
      <c r="H313" s="231" t="s">
        <v>19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8" t="s">
        <v>133</v>
      </c>
      <c r="AU313" s="238" t="s">
        <v>84</v>
      </c>
      <c r="AV313" s="13" t="s">
        <v>82</v>
      </c>
      <c r="AW313" s="13" t="s">
        <v>36</v>
      </c>
      <c r="AX313" s="13" t="s">
        <v>74</v>
      </c>
      <c r="AY313" s="238" t="s">
        <v>124</v>
      </c>
    </row>
    <row r="314" s="14" customFormat="1">
      <c r="A314" s="14"/>
      <c r="B314" s="239"/>
      <c r="C314" s="240"/>
      <c r="D314" s="230" t="s">
        <v>133</v>
      </c>
      <c r="E314" s="241" t="s">
        <v>19</v>
      </c>
      <c r="F314" s="242" t="s">
        <v>409</v>
      </c>
      <c r="G314" s="240"/>
      <c r="H314" s="243">
        <v>78.147999999999996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9" t="s">
        <v>133</v>
      </c>
      <c r="AU314" s="249" t="s">
        <v>84</v>
      </c>
      <c r="AV314" s="14" t="s">
        <v>84</v>
      </c>
      <c r="AW314" s="14" t="s">
        <v>36</v>
      </c>
      <c r="AX314" s="14" t="s">
        <v>74</v>
      </c>
      <c r="AY314" s="249" t="s">
        <v>124</v>
      </c>
    </row>
    <row r="315" s="15" customFormat="1">
      <c r="A315" s="15"/>
      <c r="B315" s="250"/>
      <c r="C315" s="251"/>
      <c r="D315" s="230" t="s">
        <v>133</v>
      </c>
      <c r="E315" s="252" t="s">
        <v>19</v>
      </c>
      <c r="F315" s="253" t="s">
        <v>136</v>
      </c>
      <c r="G315" s="251"/>
      <c r="H315" s="254">
        <v>78.147999999999996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0" t="s">
        <v>133</v>
      </c>
      <c r="AU315" s="260" t="s">
        <v>84</v>
      </c>
      <c r="AV315" s="15" t="s">
        <v>131</v>
      </c>
      <c r="AW315" s="15" t="s">
        <v>36</v>
      </c>
      <c r="AX315" s="15" t="s">
        <v>82</v>
      </c>
      <c r="AY315" s="260" t="s">
        <v>124</v>
      </c>
    </row>
    <row r="316" s="14" customFormat="1">
      <c r="A316" s="14"/>
      <c r="B316" s="239"/>
      <c r="C316" s="240"/>
      <c r="D316" s="230" t="s">
        <v>133</v>
      </c>
      <c r="E316" s="240"/>
      <c r="F316" s="242" t="s">
        <v>410</v>
      </c>
      <c r="G316" s="240"/>
      <c r="H316" s="243">
        <v>85.962999999999994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9" t="s">
        <v>133</v>
      </c>
      <c r="AU316" s="249" t="s">
        <v>84</v>
      </c>
      <c r="AV316" s="14" t="s">
        <v>84</v>
      </c>
      <c r="AW316" s="14" t="s">
        <v>4</v>
      </c>
      <c r="AX316" s="14" t="s">
        <v>82</v>
      </c>
      <c r="AY316" s="249" t="s">
        <v>124</v>
      </c>
    </row>
    <row r="317" s="2" customFormat="1" ht="36" customHeight="1">
      <c r="A317" s="39"/>
      <c r="B317" s="40"/>
      <c r="C317" s="215" t="s">
        <v>411</v>
      </c>
      <c r="D317" s="215" t="s">
        <v>126</v>
      </c>
      <c r="E317" s="216" t="s">
        <v>412</v>
      </c>
      <c r="F317" s="217" t="s">
        <v>406</v>
      </c>
      <c r="G317" s="218" t="s">
        <v>302</v>
      </c>
      <c r="H317" s="219">
        <v>30.221</v>
      </c>
      <c r="I317" s="220"/>
      <c r="J317" s="221">
        <f>ROUND(I317*H317,2)</f>
        <v>0</v>
      </c>
      <c r="K317" s="217" t="s">
        <v>130</v>
      </c>
      <c r="L317" s="45"/>
      <c r="M317" s="222" t="s">
        <v>19</v>
      </c>
      <c r="N317" s="223" t="s">
        <v>45</v>
      </c>
      <c r="O317" s="85"/>
      <c r="P317" s="224">
        <f>O317*H317</f>
        <v>0</v>
      </c>
      <c r="Q317" s="224">
        <v>0.43939102000000002</v>
      </c>
      <c r="R317" s="224">
        <f>Q317*H317</f>
        <v>13.278836015420001</v>
      </c>
      <c r="S317" s="224">
        <v>0</v>
      </c>
      <c r="T317" s="22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6" t="s">
        <v>131</v>
      </c>
      <c r="AT317" s="226" t="s">
        <v>126</v>
      </c>
      <c r="AU317" s="226" t="s">
        <v>84</v>
      </c>
      <c r="AY317" s="18" t="s">
        <v>124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8" t="s">
        <v>82</v>
      </c>
      <c r="BK317" s="227">
        <f>ROUND(I317*H317,2)</f>
        <v>0</v>
      </c>
      <c r="BL317" s="18" t="s">
        <v>131</v>
      </c>
      <c r="BM317" s="226" t="s">
        <v>413</v>
      </c>
    </row>
    <row r="318" s="13" customFormat="1">
      <c r="A318" s="13"/>
      <c r="B318" s="228"/>
      <c r="C318" s="229"/>
      <c r="D318" s="230" t="s">
        <v>133</v>
      </c>
      <c r="E318" s="231" t="s">
        <v>19</v>
      </c>
      <c r="F318" s="232" t="s">
        <v>414</v>
      </c>
      <c r="G318" s="229"/>
      <c r="H318" s="231" t="s">
        <v>19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133</v>
      </c>
      <c r="AU318" s="238" t="s">
        <v>84</v>
      </c>
      <c r="AV318" s="13" t="s">
        <v>82</v>
      </c>
      <c r="AW318" s="13" t="s">
        <v>36</v>
      </c>
      <c r="AX318" s="13" t="s">
        <v>74</v>
      </c>
      <c r="AY318" s="238" t="s">
        <v>124</v>
      </c>
    </row>
    <row r="319" s="14" customFormat="1">
      <c r="A319" s="14"/>
      <c r="B319" s="239"/>
      <c r="C319" s="240"/>
      <c r="D319" s="230" t="s">
        <v>133</v>
      </c>
      <c r="E319" s="241" t="s">
        <v>19</v>
      </c>
      <c r="F319" s="242" t="s">
        <v>415</v>
      </c>
      <c r="G319" s="240"/>
      <c r="H319" s="243">
        <v>27.474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9" t="s">
        <v>133</v>
      </c>
      <c r="AU319" s="249" t="s">
        <v>84</v>
      </c>
      <c r="AV319" s="14" t="s">
        <v>84</v>
      </c>
      <c r="AW319" s="14" t="s">
        <v>36</v>
      </c>
      <c r="AX319" s="14" t="s">
        <v>74</v>
      </c>
      <c r="AY319" s="249" t="s">
        <v>124</v>
      </c>
    </row>
    <row r="320" s="15" customFormat="1">
      <c r="A320" s="15"/>
      <c r="B320" s="250"/>
      <c r="C320" s="251"/>
      <c r="D320" s="230" t="s">
        <v>133</v>
      </c>
      <c r="E320" s="252" t="s">
        <v>19</v>
      </c>
      <c r="F320" s="253" t="s">
        <v>136</v>
      </c>
      <c r="G320" s="251"/>
      <c r="H320" s="254">
        <v>27.474</v>
      </c>
      <c r="I320" s="255"/>
      <c r="J320" s="251"/>
      <c r="K320" s="251"/>
      <c r="L320" s="256"/>
      <c r="M320" s="257"/>
      <c r="N320" s="258"/>
      <c r="O320" s="258"/>
      <c r="P320" s="258"/>
      <c r="Q320" s="258"/>
      <c r="R320" s="258"/>
      <c r="S320" s="258"/>
      <c r="T320" s="259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0" t="s">
        <v>133</v>
      </c>
      <c r="AU320" s="260" t="s">
        <v>84</v>
      </c>
      <c r="AV320" s="15" t="s">
        <v>131</v>
      </c>
      <c r="AW320" s="15" t="s">
        <v>36</v>
      </c>
      <c r="AX320" s="15" t="s">
        <v>82</v>
      </c>
      <c r="AY320" s="260" t="s">
        <v>124</v>
      </c>
    </row>
    <row r="321" s="14" customFormat="1">
      <c r="A321" s="14"/>
      <c r="B321" s="239"/>
      <c r="C321" s="240"/>
      <c r="D321" s="230" t="s">
        <v>133</v>
      </c>
      <c r="E321" s="240"/>
      <c r="F321" s="242" t="s">
        <v>416</v>
      </c>
      <c r="G321" s="240"/>
      <c r="H321" s="243">
        <v>30.221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9" t="s">
        <v>133</v>
      </c>
      <c r="AU321" s="249" t="s">
        <v>84</v>
      </c>
      <c r="AV321" s="14" t="s">
        <v>84</v>
      </c>
      <c r="AW321" s="14" t="s">
        <v>4</v>
      </c>
      <c r="AX321" s="14" t="s">
        <v>82</v>
      </c>
      <c r="AY321" s="249" t="s">
        <v>124</v>
      </c>
    </row>
    <row r="322" s="2" customFormat="1" ht="36" customHeight="1">
      <c r="A322" s="39"/>
      <c r="B322" s="40"/>
      <c r="C322" s="215" t="s">
        <v>417</v>
      </c>
      <c r="D322" s="215" t="s">
        <v>126</v>
      </c>
      <c r="E322" s="216" t="s">
        <v>418</v>
      </c>
      <c r="F322" s="217" t="s">
        <v>419</v>
      </c>
      <c r="G322" s="218" t="s">
        <v>233</v>
      </c>
      <c r="H322" s="219">
        <v>0.72499999999999998</v>
      </c>
      <c r="I322" s="220"/>
      <c r="J322" s="221">
        <f>ROUND(I322*H322,2)</f>
        <v>0</v>
      </c>
      <c r="K322" s="217" t="s">
        <v>130</v>
      </c>
      <c r="L322" s="45"/>
      <c r="M322" s="222" t="s">
        <v>19</v>
      </c>
      <c r="N322" s="223" t="s">
        <v>45</v>
      </c>
      <c r="O322" s="85"/>
      <c r="P322" s="224">
        <f>O322*H322</f>
        <v>0</v>
      </c>
      <c r="Q322" s="224">
        <v>1.0488137099999999</v>
      </c>
      <c r="R322" s="224">
        <f>Q322*H322</f>
        <v>0.76038993974999991</v>
      </c>
      <c r="S322" s="224">
        <v>0</v>
      </c>
      <c r="T322" s="22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6" t="s">
        <v>131</v>
      </c>
      <c r="AT322" s="226" t="s">
        <v>126</v>
      </c>
      <c r="AU322" s="226" t="s">
        <v>84</v>
      </c>
      <c r="AY322" s="18" t="s">
        <v>124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8" t="s">
        <v>82</v>
      </c>
      <c r="BK322" s="227">
        <f>ROUND(I322*H322,2)</f>
        <v>0</v>
      </c>
      <c r="BL322" s="18" t="s">
        <v>131</v>
      </c>
      <c r="BM322" s="226" t="s">
        <v>420</v>
      </c>
    </row>
    <row r="323" s="13" customFormat="1">
      <c r="A323" s="13"/>
      <c r="B323" s="228"/>
      <c r="C323" s="229"/>
      <c r="D323" s="230" t="s">
        <v>133</v>
      </c>
      <c r="E323" s="231" t="s">
        <v>19</v>
      </c>
      <c r="F323" s="232" t="s">
        <v>421</v>
      </c>
      <c r="G323" s="229"/>
      <c r="H323" s="231" t="s">
        <v>19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133</v>
      </c>
      <c r="AU323" s="238" t="s">
        <v>84</v>
      </c>
      <c r="AV323" s="13" t="s">
        <v>82</v>
      </c>
      <c r="AW323" s="13" t="s">
        <v>36</v>
      </c>
      <c r="AX323" s="13" t="s">
        <v>74</v>
      </c>
      <c r="AY323" s="238" t="s">
        <v>124</v>
      </c>
    </row>
    <row r="324" s="14" customFormat="1">
      <c r="A324" s="14"/>
      <c r="B324" s="239"/>
      <c r="C324" s="240"/>
      <c r="D324" s="230" t="s">
        <v>133</v>
      </c>
      <c r="E324" s="241" t="s">
        <v>19</v>
      </c>
      <c r="F324" s="242" t="s">
        <v>422</v>
      </c>
      <c r="G324" s="240"/>
      <c r="H324" s="243">
        <v>0.182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9" t="s">
        <v>133</v>
      </c>
      <c r="AU324" s="249" t="s">
        <v>84</v>
      </c>
      <c r="AV324" s="14" t="s">
        <v>84</v>
      </c>
      <c r="AW324" s="14" t="s">
        <v>36</v>
      </c>
      <c r="AX324" s="14" t="s">
        <v>74</v>
      </c>
      <c r="AY324" s="249" t="s">
        <v>124</v>
      </c>
    </row>
    <row r="325" s="13" customFormat="1">
      <c r="A325" s="13"/>
      <c r="B325" s="228"/>
      <c r="C325" s="229"/>
      <c r="D325" s="230" t="s">
        <v>133</v>
      </c>
      <c r="E325" s="231" t="s">
        <v>19</v>
      </c>
      <c r="F325" s="232" t="s">
        <v>423</v>
      </c>
      <c r="G325" s="229"/>
      <c r="H325" s="231" t="s">
        <v>19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133</v>
      </c>
      <c r="AU325" s="238" t="s">
        <v>84</v>
      </c>
      <c r="AV325" s="13" t="s">
        <v>82</v>
      </c>
      <c r="AW325" s="13" t="s">
        <v>36</v>
      </c>
      <c r="AX325" s="13" t="s">
        <v>74</v>
      </c>
      <c r="AY325" s="238" t="s">
        <v>124</v>
      </c>
    </row>
    <row r="326" s="14" customFormat="1">
      <c r="A326" s="14"/>
      <c r="B326" s="239"/>
      <c r="C326" s="240"/>
      <c r="D326" s="230" t="s">
        <v>133</v>
      </c>
      <c r="E326" s="241" t="s">
        <v>19</v>
      </c>
      <c r="F326" s="242" t="s">
        <v>424</v>
      </c>
      <c r="G326" s="240"/>
      <c r="H326" s="243">
        <v>0.36299999999999999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9" t="s">
        <v>133</v>
      </c>
      <c r="AU326" s="249" t="s">
        <v>84</v>
      </c>
      <c r="AV326" s="14" t="s">
        <v>84</v>
      </c>
      <c r="AW326" s="14" t="s">
        <v>36</v>
      </c>
      <c r="AX326" s="14" t="s">
        <v>74</v>
      </c>
      <c r="AY326" s="249" t="s">
        <v>124</v>
      </c>
    </row>
    <row r="327" s="13" customFormat="1">
      <c r="A327" s="13"/>
      <c r="B327" s="228"/>
      <c r="C327" s="229"/>
      <c r="D327" s="230" t="s">
        <v>133</v>
      </c>
      <c r="E327" s="231" t="s">
        <v>19</v>
      </c>
      <c r="F327" s="232" t="s">
        <v>414</v>
      </c>
      <c r="G327" s="229"/>
      <c r="H327" s="231" t="s">
        <v>19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8" t="s">
        <v>133</v>
      </c>
      <c r="AU327" s="238" t="s">
        <v>84</v>
      </c>
      <c r="AV327" s="13" t="s">
        <v>82</v>
      </c>
      <c r="AW327" s="13" t="s">
        <v>36</v>
      </c>
      <c r="AX327" s="13" t="s">
        <v>74</v>
      </c>
      <c r="AY327" s="238" t="s">
        <v>124</v>
      </c>
    </row>
    <row r="328" s="14" customFormat="1">
      <c r="A328" s="14"/>
      <c r="B328" s="239"/>
      <c r="C328" s="240"/>
      <c r="D328" s="230" t="s">
        <v>133</v>
      </c>
      <c r="E328" s="241" t="s">
        <v>19</v>
      </c>
      <c r="F328" s="242" t="s">
        <v>425</v>
      </c>
      <c r="G328" s="240"/>
      <c r="H328" s="243">
        <v>0.085000000000000006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9" t="s">
        <v>133</v>
      </c>
      <c r="AU328" s="249" t="s">
        <v>84</v>
      </c>
      <c r="AV328" s="14" t="s">
        <v>84</v>
      </c>
      <c r="AW328" s="14" t="s">
        <v>36</v>
      </c>
      <c r="AX328" s="14" t="s">
        <v>74</v>
      </c>
      <c r="AY328" s="249" t="s">
        <v>124</v>
      </c>
    </row>
    <row r="329" s="15" customFormat="1">
      <c r="A329" s="15"/>
      <c r="B329" s="250"/>
      <c r="C329" s="251"/>
      <c r="D329" s="230" t="s">
        <v>133</v>
      </c>
      <c r="E329" s="252" t="s">
        <v>19</v>
      </c>
      <c r="F329" s="253" t="s">
        <v>136</v>
      </c>
      <c r="G329" s="251"/>
      <c r="H329" s="254">
        <v>0.63</v>
      </c>
      <c r="I329" s="255"/>
      <c r="J329" s="251"/>
      <c r="K329" s="251"/>
      <c r="L329" s="256"/>
      <c r="M329" s="257"/>
      <c r="N329" s="258"/>
      <c r="O329" s="258"/>
      <c r="P329" s="258"/>
      <c r="Q329" s="258"/>
      <c r="R329" s="258"/>
      <c r="S329" s="258"/>
      <c r="T329" s="259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0" t="s">
        <v>133</v>
      </c>
      <c r="AU329" s="260" t="s">
        <v>84</v>
      </c>
      <c r="AV329" s="15" t="s">
        <v>131</v>
      </c>
      <c r="AW329" s="15" t="s">
        <v>36</v>
      </c>
      <c r="AX329" s="15" t="s">
        <v>82</v>
      </c>
      <c r="AY329" s="260" t="s">
        <v>124</v>
      </c>
    </row>
    <row r="330" s="14" customFormat="1">
      <c r="A330" s="14"/>
      <c r="B330" s="239"/>
      <c r="C330" s="240"/>
      <c r="D330" s="230" t="s">
        <v>133</v>
      </c>
      <c r="E330" s="240"/>
      <c r="F330" s="242" t="s">
        <v>426</v>
      </c>
      <c r="G330" s="240"/>
      <c r="H330" s="243">
        <v>0.72499999999999998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9" t="s">
        <v>133</v>
      </c>
      <c r="AU330" s="249" t="s">
        <v>84</v>
      </c>
      <c r="AV330" s="14" t="s">
        <v>84</v>
      </c>
      <c r="AW330" s="14" t="s">
        <v>4</v>
      </c>
      <c r="AX330" s="14" t="s">
        <v>82</v>
      </c>
      <c r="AY330" s="249" t="s">
        <v>124</v>
      </c>
    </row>
    <row r="331" s="2" customFormat="1" ht="36" customHeight="1">
      <c r="A331" s="39"/>
      <c r="B331" s="40"/>
      <c r="C331" s="215" t="s">
        <v>427</v>
      </c>
      <c r="D331" s="215" t="s">
        <v>126</v>
      </c>
      <c r="E331" s="216" t="s">
        <v>428</v>
      </c>
      <c r="F331" s="217" t="s">
        <v>429</v>
      </c>
      <c r="G331" s="218" t="s">
        <v>341</v>
      </c>
      <c r="H331" s="219">
        <v>76.316000000000002</v>
      </c>
      <c r="I331" s="220"/>
      <c r="J331" s="221">
        <f>ROUND(I331*H331,2)</f>
        <v>0</v>
      </c>
      <c r="K331" s="217" t="s">
        <v>130</v>
      </c>
      <c r="L331" s="45"/>
      <c r="M331" s="222" t="s">
        <v>19</v>
      </c>
      <c r="N331" s="223" t="s">
        <v>45</v>
      </c>
      <c r="O331" s="85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6" t="s">
        <v>131</v>
      </c>
      <c r="AT331" s="226" t="s">
        <v>126</v>
      </c>
      <c r="AU331" s="226" t="s">
        <v>84</v>
      </c>
      <c r="AY331" s="18" t="s">
        <v>124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8" t="s">
        <v>82</v>
      </c>
      <c r="BK331" s="227">
        <f>ROUND(I331*H331,2)</f>
        <v>0</v>
      </c>
      <c r="BL331" s="18" t="s">
        <v>131</v>
      </c>
      <c r="BM331" s="226" t="s">
        <v>430</v>
      </c>
    </row>
    <row r="332" s="14" customFormat="1">
      <c r="A332" s="14"/>
      <c r="B332" s="239"/>
      <c r="C332" s="240"/>
      <c r="D332" s="230" t="s">
        <v>133</v>
      </c>
      <c r="E332" s="241" t="s">
        <v>19</v>
      </c>
      <c r="F332" s="242" t="s">
        <v>431</v>
      </c>
      <c r="G332" s="240"/>
      <c r="H332" s="243">
        <v>76.316000000000002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9" t="s">
        <v>133</v>
      </c>
      <c r="AU332" s="249" t="s">
        <v>84</v>
      </c>
      <c r="AV332" s="14" t="s">
        <v>84</v>
      </c>
      <c r="AW332" s="14" t="s">
        <v>36</v>
      </c>
      <c r="AX332" s="14" t="s">
        <v>74</v>
      </c>
      <c r="AY332" s="249" t="s">
        <v>124</v>
      </c>
    </row>
    <row r="333" s="15" customFormat="1">
      <c r="A333" s="15"/>
      <c r="B333" s="250"/>
      <c r="C333" s="251"/>
      <c r="D333" s="230" t="s">
        <v>133</v>
      </c>
      <c r="E333" s="252" t="s">
        <v>19</v>
      </c>
      <c r="F333" s="253" t="s">
        <v>136</v>
      </c>
      <c r="G333" s="251"/>
      <c r="H333" s="254">
        <v>76.316000000000002</v>
      </c>
      <c r="I333" s="255"/>
      <c r="J333" s="251"/>
      <c r="K333" s="251"/>
      <c r="L333" s="256"/>
      <c r="M333" s="257"/>
      <c r="N333" s="258"/>
      <c r="O333" s="258"/>
      <c r="P333" s="258"/>
      <c r="Q333" s="258"/>
      <c r="R333" s="258"/>
      <c r="S333" s="258"/>
      <c r="T333" s="25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0" t="s">
        <v>133</v>
      </c>
      <c r="AU333" s="260" t="s">
        <v>84</v>
      </c>
      <c r="AV333" s="15" t="s">
        <v>131</v>
      </c>
      <c r="AW333" s="15" t="s">
        <v>36</v>
      </c>
      <c r="AX333" s="15" t="s">
        <v>82</v>
      </c>
      <c r="AY333" s="260" t="s">
        <v>124</v>
      </c>
    </row>
    <row r="334" s="2" customFormat="1" ht="16.5" customHeight="1">
      <c r="A334" s="39"/>
      <c r="B334" s="40"/>
      <c r="C334" s="261" t="s">
        <v>432</v>
      </c>
      <c r="D334" s="261" t="s">
        <v>307</v>
      </c>
      <c r="E334" s="262" t="s">
        <v>433</v>
      </c>
      <c r="F334" s="263" t="s">
        <v>434</v>
      </c>
      <c r="G334" s="264" t="s">
        <v>129</v>
      </c>
      <c r="H334" s="265">
        <v>35</v>
      </c>
      <c r="I334" s="266"/>
      <c r="J334" s="267">
        <f>ROUND(I334*H334,2)</f>
        <v>0</v>
      </c>
      <c r="K334" s="263" t="s">
        <v>130</v>
      </c>
      <c r="L334" s="268"/>
      <c r="M334" s="269" t="s">
        <v>19</v>
      </c>
      <c r="N334" s="270" t="s">
        <v>45</v>
      </c>
      <c r="O334" s="85"/>
      <c r="P334" s="224">
        <f>O334*H334</f>
        <v>0</v>
      </c>
      <c r="Q334" s="224">
        <v>0.063</v>
      </c>
      <c r="R334" s="224">
        <f>Q334*H334</f>
        <v>2.2050000000000001</v>
      </c>
      <c r="S334" s="224">
        <v>0</v>
      </c>
      <c r="T334" s="22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6" t="s">
        <v>159</v>
      </c>
      <c r="AT334" s="226" t="s">
        <v>307</v>
      </c>
      <c r="AU334" s="226" t="s">
        <v>84</v>
      </c>
      <c r="AY334" s="18" t="s">
        <v>124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8" t="s">
        <v>82</v>
      </c>
      <c r="BK334" s="227">
        <f>ROUND(I334*H334,2)</f>
        <v>0</v>
      </c>
      <c r="BL334" s="18" t="s">
        <v>131</v>
      </c>
      <c r="BM334" s="226" t="s">
        <v>435</v>
      </c>
    </row>
    <row r="335" s="14" customFormat="1">
      <c r="A335" s="14"/>
      <c r="B335" s="239"/>
      <c r="C335" s="240"/>
      <c r="D335" s="230" t="s">
        <v>133</v>
      </c>
      <c r="E335" s="241" t="s">
        <v>19</v>
      </c>
      <c r="F335" s="242" t="s">
        <v>436</v>
      </c>
      <c r="G335" s="240"/>
      <c r="H335" s="243">
        <v>30.527000000000001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9" t="s">
        <v>133</v>
      </c>
      <c r="AU335" s="249" t="s">
        <v>84</v>
      </c>
      <c r="AV335" s="14" t="s">
        <v>84</v>
      </c>
      <c r="AW335" s="14" t="s">
        <v>36</v>
      </c>
      <c r="AX335" s="14" t="s">
        <v>74</v>
      </c>
      <c r="AY335" s="249" t="s">
        <v>124</v>
      </c>
    </row>
    <row r="336" s="14" customFormat="1">
      <c r="A336" s="14"/>
      <c r="B336" s="239"/>
      <c r="C336" s="240"/>
      <c r="D336" s="230" t="s">
        <v>133</v>
      </c>
      <c r="E336" s="241" t="s">
        <v>19</v>
      </c>
      <c r="F336" s="242" t="s">
        <v>299</v>
      </c>
      <c r="G336" s="240"/>
      <c r="H336" s="243">
        <v>35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9" t="s">
        <v>133</v>
      </c>
      <c r="AU336" s="249" t="s">
        <v>84</v>
      </c>
      <c r="AV336" s="14" t="s">
        <v>84</v>
      </c>
      <c r="AW336" s="14" t="s">
        <v>36</v>
      </c>
      <c r="AX336" s="14" t="s">
        <v>82</v>
      </c>
      <c r="AY336" s="249" t="s">
        <v>124</v>
      </c>
    </row>
    <row r="337" s="2" customFormat="1" ht="48" customHeight="1">
      <c r="A337" s="39"/>
      <c r="B337" s="40"/>
      <c r="C337" s="215" t="s">
        <v>437</v>
      </c>
      <c r="D337" s="215" t="s">
        <v>126</v>
      </c>
      <c r="E337" s="216" t="s">
        <v>438</v>
      </c>
      <c r="F337" s="217" t="s">
        <v>439</v>
      </c>
      <c r="G337" s="218" t="s">
        <v>341</v>
      </c>
      <c r="H337" s="219">
        <v>107.45399999999999</v>
      </c>
      <c r="I337" s="220"/>
      <c r="J337" s="221">
        <f>ROUND(I337*H337,2)</f>
        <v>0</v>
      </c>
      <c r="K337" s="217" t="s">
        <v>130</v>
      </c>
      <c r="L337" s="45"/>
      <c r="M337" s="222" t="s">
        <v>19</v>
      </c>
      <c r="N337" s="223" t="s">
        <v>45</v>
      </c>
      <c r="O337" s="85"/>
      <c r="P337" s="224">
        <f>O337*H337</f>
        <v>0</v>
      </c>
      <c r="Q337" s="224">
        <v>0.036403999999999999</v>
      </c>
      <c r="R337" s="224">
        <f>Q337*H337</f>
        <v>3.9117554159999997</v>
      </c>
      <c r="S337" s="224">
        <v>0</v>
      </c>
      <c r="T337" s="22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6" t="s">
        <v>131</v>
      </c>
      <c r="AT337" s="226" t="s">
        <v>126</v>
      </c>
      <c r="AU337" s="226" t="s">
        <v>84</v>
      </c>
      <c r="AY337" s="18" t="s">
        <v>124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8" t="s">
        <v>82</v>
      </c>
      <c r="BK337" s="227">
        <f>ROUND(I337*H337,2)</f>
        <v>0</v>
      </c>
      <c r="BL337" s="18" t="s">
        <v>131</v>
      </c>
      <c r="BM337" s="226" t="s">
        <v>440</v>
      </c>
    </row>
    <row r="338" s="14" customFormat="1">
      <c r="A338" s="14"/>
      <c r="B338" s="239"/>
      <c r="C338" s="240"/>
      <c r="D338" s="230" t="s">
        <v>133</v>
      </c>
      <c r="E338" s="241" t="s">
        <v>19</v>
      </c>
      <c r="F338" s="242" t="s">
        <v>441</v>
      </c>
      <c r="G338" s="240"/>
      <c r="H338" s="243">
        <v>97.685000000000002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9" t="s">
        <v>133</v>
      </c>
      <c r="AU338" s="249" t="s">
        <v>84</v>
      </c>
      <c r="AV338" s="14" t="s">
        <v>84</v>
      </c>
      <c r="AW338" s="14" t="s">
        <v>36</v>
      </c>
      <c r="AX338" s="14" t="s">
        <v>74</v>
      </c>
      <c r="AY338" s="249" t="s">
        <v>124</v>
      </c>
    </row>
    <row r="339" s="15" customFormat="1">
      <c r="A339" s="15"/>
      <c r="B339" s="250"/>
      <c r="C339" s="251"/>
      <c r="D339" s="230" t="s">
        <v>133</v>
      </c>
      <c r="E339" s="252" t="s">
        <v>19</v>
      </c>
      <c r="F339" s="253" t="s">
        <v>136</v>
      </c>
      <c r="G339" s="251"/>
      <c r="H339" s="254">
        <v>97.685000000000002</v>
      </c>
      <c r="I339" s="255"/>
      <c r="J339" s="251"/>
      <c r="K339" s="251"/>
      <c r="L339" s="256"/>
      <c r="M339" s="257"/>
      <c r="N339" s="258"/>
      <c r="O339" s="258"/>
      <c r="P339" s="258"/>
      <c r="Q339" s="258"/>
      <c r="R339" s="258"/>
      <c r="S339" s="258"/>
      <c r="T339" s="25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0" t="s">
        <v>133</v>
      </c>
      <c r="AU339" s="260" t="s">
        <v>84</v>
      </c>
      <c r="AV339" s="15" t="s">
        <v>131</v>
      </c>
      <c r="AW339" s="15" t="s">
        <v>36</v>
      </c>
      <c r="AX339" s="15" t="s">
        <v>82</v>
      </c>
      <c r="AY339" s="260" t="s">
        <v>124</v>
      </c>
    </row>
    <row r="340" s="14" customFormat="1">
      <c r="A340" s="14"/>
      <c r="B340" s="239"/>
      <c r="C340" s="240"/>
      <c r="D340" s="230" t="s">
        <v>133</v>
      </c>
      <c r="E340" s="240"/>
      <c r="F340" s="242" t="s">
        <v>344</v>
      </c>
      <c r="G340" s="240"/>
      <c r="H340" s="243">
        <v>107.45399999999999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9" t="s">
        <v>133</v>
      </c>
      <c r="AU340" s="249" t="s">
        <v>84</v>
      </c>
      <c r="AV340" s="14" t="s">
        <v>84</v>
      </c>
      <c r="AW340" s="14" t="s">
        <v>4</v>
      </c>
      <c r="AX340" s="14" t="s">
        <v>82</v>
      </c>
      <c r="AY340" s="249" t="s">
        <v>124</v>
      </c>
    </row>
    <row r="341" s="2" customFormat="1" ht="16.5" customHeight="1">
      <c r="A341" s="39"/>
      <c r="B341" s="40"/>
      <c r="C341" s="261" t="s">
        <v>442</v>
      </c>
      <c r="D341" s="261" t="s">
        <v>307</v>
      </c>
      <c r="E341" s="262" t="s">
        <v>443</v>
      </c>
      <c r="F341" s="263" t="s">
        <v>444</v>
      </c>
      <c r="G341" s="264" t="s">
        <v>129</v>
      </c>
      <c r="H341" s="265">
        <v>140</v>
      </c>
      <c r="I341" s="266"/>
      <c r="J341" s="267">
        <f>ROUND(I341*H341,2)</f>
        <v>0</v>
      </c>
      <c r="K341" s="263" t="s">
        <v>130</v>
      </c>
      <c r="L341" s="268"/>
      <c r="M341" s="269" t="s">
        <v>19</v>
      </c>
      <c r="N341" s="270" t="s">
        <v>45</v>
      </c>
      <c r="O341" s="85"/>
      <c r="P341" s="224">
        <f>O341*H341</f>
        <v>0</v>
      </c>
      <c r="Q341" s="224">
        <v>0.00080000000000000004</v>
      </c>
      <c r="R341" s="224">
        <f>Q341*H341</f>
        <v>0.112</v>
      </c>
      <c r="S341" s="224">
        <v>0</v>
      </c>
      <c r="T341" s="22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6" t="s">
        <v>159</v>
      </c>
      <c r="AT341" s="226" t="s">
        <v>307</v>
      </c>
      <c r="AU341" s="226" t="s">
        <v>84</v>
      </c>
      <c r="AY341" s="18" t="s">
        <v>124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8" t="s">
        <v>82</v>
      </c>
      <c r="BK341" s="227">
        <f>ROUND(I341*H341,2)</f>
        <v>0</v>
      </c>
      <c r="BL341" s="18" t="s">
        <v>131</v>
      </c>
      <c r="BM341" s="226" t="s">
        <v>445</v>
      </c>
    </row>
    <row r="342" s="14" customFormat="1">
      <c r="A342" s="14"/>
      <c r="B342" s="239"/>
      <c r="C342" s="240"/>
      <c r="D342" s="230" t="s">
        <v>133</v>
      </c>
      <c r="E342" s="241" t="s">
        <v>19</v>
      </c>
      <c r="F342" s="242" t="s">
        <v>446</v>
      </c>
      <c r="G342" s="240"/>
      <c r="H342" s="243">
        <v>140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9" t="s">
        <v>133</v>
      </c>
      <c r="AU342" s="249" t="s">
        <v>84</v>
      </c>
      <c r="AV342" s="14" t="s">
        <v>84</v>
      </c>
      <c r="AW342" s="14" t="s">
        <v>36</v>
      </c>
      <c r="AX342" s="14" t="s">
        <v>74</v>
      </c>
      <c r="AY342" s="249" t="s">
        <v>124</v>
      </c>
    </row>
    <row r="343" s="15" customFormat="1">
      <c r="A343" s="15"/>
      <c r="B343" s="250"/>
      <c r="C343" s="251"/>
      <c r="D343" s="230" t="s">
        <v>133</v>
      </c>
      <c r="E343" s="252" t="s">
        <v>19</v>
      </c>
      <c r="F343" s="253" t="s">
        <v>136</v>
      </c>
      <c r="G343" s="251"/>
      <c r="H343" s="254">
        <v>140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0" t="s">
        <v>133</v>
      </c>
      <c r="AU343" s="260" t="s">
        <v>84</v>
      </c>
      <c r="AV343" s="15" t="s">
        <v>131</v>
      </c>
      <c r="AW343" s="15" t="s">
        <v>36</v>
      </c>
      <c r="AX343" s="15" t="s">
        <v>82</v>
      </c>
      <c r="AY343" s="260" t="s">
        <v>124</v>
      </c>
    </row>
    <row r="344" s="12" customFormat="1" ht="22.8" customHeight="1">
      <c r="A344" s="12"/>
      <c r="B344" s="199"/>
      <c r="C344" s="200"/>
      <c r="D344" s="201" t="s">
        <v>73</v>
      </c>
      <c r="E344" s="213" t="s">
        <v>131</v>
      </c>
      <c r="F344" s="213" t="s">
        <v>447</v>
      </c>
      <c r="G344" s="200"/>
      <c r="H344" s="200"/>
      <c r="I344" s="203"/>
      <c r="J344" s="214">
        <f>BK344</f>
        <v>0</v>
      </c>
      <c r="K344" s="200"/>
      <c r="L344" s="205"/>
      <c r="M344" s="206"/>
      <c r="N344" s="207"/>
      <c r="O344" s="207"/>
      <c r="P344" s="208">
        <f>SUM(P345:P348)</f>
        <v>0</v>
      </c>
      <c r="Q344" s="207"/>
      <c r="R344" s="208">
        <f>SUM(R345:R348)</f>
        <v>0</v>
      </c>
      <c r="S344" s="207"/>
      <c r="T344" s="209">
        <f>SUM(T345:T348)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0" t="s">
        <v>82</v>
      </c>
      <c r="AT344" s="211" t="s">
        <v>73</v>
      </c>
      <c r="AU344" s="211" t="s">
        <v>82</v>
      </c>
      <c r="AY344" s="210" t="s">
        <v>124</v>
      </c>
      <c r="BK344" s="212">
        <f>SUM(BK345:BK348)</f>
        <v>0</v>
      </c>
    </row>
    <row r="345" s="2" customFormat="1" ht="24" customHeight="1">
      <c r="A345" s="39"/>
      <c r="B345" s="40"/>
      <c r="C345" s="215" t="s">
        <v>448</v>
      </c>
      <c r="D345" s="215" t="s">
        <v>126</v>
      </c>
      <c r="E345" s="216" t="s">
        <v>449</v>
      </c>
      <c r="F345" s="217" t="s">
        <v>450</v>
      </c>
      <c r="G345" s="218" t="s">
        <v>170</v>
      </c>
      <c r="H345" s="219">
        <v>1.2</v>
      </c>
      <c r="I345" s="220"/>
      <c r="J345" s="221">
        <f>ROUND(I345*H345,2)</f>
        <v>0</v>
      </c>
      <c r="K345" s="217" t="s">
        <v>130</v>
      </c>
      <c r="L345" s="45"/>
      <c r="M345" s="222" t="s">
        <v>19</v>
      </c>
      <c r="N345" s="223" t="s">
        <v>45</v>
      </c>
      <c r="O345" s="85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6" t="s">
        <v>131</v>
      </c>
      <c r="AT345" s="226" t="s">
        <v>126</v>
      </c>
      <c r="AU345" s="226" t="s">
        <v>84</v>
      </c>
      <c r="AY345" s="18" t="s">
        <v>124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8" t="s">
        <v>82</v>
      </c>
      <c r="BK345" s="227">
        <f>ROUND(I345*H345,2)</f>
        <v>0</v>
      </c>
      <c r="BL345" s="18" t="s">
        <v>131</v>
      </c>
      <c r="BM345" s="226" t="s">
        <v>451</v>
      </c>
    </row>
    <row r="346" s="13" customFormat="1">
      <c r="A346" s="13"/>
      <c r="B346" s="228"/>
      <c r="C346" s="229"/>
      <c r="D346" s="230" t="s">
        <v>133</v>
      </c>
      <c r="E346" s="231" t="s">
        <v>19</v>
      </c>
      <c r="F346" s="232" t="s">
        <v>452</v>
      </c>
      <c r="G346" s="229"/>
      <c r="H346" s="231" t="s">
        <v>19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8" t="s">
        <v>133</v>
      </c>
      <c r="AU346" s="238" t="s">
        <v>84</v>
      </c>
      <c r="AV346" s="13" t="s">
        <v>82</v>
      </c>
      <c r="AW346" s="13" t="s">
        <v>36</v>
      </c>
      <c r="AX346" s="13" t="s">
        <v>74</v>
      </c>
      <c r="AY346" s="238" t="s">
        <v>124</v>
      </c>
    </row>
    <row r="347" s="14" customFormat="1">
      <c r="A347" s="14"/>
      <c r="B347" s="239"/>
      <c r="C347" s="240"/>
      <c r="D347" s="230" t="s">
        <v>133</v>
      </c>
      <c r="E347" s="241" t="s">
        <v>19</v>
      </c>
      <c r="F347" s="242" t="s">
        <v>453</v>
      </c>
      <c r="G347" s="240"/>
      <c r="H347" s="243">
        <v>1.2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9" t="s">
        <v>133</v>
      </c>
      <c r="AU347" s="249" t="s">
        <v>84</v>
      </c>
      <c r="AV347" s="14" t="s">
        <v>84</v>
      </c>
      <c r="AW347" s="14" t="s">
        <v>36</v>
      </c>
      <c r="AX347" s="14" t="s">
        <v>74</v>
      </c>
      <c r="AY347" s="249" t="s">
        <v>124</v>
      </c>
    </row>
    <row r="348" s="15" customFormat="1">
      <c r="A348" s="15"/>
      <c r="B348" s="250"/>
      <c r="C348" s="251"/>
      <c r="D348" s="230" t="s">
        <v>133</v>
      </c>
      <c r="E348" s="252" t="s">
        <v>19</v>
      </c>
      <c r="F348" s="253" t="s">
        <v>136</v>
      </c>
      <c r="G348" s="251"/>
      <c r="H348" s="254">
        <v>1.2</v>
      </c>
      <c r="I348" s="255"/>
      <c r="J348" s="251"/>
      <c r="K348" s="251"/>
      <c r="L348" s="256"/>
      <c r="M348" s="257"/>
      <c r="N348" s="258"/>
      <c r="O348" s="258"/>
      <c r="P348" s="258"/>
      <c r="Q348" s="258"/>
      <c r="R348" s="258"/>
      <c r="S348" s="258"/>
      <c r="T348" s="259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0" t="s">
        <v>133</v>
      </c>
      <c r="AU348" s="260" t="s">
        <v>84</v>
      </c>
      <c r="AV348" s="15" t="s">
        <v>131</v>
      </c>
      <c r="AW348" s="15" t="s">
        <v>36</v>
      </c>
      <c r="AX348" s="15" t="s">
        <v>82</v>
      </c>
      <c r="AY348" s="260" t="s">
        <v>124</v>
      </c>
    </row>
    <row r="349" s="12" customFormat="1" ht="22.8" customHeight="1">
      <c r="A349" s="12"/>
      <c r="B349" s="199"/>
      <c r="C349" s="200"/>
      <c r="D349" s="201" t="s">
        <v>73</v>
      </c>
      <c r="E349" s="213" t="s">
        <v>147</v>
      </c>
      <c r="F349" s="213" t="s">
        <v>454</v>
      </c>
      <c r="G349" s="200"/>
      <c r="H349" s="200"/>
      <c r="I349" s="203"/>
      <c r="J349" s="214">
        <f>BK349</f>
        <v>0</v>
      </c>
      <c r="K349" s="200"/>
      <c r="L349" s="205"/>
      <c r="M349" s="206"/>
      <c r="N349" s="207"/>
      <c r="O349" s="207"/>
      <c r="P349" s="208">
        <f>SUM(P350:P398)</f>
        <v>0</v>
      </c>
      <c r="Q349" s="207"/>
      <c r="R349" s="208">
        <f>SUM(R350:R398)</f>
        <v>64.867569250000003</v>
      </c>
      <c r="S349" s="207"/>
      <c r="T349" s="209">
        <f>SUM(T350:T398)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0" t="s">
        <v>82</v>
      </c>
      <c r="AT349" s="211" t="s">
        <v>73</v>
      </c>
      <c r="AU349" s="211" t="s">
        <v>82</v>
      </c>
      <c r="AY349" s="210" t="s">
        <v>124</v>
      </c>
      <c r="BK349" s="212">
        <f>SUM(BK350:BK398)</f>
        <v>0</v>
      </c>
    </row>
    <row r="350" s="2" customFormat="1" ht="60" customHeight="1">
      <c r="A350" s="39"/>
      <c r="B350" s="40"/>
      <c r="C350" s="215" t="s">
        <v>455</v>
      </c>
      <c r="D350" s="215" t="s">
        <v>126</v>
      </c>
      <c r="E350" s="216" t="s">
        <v>456</v>
      </c>
      <c r="F350" s="217" t="s">
        <v>457</v>
      </c>
      <c r="G350" s="218" t="s">
        <v>302</v>
      </c>
      <c r="H350" s="219">
        <v>72.325000000000003</v>
      </c>
      <c r="I350" s="220"/>
      <c r="J350" s="221">
        <f>ROUND(I350*H350,2)</f>
        <v>0</v>
      </c>
      <c r="K350" s="217" t="s">
        <v>130</v>
      </c>
      <c r="L350" s="45"/>
      <c r="M350" s="222" t="s">
        <v>19</v>
      </c>
      <c r="N350" s="223" t="s">
        <v>45</v>
      </c>
      <c r="O350" s="85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6" t="s">
        <v>131</v>
      </c>
      <c r="AT350" s="226" t="s">
        <v>126</v>
      </c>
      <c r="AU350" s="226" t="s">
        <v>84</v>
      </c>
      <c r="AY350" s="18" t="s">
        <v>124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8" t="s">
        <v>82</v>
      </c>
      <c r="BK350" s="227">
        <f>ROUND(I350*H350,2)</f>
        <v>0</v>
      </c>
      <c r="BL350" s="18" t="s">
        <v>131</v>
      </c>
      <c r="BM350" s="226" t="s">
        <v>458</v>
      </c>
    </row>
    <row r="351" s="13" customFormat="1">
      <c r="A351" s="13"/>
      <c r="B351" s="228"/>
      <c r="C351" s="229"/>
      <c r="D351" s="230" t="s">
        <v>133</v>
      </c>
      <c r="E351" s="231" t="s">
        <v>19</v>
      </c>
      <c r="F351" s="232" t="s">
        <v>459</v>
      </c>
      <c r="G351" s="229"/>
      <c r="H351" s="231" t="s">
        <v>19</v>
      </c>
      <c r="I351" s="233"/>
      <c r="J351" s="229"/>
      <c r="K351" s="229"/>
      <c r="L351" s="234"/>
      <c r="M351" s="235"/>
      <c r="N351" s="236"/>
      <c r="O351" s="236"/>
      <c r="P351" s="236"/>
      <c r="Q351" s="236"/>
      <c r="R351" s="236"/>
      <c r="S351" s="236"/>
      <c r="T351" s="23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8" t="s">
        <v>133</v>
      </c>
      <c r="AU351" s="238" t="s">
        <v>84</v>
      </c>
      <c r="AV351" s="13" t="s">
        <v>82</v>
      </c>
      <c r="AW351" s="13" t="s">
        <v>36</v>
      </c>
      <c r="AX351" s="13" t="s">
        <v>74</v>
      </c>
      <c r="AY351" s="238" t="s">
        <v>124</v>
      </c>
    </row>
    <row r="352" s="14" customFormat="1">
      <c r="A352" s="14"/>
      <c r="B352" s="239"/>
      <c r="C352" s="240"/>
      <c r="D352" s="230" t="s">
        <v>133</v>
      </c>
      <c r="E352" s="241" t="s">
        <v>19</v>
      </c>
      <c r="F352" s="242" t="s">
        <v>460</v>
      </c>
      <c r="G352" s="240"/>
      <c r="H352" s="243">
        <v>7.5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9" t="s">
        <v>133</v>
      </c>
      <c r="AU352" s="249" t="s">
        <v>84</v>
      </c>
      <c r="AV352" s="14" t="s">
        <v>84</v>
      </c>
      <c r="AW352" s="14" t="s">
        <v>36</v>
      </c>
      <c r="AX352" s="14" t="s">
        <v>74</v>
      </c>
      <c r="AY352" s="249" t="s">
        <v>124</v>
      </c>
    </row>
    <row r="353" s="13" customFormat="1">
      <c r="A353" s="13"/>
      <c r="B353" s="228"/>
      <c r="C353" s="229"/>
      <c r="D353" s="230" t="s">
        <v>133</v>
      </c>
      <c r="E353" s="231" t="s">
        <v>19</v>
      </c>
      <c r="F353" s="232" t="s">
        <v>174</v>
      </c>
      <c r="G353" s="229"/>
      <c r="H353" s="231" t="s">
        <v>19</v>
      </c>
      <c r="I353" s="233"/>
      <c r="J353" s="229"/>
      <c r="K353" s="229"/>
      <c r="L353" s="234"/>
      <c r="M353" s="235"/>
      <c r="N353" s="236"/>
      <c r="O353" s="236"/>
      <c r="P353" s="236"/>
      <c r="Q353" s="236"/>
      <c r="R353" s="236"/>
      <c r="S353" s="236"/>
      <c r="T353" s="23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8" t="s">
        <v>133</v>
      </c>
      <c r="AU353" s="238" t="s">
        <v>84</v>
      </c>
      <c r="AV353" s="13" t="s">
        <v>82</v>
      </c>
      <c r="AW353" s="13" t="s">
        <v>36</v>
      </c>
      <c r="AX353" s="13" t="s">
        <v>74</v>
      </c>
      <c r="AY353" s="238" t="s">
        <v>124</v>
      </c>
    </row>
    <row r="354" s="14" customFormat="1">
      <c r="A354" s="14"/>
      <c r="B354" s="239"/>
      <c r="C354" s="240"/>
      <c r="D354" s="230" t="s">
        <v>133</v>
      </c>
      <c r="E354" s="241" t="s">
        <v>19</v>
      </c>
      <c r="F354" s="242" t="s">
        <v>304</v>
      </c>
      <c r="G354" s="240"/>
      <c r="H354" s="243">
        <v>58.25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9" t="s">
        <v>133</v>
      </c>
      <c r="AU354" s="249" t="s">
        <v>84</v>
      </c>
      <c r="AV354" s="14" t="s">
        <v>84</v>
      </c>
      <c r="AW354" s="14" t="s">
        <v>36</v>
      </c>
      <c r="AX354" s="14" t="s">
        <v>74</v>
      </c>
      <c r="AY354" s="249" t="s">
        <v>124</v>
      </c>
    </row>
    <row r="355" s="15" customFormat="1">
      <c r="A355" s="15"/>
      <c r="B355" s="250"/>
      <c r="C355" s="251"/>
      <c r="D355" s="230" t="s">
        <v>133</v>
      </c>
      <c r="E355" s="252" t="s">
        <v>19</v>
      </c>
      <c r="F355" s="253" t="s">
        <v>136</v>
      </c>
      <c r="G355" s="251"/>
      <c r="H355" s="254">
        <v>65.75</v>
      </c>
      <c r="I355" s="255"/>
      <c r="J355" s="251"/>
      <c r="K355" s="251"/>
      <c r="L355" s="256"/>
      <c r="M355" s="257"/>
      <c r="N355" s="258"/>
      <c r="O355" s="258"/>
      <c r="P355" s="258"/>
      <c r="Q355" s="258"/>
      <c r="R355" s="258"/>
      <c r="S355" s="258"/>
      <c r="T355" s="25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0" t="s">
        <v>133</v>
      </c>
      <c r="AU355" s="260" t="s">
        <v>84</v>
      </c>
      <c r="AV355" s="15" t="s">
        <v>131</v>
      </c>
      <c r="AW355" s="15" t="s">
        <v>36</v>
      </c>
      <c r="AX355" s="15" t="s">
        <v>82</v>
      </c>
      <c r="AY355" s="260" t="s">
        <v>124</v>
      </c>
    </row>
    <row r="356" s="14" customFormat="1">
      <c r="A356" s="14"/>
      <c r="B356" s="239"/>
      <c r="C356" s="240"/>
      <c r="D356" s="230" t="s">
        <v>133</v>
      </c>
      <c r="E356" s="240"/>
      <c r="F356" s="242" t="s">
        <v>461</v>
      </c>
      <c r="G356" s="240"/>
      <c r="H356" s="243">
        <v>72.325000000000003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9" t="s">
        <v>133</v>
      </c>
      <c r="AU356" s="249" t="s">
        <v>84</v>
      </c>
      <c r="AV356" s="14" t="s">
        <v>84</v>
      </c>
      <c r="AW356" s="14" t="s">
        <v>4</v>
      </c>
      <c r="AX356" s="14" t="s">
        <v>82</v>
      </c>
      <c r="AY356" s="249" t="s">
        <v>124</v>
      </c>
    </row>
    <row r="357" s="2" customFormat="1" ht="36" customHeight="1">
      <c r="A357" s="39"/>
      <c r="B357" s="40"/>
      <c r="C357" s="215" t="s">
        <v>462</v>
      </c>
      <c r="D357" s="215" t="s">
        <v>126</v>
      </c>
      <c r="E357" s="216" t="s">
        <v>463</v>
      </c>
      <c r="F357" s="217" t="s">
        <v>464</v>
      </c>
      <c r="G357" s="218" t="s">
        <v>302</v>
      </c>
      <c r="H357" s="219">
        <v>72.325000000000003</v>
      </c>
      <c r="I357" s="220"/>
      <c r="J357" s="221">
        <f>ROUND(I357*H357,2)</f>
        <v>0</v>
      </c>
      <c r="K357" s="217" t="s">
        <v>130</v>
      </c>
      <c r="L357" s="45"/>
      <c r="M357" s="222" t="s">
        <v>19</v>
      </c>
      <c r="N357" s="223" t="s">
        <v>45</v>
      </c>
      <c r="O357" s="85"/>
      <c r="P357" s="224">
        <f>O357*H357</f>
        <v>0</v>
      </c>
      <c r="Q357" s="224">
        <v>0.40481</v>
      </c>
      <c r="R357" s="224">
        <f>Q357*H357</f>
        <v>29.277883250000002</v>
      </c>
      <c r="S357" s="224">
        <v>0</v>
      </c>
      <c r="T357" s="22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6" t="s">
        <v>131</v>
      </c>
      <c r="AT357" s="226" t="s">
        <v>126</v>
      </c>
      <c r="AU357" s="226" t="s">
        <v>84</v>
      </c>
      <c r="AY357" s="18" t="s">
        <v>124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8" t="s">
        <v>82</v>
      </c>
      <c r="BK357" s="227">
        <f>ROUND(I357*H357,2)</f>
        <v>0</v>
      </c>
      <c r="BL357" s="18" t="s">
        <v>131</v>
      </c>
      <c r="BM357" s="226" t="s">
        <v>465</v>
      </c>
    </row>
    <row r="358" s="13" customFormat="1">
      <c r="A358" s="13"/>
      <c r="B358" s="228"/>
      <c r="C358" s="229"/>
      <c r="D358" s="230" t="s">
        <v>133</v>
      </c>
      <c r="E358" s="231" t="s">
        <v>19</v>
      </c>
      <c r="F358" s="232" t="s">
        <v>459</v>
      </c>
      <c r="G358" s="229"/>
      <c r="H358" s="231" t="s">
        <v>19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8" t="s">
        <v>133</v>
      </c>
      <c r="AU358" s="238" t="s">
        <v>84</v>
      </c>
      <c r="AV358" s="13" t="s">
        <v>82</v>
      </c>
      <c r="AW358" s="13" t="s">
        <v>36</v>
      </c>
      <c r="AX358" s="13" t="s">
        <v>74</v>
      </c>
      <c r="AY358" s="238" t="s">
        <v>124</v>
      </c>
    </row>
    <row r="359" s="14" customFormat="1">
      <c r="A359" s="14"/>
      <c r="B359" s="239"/>
      <c r="C359" s="240"/>
      <c r="D359" s="230" t="s">
        <v>133</v>
      </c>
      <c r="E359" s="241" t="s">
        <v>19</v>
      </c>
      <c r="F359" s="242" t="s">
        <v>460</v>
      </c>
      <c r="G359" s="240"/>
      <c r="H359" s="243">
        <v>7.5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9" t="s">
        <v>133</v>
      </c>
      <c r="AU359" s="249" t="s">
        <v>84</v>
      </c>
      <c r="AV359" s="14" t="s">
        <v>84</v>
      </c>
      <c r="AW359" s="14" t="s">
        <v>36</v>
      </c>
      <c r="AX359" s="14" t="s">
        <v>74</v>
      </c>
      <c r="AY359" s="249" t="s">
        <v>124</v>
      </c>
    </row>
    <row r="360" s="13" customFormat="1">
      <c r="A360" s="13"/>
      <c r="B360" s="228"/>
      <c r="C360" s="229"/>
      <c r="D360" s="230" t="s">
        <v>133</v>
      </c>
      <c r="E360" s="231" t="s">
        <v>19</v>
      </c>
      <c r="F360" s="232" t="s">
        <v>174</v>
      </c>
      <c r="G360" s="229"/>
      <c r="H360" s="231" t="s">
        <v>19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8" t="s">
        <v>133</v>
      </c>
      <c r="AU360" s="238" t="s">
        <v>84</v>
      </c>
      <c r="AV360" s="13" t="s">
        <v>82</v>
      </c>
      <c r="AW360" s="13" t="s">
        <v>36</v>
      </c>
      <c r="AX360" s="13" t="s">
        <v>74</v>
      </c>
      <c r="AY360" s="238" t="s">
        <v>124</v>
      </c>
    </row>
    <row r="361" s="14" customFormat="1">
      <c r="A361" s="14"/>
      <c r="B361" s="239"/>
      <c r="C361" s="240"/>
      <c r="D361" s="230" t="s">
        <v>133</v>
      </c>
      <c r="E361" s="241" t="s">
        <v>19</v>
      </c>
      <c r="F361" s="242" t="s">
        <v>304</v>
      </c>
      <c r="G361" s="240"/>
      <c r="H361" s="243">
        <v>58.25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9" t="s">
        <v>133</v>
      </c>
      <c r="AU361" s="249" t="s">
        <v>84</v>
      </c>
      <c r="AV361" s="14" t="s">
        <v>84</v>
      </c>
      <c r="AW361" s="14" t="s">
        <v>36</v>
      </c>
      <c r="AX361" s="14" t="s">
        <v>74</v>
      </c>
      <c r="AY361" s="249" t="s">
        <v>124</v>
      </c>
    </row>
    <row r="362" s="15" customFormat="1">
      <c r="A362" s="15"/>
      <c r="B362" s="250"/>
      <c r="C362" s="251"/>
      <c r="D362" s="230" t="s">
        <v>133</v>
      </c>
      <c r="E362" s="252" t="s">
        <v>19</v>
      </c>
      <c r="F362" s="253" t="s">
        <v>136</v>
      </c>
      <c r="G362" s="251"/>
      <c r="H362" s="254">
        <v>65.75</v>
      </c>
      <c r="I362" s="255"/>
      <c r="J362" s="251"/>
      <c r="K362" s="251"/>
      <c r="L362" s="256"/>
      <c r="M362" s="257"/>
      <c r="N362" s="258"/>
      <c r="O362" s="258"/>
      <c r="P362" s="258"/>
      <c r="Q362" s="258"/>
      <c r="R362" s="258"/>
      <c r="S362" s="258"/>
      <c r="T362" s="259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0" t="s">
        <v>133</v>
      </c>
      <c r="AU362" s="260" t="s">
        <v>84</v>
      </c>
      <c r="AV362" s="15" t="s">
        <v>131</v>
      </c>
      <c r="AW362" s="15" t="s">
        <v>36</v>
      </c>
      <c r="AX362" s="15" t="s">
        <v>82</v>
      </c>
      <c r="AY362" s="260" t="s">
        <v>124</v>
      </c>
    </row>
    <row r="363" s="14" customFormat="1">
      <c r="A363" s="14"/>
      <c r="B363" s="239"/>
      <c r="C363" s="240"/>
      <c r="D363" s="230" t="s">
        <v>133</v>
      </c>
      <c r="E363" s="240"/>
      <c r="F363" s="242" t="s">
        <v>461</v>
      </c>
      <c r="G363" s="240"/>
      <c r="H363" s="243">
        <v>72.325000000000003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9" t="s">
        <v>133</v>
      </c>
      <c r="AU363" s="249" t="s">
        <v>84</v>
      </c>
      <c r="AV363" s="14" t="s">
        <v>84</v>
      </c>
      <c r="AW363" s="14" t="s">
        <v>4</v>
      </c>
      <c r="AX363" s="14" t="s">
        <v>82</v>
      </c>
      <c r="AY363" s="249" t="s">
        <v>124</v>
      </c>
    </row>
    <row r="364" s="2" customFormat="1" ht="36" customHeight="1">
      <c r="A364" s="39"/>
      <c r="B364" s="40"/>
      <c r="C364" s="215" t="s">
        <v>466</v>
      </c>
      <c r="D364" s="215" t="s">
        <v>126</v>
      </c>
      <c r="E364" s="216" t="s">
        <v>467</v>
      </c>
      <c r="F364" s="217" t="s">
        <v>468</v>
      </c>
      <c r="G364" s="218" t="s">
        <v>302</v>
      </c>
      <c r="H364" s="219">
        <v>72.325000000000003</v>
      </c>
      <c r="I364" s="220"/>
      <c r="J364" s="221">
        <f>ROUND(I364*H364,2)</f>
        <v>0</v>
      </c>
      <c r="K364" s="217" t="s">
        <v>130</v>
      </c>
      <c r="L364" s="45"/>
      <c r="M364" s="222" t="s">
        <v>19</v>
      </c>
      <c r="N364" s="223" t="s">
        <v>45</v>
      </c>
      <c r="O364" s="85"/>
      <c r="P364" s="224">
        <f>O364*H364</f>
        <v>0</v>
      </c>
      <c r="Q364" s="224">
        <v>0.38625999999999999</v>
      </c>
      <c r="R364" s="224">
        <f>Q364*H364</f>
        <v>27.9362545</v>
      </c>
      <c r="S364" s="224">
        <v>0</v>
      </c>
      <c r="T364" s="22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6" t="s">
        <v>131</v>
      </c>
      <c r="AT364" s="226" t="s">
        <v>126</v>
      </c>
      <c r="AU364" s="226" t="s">
        <v>84</v>
      </c>
      <c r="AY364" s="18" t="s">
        <v>124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8" t="s">
        <v>82</v>
      </c>
      <c r="BK364" s="227">
        <f>ROUND(I364*H364,2)</f>
        <v>0</v>
      </c>
      <c r="BL364" s="18" t="s">
        <v>131</v>
      </c>
      <c r="BM364" s="226" t="s">
        <v>469</v>
      </c>
    </row>
    <row r="365" s="13" customFormat="1">
      <c r="A365" s="13"/>
      <c r="B365" s="228"/>
      <c r="C365" s="229"/>
      <c r="D365" s="230" t="s">
        <v>133</v>
      </c>
      <c r="E365" s="231" t="s">
        <v>19</v>
      </c>
      <c r="F365" s="232" t="s">
        <v>459</v>
      </c>
      <c r="G365" s="229"/>
      <c r="H365" s="231" t="s">
        <v>19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8" t="s">
        <v>133</v>
      </c>
      <c r="AU365" s="238" t="s">
        <v>84</v>
      </c>
      <c r="AV365" s="13" t="s">
        <v>82</v>
      </c>
      <c r="AW365" s="13" t="s">
        <v>36</v>
      </c>
      <c r="AX365" s="13" t="s">
        <v>74</v>
      </c>
      <c r="AY365" s="238" t="s">
        <v>124</v>
      </c>
    </row>
    <row r="366" s="14" customFormat="1">
      <c r="A366" s="14"/>
      <c r="B366" s="239"/>
      <c r="C366" s="240"/>
      <c r="D366" s="230" t="s">
        <v>133</v>
      </c>
      <c r="E366" s="241" t="s">
        <v>19</v>
      </c>
      <c r="F366" s="242" t="s">
        <v>460</v>
      </c>
      <c r="G366" s="240"/>
      <c r="H366" s="243">
        <v>7.5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9" t="s">
        <v>133</v>
      </c>
      <c r="AU366" s="249" t="s">
        <v>84</v>
      </c>
      <c r="AV366" s="14" t="s">
        <v>84</v>
      </c>
      <c r="AW366" s="14" t="s">
        <v>36</v>
      </c>
      <c r="AX366" s="14" t="s">
        <v>74</v>
      </c>
      <c r="AY366" s="249" t="s">
        <v>124</v>
      </c>
    </row>
    <row r="367" s="13" customFormat="1">
      <c r="A367" s="13"/>
      <c r="B367" s="228"/>
      <c r="C367" s="229"/>
      <c r="D367" s="230" t="s">
        <v>133</v>
      </c>
      <c r="E367" s="231" t="s">
        <v>19</v>
      </c>
      <c r="F367" s="232" t="s">
        <v>174</v>
      </c>
      <c r="G367" s="229"/>
      <c r="H367" s="231" t="s">
        <v>19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133</v>
      </c>
      <c r="AU367" s="238" t="s">
        <v>84</v>
      </c>
      <c r="AV367" s="13" t="s">
        <v>82</v>
      </c>
      <c r="AW367" s="13" t="s">
        <v>36</v>
      </c>
      <c r="AX367" s="13" t="s">
        <v>74</v>
      </c>
      <c r="AY367" s="238" t="s">
        <v>124</v>
      </c>
    </row>
    <row r="368" s="14" customFormat="1">
      <c r="A368" s="14"/>
      <c r="B368" s="239"/>
      <c r="C368" s="240"/>
      <c r="D368" s="230" t="s">
        <v>133</v>
      </c>
      <c r="E368" s="241" t="s">
        <v>19</v>
      </c>
      <c r="F368" s="242" t="s">
        <v>304</v>
      </c>
      <c r="G368" s="240"/>
      <c r="H368" s="243">
        <v>58.25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9" t="s">
        <v>133</v>
      </c>
      <c r="AU368" s="249" t="s">
        <v>84</v>
      </c>
      <c r="AV368" s="14" t="s">
        <v>84</v>
      </c>
      <c r="AW368" s="14" t="s">
        <v>36</v>
      </c>
      <c r="AX368" s="14" t="s">
        <v>74</v>
      </c>
      <c r="AY368" s="249" t="s">
        <v>124</v>
      </c>
    </row>
    <row r="369" s="15" customFormat="1">
      <c r="A369" s="15"/>
      <c r="B369" s="250"/>
      <c r="C369" s="251"/>
      <c r="D369" s="230" t="s">
        <v>133</v>
      </c>
      <c r="E369" s="252" t="s">
        <v>19</v>
      </c>
      <c r="F369" s="253" t="s">
        <v>136</v>
      </c>
      <c r="G369" s="251"/>
      <c r="H369" s="254">
        <v>65.75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0" t="s">
        <v>133</v>
      </c>
      <c r="AU369" s="260" t="s">
        <v>84</v>
      </c>
      <c r="AV369" s="15" t="s">
        <v>131</v>
      </c>
      <c r="AW369" s="15" t="s">
        <v>36</v>
      </c>
      <c r="AX369" s="15" t="s">
        <v>82</v>
      </c>
      <c r="AY369" s="260" t="s">
        <v>124</v>
      </c>
    </row>
    <row r="370" s="14" customFormat="1">
      <c r="A370" s="14"/>
      <c r="B370" s="239"/>
      <c r="C370" s="240"/>
      <c r="D370" s="230" t="s">
        <v>133</v>
      </c>
      <c r="E370" s="240"/>
      <c r="F370" s="242" t="s">
        <v>461</v>
      </c>
      <c r="G370" s="240"/>
      <c r="H370" s="243">
        <v>72.325000000000003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9" t="s">
        <v>133</v>
      </c>
      <c r="AU370" s="249" t="s">
        <v>84</v>
      </c>
      <c r="AV370" s="14" t="s">
        <v>84</v>
      </c>
      <c r="AW370" s="14" t="s">
        <v>4</v>
      </c>
      <c r="AX370" s="14" t="s">
        <v>82</v>
      </c>
      <c r="AY370" s="249" t="s">
        <v>124</v>
      </c>
    </row>
    <row r="371" s="2" customFormat="1" ht="36" customHeight="1">
      <c r="A371" s="39"/>
      <c r="B371" s="40"/>
      <c r="C371" s="215" t="s">
        <v>470</v>
      </c>
      <c r="D371" s="215" t="s">
        <v>126</v>
      </c>
      <c r="E371" s="216" t="s">
        <v>471</v>
      </c>
      <c r="F371" s="217" t="s">
        <v>472</v>
      </c>
      <c r="G371" s="218" t="s">
        <v>302</v>
      </c>
      <c r="H371" s="219">
        <v>72.325000000000003</v>
      </c>
      <c r="I371" s="220"/>
      <c r="J371" s="221">
        <f>ROUND(I371*H371,2)</f>
        <v>0</v>
      </c>
      <c r="K371" s="217" t="s">
        <v>130</v>
      </c>
      <c r="L371" s="45"/>
      <c r="M371" s="222" t="s">
        <v>19</v>
      </c>
      <c r="N371" s="223" t="s">
        <v>45</v>
      </c>
      <c r="O371" s="85"/>
      <c r="P371" s="224">
        <f>O371*H371</f>
        <v>0</v>
      </c>
      <c r="Q371" s="224">
        <v>0.10548</v>
      </c>
      <c r="R371" s="224">
        <f>Q371*H371</f>
        <v>7.6288410000000004</v>
      </c>
      <c r="S371" s="224">
        <v>0</v>
      </c>
      <c r="T371" s="22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6" t="s">
        <v>131</v>
      </c>
      <c r="AT371" s="226" t="s">
        <v>126</v>
      </c>
      <c r="AU371" s="226" t="s">
        <v>84</v>
      </c>
      <c r="AY371" s="18" t="s">
        <v>124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8" t="s">
        <v>82</v>
      </c>
      <c r="BK371" s="227">
        <f>ROUND(I371*H371,2)</f>
        <v>0</v>
      </c>
      <c r="BL371" s="18" t="s">
        <v>131</v>
      </c>
      <c r="BM371" s="226" t="s">
        <v>473</v>
      </c>
    </row>
    <row r="372" s="13" customFormat="1">
      <c r="A372" s="13"/>
      <c r="B372" s="228"/>
      <c r="C372" s="229"/>
      <c r="D372" s="230" t="s">
        <v>133</v>
      </c>
      <c r="E372" s="231" t="s">
        <v>19</v>
      </c>
      <c r="F372" s="232" t="s">
        <v>459</v>
      </c>
      <c r="G372" s="229"/>
      <c r="H372" s="231" t="s">
        <v>19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8" t="s">
        <v>133</v>
      </c>
      <c r="AU372" s="238" t="s">
        <v>84</v>
      </c>
      <c r="AV372" s="13" t="s">
        <v>82</v>
      </c>
      <c r="AW372" s="13" t="s">
        <v>36</v>
      </c>
      <c r="AX372" s="13" t="s">
        <v>74</v>
      </c>
      <c r="AY372" s="238" t="s">
        <v>124</v>
      </c>
    </row>
    <row r="373" s="14" customFormat="1">
      <c r="A373" s="14"/>
      <c r="B373" s="239"/>
      <c r="C373" s="240"/>
      <c r="D373" s="230" t="s">
        <v>133</v>
      </c>
      <c r="E373" s="241" t="s">
        <v>19</v>
      </c>
      <c r="F373" s="242" t="s">
        <v>460</v>
      </c>
      <c r="G373" s="240"/>
      <c r="H373" s="243">
        <v>7.5</v>
      </c>
      <c r="I373" s="244"/>
      <c r="J373" s="240"/>
      <c r="K373" s="240"/>
      <c r="L373" s="245"/>
      <c r="M373" s="246"/>
      <c r="N373" s="247"/>
      <c r="O373" s="247"/>
      <c r="P373" s="247"/>
      <c r="Q373" s="247"/>
      <c r="R373" s="247"/>
      <c r="S373" s="247"/>
      <c r="T373" s="24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9" t="s">
        <v>133</v>
      </c>
      <c r="AU373" s="249" t="s">
        <v>84</v>
      </c>
      <c r="AV373" s="14" t="s">
        <v>84</v>
      </c>
      <c r="AW373" s="14" t="s">
        <v>36</v>
      </c>
      <c r="AX373" s="14" t="s">
        <v>74</v>
      </c>
      <c r="AY373" s="249" t="s">
        <v>124</v>
      </c>
    </row>
    <row r="374" s="13" customFormat="1">
      <c r="A374" s="13"/>
      <c r="B374" s="228"/>
      <c r="C374" s="229"/>
      <c r="D374" s="230" t="s">
        <v>133</v>
      </c>
      <c r="E374" s="231" t="s">
        <v>19</v>
      </c>
      <c r="F374" s="232" t="s">
        <v>174</v>
      </c>
      <c r="G374" s="229"/>
      <c r="H374" s="231" t="s">
        <v>19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8" t="s">
        <v>133</v>
      </c>
      <c r="AU374" s="238" t="s">
        <v>84</v>
      </c>
      <c r="AV374" s="13" t="s">
        <v>82</v>
      </c>
      <c r="AW374" s="13" t="s">
        <v>36</v>
      </c>
      <c r="AX374" s="13" t="s">
        <v>74</v>
      </c>
      <c r="AY374" s="238" t="s">
        <v>124</v>
      </c>
    </row>
    <row r="375" s="14" customFormat="1">
      <c r="A375" s="14"/>
      <c r="B375" s="239"/>
      <c r="C375" s="240"/>
      <c r="D375" s="230" t="s">
        <v>133</v>
      </c>
      <c r="E375" s="241" t="s">
        <v>19</v>
      </c>
      <c r="F375" s="242" t="s">
        <v>304</v>
      </c>
      <c r="G375" s="240"/>
      <c r="H375" s="243">
        <v>58.25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9" t="s">
        <v>133</v>
      </c>
      <c r="AU375" s="249" t="s">
        <v>84</v>
      </c>
      <c r="AV375" s="14" t="s">
        <v>84</v>
      </c>
      <c r="AW375" s="14" t="s">
        <v>36</v>
      </c>
      <c r="AX375" s="14" t="s">
        <v>74</v>
      </c>
      <c r="AY375" s="249" t="s">
        <v>124</v>
      </c>
    </row>
    <row r="376" s="15" customFormat="1">
      <c r="A376" s="15"/>
      <c r="B376" s="250"/>
      <c r="C376" s="251"/>
      <c r="D376" s="230" t="s">
        <v>133</v>
      </c>
      <c r="E376" s="252" t="s">
        <v>19</v>
      </c>
      <c r="F376" s="253" t="s">
        <v>136</v>
      </c>
      <c r="G376" s="251"/>
      <c r="H376" s="254">
        <v>65.75</v>
      </c>
      <c r="I376" s="255"/>
      <c r="J376" s="251"/>
      <c r="K376" s="251"/>
      <c r="L376" s="256"/>
      <c r="M376" s="257"/>
      <c r="N376" s="258"/>
      <c r="O376" s="258"/>
      <c r="P376" s="258"/>
      <c r="Q376" s="258"/>
      <c r="R376" s="258"/>
      <c r="S376" s="258"/>
      <c r="T376" s="259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0" t="s">
        <v>133</v>
      </c>
      <c r="AU376" s="260" t="s">
        <v>84</v>
      </c>
      <c r="AV376" s="15" t="s">
        <v>131</v>
      </c>
      <c r="AW376" s="15" t="s">
        <v>36</v>
      </c>
      <c r="AX376" s="15" t="s">
        <v>82</v>
      </c>
      <c r="AY376" s="260" t="s">
        <v>124</v>
      </c>
    </row>
    <row r="377" s="14" customFormat="1">
      <c r="A377" s="14"/>
      <c r="B377" s="239"/>
      <c r="C377" s="240"/>
      <c r="D377" s="230" t="s">
        <v>133</v>
      </c>
      <c r="E377" s="240"/>
      <c r="F377" s="242" t="s">
        <v>461</v>
      </c>
      <c r="G377" s="240"/>
      <c r="H377" s="243">
        <v>72.325000000000003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9" t="s">
        <v>133</v>
      </c>
      <c r="AU377" s="249" t="s">
        <v>84</v>
      </c>
      <c r="AV377" s="14" t="s">
        <v>84</v>
      </c>
      <c r="AW377" s="14" t="s">
        <v>4</v>
      </c>
      <c r="AX377" s="14" t="s">
        <v>82</v>
      </c>
      <c r="AY377" s="249" t="s">
        <v>124</v>
      </c>
    </row>
    <row r="378" s="2" customFormat="1" ht="24" customHeight="1">
      <c r="A378" s="39"/>
      <c r="B378" s="40"/>
      <c r="C378" s="215" t="s">
        <v>474</v>
      </c>
      <c r="D378" s="215" t="s">
        <v>126</v>
      </c>
      <c r="E378" s="216" t="s">
        <v>475</v>
      </c>
      <c r="F378" s="217" t="s">
        <v>476</v>
      </c>
      <c r="G378" s="218" t="s">
        <v>302</v>
      </c>
      <c r="H378" s="219">
        <v>72.325000000000003</v>
      </c>
      <c r="I378" s="220"/>
      <c r="J378" s="221">
        <f>ROUND(I378*H378,2)</f>
        <v>0</v>
      </c>
      <c r="K378" s="217" t="s">
        <v>130</v>
      </c>
      <c r="L378" s="45"/>
      <c r="M378" s="222" t="s">
        <v>19</v>
      </c>
      <c r="N378" s="223" t="s">
        <v>45</v>
      </c>
      <c r="O378" s="85"/>
      <c r="P378" s="224">
        <f>O378*H378</f>
        <v>0</v>
      </c>
      <c r="Q378" s="224">
        <v>0.00034000000000000002</v>
      </c>
      <c r="R378" s="224">
        <f>Q378*H378</f>
        <v>0.024590500000000001</v>
      </c>
      <c r="S378" s="224">
        <v>0</v>
      </c>
      <c r="T378" s="22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6" t="s">
        <v>131</v>
      </c>
      <c r="AT378" s="226" t="s">
        <v>126</v>
      </c>
      <c r="AU378" s="226" t="s">
        <v>84</v>
      </c>
      <c r="AY378" s="18" t="s">
        <v>124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8" t="s">
        <v>82</v>
      </c>
      <c r="BK378" s="227">
        <f>ROUND(I378*H378,2)</f>
        <v>0</v>
      </c>
      <c r="BL378" s="18" t="s">
        <v>131</v>
      </c>
      <c r="BM378" s="226" t="s">
        <v>477</v>
      </c>
    </row>
    <row r="379" s="13" customFormat="1">
      <c r="A379" s="13"/>
      <c r="B379" s="228"/>
      <c r="C379" s="229"/>
      <c r="D379" s="230" t="s">
        <v>133</v>
      </c>
      <c r="E379" s="231" t="s">
        <v>19</v>
      </c>
      <c r="F379" s="232" t="s">
        <v>459</v>
      </c>
      <c r="G379" s="229"/>
      <c r="H379" s="231" t="s">
        <v>19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8" t="s">
        <v>133</v>
      </c>
      <c r="AU379" s="238" t="s">
        <v>84</v>
      </c>
      <c r="AV379" s="13" t="s">
        <v>82</v>
      </c>
      <c r="AW379" s="13" t="s">
        <v>36</v>
      </c>
      <c r="AX379" s="13" t="s">
        <v>74</v>
      </c>
      <c r="AY379" s="238" t="s">
        <v>124</v>
      </c>
    </row>
    <row r="380" s="14" customFormat="1">
      <c r="A380" s="14"/>
      <c r="B380" s="239"/>
      <c r="C380" s="240"/>
      <c r="D380" s="230" t="s">
        <v>133</v>
      </c>
      <c r="E380" s="241" t="s">
        <v>19</v>
      </c>
      <c r="F380" s="242" t="s">
        <v>460</v>
      </c>
      <c r="G380" s="240"/>
      <c r="H380" s="243">
        <v>7.5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9" t="s">
        <v>133</v>
      </c>
      <c r="AU380" s="249" t="s">
        <v>84</v>
      </c>
      <c r="AV380" s="14" t="s">
        <v>84</v>
      </c>
      <c r="AW380" s="14" t="s">
        <v>36</v>
      </c>
      <c r="AX380" s="14" t="s">
        <v>74</v>
      </c>
      <c r="AY380" s="249" t="s">
        <v>124</v>
      </c>
    </row>
    <row r="381" s="13" customFormat="1">
      <c r="A381" s="13"/>
      <c r="B381" s="228"/>
      <c r="C381" s="229"/>
      <c r="D381" s="230" t="s">
        <v>133</v>
      </c>
      <c r="E381" s="231" t="s">
        <v>19</v>
      </c>
      <c r="F381" s="232" t="s">
        <v>174</v>
      </c>
      <c r="G381" s="229"/>
      <c r="H381" s="231" t="s">
        <v>19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8" t="s">
        <v>133</v>
      </c>
      <c r="AU381" s="238" t="s">
        <v>84</v>
      </c>
      <c r="AV381" s="13" t="s">
        <v>82</v>
      </c>
      <c r="AW381" s="13" t="s">
        <v>36</v>
      </c>
      <c r="AX381" s="13" t="s">
        <v>74</v>
      </c>
      <c r="AY381" s="238" t="s">
        <v>124</v>
      </c>
    </row>
    <row r="382" s="14" customFormat="1">
      <c r="A382" s="14"/>
      <c r="B382" s="239"/>
      <c r="C382" s="240"/>
      <c r="D382" s="230" t="s">
        <v>133</v>
      </c>
      <c r="E382" s="241" t="s">
        <v>19</v>
      </c>
      <c r="F382" s="242" t="s">
        <v>304</v>
      </c>
      <c r="G382" s="240"/>
      <c r="H382" s="243">
        <v>58.25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9" t="s">
        <v>133</v>
      </c>
      <c r="AU382" s="249" t="s">
        <v>84</v>
      </c>
      <c r="AV382" s="14" t="s">
        <v>84</v>
      </c>
      <c r="AW382" s="14" t="s">
        <v>36</v>
      </c>
      <c r="AX382" s="14" t="s">
        <v>74</v>
      </c>
      <c r="AY382" s="249" t="s">
        <v>124</v>
      </c>
    </row>
    <row r="383" s="15" customFormat="1">
      <c r="A383" s="15"/>
      <c r="B383" s="250"/>
      <c r="C383" s="251"/>
      <c r="D383" s="230" t="s">
        <v>133</v>
      </c>
      <c r="E383" s="252" t="s">
        <v>19</v>
      </c>
      <c r="F383" s="253" t="s">
        <v>136</v>
      </c>
      <c r="G383" s="251"/>
      <c r="H383" s="254">
        <v>65.75</v>
      </c>
      <c r="I383" s="255"/>
      <c r="J383" s="251"/>
      <c r="K383" s="251"/>
      <c r="L383" s="256"/>
      <c r="M383" s="257"/>
      <c r="N383" s="258"/>
      <c r="O383" s="258"/>
      <c r="P383" s="258"/>
      <c r="Q383" s="258"/>
      <c r="R383" s="258"/>
      <c r="S383" s="258"/>
      <c r="T383" s="259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0" t="s">
        <v>133</v>
      </c>
      <c r="AU383" s="260" t="s">
        <v>84</v>
      </c>
      <c r="AV383" s="15" t="s">
        <v>131</v>
      </c>
      <c r="AW383" s="15" t="s">
        <v>36</v>
      </c>
      <c r="AX383" s="15" t="s">
        <v>82</v>
      </c>
      <c r="AY383" s="260" t="s">
        <v>124</v>
      </c>
    </row>
    <row r="384" s="14" customFormat="1">
      <c r="A384" s="14"/>
      <c r="B384" s="239"/>
      <c r="C384" s="240"/>
      <c r="D384" s="230" t="s">
        <v>133</v>
      </c>
      <c r="E384" s="240"/>
      <c r="F384" s="242" t="s">
        <v>461</v>
      </c>
      <c r="G384" s="240"/>
      <c r="H384" s="243">
        <v>72.325000000000003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9" t="s">
        <v>133</v>
      </c>
      <c r="AU384" s="249" t="s">
        <v>84</v>
      </c>
      <c r="AV384" s="14" t="s">
        <v>84</v>
      </c>
      <c r="AW384" s="14" t="s">
        <v>4</v>
      </c>
      <c r="AX384" s="14" t="s">
        <v>82</v>
      </c>
      <c r="AY384" s="249" t="s">
        <v>124</v>
      </c>
    </row>
    <row r="385" s="2" customFormat="1" ht="24" customHeight="1">
      <c r="A385" s="39"/>
      <c r="B385" s="40"/>
      <c r="C385" s="215" t="s">
        <v>478</v>
      </c>
      <c r="D385" s="215" t="s">
        <v>126</v>
      </c>
      <c r="E385" s="216" t="s">
        <v>479</v>
      </c>
      <c r="F385" s="217" t="s">
        <v>480</v>
      </c>
      <c r="G385" s="218" t="s">
        <v>302</v>
      </c>
      <c r="H385" s="219">
        <v>72.325000000000003</v>
      </c>
      <c r="I385" s="220"/>
      <c r="J385" s="221">
        <f>ROUND(I385*H385,2)</f>
        <v>0</v>
      </c>
      <c r="K385" s="217" t="s">
        <v>130</v>
      </c>
      <c r="L385" s="45"/>
      <c r="M385" s="222" t="s">
        <v>19</v>
      </c>
      <c r="N385" s="223" t="s">
        <v>45</v>
      </c>
      <c r="O385" s="85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6" t="s">
        <v>131</v>
      </c>
      <c r="AT385" s="226" t="s">
        <v>126</v>
      </c>
      <c r="AU385" s="226" t="s">
        <v>84</v>
      </c>
      <c r="AY385" s="18" t="s">
        <v>124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8" t="s">
        <v>82</v>
      </c>
      <c r="BK385" s="227">
        <f>ROUND(I385*H385,2)</f>
        <v>0</v>
      </c>
      <c r="BL385" s="18" t="s">
        <v>131</v>
      </c>
      <c r="BM385" s="226" t="s">
        <v>481</v>
      </c>
    </row>
    <row r="386" s="13" customFormat="1">
      <c r="A386" s="13"/>
      <c r="B386" s="228"/>
      <c r="C386" s="229"/>
      <c r="D386" s="230" t="s">
        <v>133</v>
      </c>
      <c r="E386" s="231" t="s">
        <v>19</v>
      </c>
      <c r="F386" s="232" t="s">
        <v>459</v>
      </c>
      <c r="G386" s="229"/>
      <c r="H386" s="231" t="s">
        <v>19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8" t="s">
        <v>133</v>
      </c>
      <c r="AU386" s="238" t="s">
        <v>84</v>
      </c>
      <c r="AV386" s="13" t="s">
        <v>82</v>
      </c>
      <c r="AW386" s="13" t="s">
        <v>36</v>
      </c>
      <c r="AX386" s="13" t="s">
        <v>74</v>
      </c>
      <c r="AY386" s="238" t="s">
        <v>124</v>
      </c>
    </row>
    <row r="387" s="14" customFormat="1">
      <c r="A387" s="14"/>
      <c r="B387" s="239"/>
      <c r="C387" s="240"/>
      <c r="D387" s="230" t="s">
        <v>133</v>
      </c>
      <c r="E387" s="241" t="s">
        <v>19</v>
      </c>
      <c r="F387" s="242" t="s">
        <v>460</v>
      </c>
      <c r="G387" s="240"/>
      <c r="H387" s="243">
        <v>7.5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9" t="s">
        <v>133</v>
      </c>
      <c r="AU387" s="249" t="s">
        <v>84</v>
      </c>
      <c r="AV387" s="14" t="s">
        <v>84</v>
      </c>
      <c r="AW387" s="14" t="s">
        <v>36</v>
      </c>
      <c r="AX387" s="14" t="s">
        <v>74</v>
      </c>
      <c r="AY387" s="249" t="s">
        <v>124</v>
      </c>
    </row>
    <row r="388" s="13" customFormat="1">
      <c r="A388" s="13"/>
      <c r="B388" s="228"/>
      <c r="C388" s="229"/>
      <c r="D388" s="230" t="s">
        <v>133</v>
      </c>
      <c r="E388" s="231" t="s">
        <v>19</v>
      </c>
      <c r="F388" s="232" t="s">
        <v>174</v>
      </c>
      <c r="G388" s="229"/>
      <c r="H388" s="231" t="s">
        <v>19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8" t="s">
        <v>133</v>
      </c>
      <c r="AU388" s="238" t="s">
        <v>84</v>
      </c>
      <c r="AV388" s="13" t="s">
        <v>82</v>
      </c>
      <c r="AW388" s="13" t="s">
        <v>36</v>
      </c>
      <c r="AX388" s="13" t="s">
        <v>74</v>
      </c>
      <c r="AY388" s="238" t="s">
        <v>124</v>
      </c>
    </row>
    <row r="389" s="14" customFormat="1">
      <c r="A389" s="14"/>
      <c r="B389" s="239"/>
      <c r="C389" s="240"/>
      <c r="D389" s="230" t="s">
        <v>133</v>
      </c>
      <c r="E389" s="241" t="s">
        <v>19</v>
      </c>
      <c r="F389" s="242" t="s">
        <v>304</v>
      </c>
      <c r="G389" s="240"/>
      <c r="H389" s="243">
        <v>58.25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9" t="s">
        <v>133</v>
      </c>
      <c r="AU389" s="249" t="s">
        <v>84</v>
      </c>
      <c r="AV389" s="14" t="s">
        <v>84</v>
      </c>
      <c r="AW389" s="14" t="s">
        <v>36</v>
      </c>
      <c r="AX389" s="14" t="s">
        <v>74</v>
      </c>
      <c r="AY389" s="249" t="s">
        <v>124</v>
      </c>
    </row>
    <row r="390" s="15" customFormat="1">
      <c r="A390" s="15"/>
      <c r="B390" s="250"/>
      <c r="C390" s="251"/>
      <c r="D390" s="230" t="s">
        <v>133</v>
      </c>
      <c r="E390" s="252" t="s">
        <v>19</v>
      </c>
      <c r="F390" s="253" t="s">
        <v>136</v>
      </c>
      <c r="G390" s="251"/>
      <c r="H390" s="254">
        <v>65.75</v>
      </c>
      <c r="I390" s="255"/>
      <c r="J390" s="251"/>
      <c r="K390" s="251"/>
      <c r="L390" s="256"/>
      <c r="M390" s="257"/>
      <c r="N390" s="258"/>
      <c r="O390" s="258"/>
      <c r="P390" s="258"/>
      <c r="Q390" s="258"/>
      <c r="R390" s="258"/>
      <c r="S390" s="258"/>
      <c r="T390" s="259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0" t="s">
        <v>133</v>
      </c>
      <c r="AU390" s="260" t="s">
        <v>84</v>
      </c>
      <c r="AV390" s="15" t="s">
        <v>131</v>
      </c>
      <c r="AW390" s="15" t="s">
        <v>36</v>
      </c>
      <c r="AX390" s="15" t="s">
        <v>82</v>
      </c>
      <c r="AY390" s="260" t="s">
        <v>124</v>
      </c>
    </row>
    <row r="391" s="14" customFormat="1">
      <c r="A391" s="14"/>
      <c r="B391" s="239"/>
      <c r="C391" s="240"/>
      <c r="D391" s="230" t="s">
        <v>133</v>
      </c>
      <c r="E391" s="240"/>
      <c r="F391" s="242" t="s">
        <v>461</v>
      </c>
      <c r="G391" s="240"/>
      <c r="H391" s="243">
        <v>72.325000000000003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9" t="s">
        <v>133</v>
      </c>
      <c r="AU391" s="249" t="s">
        <v>84</v>
      </c>
      <c r="AV391" s="14" t="s">
        <v>84</v>
      </c>
      <c r="AW391" s="14" t="s">
        <v>4</v>
      </c>
      <c r="AX391" s="14" t="s">
        <v>82</v>
      </c>
      <c r="AY391" s="249" t="s">
        <v>124</v>
      </c>
    </row>
    <row r="392" s="2" customFormat="1" ht="36" customHeight="1">
      <c r="A392" s="39"/>
      <c r="B392" s="40"/>
      <c r="C392" s="215" t="s">
        <v>482</v>
      </c>
      <c r="D392" s="215" t="s">
        <v>126</v>
      </c>
      <c r="E392" s="216" t="s">
        <v>483</v>
      </c>
      <c r="F392" s="217" t="s">
        <v>484</v>
      </c>
      <c r="G392" s="218" t="s">
        <v>302</v>
      </c>
      <c r="H392" s="219">
        <v>72.325000000000003</v>
      </c>
      <c r="I392" s="220"/>
      <c r="J392" s="221">
        <f>ROUND(I392*H392,2)</f>
        <v>0</v>
      </c>
      <c r="K392" s="217" t="s">
        <v>130</v>
      </c>
      <c r="L392" s="45"/>
      <c r="M392" s="222" t="s">
        <v>19</v>
      </c>
      <c r="N392" s="223" t="s">
        <v>45</v>
      </c>
      <c r="O392" s="85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6" t="s">
        <v>131</v>
      </c>
      <c r="AT392" s="226" t="s">
        <v>126</v>
      </c>
      <c r="AU392" s="226" t="s">
        <v>84</v>
      </c>
      <c r="AY392" s="18" t="s">
        <v>124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8" t="s">
        <v>82</v>
      </c>
      <c r="BK392" s="227">
        <f>ROUND(I392*H392,2)</f>
        <v>0</v>
      </c>
      <c r="BL392" s="18" t="s">
        <v>131</v>
      </c>
      <c r="BM392" s="226" t="s">
        <v>485</v>
      </c>
    </row>
    <row r="393" s="13" customFormat="1">
      <c r="A393" s="13"/>
      <c r="B393" s="228"/>
      <c r="C393" s="229"/>
      <c r="D393" s="230" t="s">
        <v>133</v>
      </c>
      <c r="E393" s="231" t="s">
        <v>19</v>
      </c>
      <c r="F393" s="232" t="s">
        <v>459</v>
      </c>
      <c r="G393" s="229"/>
      <c r="H393" s="231" t="s">
        <v>19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8" t="s">
        <v>133</v>
      </c>
      <c r="AU393" s="238" t="s">
        <v>84</v>
      </c>
      <c r="AV393" s="13" t="s">
        <v>82</v>
      </c>
      <c r="AW393" s="13" t="s">
        <v>36</v>
      </c>
      <c r="AX393" s="13" t="s">
        <v>74</v>
      </c>
      <c r="AY393" s="238" t="s">
        <v>124</v>
      </c>
    </row>
    <row r="394" s="14" customFormat="1">
      <c r="A394" s="14"/>
      <c r="B394" s="239"/>
      <c r="C394" s="240"/>
      <c r="D394" s="230" t="s">
        <v>133</v>
      </c>
      <c r="E394" s="241" t="s">
        <v>19</v>
      </c>
      <c r="F394" s="242" t="s">
        <v>460</v>
      </c>
      <c r="G394" s="240"/>
      <c r="H394" s="243">
        <v>7.5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9" t="s">
        <v>133</v>
      </c>
      <c r="AU394" s="249" t="s">
        <v>84</v>
      </c>
      <c r="AV394" s="14" t="s">
        <v>84</v>
      </c>
      <c r="AW394" s="14" t="s">
        <v>36</v>
      </c>
      <c r="AX394" s="14" t="s">
        <v>74</v>
      </c>
      <c r="AY394" s="249" t="s">
        <v>124</v>
      </c>
    </row>
    <row r="395" s="13" customFormat="1">
      <c r="A395" s="13"/>
      <c r="B395" s="228"/>
      <c r="C395" s="229"/>
      <c r="D395" s="230" t="s">
        <v>133</v>
      </c>
      <c r="E395" s="231" t="s">
        <v>19</v>
      </c>
      <c r="F395" s="232" t="s">
        <v>174</v>
      </c>
      <c r="G395" s="229"/>
      <c r="H395" s="231" t="s">
        <v>19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8" t="s">
        <v>133</v>
      </c>
      <c r="AU395" s="238" t="s">
        <v>84</v>
      </c>
      <c r="AV395" s="13" t="s">
        <v>82</v>
      </c>
      <c r="AW395" s="13" t="s">
        <v>36</v>
      </c>
      <c r="AX395" s="13" t="s">
        <v>74</v>
      </c>
      <c r="AY395" s="238" t="s">
        <v>124</v>
      </c>
    </row>
    <row r="396" s="14" customFormat="1">
      <c r="A396" s="14"/>
      <c r="B396" s="239"/>
      <c r="C396" s="240"/>
      <c r="D396" s="230" t="s">
        <v>133</v>
      </c>
      <c r="E396" s="241" t="s">
        <v>19</v>
      </c>
      <c r="F396" s="242" t="s">
        <v>304</v>
      </c>
      <c r="G396" s="240"/>
      <c r="H396" s="243">
        <v>58.25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9" t="s">
        <v>133</v>
      </c>
      <c r="AU396" s="249" t="s">
        <v>84</v>
      </c>
      <c r="AV396" s="14" t="s">
        <v>84</v>
      </c>
      <c r="AW396" s="14" t="s">
        <v>36</v>
      </c>
      <c r="AX396" s="14" t="s">
        <v>74</v>
      </c>
      <c r="AY396" s="249" t="s">
        <v>124</v>
      </c>
    </row>
    <row r="397" s="15" customFormat="1">
      <c r="A397" s="15"/>
      <c r="B397" s="250"/>
      <c r="C397" s="251"/>
      <c r="D397" s="230" t="s">
        <v>133</v>
      </c>
      <c r="E397" s="252" t="s">
        <v>19</v>
      </c>
      <c r="F397" s="253" t="s">
        <v>136</v>
      </c>
      <c r="G397" s="251"/>
      <c r="H397" s="254">
        <v>65.75</v>
      </c>
      <c r="I397" s="255"/>
      <c r="J397" s="251"/>
      <c r="K397" s="251"/>
      <c r="L397" s="256"/>
      <c r="M397" s="257"/>
      <c r="N397" s="258"/>
      <c r="O397" s="258"/>
      <c r="P397" s="258"/>
      <c r="Q397" s="258"/>
      <c r="R397" s="258"/>
      <c r="S397" s="258"/>
      <c r="T397" s="259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0" t="s">
        <v>133</v>
      </c>
      <c r="AU397" s="260" t="s">
        <v>84</v>
      </c>
      <c r="AV397" s="15" t="s">
        <v>131</v>
      </c>
      <c r="AW397" s="15" t="s">
        <v>36</v>
      </c>
      <c r="AX397" s="15" t="s">
        <v>82</v>
      </c>
      <c r="AY397" s="260" t="s">
        <v>124</v>
      </c>
    </row>
    <row r="398" s="14" customFormat="1">
      <c r="A398" s="14"/>
      <c r="B398" s="239"/>
      <c r="C398" s="240"/>
      <c r="D398" s="230" t="s">
        <v>133</v>
      </c>
      <c r="E398" s="240"/>
      <c r="F398" s="242" t="s">
        <v>461</v>
      </c>
      <c r="G398" s="240"/>
      <c r="H398" s="243">
        <v>72.325000000000003</v>
      </c>
      <c r="I398" s="244"/>
      <c r="J398" s="240"/>
      <c r="K398" s="240"/>
      <c r="L398" s="245"/>
      <c r="M398" s="246"/>
      <c r="N398" s="247"/>
      <c r="O398" s="247"/>
      <c r="P398" s="247"/>
      <c r="Q398" s="247"/>
      <c r="R398" s="247"/>
      <c r="S398" s="247"/>
      <c r="T398" s="24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9" t="s">
        <v>133</v>
      </c>
      <c r="AU398" s="249" t="s">
        <v>84</v>
      </c>
      <c r="AV398" s="14" t="s">
        <v>84</v>
      </c>
      <c r="AW398" s="14" t="s">
        <v>4</v>
      </c>
      <c r="AX398" s="14" t="s">
        <v>82</v>
      </c>
      <c r="AY398" s="249" t="s">
        <v>124</v>
      </c>
    </row>
    <row r="399" s="12" customFormat="1" ht="22.8" customHeight="1">
      <c r="A399" s="12"/>
      <c r="B399" s="199"/>
      <c r="C399" s="200"/>
      <c r="D399" s="201" t="s">
        <v>73</v>
      </c>
      <c r="E399" s="213" t="s">
        <v>159</v>
      </c>
      <c r="F399" s="213" t="s">
        <v>486</v>
      </c>
      <c r="G399" s="200"/>
      <c r="H399" s="200"/>
      <c r="I399" s="203"/>
      <c r="J399" s="214">
        <f>BK399</f>
        <v>0</v>
      </c>
      <c r="K399" s="200"/>
      <c r="L399" s="205"/>
      <c r="M399" s="206"/>
      <c r="N399" s="207"/>
      <c r="O399" s="207"/>
      <c r="P399" s="208">
        <f>SUM(P400:P416)</f>
        <v>0</v>
      </c>
      <c r="Q399" s="207"/>
      <c r="R399" s="208">
        <f>SUM(R400:R416)</f>
        <v>0.084165000000000004</v>
      </c>
      <c r="S399" s="207"/>
      <c r="T399" s="209">
        <f>SUM(T400:T416)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0" t="s">
        <v>82</v>
      </c>
      <c r="AT399" s="211" t="s">
        <v>73</v>
      </c>
      <c r="AU399" s="211" t="s">
        <v>82</v>
      </c>
      <c r="AY399" s="210" t="s">
        <v>124</v>
      </c>
      <c r="BK399" s="212">
        <f>SUM(BK400:BK416)</f>
        <v>0</v>
      </c>
    </row>
    <row r="400" s="2" customFormat="1" ht="24" customHeight="1">
      <c r="A400" s="39"/>
      <c r="B400" s="40"/>
      <c r="C400" s="215" t="s">
        <v>487</v>
      </c>
      <c r="D400" s="215" t="s">
        <v>126</v>
      </c>
      <c r="E400" s="216" t="s">
        <v>488</v>
      </c>
      <c r="F400" s="217" t="s">
        <v>489</v>
      </c>
      <c r="G400" s="218" t="s">
        <v>341</v>
      </c>
      <c r="H400" s="219">
        <v>15</v>
      </c>
      <c r="I400" s="220"/>
      <c r="J400" s="221">
        <f>ROUND(I400*H400,2)</f>
        <v>0</v>
      </c>
      <c r="K400" s="217" t="s">
        <v>130</v>
      </c>
      <c r="L400" s="45"/>
      <c r="M400" s="222" t="s">
        <v>19</v>
      </c>
      <c r="N400" s="223" t="s">
        <v>45</v>
      </c>
      <c r="O400" s="85"/>
      <c r="P400" s="224">
        <f>O400*H400</f>
        <v>0</v>
      </c>
      <c r="Q400" s="224">
        <v>1.1E-05</v>
      </c>
      <c r="R400" s="224">
        <f>Q400*H400</f>
        <v>0.000165</v>
      </c>
      <c r="S400" s="224">
        <v>0</v>
      </c>
      <c r="T400" s="22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6" t="s">
        <v>131</v>
      </c>
      <c r="AT400" s="226" t="s">
        <v>126</v>
      </c>
      <c r="AU400" s="226" t="s">
        <v>84</v>
      </c>
      <c r="AY400" s="18" t="s">
        <v>124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8" t="s">
        <v>82</v>
      </c>
      <c r="BK400" s="227">
        <f>ROUND(I400*H400,2)</f>
        <v>0</v>
      </c>
      <c r="BL400" s="18" t="s">
        <v>131</v>
      </c>
      <c r="BM400" s="226" t="s">
        <v>490</v>
      </c>
    </row>
    <row r="401" s="13" customFormat="1">
      <c r="A401" s="13"/>
      <c r="B401" s="228"/>
      <c r="C401" s="229"/>
      <c r="D401" s="230" t="s">
        <v>133</v>
      </c>
      <c r="E401" s="231" t="s">
        <v>19</v>
      </c>
      <c r="F401" s="232" t="s">
        <v>491</v>
      </c>
      <c r="G401" s="229"/>
      <c r="H401" s="231" t="s">
        <v>19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8" t="s">
        <v>133</v>
      </c>
      <c r="AU401" s="238" t="s">
        <v>84</v>
      </c>
      <c r="AV401" s="13" t="s">
        <v>82</v>
      </c>
      <c r="AW401" s="13" t="s">
        <v>36</v>
      </c>
      <c r="AX401" s="13" t="s">
        <v>74</v>
      </c>
      <c r="AY401" s="238" t="s">
        <v>124</v>
      </c>
    </row>
    <row r="402" s="14" customFormat="1">
      <c r="A402" s="14"/>
      <c r="B402" s="239"/>
      <c r="C402" s="240"/>
      <c r="D402" s="230" t="s">
        <v>133</v>
      </c>
      <c r="E402" s="241" t="s">
        <v>19</v>
      </c>
      <c r="F402" s="242" t="s">
        <v>8</v>
      </c>
      <c r="G402" s="240"/>
      <c r="H402" s="243">
        <v>15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9" t="s">
        <v>133</v>
      </c>
      <c r="AU402" s="249" t="s">
        <v>84</v>
      </c>
      <c r="AV402" s="14" t="s">
        <v>84</v>
      </c>
      <c r="AW402" s="14" t="s">
        <v>36</v>
      </c>
      <c r="AX402" s="14" t="s">
        <v>74</v>
      </c>
      <c r="AY402" s="249" t="s">
        <v>124</v>
      </c>
    </row>
    <row r="403" s="15" customFormat="1">
      <c r="A403" s="15"/>
      <c r="B403" s="250"/>
      <c r="C403" s="251"/>
      <c r="D403" s="230" t="s">
        <v>133</v>
      </c>
      <c r="E403" s="252" t="s">
        <v>19</v>
      </c>
      <c r="F403" s="253" t="s">
        <v>136</v>
      </c>
      <c r="G403" s="251"/>
      <c r="H403" s="254">
        <v>15</v>
      </c>
      <c r="I403" s="255"/>
      <c r="J403" s="251"/>
      <c r="K403" s="251"/>
      <c r="L403" s="256"/>
      <c r="M403" s="257"/>
      <c r="N403" s="258"/>
      <c r="O403" s="258"/>
      <c r="P403" s="258"/>
      <c r="Q403" s="258"/>
      <c r="R403" s="258"/>
      <c r="S403" s="258"/>
      <c r="T403" s="259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0" t="s">
        <v>133</v>
      </c>
      <c r="AU403" s="260" t="s">
        <v>84</v>
      </c>
      <c r="AV403" s="15" t="s">
        <v>131</v>
      </c>
      <c r="AW403" s="15" t="s">
        <v>36</v>
      </c>
      <c r="AX403" s="15" t="s">
        <v>82</v>
      </c>
      <c r="AY403" s="260" t="s">
        <v>124</v>
      </c>
    </row>
    <row r="404" s="2" customFormat="1" ht="16.5" customHeight="1">
      <c r="A404" s="39"/>
      <c r="B404" s="40"/>
      <c r="C404" s="261" t="s">
        <v>492</v>
      </c>
      <c r="D404" s="261" t="s">
        <v>307</v>
      </c>
      <c r="E404" s="262" t="s">
        <v>493</v>
      </c>
      <c r="F404" s="263" t="s">
        <v>494</v>
      </c>
      <c r="G404" s="264" t="s">
        <v>341</v>
      </c>
      <c r="H404" s="265">
        <v>17.25</v>
      </c>
      <c r="I404" s="266"/>
      <c r="J404" s="267">
        <f>ROUND(I404*H404,2)</f>
        <v>0</v>
      </c>
      <c r="K404" s="263" t="s">
        <v>130</v>
      </c>
      <c r="L404" s="268"/>
      <c r="M404" s="269" t="s">
        <v>19</v>
      </c>
      <c r="N404" s="270" t="s">
        <v>45</v>
      </c>
      <c r="O404" s="85"/>
      <c r="P404" s="224">
        <f>O404*H404</f>
        <v>0</v>
      </c>
      <c r="Q404" s="224">
        <v>0.0043099999999999996</v>
      </c>
      <c r="R404" s="224">
        <f>Q404*H404</f>
        <v>0.074347499999999997</v>
      </c>
      <c r="S404" s="224">
        <v>0</v>
      </c>
      <c r="T404" s="22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6" t="s">
        <v>159</v>
      </c>
      <c r="AT404" s="226" t="s">
        <v>307</v>
      </c>
      <c r="AU404" s="226" t="s">
        <v>84</v>
      </c>
      <c r="AY404" s="18" t="s">
        <v>124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8" t="s">
        <v>82</v>
      </c>
      <c r="BK404" s="227">
        <f>ROUND(I404*H404,2)</f>
        <v>0</v>
      </c>
      <c r="BL404" s="18" t="s">
        <v>131</v>
      </c>
      <c r="BM404" s="226" t="s">
        <v>495</v>
      </c>
    </row>
    <row r="405" s="14" customFormat="1">
      <c r="A405" s="14"/>
      <c r="B405" s="239"/>
      <c r="C405" s="240"/>
      <c r="D405" s="230" t="s">
        <v>133</v>
      </c>
      <c r="E405" s="240"/>
      <c r="F405" s="242" t="s">
        <v>496</v>
      </c>
      <c r="G405" s="240"/>
      <c r="H405" s="243">
        <v>17.25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9" t="s">
        <v>133</v>
      </c>
      <c r="AU405" s="249" t="s">
        <v>84</v>
      </c>
      <c r="AV405" s="14" t="s">
        <v>84</v>
      </c>
      <c r="AW405" s="14" t="s">
        <v>4</v>
      </c>
      <c r="AX405" s="14" t="s">
        <v>82</v>
      </c>
      <c r="AY405" s="249" t="s">
        <v>124</v>
      </c>
    </row>
    <row r="406" s="2" customFormat="1" ht="16.5" customHeight="1">
      <c r="A406" s="39"/>
      <c r="B406" s="40"/>
      <c r="C406" s="215" t="s">
        <v>497</v>
      </c>
      <c r="D406" s="215" t="s">
        <v>126</v>
      </c>
      <c r="E406" s="216" t="s">
        <v>498</v>
      </c>
      <c r="F406" s="217" t="s">
        <v>499</v>
      </c>
      <c r="G406" s="218" t="s">
        <v>129</v>
      </c>
      <c r="H406" s="219">
        <v>1</v>
      </c>
      <c r="I406" s="220"/>
      <c r="J406" s="221">
        <f>ROUND(I406*H406,2)</f>
        <v>0</v>
      </c>
      <c r="K406" s="217" t="s">
        <v>19</v>
      </c>
      <c r="L406" s="45"/>
      <c r="M406" s="222" t="s">
        <v>19</v>
      </c>
      <c r="N406" s="223" t="s">
        <v>45</v>
      </c>
      <c r="O406" s="85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6" t="s">
        <v>131</v>
      </c>
      <c r="AT406" s="226" t="s">
        <v>126</v>
      </c>
      <c r="AU406" s="226" t="s">
        <v>84</v>
      </c>
      <c r="AY406" s="18" t="s">
        <v>124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8" t="s">
        <v>82</v>
      </c>
      <c r="BK406" s="227">
        <f>ROUND(I406*H406,2)</f>
        <v>0</v>
      </c>
      <c r="BL406" s="18" t="s">
        <v>131</v>
      </c>
      <c r="BM406" s="226" t="s">
        <v>500</v>
      </c>
    </row>
    <row r="407" s="2" customFormat="1" ht="36" customHeight="1">
      <c r="A407" s="39"/>
      <c r="B407" s="40"/>
      <c r="C407" s="215" t="s">
        <v>501</v>
      </c>
      <c r="D407" s="215" t="s">
        <v>126</v>
      </c>
      <c r="E407" s="216" t="s">
        <v>502</v>
      </c>
      <c r="F407" s="217" t="s">
        <v>503</v>
      </c>
      <c r="G407" s="218" t="s">
        <v>129</v>
      </c>
      <c r="H407" s="219">
        <v>1</v>
      </c>
      <c r="I407" s="220"/>
      <c r="J407" s="221">
        <f>ROUND(I407*H407,2)</f>
        <v>0</v>
      </c>
      <c r="K407" s="217" t="s">
        <v>130</v>
      </c>
      <c r="L407" s="45"/>
      <c r="M407" s="222" t="s">
        <v>19</v>
      </c>
      <c r="N407" s="223" t="s">
        <v>45</v>
      </c>
      <c r="O407" s="85"/>
      <c r="P407" s="224">
        <f>O407*H407</f>
        <v>0</v>
      </c>
      <c r="Q407" s="224">
        <v>8.1249999999999996E-05</v>
      </c>
      <c r="R407" s="224">
        <f>Q407*H407</f>
        <v>8.1249999999999996E-05</v>
      </c>
      <c r="S407" s="224">
        <v>0</v>
      </c>
      <c r="T407" s="22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6" t="s">
        <v>131</v>
      </c>
      <c r="AT407" s="226" t="s">
        <v>126</v>
      </c>
      <c r="AU407" s="226" t="s">
        <v>84</v>
      </c>
      <c r="AY407" s="18" t="s">
        <v>124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8" t="s">
        <v>82</v>
      </c>
      <c r="BK407" s="227">
        <f>ROUND(I407*H407,2)</f>
        <v>0</v>
      </c>
      <c r="BL407" s="18" t="s">
        <v>131</v>
      </c>
      <c r="BM407" s="226" t="s">
        <v>504</v>
      </c>
    </row>
    <row r="408" s="13" customFormat="1">
      <c r="A408" s="13"/>
      <c r="B408" s="228"/>
      <c r="C408" s="229"/>
      <c r="D408" s="230" t="s">
        <v>133</v>
      </c>
      <c r="E408" s="231" t="s">
        <v>19</v>
      </c>
      <c r="F408" s="232" t="s">
        <v>505</v>
      </c>
      <c r="G408" s="229"/>
      <c r="H408" s="231" t="s">
        <v>19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8" t="s">
        <v>133</v>
      </c>
      <c r="AU408" s="238" t="s">
        <v>84</v>
      </c>
      <c r="AV408" s="13" t="s">
        <v>82</v>
      </c>
      <c r="AW408" s="13" t="s">
        <v>36</v>
      </c>
      <c r="AX408" s="13" t="s">
        <v>74</v>
      </c>
      <c r="AY408" s="238" t="s">
        <v>124</v>
      </c>
    </row>
    <row r="409" s="14" customFormat="1">
      <c r="A409" s="14"/>
      <c r="B409" s="239"/>
      <c r="C409" s="240"/>
      <c r="D409" s="230" t="s">
        <v>133</v>
      </c>
      <c r="E409" s="241" t="s">
        <v>19</v>
      </c>
      <c r="F409" s="242" t="s">
        <v>82</v>
      </c>
      <c r="G409" s="240"/>
      <c r="H409" s="243">
        <v>1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9" t="s">
        <v>133</v>
      </c>
      <c r="AU409" s="249" t="s">
        <v>84</v>
      </c>
      <c r="AV409" s="14" t="s">
        <v>84</v>
      </c>
      <c r="AW409" s="14" t="s">
        <v>36</v>
      </c>
      <c r="AX409" s="14" t="s">
        <v>74</v>
      </c>
      <c r="AY409" s="249" t="s">
        <v>124</v>
      </c>
    </row>
    <row r="410" s="15" customFormat="1">
      <c r="A410" s="15"/>
      <c r="B410" s="250"/>
      <c r="C410" s="251"/>
      <c r="D410" s="230" t="s">
        <v>133</v>
      </c>
      <c r="E410" s="252" t="s">
        <v>19</v>
      </c>
      <c r="F410" s="253" t="s">
        <v>136</v>
      </c>
      <c r="G410" s="251"/>
      <c r="H410" s="254">
        <v>1</v>
      </c>
      <c r="I410" s="255"/>
      <c r="J410" s="251"/>
      <c r="K410" s="251"/>
      <c r="L410" s="256"/>
      <c r="M410" s="257"/>
      <c r="N410" s="258"/>
      <c r="O410" s="258"/>
      <c r="P410" s="258"/>
      <c r="Q410" s="258"/>
      <c r="R410" s="258"/>
      <c r="S410" s="258"/>
      <c r="T410" s="259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0" t="s">
        <v>133</v>
      </c>
      <c r="AU410" s="260" t="s">
        <v>84</v>
      </c>
      <c r="AV410" s="15" t="s">
        <v>131</v>
      </c>
      <c r="AW410" s="15" t="s">
        <v>36</v>
      </c>
      <c r="AX410" s="15" t="s">
        <v>82</v>
      </c>
      <c r="AY410" s="260" t="s">
        <v>124</v>
      </c>
    </row>
    <row r="411" s="2" customFormat="1" ht="16.5" customHeight="1">
      <c r="A411" s="39"/>
      <c r="B411" s="40"/>
      <c r="C411" s="261" t="s">
        <v>506</v>
      </c>
      <c r="D411" s="261" t="s">
        <v>307</v>
      </c>
      <c r="E411" s="262" t="s">
        <v>507</v>
      </c>
      <c r="F411" s="263" t="s">
        <v>508</v>
      </c>
      <c r="G411" s="264" t="s">
        <v>129</v>
      </c>
      <c r="H411" s="265">
        <v>1</v>
      </c>
      <c r="I411" s="266"/>
      <c r="J411" s="267">
        <f>ROUND(I411*H411,2)</f>
        <v>0</v>
      </c>
      <c r="K411" s="263" t="s">
        <v>130</v>
      </c>
      <c r="L411" s="268"/>
      <c r="M411" s="269" t="s">
        <v>19</v>
      </c>
      <c r="N411" s="270" t="s">
        <v>45</v>
      </c>
      <c r="O411" s="85"/>
      <c r="P411" s="224">
        <f>O411*H411</f>
        <v>0</v>
      </c>
      <c r="Q411" s="224">
        <v>0.00089999999999999998</v>
      </c>
      <c r="R411" s="224">
        <f>Q411*H411</f>
        <v>0.00089999999999999998</v>
      </c>
      <c r="S411" s="224">
        <v>0</v>
      </c>
      <c r="T411" s="22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6" t="s">
        <v>159</v>
      </c>
      <c r="AT411" s="226" t="s">
        <v>307</v>
      </c>
      <c r="AU411" s="226" t="s">
        <v>84</v>
      </c>
      <c r="AY411" s="18" t="s">
        <v>124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8" t="s">
        <v>82</v>
      </c>
      <c r="BK411" s="227">
        <f>ROUND(I411*H411,2)</f>
        <v>0</v>
      </c>
      <c r="BL411" s="18" t="s">
        <v>131</v>
      </c>
      <c r="BM411" s="226" t="s">
        <v>509</v>
      </c>
    </row>
    <row r="412" s="2" customFormat="1" ht="36" customHeight="1">
      <c r="A412" s="39"/>
      <c r="B412" s="40"/>
      <c r="C412" s="215" t="s">
        <v>510</v>
      </c>
      <c r="D412" s="215" t="s">
        <v>126</v>
      </c>
      <c r="E412" s="216" t="s">
        <v>511</v>
      </c>
      <c r="F412" s="217" t="s">
        <v>512</v>
      </c>
      <c r="G412" s="218" t="s">
        <v>129</v>
      </c>
      <c r="H412" s="219">
        <v>1</v>
      </c>
      <c r="I412" s="220"/>
      <c r="J412" s="221">
        <f>ROUND(I412*H412,2)</f>
        <v>0</v>
      </c>
      <c r="K412" s="217" t="s">
        <v>130</v>
      </c>
      <c r="L412" s="45"/>
      <c r="M412" s="222" t="s">
        <v>19</v>
      </c>
      <c r="N412" s="223" t="s">
        <v>45</v>
      </c>
      <c r="O412" s="85"/>
      <c r="P412" s="224">
        <f>O412*H412</f>
        <v>0</v>
      </c>
      <c r="Q412" s="224">
        <v>3.7500000000000001E-06</v>
      </c>
      <c r="R412" s="224">
        <f>Q412*H412</f>
        <v>3.7500000000000001E-06</v>
      </c>
      <c r="S412" s="224">
        <v>0</v>
      </c>
      <c r="T412" s="22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6" t="s">
        <v>131</v>
      </c>
      <c r="AT412" s="226" t="s">
        <v>126</v>
      </c>
      <c r="AU412" s="226" t="s">
        <v>84</v>
      </c>
      <c r="AY412" s="18" t="s">
        <v>124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8" t="s">
        <v>82</v>
      </c>
      <c r="BK412" s="227">
        <f>ROUND(I412*H412,2)</f>
        <v>0</v>
      </c>
      <c r="BL412" s="18" t="s">
        <v>131</v>
      </c>
      <c r="BM412" s="226" t="s">
        <v>513</v>
      </c>
    </row>
    <row r="413" s="2" customFormat="1" ht="24" customHeight="1">
      <c r="A413" s="39"/>
      <c r="B413" s="40"/>
      <c r="C413" s="261" t="s">
        <v>514</v>
      </c>
      <c r="D413" s="261" t="s">
        <v>307</v>
      </c>
      <c r="E413" s="262" t="s">
        <v>515</v>
      </c>
      <c r="F413" s="263" t="s">
        <v>516</v>
      </c>
      <c r="G413" s="264" t="s">
        <v>129</v>
      </c>
      <c r="H413" s="265">
        <v>1</v>
      </c>
      <c r="I413" s="266"/>
      <c r="J413" s="267">
        <f>ROUND(I413*H413,2)</f>
        <v>0</v>
      </c>
      <c r="K413" s="263" t="s">
        <v>130</v>
      </c>
      <c r="L413" s="268"/>
      <c r="M413" s="269" t="s">
        <v>19</v>
      </c>
      <c r="N413" s="270" t="s">
        <v>45</v>
      </c>
      <c r="O413" s="85"/>
      <c r="P413" s="224">
        <f>O413*H413</f>
        <v>0</v>
      </c>
      <c r="Q413" s="224">
        <v>0.0072500000000000004</v>
      </c>
      <c r="R413" s="224">
        <f>Q413*H413</f>
        <v>0.0072500000000000004</v>
      </c>
      <c r="S413" s="224">
        <v>0</v>
      </c>
      <c r="T413" s="22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6" t="s">
        <v>159</v>
      </c>
      <c r="AT413" s="226" t="s">
        <v>307</v>
      </c>
      <c r="AU413" s="226" t="s">
        <v>84</v>
      </c>
      <c r="AY413" s="18" t="s">
        <v>124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8" t="s">
        <v>82</v>
      </c>
      <c r="BK413" s="227">
        <f>ROUND(I413*H413,2)</f>
        <v>0</v>
      </c>
      <c r="BL413" s="18" t="s">
        <v>131</v>
      </c>
      <c r="BM413" s="226" t="s">
        <v>517</v>
      </c>
    </row>
    <row r="414" s="2" customFormat="1" ht="16.5" customHeight="1">
      <c r="A414" s="39"/>
      <c r="B414" s="40"/>
      <c r="C414" s="215" t="s">
        <v>518</v>
      </c>
      <c r="D414" s="215" t="s">
        <v>126</v>
      </c>
      <c r="E414" s="216" t="s">
        <v>519</v>
      </c>
      <c r="F414" s="217" t="s">
        <v>520</v>
      </c>
      <c r="G414" s="218" t="s">
        <v>341</v>
      </c>
      <c r="H414" s="219">
        <v>15</v>
      </c>
      <c r="I414" s="220"/>
      <c r="J414" s="221">
        <f>ROUND(I414*H414,2)</f>
        <v>0</v>
      </c>
      <c r="K414" s="217" t="s">
        <v>130</v>
      </c>
      <c r="L414" s="45"/>
      <c r="M414" s="222" t="s">
        <v>19</v>
      </c>
      <c r="N414" s="223" t="s">
        <v>45</v>
      </c>
      <c r="O414" s="85"/>
      <c r="P414" s="224">
        <f>O414*H414</f>
        <v>0</v>
      </c>
      <c r="Q414" s="224">
        <v>9.4500000000000007E-05</v>
      </c>
      <c r="R414" s="224">
        <f>Q414*H414</f>
        <v>0.0014175000000000001</v>
      </c>
      <c r="S414" s="224">
        <v>0</v>
      </c>
      <c r="T414" s="22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6" t="s">
        <v>131</v>
      </c>
      <c r="AT414" s="226" t="s">
        <v>126</v>
      </c>
      <c r="AU414" s="226" t="s">
        <v>84</v>
      </c>
      <c r="AY414" s="18" t="s">
        <v>124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8" t="s">
        <v>82</v>
      </c>
      <c r="BK414" s="227">
        <f>ROUND(I414*H414,2)</f>
        <v>0</v>
      </c>
      <c r="BL414" s="18" t="s">
        <v>131</v>
      </c>
      <c r="BM414" s="226" t="s">
        <v>521</v>
      </c>
    </row>
    <row r="415" s="14" customFormat="1">
      <c r="A415" s="14"/>
      <c r="B415" s="239"/>
      <c r="C415" s="240"/>
      <c r="D415" s="230" t="s">
        <v>133</v>
      </c>
      <c r="E415" s="241" t="s">
        <v>19</v>
      </c>
      <c r="F415" s="242" t="s">
        <v>8</v>
      </c>
      <c r="G415" s="240"/>
      <c r="H415" s="243">
        <v>15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9" t="s">
        <v>133</v>
      </c>
      <c r="AU415" s="249" t="s">
        <v>84</v>
      </c>
      <c r="AV415" s="14" t="s">
        <v>84</v>
      </c>
      <c r="AW415" s="14" t="s">
        <v>36</v>
      </c>
      <c r="AX415" s="14" t="s">
        <v>74</v>
      </c>
      <c r="AY415" s="249" t="s">
        <v>124</v>
      </c>
    </row>
    <row r="416" s="15" customFormat="1">
      <c r="A416" s="15"/>
      <c r="B416" s="250"/>
      <c r="C416" s="251"/>
      <c r="D416" s="230" t="s">
        <v>133</v>
      </c>
      <c r="E416" s="252" t="s">
        <v>19</v>
      </c>
      <c r="F416" s="253" t="s">
        <v>136</v>
      </c>
      <c r="G416" s="251"/>
      <c r="H416" s="254">
        <v>15</v>
      </c>
      <c r="I416" s="255"/>
      <c r="J416" s="251"/>
      <c r="K416" s="251"/>
      <c r="L416" s="256"/>
      <c r="M416" s="257"/>
      <c r="N416" s="258"/>
      <c r="O416" s="258"/>
      <c r="P416" s="258"/>
      <c r="Q416" s="258"/>
      <c r="R416" s="258"/>
      <c r="S416" s="258"/>
      <c r="T416" s="25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0" t="s">
        <v>133</v>
      </c>
      <c r="AU416" s="260" t="s">
        <v>84</v>
      </c>
      <c r="AV416" s="15" t="s">
        <v>131</v>
      </c>
      <c r="AW416" s="15" t="s">
        <v>36</v>
      </c>
      <c r="AX416" s="15" t="s">
        <v>82</v>
      </c>
      <c r="AY416" s="260" t="s">
        <v>124</v>
      </c>
    </row>
    <row r="417" s="12" customFormat="1" ht="22.8" customHeight="1">
      <c r="A417" s="12"/>
      <c r="B417" s="199"/>
      <c r="C417" s="200"/>
      <c r="D417" s="201" t="s">
        <v>73</v>
      </c>
      <c r="E417" s="213" t="s">
        <v>163</v>
      </c>
      <c r="F417" s="213" t="s">
        <v>522</v>
      </c>
      <c r="G417" s="200"/>
      <c r="H417" s="200"/>
      <c r="I417" s="203"/>
      <c r="J417" s="214">
        <f>BK417</f>
        <v>0</v>
      </c>
      <c r="K417" s="200"/>
      <c r="L417" s="205"/>
      <c r="M417" s="206"/>
      <c r="N417" s="207"/>
      <c r="O417" s="207"/>
      <c r="P417" s="208">
        <f>SUM(P418:P501)</f>
        <v>0</v>
      </c>
      <c r="Q417" s="207"/>
      <c r="R417" s="208">
        <f>SUM(R418:R501)</f>
        <v>23.627184080000003</v>
      </c>
      <c r="S417" s="207"/>
      <c r="T417" s="209">
        <f>SUM(T418:T501)</f>
        <v>116.604668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0" t="s">
        <v>82</v>
      </c>
      <c r="AT417" s="211" t="s">
        <v>73</v>
      </c>
      <c r="AU417" s="211" t="s">
        <v>82</v>
      </c>
      <c r="AY417" s="210" t="s">
        <v>124</v>
      </c>
      <c r="BK417" s="212">
        <f>SUM(BK418:BK501)</f>
        <v>0</v>
      </c>
    </row>
    <row r="418" s="2" customFormat="1" ht="24" customHeight="1">
      <c r="A418" s="39"/>
      <c r="B418" s="40"/>
      <c r="C418" s="215" t="s">
        <v>523</v>
      </c>
      <c r="D418" s="215" t="s">
        <v>126</v>
      </c>
      <c r="E418" s="216" t="s">
        <v>524</v>
      </c>
      <c r="F418" s="217" t="s">
        <v>525</v>
      </c>
      <c r="G418" s="218" t="s">
        <v>129</v>
      </c>
      <c r="H418" s="219">
        <v>1</v>
      </c>
      <c r="I418" s="220"/>
      <c r="J418" s="221">
        <f>ROUND(I418*H418,2)</f>
        <v>0</v>
      </c>
      <c r="K418" s="217" t="s">
        <v>130</v>
      </c>
      <c r="L418" s="45"/>
      <c r="M418" s="222" t="s">
        <v>19</v>
      </c>
      <c r="N418" s="223" t="s">
        <v>45</v>
      </c>
      <c r="O418" s="85"/>
      <c r="P418" s="224">
        <f>O418*H418</f>
        <v>0</v>
      </c>
      <c r="Q418" s="224">
        <v>0.111705</v>
      </c>
      <c r="R418" s="224">
        <f>Q418*H418</f>
        <v>0.111705</v>
      </c>
      <c r="S418" s="224">
        <v>0</v>
      </c>
      <c r="T418" s="22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6" t="s">
        <v>131</v>
      </c>
      <c r="AT418" s="226" t="s">
        <v>126</v>
      </c>
      <c r="AU418" s="226" t="s">
        <v>84</v>
      </c>
      <c r="AY418" s="18" t="s">
        <v>124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8" t="s">
        <v>82</v>
      </c>
      <c r="BK418" s="227">
        <f>ROUND(I418*H418,2)</f>
        <v>0</v>
      </c>
      <c r="BL418" s="18" t="s">
        <v>131</v>
      </c>
      <c r="BM418" s="226" t="s">
        <v>526</v>
      </c>
    </row>
    <row r="419" s="13" customFormat="1">
      <c r="A419" s="13"/>
      <c r="B419" s="228"/>
      <c r="C419" s="229"/>
      <c r="D419" s="230" t="s">
        <v>133</v>
      </c>
      <c r="E419" s="231" t="s">
        <v>19</v>
      </c>
      <c r="F419" s="232" t="s">
        <v>527</v>
      </c>
      <c r="G419" s="229"/>
      <c r="H419" s="231" t="s">
        <v>19</v>
      </c>
      <c r="I419" s="233"/>
      <c r="J419" s="229"/>
      <c r="K419" s="229"/>
      <c r="L419" s="234"/>
      <c r="M419" s="235"/>
      <c r="N419" s="236"/>
      <c r="O419" s="236"/>
      <c r="P419" s="236"/>
      <c r="Q419" s="236"/>
      <c r="R419" s="236"/>
      <c r="S419" s="236"/>
      <c r="T419" s="23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8" t="s">
        <v>133</v>
      </c>
      <c r="AU419" s="238" t="s">
        <v>84</v>
      </c>
      <c r="AV419" s="13" t="s">
        <v>82</v>
      </c>
      <c r="AW419" s="13" t="s">
        <v>36</v>
      </c>
      <c r="AX419" s="13" t="s">
        <v>74</v>
      </c>
      <c r="AY419" s="238" t="s">
        <v>124</v>
      </c>
    </row>
    <row r="420" s="14" customFormat="1">
      <c r="A420" s="14"/>
      <c r="B420" s="239"/>
      <c r="C420" s="240"/>
      <c r="D420" s="230" t="s">
        <v>133</v>
      </c>
      <c r="E420" s="241" t="s">
        <v>19</v>
      </c>
      <c r="F420" s="242" t="s">
        <v>82</v>
      </c>
      <c r="G420" s="240"/>
      <c r="H420" s="243">
        <v>1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9" t="s">
        <v>133</v>
      </c>
      <c r="AU420" s="249" t="s">
        <v>84</v>
      </c>
      <c r="AV420" s="14" t="s">
        <v>84</v>
      </c>
      <c r="AW420" s="14" t="s">
        <v>36</v>
      </c>
      <c r="AX420" s="14" t="s">
        <v>74</v>
      </c>
      <c r="AY420" s="249" t="s">
        <v>124</v>
      </c>
    </row>
    <row r="421" s="15" customFormat="1">
      <c r="A421" s="15"/>
      <c r="B421" s="250"/>
      <c r="C421" s="251"/>
      <c r="D421" s="230" t="s">
        <v>133</v>
      </c>
      <c r="E421" s="252" t="s">
        <v>19</v>
      </c>
      <c r="F421" s="253" t="s">
        <v>136</v>
      </c>
      <c r="G421" s="251"/>
      <c r="H421" s="254">
        <v>1</v>
      </c>
      <c r="I421" s="255"/>
      <c r="J421" s="251"/>
      <c r="K421" s="251"/>
      <c r="L421" s="256"/>
      <c r="M421" s="257"/>
      <c r="N421" s="258"/>
      <c r="O421" s="258"/>
      <c r="P421" s="258"/>
      <c r="Q421" s="258"/>
      <c r="R421" s="258"/>
      <c r="S421" s="258"/>
      <c r="T421" s="259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0" t="s">
        <v>133</v>
      </c>
      <c r="AU421" s="260" t="s">
        <v>84</v>
      </c>
      <c r="AV421" s="15" t="s">
        <v>131</v>
      </c>
      <c r="AW421" s="15" t="s">
        <v>36</v>
      </c>
      <c r="AX421" s="15" t="s">
        <v>82</v>
      </c>
      <c r="AY421" s="260" t="s">
        <v>124</v>
      </c>
    </row>
    <row r="422" s="2" customFormat="1" ht="24" customHeight="1">
      <c r="A422" s="39"/>
      <c r="B422" s="40"/>
      <c r="C422" s="215" t="s">
        <v>528</v>
      </c>
      <c r="D422" s="215" t="s">
        <v>126</v>
      </c>
      <c r="E422" s="216" t="s">
        <v>529</v>
      </c>
      <c r="F422" s="217" t="s">
        <v>530</v>
      </c>
      <c r="G422" s="218" t="s">
        <v>129</v>
      </c>
      <c r="H422" s="219">
        <v>1</v>
      </c>
      <c r="I422" s="220"/>
      <c r="J422" s="221">
        <f>ROUND(I422*H422,2)</f>
        <v>0</v>
      </c>
      <c r="K422" s="217" t="s">
        <v>130</v>
      </c>
      <c r="L422" s="45"/>
      <c r="M422" s="222" t="s">
        <v>19</v>
      </c>
      <c r="N422" s="223" t="s">
        <v>45</v>
      </c>
      <c r="O422" s="85"/>
      <c r="P422" s="224">
        <f>O422*H422</f>
        <v>0</v>
      </c>
      <c r="Q422" s="224">
        <v>0.109405</v>
      </c>
      <c r="R422" s="224">
        <f>Q422*H422</f>
        <v>0.109405</v>
      </c>
      <c r="S422" s="224">
        <v>0</v>
      </c>
      <c r="T422" s="22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6" t="s">
        <v>131</v>
      </c>
      <c r="AT422" s="226" t="s">
        <v>126</v>
      </c>
      <c r="AU422" s="226" t="s">
        <v>84</v>
      </c>
      <c r="AY422" s="18" t="s">
        <v>124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8" t="s">
        <v>82</v>
      </c>
      <c r="BK422" s="227">
        <f>ROUND(I422*H422,2)</f>
        <v>0</v>
      </c>
      <c r="BL422" s="18" t="s">
        <v>131</v>
      </c>
      <c r="BM422" s="226" t="s">
        <v>531</v>
      </c>
    </row>
    <row r="423" s="14" customFormat="1">
      <c r="A423" s="14"/>
      <c r="B423" s="239"/>
      <c r="C423" s="240"/>
      <c r="D423" s="230" t="s">
        <v>133</v>
      </c>
      <c r="E423" s="241" t="s">
        <v>19</v>
      </c>
      <c r="F423" s="242" t="s">
        <v>82</v>
      </c>
      <c r="G423" s="240"/>
      <c r="H423" s="243">
        <v>1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9" t="s">
        <v>133</v>
      </c>
      <c r="AU423" s="249" t="s">
        <v>84</v>
      </c>
      <c r="AV423" s="14" t="s">
        <v>84</v>
      </c>
      <c r="AW423" s="14" t="s">
        <v>36</v>
      </c>
      <c r="AX423" s="14" t="s">
        <v>74</v>
      </c>
      <c r="AY423" s="249" t="s">
        <v>124</v>
      </c>
    </row>
    <row r="424" s="15" customFormat="1">
      <c r="A424" s="15"/>
      <c r="B424" s="250"/>
      <c r="C424" s="251"/>
      <c r="D424" s="230" t="s">
        <v>133</v>
      </c>
      <c r="E424" s="252" t="s">
        <v>19</v>
      </c>
      <c r="F424" s="253" t="s">
        <v>136</v>
      </c>
      <c r="G424" s="251"/>
      <c r="H424" s="254">
        <v>1</v>
      </c>
      <c r="I424" s="255"/>
      <c r="J424" s="251"/>
      <c r="K424" s="251"/>
      <c r="L424" s="256"/>
      <c r="M424" s="257"/>
      <c r="N424" s="258"/>
      <c r="O424" s="258"/>
      <c r="P424" s="258"/>
      <c r="Q424" s="258"/>
      <c r="R424" s="258"/>
      <c r="S424" s="258"/>
      <c r="T424" s="25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0" t="s">
        <v>133</v>
      </c>
      <c r="AU424" s="260" t="s">
        <v>84</v>
      </c>
      <c r="AV424" s="15" t="s">
        <v>131</v>
      </c>
      <c r="AW424" s="15" t="s">
        <v>36</v>
      </c>
      <c r="AX424" s="15" t="s">
        <v>82</v>
      </c>
      <c r="AY424" s="260" t="s">
        <v>124</v>
      </c>
    </row>
    <row r="425" s="2" customFormat="1" ht="48" customHeight="1">
      <c r="A425" s="39"/>
      <c r="B425" s="40"/>
      <c r="C425" s="215" t="s">
        <v>532</v>
      </c>
      <c r="D425" s="215" t="s">
        <v>126</v>
      </c>
      <c r="E425" s="216" t="s">
        <v>533</v>
      </c>
      <c r="F425" s="217" t="s">
        <v>534</v>
      </c>
      <c r="G425" s="218" t="s">
        <v>341</v>
      </c>
      <c r="H425" s="219">
        <v>38.5</v>
      </c>
      <c r="I425" s="220"/>
      <c r="J425" s="221">
        <f>ROUND(I425*H425,2)</f>
        <v>0</v>
      </c>
      <c r="K425" s="217" t="s">
        <v>130</v>
      </c>
      <c r="L425" s="45"/>
      <c r="M425" s="222" t="s">
        <v>19</v>
      </c>
      <c r="N425" s="223" t="s">
        <v>45</v>
      </c>
      <c r="O425" s="85"/>
      <c r="P425" s="224">
        <f>O425*H425</f>
        <v>0</v>
      </c>
      <c r="Q425" s="224">
        <v>0.00017479999999999999</v>
      </c>
      <c r="R425" s="224">
        <f>Q425*H425</f>
        <v>0.0067297999999999993</v>
      </c>
      <c r="S425" s="224">
        <v>0</v>
      </c>
      <c r="T425" s="225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6" t="s">
        <v>131</v>
      </c>
      <c r="AT425" s="226" t="s">
        <v>126</v>
      </c>
      <c r="AU425" s="226" t="s">
        <v>84</v>
      </c>
      <c r="AY425" s="18" t="s">
        <v>124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8" t="s">
        <v>82</v>
      </c>
      <c r="BK425" s="227">
        <f>ROUND(I425*H425,2)</f>
        <v>0</v>
      </c>
      <c r="BL425" s="18" t="s">
        <v>131</v>
      </c>
      <c r="BM425" s="226" t="s">
        <v>535</v>
      </c>
    </row>
    <row r="426" s="13" customFormat="1">
      <c r="A426" s="13"/>
      <c r="B426" s="228"/>
      <c r="C426" s="229"/>
      <c r="D426" s="230" t="s">
        <v>133</v>
      </c>
      <c r="E426" s="231" t="s">
        <v>19</v>
      </c>
      <c r="F426" s="232" t="s">
        <v>536</v>
      </c>
      <c r="G426" s="229"/>
      <c r="H426" s="231" t="s">
        <v>19</v>
      </c>
      <c r="I426" s="233"/>
      <c r="J426" s="229"/>
      <c r="K426" s="229"/>
      <c r="L426" s="234"/>
      <c r="M426" s="235"/>
      <c r="N426" s="236"/>
      <c r="O426" s="236"/>
      <c r="P426" s="236"/>
      <c r="Q426" s="236"/>
      <c r="R426" s="236"/>
      <c r="S426" s="236"/>
      <c r="T426" s="23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8" t="s">
        <v>133</v>
      </c>
      <c r="AU426" s="238" t="s">
        <v>84</v>
      </c>
      <c r="AV426" s="13" t="s">
        <v>82</v>
      </c>
      <c r="AW426" s="13" t="s">
        <v>36</v>
      </c>
      <c r="AX426" s="13" t="s">
        <v>74</v>
      </c>
      <c r="AY426" s="238" t="s">
        <v>124</v>
      </c>
    </row>
    <row r="427" s="14" customFormat="1">
      <c r="A427" s="14"/>
      <c r="B427" s="239"/>
      <c r="C427" s="240"/>
      <c r="D427" s="230" t="s">
        <v>133</v>
      </c>
      <c r="E427" s="241" t="s">
        <v>19</v>
      </c>
      <c r="F427" s="242" t="s">
        <v>299</v>
      </c>
      <c r="G427" s="240"/>
      <c r="H427" s="243">
        <v>35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9" t="s">
        <v>133</v>
      </c>
      <c r="AU427" s="249" t="s">
        <v>84</v>
      </c>
      <c r="AV427" s="14" t="s">
        <v>84</v>
      </c>
      <c r="AW427" s="14" t="s">
        <v>36</v>
      </c>
      <c r="AX427" s="14" t="s">
        <v>74</v>
      </c>
      <c r="AY427" s="249" t="s">
        <v>124</v>
      </c>
    </row>
    <row r="428" s="15" customFormat="1">
      <c r="A428" s="15"/>
      <c r="B428" s="250"/>
      <c r="C428" s="251"/>
      <c r="D428" s="230" t="s">
        <v>133</v>
      </c>
      <c r="E428" s="252" t="s">
        <v>19</v>
      </c>
      <c r="F428" s="253" t="s">
        <v>136</v>
      </c>
      <c r="G428" s="251"/>
      <c r="H428" s="254">
        <v>35</v>
      </c>
      <c r="I428" s="255"/>
      <c r="J428" s="251"/>
      <c r="K428" s="251"/>
      <c r="L428" s="256"/>
      <c r="M428" s="257"/>
      <c r="N428" s="258"/>
      <c r="O428" s="258"/>
      <c r="P428" s="258"/>
      <c r="Q428" s="258"/>
      <c r="R428" s="258"/>
      <c r="S428" s="258"/>
      <c r="T428" s="259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0" t="s">
        <v>133</v>
      </c>
      <c r="AU428" s="260" t="s">
        <v>84</v>
      </c>
      <c r="AV428" s="15" t="s">
        <v>131</v>
      </c>
      <c r="AW428" s="15" t="s">
        <v>36</v>
      </c>
      <c r="AX428" s="15" t="s">
        <v>82</v>
      </c>
      <c r="AY428" s="260" t="s">
        <v>124</v>
      </c>
    </row>
    <row r="429" s="14" customFormat="1">
      <c r="A429" s="14"/>
      <c r="B429" s="239"/>
      <c r="C429" s="240"/>
      <c r="D429" s="230" t="s">
        <v>133</v>
      </c>
      <c r="E429" s="240"/>
      <c r="F429" s="242" t="s">
        <v>537</v>
      </c>
      <c r="G429" s="240"/>
      <c r="H429" s="243">
        <v>38.5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9" t="s">
        <v>133</v>
      </c>
      <c r="AU429" s="249" t="s">
        <v>84</v>
      </c>
      <c r="AV429" s="14" t="s">
        <v>84</v>
      </c>
      <c r="AW429" s="14" t="s">
        <v>4</v>
      </c>
      <c r="AX429" s="14" t="s">
        <v>82</v>
      </c>
      <c r="AY429" s="249" t="s">
        <v>124</v>
      </c>
    </row>
    <row r="430" s="2" customFormat="1" ht="24" customHeight="1">
      <c r="A430" s="39"/>
      <c r="B430" s="40"/>
      <c r="C430" s="215" t="s">
        <v>538</v>
      </c>
      <c r="D430" s="215" t="s">
        <v>126</v>
      </c>
      <c r="E430" s="216" t="s">
        <v>539</v>
      </c>
      <c r="F430" s="217" t="s">
        <v>540</v>
      </c>
      <c r="G430" s="218" t="s">
        <v>341</v>
      </c>
      <c r="H430" s="219">
        <v>61.600000000000001</v>
      </c>
      <c r="I430" s="220"/>
      <c r="J430" s="221">
        <f>ROUND(I430*H430,2)</f>
        <v>0</v>
      </c>
      <c r="K430" s="217" t="s">
        <v>130</v>
      </c>
      <c r="L430" s="45"/>
      <c r="M430" s="222" t="s">
        <v>19</v>
      </c>
      <c r="N430" s="223" t="s">
        <v>45</v>
      </c>
      <c r="O430" s="85"/>
      <c r="P430" s="224">
        <f>O430*H430</f>
        <v>0</v>
      </c>
      <c r="Q430" s="224">
        <v>1.6449999999999999E-06</v>
      </c>
      <c r="R430" s="224">
        <f>Q430*H430</f>
        <v>0.000101332</v>
      </c>
      <c r="S430" s="224">
        <v>0</v>
      </c>
      <c r="T430" s="22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6" t="s">
        <v>131</v>
      </c>
      <c r="AT430" s="226" t="s">
        <v>126</v>
      </c>
      <c r="AU430" s="226" t="s">
        <v>84</v>
      </c>
      <c r="AY430" s="18" t="s">
        <v>124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8" t="s">
        <v>82</v>
      </c>
      <c r="BK430" s="227">
        <f>ROUND(I430*H430,2)</f>
        <v>0</v>
      </c>
      <c r="BL430" s="18" t="s">
        <v>131</v>
      </c>
      <c r="BM430" s="226" t="s">
        <v>541</v>
      </c>
    </row>
    <row r="431" s="13" customFormat="1">
      <c r="A431" s="13"/>
      <c r="B431" s="228"/>
      <c r="C431" s="229"/>
      <c r="D431" s="230" t="s">
        <v>133</v>
      </c>
      <c r="E431" s="231" t="s">
        <v>19</v>
      </c>
      <c r="F431" s="232" t="s">
        <v>542</v>
      </c>
      <c r="G431" s="229"/>
      <c r="H431" s="231" t="s">
        <v>19</v>
      </c>
      <c r="I431" s="233"/>
      <c r="J431" s="229"/>
      <c r="K431" s="229"/>
      <c r="L431" s="234"/>
      <c r="M431" s="235"/>
      <c r="N431" s="236"/>
      <c r="O431" s="236"/>
      <c r="P431" s="236"/>
      <c r="Q431" s="236"/>
      <c r="R431" s="236"/>
      <c r="S431" s="236"/>
      <c r="T431" s="23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8" t="s">
        <v>133</v>
      </c>
      <c r="AU431" s="238" t="s">
        <v>84</v>
      </c>
      <c r="AV431" s="13" t="s">
        <v>82</v>
      </c>
      <c r="AW431" s="13" t="s">
        <v>36</v>
      </c>
      <c r="AX431" s="13" t="s">
        <v>74</v>
      </c>
      <c r="AY431" s="238" t="s">
        <v>124</v>
      </c>
    </row>
    <row r="432" s="14" customFormat="1">
      <c r="A432" s="14"/>
      <c r="B432" s="239"/>
      <c r="C432" s="240"/>
      <c r="D432" s="230" t="s">
        <v>133</v>
      </c>
      <c r="E432" s="241" t="s">
        <v>19</v>
      </c>
      <c r="F432" s="242" t="s">
        <v>543</v>
      </c>
      <c r="G432" s="240"/>
      <c r="H432" s="243">
        <v>21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9" t="s">
        <v>133</v>
      </c>
      <c r="AU432" s="249" t="s">
        <v>84</v>
      </c>
      <c r="AV432" s="14" t="s">
        <v>84</v>
      </c>
      <c r="AW432" s="14" t="s">
        <v>36</v>
      </c>
      <c r="AX432" s="14" t="s">
        <v>74</v>
      </c>
      <c r="AY432" s="249" t="s">
        <v>124</v>
      </c>
    </row>
    <row r="433" s="13" customFormat="1">
      <c r="A433" s="13"/>
      <c r="B433" s="228"/>
      <c r="C433" s="229"/>
      <c r="D433" s="230" t="s">
        <v>133</v>
      </c>
      <c r="E433" s="231" t="s">
        <v>19</v>
      </c>
      <c r="F433" s="232" t="s">
        <v>536</v>
      </c>
      <c r="G433" s="229"/>
      <c r="H433" s="231" t="s">
        <v>19</v>
      </c>
      <c r="I433" s="233"/>
      <c r="J433" s="229"/>
      <c r="K433" s="229"/>
      <c r="L433" s="234"/>
      <c r="M433" s="235"/>
      <c r="N433" s="236"/>
      <c r="O433" s="236"/>
      <c r="P433" s="236"/>
      <c r="Q433" s="236"/>
      <c r="R433" s="236"/>
      <c r="S433" s="236"/>
      <c r="T433" s="23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8" t="s">
        <v>133</v>
      </c>
      <c r="AU433" s="238" t="s">
        <v>84</v>
      </c>
      <c r="AV433" s="13" t="s">
        <v>82</v>
      </c>
      <c r="AW433" s="13" t="s">
        <v>36</v>
      </c>
      <c r="AX433" s="13" t="s">
        <v>74</v>
      </c>
      <c r="AY433" s="238" t="s">
        <v>124</v>
      </c>
    </row>
    <row r="434" s="14" customFormat="1">
      <c r="A434" s="14"/>
      <c r="B434" s="239"/>
      <c r="C434" s="240"/>
      <c r="D434" s="230" t="s">
        <v>133</v>
      </c>
      <c r="E434" s="241" t="s">
        <v>19</v>
      </c>
      <c r="F434" s="242" t="s">
        <v>299</v>
      </c>
      <c r="G434" s="240"/>
      <c r="H434" s="243">
        <v>35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9" t="s">
        <v>133</v>
      </c>
      <c r="AU434" s="249" t="s">
        <v>84</v>
      </c>
      <c r="AV434" s="14" t="s">
        <v>84</v>
      </c>
      <c r="AW434" s="14" t="s">
        <v>36</v>
      </c>
      <c r="AX434" s="14" t="s">
        <v>74</v>
      </c>
      <c r="AY434" s="249" t="s">
        <v>124</v>
      </c>
    </row>
    <row r="435" s="15" customFormat="1">
      <c r="A435" s="15"/>
      <c r="B435" s="250"/>
      <c r="C435" s="251"/>
      <c r="D435" s="230" t="s">
        <v>133</v>
      </c>
      <c r="E435" s="252" t="s">
        <v>19</v>
      </c>
      <c r="F435" s="253" t="s">
        <v>136</v>
      </c>
      <c r="G435" s="251"/>
      <c r="H435" s="254">
        <v>56</v>
      </c>
      <c r="I435" s="255"/>
      <c r="J435" s="251"/>
      <c r="K435" s="251"/>
      <c r="L435" s="256"/>
      <c r="M435" s="257"/>
      <c r="N435" s="258"/>
      <c r="O435" s="258"/>
      <c r="P435" s="258"/>
      <c r="Q435" s="258"/>
      <c r="R435" s="258"/>
      <c r="S435" s="258"/>
      <c r="T435" s="259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0" t="s">
        <v>133</v>
      </c>
      <c r="AU435" s="260" t="s">
        <v>84</v>
      </c>
      <c r="AV435" s="15" t="s">
        <v>131</v>
      </c>
      <c r="AW435" s="15" t="s">
        <v>36</v>
      </c>
      <c r="AX435" s="15" t="s">
        <v>82</v>
      </c>
      <c r="AY435" s="260" t="s">
        <v>124</v>
      </c>
    </row>
    <row r="436" s="14" customFormat="1">
      <c r="A436" s="14"/>
      <c r="B436" s="239"/>
      <c r="C436" s="240"/>
      <c r="D436" s="230" t="s">
        <v>133</v>
      </c>
      <c r="E436" s="240"/>
      <c r="F436" s="242" t="s">
        <v>544</v>
      </c>
      <c r="G436" s="240"/>
      <c r="H436" s="243">
        <v>61.600000000000001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9" t="s">
        <v>133</v>
      </c>
      <c r="AU436" s="249" t="s">
        <v>84</v>
      </c>
      <c r="AV436" s="14" t="s">
        <v>84</v>
      </c>
      <c r="AW436" s="14" t="s">
        <v>4</v>
      </c>
      <c r="AX436" s="14" t="s">
        <v>82</v>
      </c>
      <c r="AY436" s="249" t="s">
        <v>124</v>
      </c>
    </row>
    <row r="437" s="2" customFormat="1" ht="48" customHeight="1">
      <c r="A437" s="39"/>
      <c r="B437" s="40"/>
      <c r="C437" s="215" t="s">
        <v>545</v>
      </c>
      <c r="D437" s="215" t="s">
        <v>126</v>
      </c>
      <c r="E437" s="216" t="s">
        <v>546</v>
      </c>
      <c r="F437" s="217" t="s">
        <v>547</v>
      </c>
      <c r="G437" s="218" t="s">
        <v>302</v>
      </c>
      <c r="H437" s="219">
        <v>5.5</v>
      </c>
      <c r="I437" s="220"/>
      <c r="J437" s="221">
        <f>ROUND(I437*H437,2)</f>
        <v>0</v>
      </c>
      <c r="K437" s="217" t="s">
        <v>130</v>
      </c>
      <c r="L437" s="45"/>
      <c r="M437" s="222" t="s">
        <v>19</v>
      </c>
      <c r="N437" s="223" t="s">
        <v>45</v>
      </c>
      <c r="O437" s="85"/>
      <c r="P437" s="224">
        <f>O437*H437</f>
        <v>0</v>
      </c>
      <c r="Q437" s="224">
        <v>0</v>
      </c>
      <c r="R437" s="224">
        <f>Q437*H437</f>
        <v>0</v>
      </c>
      <c r="S437" s="224">
        <v>0.22</v>
      </c>
      <c r="T437" s="225">
        <f>S437*H437</f>
        <v>1.21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6" t="s">
        <v>131</v>
      </c>
      <c r="AT437" s="226" t="s">
        <v>126</v>
      </c>
      <c r="AU437" s="226" t="s">
        <v>84</v>
      </c>
      <c r="AY437" s="18" t="s">
        <v>124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8" t="s">
        <v>82</v>
      </c>
      <c r="BK437" s="227">
        <f>ROUND(I437*H437,2)</f>
        <v>0</v>
      </c>
      <c r="BL437" s="18" t="s">
        <v>131</v>
      </c>
      <c r="BM437" s="226" t="s">
        <v>548</v>
      </c>
    </row>
    <row r="438" s="13" customFormat="1">
      <c r="A438" s="13"/>
      <c r="B438" s="228"/>
      <c r="C438" s="229"/>
      <c r="D438" s="230" t="s">
        <v>133</v>
      </c>
      <c r="E438" s="231" t="s">
        <v>19</v>
      </c>
      <c r="F438" s="232" t="s">
        <v>542</v>
      </c>
      <c r="G438" s="229"/>
      <c r="H438" s="231" t="s">
        <v>19</v>
      </c>
      <c r="I438" s="233"/>
      <c r="J438" s="229"/>
      <c r="K438" s="229"/>
      <c r="L438" s="234"/>
      <c r="M438" s="235"/>
      <c r="N438" s="236"/>
      <c r="O438" s="236"/>
      <c r="P438" s="236"/>
      <c r="Q438" s="236"/>
      <c r="R438" s="236"/>
      <c r="S438" s="236"/>
      <c r="T438" s="23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8" t="s">
        <v>133</v>
      </c>
      <c r="AU438" s="238" t="s">
        <v>84</v>
      </c>
      <c r="AV438" s="13" t="s">
        <v>82</v>
      </c>
      <c r="AW438" s="13" t="s">
        <v>36</v>
      </c>
      <c r="AX438" s="13" t="s">
        <v>74</v>
      </c>
      <c r="AY438" s="238" t="s">
        <v>124</v>
      </c>
    </row>
    <row r="439" s="14" customFormat="1">
      <c r="A439" s="14"/>
      <c r="B439" s="239"/>
      <c r="C439" s="240"/>
      <c r="D439" s="230" t="s">
        <v>133</v>
      </c>
      <c r="E439" s="241" t="s">
        <v>19</v>
      </c>
      <c r="F439" s="242" t="s">
        <v>549</v>
      </c>
      <c r="G439" s="240"/>
      <c r="H439" s="243">
        <v>5</v>
      </c>
      <c r="I439" s="244"/>
      <c r="J439" s="240"/>
      <c r="K439" s="240"/>
      <c r="L439" s="245"/>
      <c r="M439" s="246"/>
      <c r="N439" s="247"/>
      <c r="O439" s="247"/>
      <c r="P439" s="247"/>
      <c r="Q439" s="247"/>
      <c r="R439" s="247"/>
      <c r="S439" s="247"/>
      <c r="T439" s="24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9" t="s">
        <v>133</v>
      </c>
      <c r="AU439" s="249" t="s">
        <v>84</v>
      </c>
      <c r="AV439" s="14" t="s">
        <v>84</v>
      </c>
      <c r="AW439" s="14" t="s">
        <v>36</v>
      </c>
      <c r="AX439" s="14" t="s">
        <v>74</v>
      </c>
      <c r="AY439" s="249" t="s">
        <v>124</v>
      </c>
    </row>
    <row r="440" s="15" customFormat="1">
      <c r="A440" s="15"/>
      <c r="B440" s="250"/>
      <c r="C440" s="251"/>
      <c r="D440" s="230" t="s">
        <v>133</v>
      </c>
      <c r="E440" s="252" t="s">
        <v>19</v>
      </c>
      <c r="F440" s="253" t="s">
        <v>136</v>
      </c>
      <c r="G440" s="251"/>
      <c r="H440" s="254">
        <v>5</v>
      </c>
      <c r="I440" s="255"/>
      <c r="J440" s="251"/>
      <c r="K440" s="251"/>
      <c r="L440" s="256"/>
      <c r="M440" s="257"/>
      <c r="N440" s="258"/>
      <c r="O440" s="258"/>
      <c r="P440" s="258"/>
      <c r="Q440" s="258"/>
      <c r="R440" s="258"/>
      <c r="S440" s="258"/>
      <c r="T440" s="259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0" t="s">
        <v>133</v>
      </c>
      <c r="AU440" s="260" t="s">
        <v>84</v>
      </c>
      <c r="AV440" s="15" t="s">
        <v>131</v>
      </c>
      <c r="AW440" s="15" t="s">
        <v>36</v>
      </c>
      <c r="AX440" s="15" t="s">
        <v>82</v>
      </c>
      <c r="AY440" s="260" t="s">
        <v>124</v>
      </c>
    </row>
    <row r="441" s="14" customFormat="1">
      <c r="A441" s="14"/>
      <c r="B441" s="239"/>
      <c r="C441" s="240"/>
      <c r="D441" s="230" t="s">
        <v>133</v>
      </c>
      <c r="E441" s="240"/>
      <c r="F441" s="242" t="s">
        <v>550</v>
      </c>
      <c r="G441" s="240"/>
      <c r="H441" s="243">
        <v>5.5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9" t="s">
        <v>133</v>
      </c>
      <c r="AU441" s="249" t="s">
        <v>84</v>
      </c>
      <c r="AV441" s="14" t="s">
        <v>84</v>
      </c>
      <c r="AW441" s="14" t="s">
        <v>4</v>
      </c>
      <c r="AX441" s="14" t="s">
        <v>82</v>
      </c>
      <c r="AY441" s="249" t="s">
        <v>124</v>
      </c>
    </row>
    <row r="442" s="2" customFormat="1" ht="48" customHeight="1">
      <c r="A442" s="39"/>
      <c r="B442" s="40"/>
      <c r="C442" s="215" t="s">
        <v>551</v>
      </c>
      <c r="D442" s="215" t="s">
        <v>126</v>
      </c>
      <c r="E442" s="216" t="s">
        <v>552</v>
      </c>
      <c r="F442" s="217" t="s">
        <v>553</v>
      </c>
      <c r="G442" s="218" t="s">
        <v>341</v>
      </c>
      <c r="H442" s="219">
        <v>97.685000000000002</v>
      </c>
      <c r="I442" s="220"/>
      <c r="J442" s="221">
        <f>ROUND(I442*H442,2)</f>
        <v>0</v>
      </c>
      <c r="K442" s="217" t="s">
        <v>130</v>
      </c>
      <c r="L442" s="45"/>
      <c r="M442" s="222" t="s">
        <v>19</v>
      </c>
      <c r="N442" s="223" t="s">
        <v>45</v>
      </c>
      <c r="O442" s="85"/>
      <c r="P442" s="224">
        <f>O442*H442</f>
        <v>0</v>
      </c>
      <c r="Q442" s="224">
        <v>0.1180808</v>
      </c>
      <c r="R442" s="224">
        <f>Q442*H442</f>
        <v>11.534722948000001</v>
      </c>
      <c r="S442" s="224">
        <v>0</v>
      </c>
      <c r="T442" s="22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6" t="s">
        <v>131</v>
      </c>
      <c r="AT442" s="226" t="s">
        <v>126</v>
      </c>
      <c r="AU442" s="226" t="s">
        <v>84</v>
      </c>
      <c r="AY442" s="18" t="s">
        <v>124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8" t="s">
        <v>82</v>
      </c>
      <c r="BK442" s="227">
        <f>ROUND(I442*H442,2)</f>
        <v>0</v>
      </c>
      <c r="BL442" s="18" t="s">
        <v>131</v>
      </c>
      <c r="BM442" s="226" t="s">
        <v>554</v>
      </c>
    </row>
    <row r="443" s="14" customFormat="1">
      <c r="A443" s="14"/>
      <c r="B443" s="239"/>
      <c r="C443" s="240"/>
      <c r="D443" s="230" t="s">
        <v>133</v>
      </c>
      <c r="E443" s="241" t="s">
        <v>19</v>
      </c>
      <c r="F443" s="242" t="s">
        <v>343</v>
      </c>
      <c r="G443" s="240"/>
      <c r="H443" s="243">
        <v>97.685000000000002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9" t="s">
        <v>133</v>
      </c>
      <c r="AU443" s="249" t="s">
        <v>84</v>
      </c>
      <c r="AV443" s="14" t="s">
        <v>84</v>
      </c>
      <c r="AW443" s="14" t="s">
        <v>36</v>
      </c>
      <c r="AX443" s="14" t="s">
        <v>74</v>
      </c>
      <c r="AY443" s="249" t="s">
        <v>124</v>
      </c>
    </row>
    <row r="444" s="15" customFormat="1">
      <c r="A444" s="15"/>
      <c r="B444" s="250"/>
      <c r="C444" s="251"/>
      <c r="D444" s="230" t="s">
        <v>133</v>
      </c>
      <c r="E444" s="252" t="s">
        <v>19</v>
      </c>
      <c r="F444" s="253" t="s">
        <v>136</v>
      </c>
      <c r="G444" s="251"/>
      <c r="H444" s="254">
        <v>97.685000000000002</v>
      </c>
      <c r="I444" s="255"/>
      <c r="J444" s="251"/>
      <c r="K444" s="251"/>
      <c r="L444" s="256"/>
      <c r="M444" s="257"/>
      <c r="N444" s="258"/>
      <c r="O444" s="258"/>
      <c r="P444" s="258"/>
      <c r="Q444" s="258"/>
      <c r="R444" s="258"/>
      <c r="S444" s="258"/>
      <c r="T444" s="25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0" t="s">
        <v>133</v>
      </c>
      <c r="AU444" s="260" t="s">
        <v>84</v>
      </c>
      <c r="AV444" s="15" t="s">
        <v>131</v>
      </c>
      <c r="AW444" s="15" t="s">
        <v>36</v>
      </c>
      <c r="AX444" s="15" t="s">
        <v>82</v>
      </c>
      <c r="AY444" s="260" t="s">
        <v>124</v>
      </c>
    </row>
    <row r="445" s="2" customFormat="1" ht="24" customHeight="1">
      <c r="A445" s="39"/>
      <c r="B445" s="40"/>
      <c r="C445" s="261" t="s">
        <v>555</v>
      </c>
      <c r="D445" s="261" t="s">
        <v>307</v>
      </c>
      <c r="E445" s="262" t="s">
        <v>556</v>
      </c>
      <c r="F445" s="263" t="s">
        <v>557</v>
      </c>
      <c r="G445" s="264" t="s">
        <v>129</v>
      </c>
      <c r="H445" s="265">
        <v>360</v>
      </c>
      <c r="I445" s="266"/>
      <c r="J445" s="267">
        <f>ROUND(I445*H445,2)</f>
        <v>0</v>
      </c>
      <c r="K445" s="263" t="s">
        <v>130</v>
      </c>
      <c r="L445" s="268"/>
      <c r="M445" s="269" t="s">
        <v>19</v>
      </c>
      <c r="N445" s="270" t="s">
        <v>45</v>
      </c>
      <c r="O445" s="85"/>
      <c r="P445" s="224">
        <f>O445*H445</f>
        <v>0</v>
      </c>
      <c r="Q445" s="224">
        <v>0.0094999999999999998</v>
      </c>
      <c r="R445" s="224">
        <f>Q445*H445</f>
        <v>3.4199999999999999</v>
      </c>
      <c r="S445" s="224">
        <v>0</v>
      </c>
      <c r="T445" s="22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6" t="s">
        <v>159</v>
      </c>
      <c r="AT445" s="226" t="s">
        <v>307</v>
      </c>
      <c r="AU445" s="226" t="s">
        <v>84</v>
      </c>
      <c r="AY445" s="18" t="s">
        <v>124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8" t="s">
        <v>82</v>
      </c>
      <c r="BK445" s="227">
        <f>ROUND(I445*H445,2)</f>
        <v>0</v>
      </c>
      <c r="BL445" s="18" t="s">
        <v>131</v>
      </c>
      <c r="BM445" s="226" t="s">
        <v>558</v>
      </c>
    </row>
    <row r="446" s="14" customFormat="1">
      <c r="A446" s="14"/>
      <c r="B446" s="239"/>
      <c r="C446" s="240"/>
      <c r="D446" s="230" t="s">
        <v>133</v>
      </c>
      <c r="E446" s="241" t="s">
        <v>19</v>
      </c>
      <c r="F446" s="242" t="s">
        <v>559</v>
      </c>
      <c r="G446" s="240"/>
      <c r="H446" s="243">
        <v>348.875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9" t="s">
        <v>133</v>
      </c>
      <c r="AU446" s="249" t="s">
        <v>84</v>
      </c>
      <c r="AV446" s="14" t="s">
        <v>84</v>
      </c>
      <c r="AW446" s="14" t="s">
        <v>36</v>
      </c>
      <c r="AX446" s="14" t="s">
        <v>74</v>
      </c>
      <c r="AY446" s="249" t="s">
        <v>124</v>
      </c>
    </row>
    <row r="447" s="14" customFormat="1">
      <c r="A447" s="14"/>
      <c r="B447" s="239"/>
      <c r="C447" s="240"/>
      <c r="D447" s="230" t="s">
        <v>133</v>
      </c>
      <c r="E447" s="241" t="s">
        <v>19</v>
      </c>
      <c r="F447" s="242" t="s">
        <v>560</v>
      </c>
      <c r="G447" s="240"/>
      <c r="H447" s="243">
        <v>360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9" t="s">
        <v>133</v>
      </c>
      <c r="AU447" s="249" t="s">
        <v>84</v>
      </c>
      <c r="AV447" s="14" t="s">
        <v>84</v>
      </c>
      <c r="AW447" s="14" t="s">
        <v>36</v>
      </c>
      <c r="AX447" s="14" t="s">
        <v>82</v>
      </c>
      <c r="AY447" s="249" t="s">
        <v>124</v>
      </c>
    </row>
    <row r="448" s="2" customFormat="1" ht="24" customHeight="1">
      <c r="A448" s="39"/>
      <c r="B448" s="40"/>
      <c r="C448" s="215" t="s">
        <v>561</v>
      </c>
      <c r="D448" s="215" t="s">
        <v>126</v>
      </c>
      <c r="E448" s="216" t="s">
        <v>562</v>
      </c>
      <c r="F448" s="217" t="s">
        <v>563</v>
      </c>
      <c r="G448" s="218" t="s">
        <v>129</v>
      </c>
      <c r="H448" s="219">
        <v>1</v>
      </c>
      <c r="I448" s="220"/>
      <c r="J448" s="221">
        <f>ROUND(I448*H448,2)</f>
        <v>0</v>
      </c>
      <c r="K448" s="217" t="s">
        <v>130</v>
      </c>
      <c r="L448" s="45"/>
      <c r="M448" s="222" t="s">
        <v>19</v>
      </c>
      <c r="N448" s="223" t="s">
        <v>45</v>
      </c>
      <c r="O448" s="85"/>
      <c r="P448" s="224">
        <f>O448*H448</f>
        <v>0</v>
      </c>
      <c r="Q448" s="224">
        <v>1.3404</v>
      </c>
      <c r="R448" s="224">
        <f>Q448*H448</f>
        <v>1.3404</v>
      </c>
      <c r="S448" s="224">
        <v>0</v>
      </c>
      <c r="T448" s="22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6" t="s">
        <v>131</v>
      </c>
      <c r="AT448" s="226" t="s">
        <v>126</v>
      </c>
      <c r="AU448" s="226" t="s">
        <v>84</v>
      </c>
      <c r="AY448" s="18" t="s">
        <v>124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8" t="s">
        <v>82</v>
      </c>
      <c r="BK448" s="227">
        <f>ROUND(I448*H448,2)</f>
        <v>0</v>
      </c>
      <c r="BL448" s="18" t="s">
        <v>131</v>
      </c>
      <c r="BM448" s="226" t="s">
        <v>564</v>
      </c>
    </row>
    <row r="449" s="14" customFormat="1">
      <c r="A449" s="14"/>
      <c r="B449" s="239"/>
      <c r="C449" s="240"/>
      <c r="D449" s="230" t="s">
        <v>133</v>
      </c>
      <c r="E449" s="241" t="s">
        <v>19</v>
      </c>
      <c r="F449" s="242" t="s">
        <v>82</v>
      </c>
      <c r="G449" s="240"/>
      <c r="H449" s="243">
        <v>1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9" t="s">
        <v>133</v>
      </c>
      <c r="AU449" s="249" t="s">
        <v>84</v>
      </c>
      <c r="AV449" s="14" t="s">
        <v>84</v>
      </c>
      <c r="AW449" s="14" t="s">
        <v>36</v>
      </c>
      <c r="AX449" s="14" t="s">
        <v>74</v>
      </c>
      <c r="AY449" s="249" t="s">
        <v>124</v>
      </c>
    </row>
    <row r="450" s="15" customFormat="1">
      <c r="A450" s="15"/>
      <c r="B450" s="250"/>
      <c r="C450" s="251"/>
      <c r="D450" s="230" t="s">
        <v>133</v>
      </c>
      <c r="E450" s="252" t="s">
        <v>19</v>
      </c>
      <c r="F450" s="253" t="s">
        <v>136</v>
      </c>
      <c r="G450" s="251"/>
      <c r="H450" s="254">
        <v>1</v>
      </c>
      <c r="I450" s="255"/>
      <c r="J450" s="251"/>
      <c r="K450" s="251"/>
      <c r="L450" s="256"/>
      <c r="M450" s="257"/>
      <c r="N450" s="258"/>
      <c r="O450" s="258"/>
      <c r="P450" s="258"/>
      <c r="Q450" s="258"/>
      <c r="R450" s="258"/>
      <c r="S450" s="258"/>
      <c r="T450" s="25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0" t="s">
        <v>133</v>
      </c>
      <c r="AU450" s="260" t="s">
        <v>84</v>
      </c>
      <c r="AV450" s="15" t="s">
        <v>131</v>
      </c>
      <c r="AW450" s="15" t="s">
        <v>36</v>
      </c>
      <c r="AX450" s="15" t="s">
        <v>82</v>
      </c>
      <c r="AY450" s="260" t="s">
        <v>124</v>
      </c>
    </row>
    <row r="451" s="2" customFormat="1" ht="16.5" customHeight="1">
      <c r="A451" s="39"/>
      <c r="B451" s="40"/>
      <c r="C451" s="215" t="s">
        <v>565</v>
      </c>
      <c r="D451" s="215" t="s">
        <v>126</v>
      </c>
      <c r="E451" s="216" t="s">
        <v>566</v>
      </c>
      <c r="F451" s="217" t="s">
        <v>567</v>
      </c>
      <c r="G451" s="218" t="s">
        <v>129</v>
      </c>
      <c r="H451" s="219">
        <v>2</v>
      </c>
      <c r="I451" s="220"/>
      <c r="J451" s="221">
        <f>ROUND(I451*H451,2)</f>
        <v>0</v>
      </c>
      <c r="K451" s="217" t="s">
        <v>130</v>
      </c>
      <c r="L451" s="45"/>
      <c r="M451" s="222" t="s">
        <v>19</v>
      </c>
      <c r="N451" s="223" t="s">
        <v>45</v>
      </c>
      <c r="O451" s="85"/>
      <c r="P451" s="224">
        <f>O451*H451</f>
        <v>0</v>
      </c>
      <c r="Q451" s="224">
        <v>0.33510000000000001</v>
      </c>
      <c r="R451" s="224">
        <f>Q451*H451</f>
        <v>0.67020000000000002</v>
      </c>
      <c r="S451" s="224">
        <v>0</v>
      </c>
      <c r="T451" s="225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6" t="s">
        <v>131</v>
      </c>
      <c r="AT451" s="226" t="s">
        <v>126</v>
      </c>
      <c r="AU451" s="226" t="s">
        <v>84</v>
      </c>
      <c r="AY451" s="18" t="s">
        <v>124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8" t="s">
        <v>82</v>
      </c>
      <c r="BK451" s="227">
        <f>ROUND(I451*H451,2)</f>
        <v>0</v>
      </c>
      <c r="BL451" s="18" t="s">
        <v>131</v>
      </c>
      <c r="BM451" s="226" t="s">
        <v>568</v>
      </c>
    </row>
    <row r="452" s="14" customFormat="1">
      <c r="A452" s="14"/>
      <c r="B452" s="239"/>
      <c r="C452" s="240"/>
      <c r="D452" s="230" t="s">
        <v>133</v>
      </c>
      <c r="E452" s="241" t="s">
        <v>19</v>
      </c>
      <c r="F452" s="242" t="s">
        <v>84</v>
      </c>
      <c r="G452" s="240"/>
      <c r="H452" s="243">
        <v>2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9" t="s">
        <v>133</v>
      </c>
      <c r="AU452" s="249" t="s">
        <v>84</v>
      </c>
      <c r="AV452" s="14" t="s">
        <v>84</v>
      </c>
      <c r="AW452" s="14" t="s">
        <v>36</v>
      </c>
      <c r="AX452" s="14" t="s">
        <v>74</v>
      </c>
      <c r="AY452" s="249" t="s">
        <v>124</v>
      </c>
    </row>
    <row r="453" s="15" customFormat="1">
      <c r="A453" s="15"/>
      <c r="B453" s="250"/>
      <c r="C453" s="251"/>
      <c r="D453" s="230" t="s">
        <v>133</v>
      </c>
      <c r="E453" s="252" t="s">
        <v>19</v>
      </c>
      <c r="F453" s="253" t="s">
        <v>136</v>
      </c>
      <c r="G453" s="251"/>
      <c r="H453" s="254">
        <v>2</v>
      </c>
      <c r="I453" s="255"/>
      <c r="J453" s="251"/>
      <c r="K453" s="251"/>
      <c r="L453" s="256"/>
      <c r="M453" s="257"/>
      <c r="N453" s="258"/>
      <c r="O453" s="258"/>
      <c r="P453" s="258"/>
      <c r="Q453" s="258"/>
      <c r="R453" s="258"/>
      <c r="S453" s="258"/>
      <c r="T453" s="25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0" t="s">
        <v>133</v>
      </c>
      <c r="AU453" s="260" t="s">
        <v>84</v>
      </c>
      <c r="AV453" s="15" t="s">
        <v>131</v>
      </c>
      <c r="AW453" s="15" t="s">
        <v>36</v>
      </c>
      <c r="AX453" s="15" t="s">
        <v>82</v>
      </c>
      <c r="AY453" s="260" t="s">
        <v>124</v>
      </c>
    </row>
    <row r="454" s="2" customFormat="1" ht="16.5" customHeight="1">
      <c r="A454" s="39"/>
      <c r="B454" s="40"/>
      <c r="C454" s="215" t="s">
        <v>569</v>
      </c>
      <c r="D454" s="215" t="s">
        <v>126</v>
      </c>
      <c r="E454" s="216" t="s">
        <v>570</v>
      </c>
      <c r="F454" s="217" t="s">
        <v>571</v>
      </c>
      <c r="G454" s="218" t="s">
        <v>129</v>
      </c>
      <c r="H454" s="219">
        <v>18</v>
      </c>
      <c r="I454" s="220"/>
      <c r="J454" s="221">
        <f>ROUND(I454*H454,2)</f>
        <v>0</v>
      </c>
      <c r="K454" s="217" t="s">
        <v>130</v>
      </c>
      <c r="L454" s="45"/>
      <c r="M454" s="222" t="s">
        <v>19</v>
      </c>
      <c r="N454" s="223" t="s">
        <v>45</v>
      </c>
      <c r="O454" s="85"/>
      <c r="P454" s="224">
        <f>O454*H454</f>
        <v>0</v>
      </c>
      <c r="Q454" s="224">
        <v>0.35743999999999998</v>
      </c>
      <c r="R454" s="224">
        <f>Q454*H454</f>
        <v>6.4339199999999996</v>
      </c>
      <c r="S454" s="224">
        <v>0</v>
      </c>
      <c r="T454" s="22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6" t="s">
        <v>131</v>
      </c>
      <c r="AT454" s="226" t="s">
        <v>126</v>
      </c>
      <c r="AU454" s="226" t="s">
        <v>84</v>
      </c>
      <c r="AY454" s="18" t="s">
        <v>124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8" t="s">
        <v>82</v>
      </c>
      <c r="BK454" s="227">
        <f>ROUND(I454*H454,2)</f>
        <v>0</v>
      </c>
      <c r="BL454" s="18" t="s">
        <v>131</v>
      </c>
      <c r="BM454" s="226" t="s">
        <v>572</v>
      </c>
    </row>
    <row r="455" s="13" customFormat="1">
      <c r="A455" s="13"/>
      <c r="B455" s="228"/>
      <c r="C455" s="229"/>
      <c r="D455" s="230" t="s">
        <v>133</v>
      </c>
      <c r="E455" s="231" t="s">
        <v>19</v>
      </c>
      <c r="F455" s="232" t="s">
        <v>573</v>
      </c>
      <c r="G455" s="229"/>
      <c r="H455" s="231" t="s">
        <v>19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8" t="s">
        <v>133</v>
      </c>
      <c r="AU455" s="238" t="s">
        <v>84</v>
      </c>
      <c r="AV455" s="13" t="s">
        <v>82</v>
      </c>
      <c r="AW455" s="13" t="s">
        <v>36</v>
      </c>
      <c r="AX455" s="13" t="s">
        <v>74</v>
      </c>
      <c r="AY455" s="238" t="s">
        <v>124</v>
      </c>
    </row>
    <row r="456" s="14" customFormat="1">
      <c r="A456" s="14"/>
      <c r="B456" s="239"/>
      <c r="C456" s="240"/>
      <c r="D456" s="230" t="s">
        <v>133</v>
      </c>
      <c r="E456" s="241" t="s">
        <v>19</v>
      </c>
      <c r="F456" s="242" t="s">
        <v>159</v>
      </c>
      <c r="G456" s="240"/>
      <c r="H456" s="243">
        <v>8</v>
      </c>
      <c r="I456" s="244"/>
      <c r="J456" s="240"/>
      <c r="K456" s="240"/>
      <c r="L456" s="245"/>
      <c r="M456" s="246"/>
      <c r="N456" s="247"/>
      <c r="O456" s="247"/>
      <c r="P456" s="247"/>
      <c r="Q456" s="247"/>
      <c r="R456" s="247"/>
      <c r="S456" s="247"/>
      <c r="T456" s="24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9" t="s">
        <v>133</v>
      </c>
      <c r="AU456" s="249" t="s">
        <v>84</v>
      </c>
      <c r="AV456" s="14" t="s">
        <v>84</v>
      </c>
      <c r="AW456" s="14" t="s">
        <v>36</v>
      </c>
      <c r="AX456" s="14" t="s">
        <v>74</v>
      </c>
      <c r="AY456" s="249" t="s">
        <v>124</v>
      </c>
    </row>
    <row r="457" s="13" customFormat="1">
      <c r="A457" s="13"/>
      <c r="B457" s="228"/>
      <c r="C457" s="229"/>
      <c r="D457" s="230" t="s">
        <v>133</v>
      </c>
      <c r="E457" s="231" t="s">
        <v>19</v>
      </c>
      <c r="F457" s="232" t="s">
        <v>574</v>
      </c>
      <c r="G457" s="229"/>
      <c r="H457" s="231" t="s">
        <v>19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8" t="s">
        <v>133</v>
      </c>
      <c r="AU457" s="238" t="s">
        <v>84</v>
      </c>
      <c r="AV457" s="13" t="s">
        <v>82</v>
      </c>
      <c r="AW457" s="13" t="s">
        <v>36</v>
      </c>
      <c r="AX457" s="13" t="s">
        <v>74</v>
      </c>
      <c r="AY457" s="238" t="s">
        <v>124</v>
      </c>
    </row>
    <row r="458" s="14" customFormat="1">
      <c r="A458" s="14"/>
      <c r="B458" s="239"/>
      <c r="C458" s="240"/>
      <c r="D458" s="230" t="s">
        <v>133</v>
      </c>
      <c r="E458" s="241" t="s">
        <v>19</v>
      </c>
      <c r="F458" s="242" t="s">
        <v>131</v>
      </c>
      <c r="G458" s="240"/>
      <c r="H458" s="243">
        <v>4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9" t="s">
        <v>133</v>
      </c>
      <c r="AU458" s="249" t="s">
        <v>84</v>
      </c>
      <c r="AV458" s="14" t="s">
        <v>84</v>
      </c>
      <c r="AW458" s="14" t="s">
        <v>36</v>
      </c>
      <c r="AX458" s="14" t="s">
        <v>74</v>
      </c>
      <c r="AY458" s="249" t="s">
        <v>124</v>
      </c>
    </row>
    <row r="459" s="13" customFormat="1">
      <c r="A459" s="13"/>
      <c r="B459" s="228"/>
      <c r="C459" s="229"/>
      <c r="D459" s="230" t="s">
        <v>133</v>
      </c>
      <c r="E459" s="231" t="s">
        <v>19</v>
      </c>
      <c r="F459" s="232" t="s">
        <v>575</v>
      </c>
      <c r="G459" s="229"/>
      <c r="H459" s="231" t="s">
        <v>19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8" t="s">
        <v>133</v>
      </c>
      <c r="AU459" s="238" t="s">
        <v>84</v>
      </c>
      <c r="AV459" s="13" t="s">
        <v>82</v>
      </c>
      <c r="AW459" s="13" t="s">
        <v>36</v>
      </c>
      <c r="AX459" s="13" t="s">
        <v>74</v>
      </c>
      <c r="AY459" s="238" t="s">
        <v>124</v>
      </c>
    </row>
    <row r="460" s="14" customFormat="1">
      <c r="A460" s="14"/>
      <c r="B460" s="239"/>
      <c r="C460" s="240"/>
      <c r="D460" s="230" t="s">
        <v>133</v>
      </c>
      <c r="E460" s="241" t="s">
        <v>19</v>
      </c>
      <c r="F460" s="242" t="s">
        <v>576</v>
      </c>
      <c r="G460" s="240"/>
      <c r="H460" s="243">
        <v>6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9" t="s">
        <v>133</v>
      </c>
      <c r="AU460" s="249" t="s">
        <v>84</v>
      </c>
      <c r="AV460" s="14" t="s">
        <v>84</v>
      </c>
      <c r="AW460" s="14" t="s">
        <v>36</v>
      </c>
      <c r="AX460" s="14" t="s">
        <v>74</v>
      </c>
      <c r="AY460" s="249" t="s">
        <v>124</v>
      </c>
    </row>
    <row r="461" s="15" customFormat="1">
      <c r="A461" s="15"/>
      <c r="B461" s="250"/>
      <c r="C461" s="251"/>
      <c r="D461" s="230" t="s">
        <v>133</v>
      </c>
      <c r="E461" s="252" t="s">
        <v>19</v>
      </c>
      <c r="F461" s="253" t="s">
        <v>136</v>
      </c>
      <c r="G461" s="251"/>
      <c r="H461" s="254">
        <v>18</v>
      </c>
      <c r="I461" s="255"/>
      <c r="J461" s="251"/>
      <c r="K461" s="251"/>
      <c r="L461" s="256"/>
      <c r="M461" s="257"/>
      <c r="N461" s="258"/>
      <c r="O461" s="258"/>
      <c r="P461" s="258"/>
      <c r="Q461" s="258"/>
      <c r="R461" s="258"/>
      <c r="S461" s="258"/>
      <c r="T461" s="25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0" t="s">
        <v>133</v>
      </c>
      <c r="AU461" s="260" t="s">
        <v>84</v>
      </c>
      <c r="AV461" s="15" t="s">
        <v>131</v>
      </c>
      <c r="AW461" s="15" t="s">
        <v>36</v>
      </c>
      <c r="AX461" s="15" t="s">
        <v>82</v>
      </c>
      <c r="AY461" s="260" t="s">
        <v>124</v>
      </c>
    </row>
    <row r="462" s="2" customFormat="1" ht="16.5" customHeight="1">
      <c r="A462" s="39"/>
      <c r="B462" s="40"/>
      <c r="C462" s="215" t="s">
        <v>577</v>
      </c>
      <c r="D462" s="215" t="s">
        <v>126</v>
      </c>
      <c r="E462" s="216" t="s">
        <v>578</v>
      </c>
      <c r="F462" s="217" t="s">
        <v>579</v>
      </c>
      <c r="G462" s="218" t="s">
        <v>170</v>
      </c>
      <c r="H462" s="219">
        <v>27.507000000000001</v>
      </c>
      <c r="I462" s="220"/>
      <c r="J462" s="221">
        <f>ROUND(I462*H462,2)</f>
        <v>0</v>
      </c>
      <c r="K462" s="217" t="s">
        <v>130</v>
      </c>
      <c r="L462" s="45"/>
      <c r="M462" s="222" t="s">
        <v>19</v>
      </c>
      <c r="N462" s="223" t="s">
        <v>45</v>
      </c>
      <c r="O462" s="85"/>
      <c r="P462" s="224">
        <f>O462*H462</f>
        <v>0</v>
      </c>
      <c r="Q462" s="224">
        <v>0</v>
      </c>
      <c r="R462" s="224">
        <f>Q462*H462</f>
        <v>0</v>
      </c>
      <c r="S462" s="224">
        <v>2</v>
      </c>
      <c r="T462" s="225">
        <f>S462*H462</f>
        <v>55.014000000000003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6" t="s">
        <v>131</v>
      </c>
      <c r="AT462" s="226" t="s">
        <v>126</v>
      </c>
      <c r="AU462" s="226" t="s">
        <v>84</v>
      </c>
      <c r="AY462" s="18" t="s">
        <v>124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8" t="s">
        <v>82</v>
      </c>
      <c r="BK462" s="227">
        <f>ROUND(I462*H462,2)</f>
        <v>0</v>
      </c>
      <c r="BL462" s="18" t="s">
        <v>131</v>
      </c>
      <c r="BM462" s="226" t="s">
        <v>580</v>
      </c>
    </row>
    <row r="463" s="13" customFormat="1">
      <c r="A463" s="13"/>
      <c r="B463" s="228"/>
      <c r="C463" s="229"/>
      <c r="D463" s="230" t="s">
        <v>133</v>
      </c>
      <c r="E463" s="231" t="s">
        <v>19</v>
      </c>
      <c r="F463" s="232" t="s">
        <v>581</v>
      </c>
      <c r="G463" s="229"/>
      <c r="H463" s="231" t="s">
        <v>19</v>
      </c>
      <c r="I463" s="233"/>
      <c r="J463" s="229"/>
      <c r="K463" s="229"/>
      <c r="L463" s="234"/>
      <c r="M463" s="235"/>
      <c r="N463" s="236"/>
      <c r="O463" s="236"/>
      <c r="P463" s="236"/>
      <c r="Q463" s="236"/>
      <c r="R463" s="236"/>
      <c r="S463" s="236"/>
      <c r="T463" s="23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8" t="s">
        <v>133</v>
      </c>
      <c r="AU463" s="238" t="s">
        <v>84</v>
      </c>
      <c r="AV463" s="13" t="s">
        <v>82</v>
      </c>
      <c r="AW463" s="13" t="s">
        <v>36</v>
      </c>
      <c r="AX463" s="13" t="s">
        <v>74</v>
      </c>
      <c r="AY463" s="238" t="s">
        <v>124</v>
      </c>
    </row>
    <row r="464" s="14" customFormat="1">
      <c r="A464" s="14"/>
      <c r="B464" s="239"/>
      <c r="C464" s="240"/>
      <c r="D464" s="230" t="s">
        <v>133</v>
      </c>
      <c r="E464" s="241" t="s">
        <v>19</v>
      </c>
      <c r="F464" s="242" t="s">
        <v>582</v>
      </c>
      <c r="G464" s="240"/>
      <c r="H464" s="243">
        <v>23.881</v>
      </c>
      <c r="I464" s="244"/>
      <c r="J464" s="240"/>
      <c r="K464" s="240"/>
      <c r="L464" s="245"/>
      <c r="M464" s="246"/>
      <c r="N464" s="247"/>
      <c r="O464" s="247"/>
      <c r="P464" s="247"/>
      <c r="Q464" s="247"/>
      <c r="R464" s="247"/>
      <c r="S464" s="247"/>
      <c r="T464" s="24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9" t="s">
        <v>133</v>
      </c>
      <c r="AU464" s="249" t="s">
        <v>84</v>
      </c>
      <c r="AV464" s="14" t="s">
        <v>84</v>
      </c>
      <c r="AW464" s="14" t="s">
        <v>36</v>
      </c>
      <c r="AX464" s="14" t="s">
        <v>74</v>
      </c>
      <c r="AY464" s="249" t="s">
        <v>124</v>
      </c>
    </row>
    <row r="465" s="13" customFormat="1">
      <c r="A465" s="13"/>
      <c r="B465" s="228"/>
      <c r="C465" s="229"/>
      <c r="D465" s="230" t="s">
        <v>133</v>
      </c>
      <c r="E465" s="231" t="s">
        <v>19</v>
      </c>
      <c r="F465" s="232" t="s">
        <v>284</v>
      </c>
      <c r="G465" s="229"/>
      <c r="H465" s="231" t="s">
        <v>19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8" t="s">
        <v>133</v>
      </c>
      <c r="AU465" s="238" t="s">
        <v>84</v>
      </c>
      <c r="AV465" s="13" t="s">
        <v>82</v>
      </c>
      <c r="AW465" s="13" t="s">
        <v>36</v>
      </c>
      <c r="AX465" s="13" t="s">
        <v>74</v>
      </c>
      <c r="AY465" s="238" t="s">
        <v>124</v>
      </c>
    </row>
    <row r="466" s="14" customFormat="1">
      <c r="A466" s="14"/>
      <c r="B466" s="239"/>
      <c r="C466" s="240"/>
      <c r="D466" s="230" t="s">
        <v>133</v>
      </c>
      <c r="E466" s="241" t="s">
        <v>19</v>
      </c>
      <c r="F466" s="242" t="s">
        <v>583</v>
      </c>
      <c r="G466" s="240"/>
      <c r="H466" s="243">
        <v>1.125</v>
      </c>
      <c r="I466" s="244"/>
      <c r="J466" s="240"/>
      <c r="K466" s="240"/>
      <c r="L466" s="245"/>
      <c r="M466" s="246"/>
      <c r="N466" s="247"/>
      <c r="O466" s="247"/>
      <c r="P466" s="247"/>
      <c r="Q466" s="247"/>
      <c r="R466" s="247"/>
      <c r="S466" s="247"/>
      <c r="T466" s="24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9" t="s">
        <v>133</v>
      </c>
      <c r="AU466" s="249" t="s">
        <v>84</v>
      </c>
      <c r="AV466" s="14" t="s">
        <v>84</v>
      </c>
      <c r="AW466" s="14" t="s">
        <v>36</v>
      </c>
      <c r="AX466" s="14" t="s">
        <v>74</v>
      </c>
      <c r="AY466" s="249" t="s">
        <v>124</v>
      </c>
    </row>
    <row r="467" s="15" customFormat="1">
      <c r="A467" s="15"/>
      <c r="B467" s="250"/>
      <c r="C467" s="251"/>
      <c r="D467" s="230" t="s">
        <v>133</v>
      </c>
      <c r="E467" s="252" t="s">
        <v>19</v>
      </c>
      <c r="F467" s="253" t="s">
        <v>136</v>
      </c>
      <c r="G467" s="251"/>
      <c r="H467" s="254">
        <v>25.006</v>
      </c>
      <c r="I467" s="255"/>
      <c r="J467" s="251"/>
      <c r="K467" s="251"/>
      <c r="L467" s="256"/>
      <c r="M467" s="257"/>
      <c r="N467" s="258"/>
      <c r="O467" s="258"/>
      <c r="P467" s="258"/>
      <c r="Q467" s="258"/>
      <c r="R467" s="258"/>
      <c r="S467" s="258"/>
      <c r="T467" s="259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0" t="s">
        <v>133</v>
      </c>
      <c r="AU467" s="260" t="s">
        <v>84</v>
      </c>
      <c r="AV467" s="15" t="s">
        <v>131</v>
      </c>
      <c r="AW467" s="15" t="s">
        <v>36</v>
      </c>
      <c r="AX467" s="15" t="s">
        <v>82</v>
      </c>
      <c r="AY467" s="260" t="s">
        <v>124</v>
      </c>
    </row>
    <row r="468" s="14" customFormat="1">
      <c r="A468" s="14"/>
      <c r="B468" s="239"/>
      <c r="C468" s="240"/>
      <c r="D468" s="230" t="s">
        <v>133</v>
      </c>
      <c r="E468" s="240"/>
      <c r="F468" s="242" t="s">
        <v>584</v>
      </c>
      <c r="G468" s="240"/>
      <c r="H468" s="243">
        <v>27.507000000000001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9" t="s">
        <v>133</v>
      </c>
      <c r="AU468" s="249" t="s">
        <v>84</v>
      </c>
      <c r="AV468" s="14" t="s">
        <v>84</v>
      </c>
      <c r="AW468" s="14" t="s">
        <v>4</v>
      </c>
      <c r="AX468" s="14" t="s">
        <v>82</v>
      </c>
      <c r="AY468" s="249" t="s">
        <v>124</v>
      </c>
    </row>
    <row r="469" s="2" customFormat="1" ht="24" customHeight="1">
      <c r="A469" s="39"/>
      <c r="B469" s="40"/>
      <c r="C469" s="215" t="s">
        <v>585</v>
      </c>
      <c r="D469" s="215" t="s">
        <v>126</v>
      </c>
      <c r="E469" s="216" t="s">
        <v>586</v>
      </c>
      <c r="F469" s="217" t="s">
        <v>587</v>
      </c>
      <c r="G469" s="218" t="s">
        <v>170</v>
      </c>
      <c r="H469" s="219">
        <v>21.890999999999998</v>
      </c>
      <c r="I469" s="220"/>
      <c r="J469" s="221">
        <f>ROUND(I469*H469,2)</f>
        <v>0</v>
      </c>
      <c r="K469" s="217" t="s">
        <v>130</v>
      </c>
      <c r="L469" s="45"/>
      <c r="M469" s="222" t="s">
        <v>19</v>
      </c>
      <c r="N469" s="223" t="s">
        <v>45</v>
      </c>
      <c r="O469" s="85"/>
      <c r="P469" s="224">
        <f>O469*H469</f>
        <v>0</v>
      </c>
      <c r="Q469" s="224">
        <v>0</v>
      </c>
      <c r="R469" s="224">
        <f>Q469*H469</f>
        <v>0</v>
      </c>
      <c r="S469" s="224">
        <v>2.2000000000000002</v>
      </c>
      <c r="T469" s="225">
        <f>S469*H469</f>
        <v>48.160200000000003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6" t="s">
        <v>131</v>
      </c>
      <c r="AT469" s="226" t="s">
        <v>126</v>
      </c>
      <c r="AU469" s="226" t="s">
        <v>84</v>
      </c>
      <c r="AY469" s="18" t="s">
        <v>124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8" t="s">
        <v>82</v>
      </c>
      <c r="BK469" s="227">
        <f>ROUND(I469*H469,2)</f>
        <v>0</v>
      </c>
      <c r="BL469" s="18" t="s">
        <v>131</v>
      </c>
      <c r="BM469" s="226" t="s">
        <v>588</v>
      </c>
    </row>
    <row r="470" s="14" customFormat="1">
      <c r="A470" s="14"/>
      <c r="B470" s="239"/>
      <c r="C470" s="240"/>
      <c r="D470" s="230" t="s">
        <v>133</v>
      </c>
      <c r="E470" s="241" t="s">
        <v>19</v>
      </c>
      <c r="F470" s="242" t="s">
        <v>589</v>
      </c>
      <c r="G470" s="240"/>
      <c r="H470" s="243">
        <v>19.901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9" t="s">
        <v>133</v>
      </c>
      <c r="AU470" s="249" t="s">
        <v>84</v>
      </c>
      <c r="AV470" s="14" t="s">
        <v>84</v>
      </c>
      <c r="AW470" s="14" t="s">
        <v>36</v>
      </c>
      <c r="AX470" s="14" t="s">
        <v>74</v>
      </c>
      <c r="AY470" s="249" t="s">
        <v>124</v>
      </c>
    </row>
    <row r="471" s="15" customFormat="1">
      <c r="A471" s="15"/>
      <c r="B471" s="250"/>
      <c r="C471" s="251"/>
      <c r="D471" s="230" t="s">
        <v>133</v>
      </c>
      <c r="E471" s="252" t="s">
        <v>19</v>
      </c>
      <c r="F471" s="253" t="s">
        <v>136</v>
      </c>
      <c r="G471" s="251"/>
      <c r="H471" s="254">
        <v>19.901</v>
      </c>
      <c r="I471" s="255"/>
      <c r="J471" s="251"/>
      <c r="K471" s="251"/>
      <c r="L471" s="256"/>
      <c r="M471" s="257"/>
      <c r="N471" s="258"/>
      <c r="O471" s="258"/>
      <c r="P471" s="258"/>
      <c r="Q471" s="258"/>
      <c r="R471" s="258"/>
      <c r="S471" s="258"/>
      <c r="T471" s="259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0" t="s">
        <v>133</v>
      </c>
      <c r="AU471" s="260" t="s">
        <v>84</v>
      </c>
      <c r="AV471" s="15" t="s">
        <v>131</v>
      </c>
      <c r="AW471" s="15" t="s">
        <v>36</v>
      </c>
      <c r="AX471" s="15" t="s">
        <v>82</v>
      </c>
      <c r="AY471" s="260" t="s">
        <v>124</v>
      </c>
    </row>
    <row r="472" s="14" customFormat="1">
      <c r="A472" s="14"/>
      <c r="B472" s="239"/>
      <c r="C472" s="240"/>
      <c r="D472" s="230" t="s">
        <v>133</v>
      </c>
      <c r="E472" s="240"/>
      <c r="F472" s="242" t="s">
        <v>590</v>
      </c>
      <c r="G472" s="240"/>
      <c r="H472" s="243">
        <v>21.890999999999998</v>
      </c>
      <c r="I472" s="244"/>
      <c r="J472" s="240"/>
      <c r="K472" s="240"/>
      <c r="L472" s="245"/>
      <c r="M472" s="246"/>
      <c r="N472" s="247"/>
      <c r="O472" s="247"/>
      <c r="P472" s="247"/>
      <c r="Q472" s="247"/>
      <c r="R472" s="247"/>
      <c r="S472" s="247"/>
      <c r="T472" s="24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9" t="s">
        <v>133</v>
      </c>
      <c r="AU472" s="249" t="s">
        <v>84</v>
      </c>
      <c r="AV472" s="14" t="s">
        <v>84</v>
      </c>
      <c r="AW472" s="14" t="s">
        <v>4</v>
      </c>
      <c r="AX472" s="14" t="s">
        <v>82</v>
      </c>
      <c r="AY472" s="249" t="s">
        <v>124</v>
      </c>
    </row>
    <row r="473" s="2" customFormat="1" ht="16.5" customHeight="1">
      <c r="A473" s="39"/>
      <c r="B473" s="40"/>
      <c r="C473" s="215" t="s">
        <v>591</v>
      </c>
      <c r="D473" s="215" t="s">
        <v>126</v>
      </c>
      <c r="E473" s="216" t="s">
        <v>592</v>
      </c>
      <c r="F473" s="217" t="s">
        <v>593</v>
      </c>
      <c r="G473" s="218" t="s">
        <v>129</v>
      </c>
      <c r="H473" s="219">
        <v>1</v>
      </c>
      <c r="I473" s="220"/>
      <c r="J473" s="221">
        <f>ROUND(I473*H473,2)</f>
        <v>0</v>
      </c>
      <c r="K473" s="217" t="s">
        <v>130</v>
      </c>
      <c r="L473" s="45"/>
      <c r="M473" s="222" t="s">
        <v>19</v>
      </c>
      <c r="N473" s="223" t="s">
        <v>45</v>
      </c>
      <c r="O473" s="85"/>
      <c r="P473" s="224">
        <f>O473*H473</f>
        <v>0</v>
      </c>
      <c r="Q473" s="224">
        <v>0</v>
      </c>
      <c r="R473" s="224">
        <f>Q473*H473</f>
        <v>0</v>
      </c>
      <c r="S473" s="224">
        <v>1.3100000000000001</v>
      </c>
      <c r="T473" s="225">
        <f>S473*H473</f>
        <v>1.3100000000000001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6" t="s">
        <v>131</v>
      </c>
      <c r="AT473" s="226" t="s">
        <v>126</v>
      </c>
      <c r="AU473" s="226" t="s">
        <v>84</v>
      </c>
      <c r="AY473" s="18" t="s">
        <v>124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8" t="s">
        <v>82</v>
      </c>
      <c r="BK473" s="227">
        <f>ROUND(I473*H473,2)</f>
        <v>0</v>
      </c>
      <c r="BL473" s="18" t="s">
        <v>131</v>
      </c>
      <c r="BM473" s="226" t="s">
        <v>594</v>
      </c>
    </row>
    <row r="474" s="14" customFormat="1">
      <c r="A474" s="14"/>
      <c r="B474" s="239"/>
      <c r="C474" s="240"/>
      <c r="D474" s="230" t="s">
        <v>133</v>
      </c>
      <c r="E474" s="241" t="s">
        <v>19</v>
      </c>
      <c r="F474" s="242" t="s">
        <v>82</v>
      </c>
      <c r="G474" s="240"/>
      <c r="H474" s="243">
        <v>1</v>
      </c>
      <c r="I474" s="244"/>
      <c r="J474" s="240"/>
      <c r="K474" s="240"/>
      <c r="L474" s="245"/>
      <c r="M474" s="246"/>
      <c r="N474" s="247"/>
      <c r="O474" s="247"/>
      <c r="P474" s="247"/>
      <c r="Q474" s="247"/>
      <c r="R474" s="247"/>
      <c r="S474" s="247"/>
      <c r="T474" s="24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9" t="s">
        <v>133</v>
      </c>
      <c r="AU474" s="249" t="s">
        <v>84</v>
      </c>
      <c r="AV474" s="14" t="s">
        <v>84</v>
      </c>
      <c r="AW474" s="14" t="s">
        <v>36</v>
      </c>
      <c r="AX474" s="14" t="s">
        <v>74</v>
      </c>
      <c r="AY474" s="249" t="s">
        <v>124</v>
      </c>
    </row>
    <row r="475" s="15" customFormat="1">
      <c r="A475" s="15"/>
      <c r="B475" s="250"/>
      <c r="C475" s="251"/>
      <c r="D475" s="230" t="s">
        <v>133</v>
      </c>
      <c r="E475" s="252" t="s">
        <v>19</v>
      </c>
      <c r="F475" s="253" t="s">
        <v>136</v>
      </c>
      <c r="G475" s="251"/>
      <c r="H475" s="254">
        <v>1</v>
      </c>
      <c r="I475" s="255"/>
      <c r="J475" s="251"/>
      <c r="K475" s="251"/>
      <c r="L475" s="256"/>
      <c r="M475" s="257"/>
      <c r="N475" s="258"/>
      <c r="O475" s="258"/>
      <c r="P475" s="258"/>
      <c r="Q475" s="258"/>
      <c r="R475" s="258"/>
      <c r="S475" s="258"/>
      <c r="T475" s="259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0" t="s">
        <v>133</v>
      </c>
      <c r="AU475" s="260" t="s">
        <v>84</v>
      </c>
      <c r="AV475" s="15" t="s">
        <v>131</v>
      </c>
      <c r="AW475" s="15" t="s">
        <v>36</v>
      </c>
      <c r="AX475" s="15" t="s">
        <v>82</v>
      </c>
      <c r="AY475" s="260" t="s">
        <v>124</v>
      </c>
    </row>
    <row r="476" s="2" customFormat="1" ht="24" customHeight="1">
      <c r="A476" s="39"/>
      <c r="B476" s="40"/>
      <c r="C476" s="215" t="s">
        <v>595</v>
      </c>
      <c r="D476" s="215" t="s">
        <v>126</v>
      </c>
      <c r="E476" s="216" t="s">
        <v>596</v>
      </c>
      <c r="F476" s="217" t="s">
        <v>597</v>
      </c>
      <c r="G476" s="218" t="s">
        <v>129</v>
      </c>
      <c r="H476" s="219">
        <v>2</v>
      </c>
      <c r="I476" s="220"/>
      <c r="J476" s="221">
        <f>ROUND(I476*H476,2)</f>
        <v>0</v>
      </c>
      <c r="K476" s="217" t="s">
        <v>130</v>
      </c>
      <c r="L476" s="45"/>
      <c r="M476" s="222" t="s">
        <v>19</v>
      </c>
      <c r="N476" s="223" t="s">
        <v>45</v>
      </c>
      <c r="O476" s="85"/>
      <c r="P476" s="224">
        <f>O476*H476</f>
        <v>0</v>
      </c>
      <c r="Q476" s="224">
        <v>0</v>
      </c>
      <c r="R476" s="224">
        <f>Q476*H476</f>
        <v>0</v>
      </c>
      <c r="S476" s="224">
        <v>0.41999999999999998</v>
      </c>
      <c r="T476" s="225">
        <f>S476*H476</f>
        <v>0.83999999999999997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6" t="s">
        <v>131</v>
      </c>
      <c r="AT476" s="226" t="s">
        <v>126</v>
      </c>
      <c r="AU476" s="226" t="s">
        <v>84</v>
      </c>
      <c r="AY476" s="18" t="s">
        <v>124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8" t="s">
        <v>82</v>
      </c>
      <c r="BK476" s="227">
        <f>ROUND(I476*H476,2)</f>
        <v>0</v>
      </c>
      <c r="BL476" s="18" t="s">
        <v>131</v>
      </c>
      <c r="BM476" s="226" t="s">
        <v>598</v>
      </c>
    </row>
    <row r="477" s="14" customFormat="1">
      <c r="A477" s="14"/>
      <c r="B477" s="239"/>
      <c r="C477" s="240"/>
      <c r="D477" s="230" t="s">
        <v>133</v>
      </c>
      <c r="E477" s="241" t="s">
        <v>19</v>
      </c>
      <c r="F477" s="242" t="s">
        <v>84</v>
      </c>
      <c r="G477" s="240"/>
      <c r="H477" s="243">
        <v>2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9" t="s">
        <v>133</v>
      </c>
      <c r="AU477" s="249" t="s">
        <v>84</v>
      </c>
      <c r="AV477" s="14" t="s">
        <v>84</v>
      </c>
      <c r="AW477" s="14" t="s">
        <v>36</v>
      </c>
      <c r="AX477" s="14" t="s">
        <v>74</v>
      </c>
      <c r="AY477" s="249" t="s">
        <v>124</v>
      </c>
    </row>
    <row r="478" s="15" customFormat="1">
      <c r="A478" s="15"/>
      <c r="B478" s="250"/>
      <c r="C478" s="251"/>
      <c r="D478" s="230" t="s">
        <v>133</v>
      </c>
      <c r="E478" s="252" t="s">
        <v>19</v>
      </c>
      <c r="F478" s="253" t="s">
        <v>136</v>
      </c>
      <c r="G478" s="251"/>
      <c r="H478" s="254">
        <v>2</v>
      </c>
      <c r="I478" s="255"/>
      <c r="J478" s="251"/>
      <c r="K478" s="251"/>
      <c r="L478" s="256"/>
      <c r="M478" s="257"/>
      <c r="N478" s="258"/>
      <c r="O478" s="258"/>
      <c r="P478" s="258"/>
      <c r="Q478" s="258"/>
      <c r="R478" s="258"/>
      <c r="S478" s="258"/>
      <c r="T478" s="259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0" t="s">
        <v>133</v>
      </c>
      <c r="AU478" s="260" t="s">
        <v>84</v>
      </c>
      <c r="AV478" s="15" t="s">
        <v>131</v>
      </c>
      <c r="AW478" s="15" t="s">
        <v>36</v>
      </c>
      <c r="AX478" s="15" t="s">
        <v>82</v>
      </c>
      <c r="AY478" s="260" t="s">
        <v>124</v>
      </c>
    </row>
    <row r="479" s="2" customFormat="1" ht="16.5" customHeight="1">
      <c r="A479" s="39"/>
      <c r="B479" s="40"/>
      <c r="C479" s="215" t="s">
        <v>599</v>
      </c>
      <c r="D479" s="215" t="s">
        <v>126</v>
      </c>
      <c r="E479" s="216" t="s">
        <v>600</v>
      </c>
      <c r="F479" s="217" t="s">
        <v>601</v>
      </c>
      <c r="G479" s="218" t="s">
        <v>129</v>
      </c>
      <c r="H479" s="219">
        <v>18</v>
      </c>
      <c r="I479" s="220"/>
      <c r="J479" s="221">
        <f>ROUND(I479*H479,2)</f>
        <v>0</v>
      </c>
      <c r="K479" s="217" t="s">
        <v>130</v>
      </c>
      <c r="L479" s="45"/>
      <c r="M479" s="222" t="s">
        <v>19</v>
      </c>
      <c r="N479" s="223" t="s">
        <v>45</v>
      </c>
      <c r="O479" s="85"/>
      <c r="P479" s="224">
        <f>O479*H479</f>
        <v>0</v>
      </c>
      <c r="Q479" s="224">
        <v>0</v>
      </c>
      <c r="R479" s="224">
        <f>Q479*H479</f>
        <v>0</v>
      </c>
      <c r="S479" s="224">
        <v>0.48199999999999998</v>
      </c>
      <c r="T479" s="225">
        <f>S479*H479</f>
        <v>8.6760000000000002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6" t="s">
        <v>131</v>
      </c>
      <c r="AT479" s="226" t="s">
        <v>126</v>
      </c>
      <c r="AU479" s="226" t="s">
        <v>84</v>
      </c>
      <c r="AY479" s="18" t="s">
        <v>124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8" t="s">
        <v>82</v>
      </c>
      <c r="BK479" s="227">
        <f>ROUND(I479*H479,2)</f>
        <v>0</v>
      </c>
      <c r="BL479" s="18" t="s">
        <v>131</v>
      </c>
      <c r="BM479" s="226" t="s">
        <v>602</v>
      </c>
    </row>
    <row r="480" s="13" customFormat="1">
      <c r="A480" s="13"/>
      <c r="B480" s="228"/>
      <c r="C480" s="229"/>
      <c r="D480" s="230" t="s">
        <v>133</v>
      </c>
      <c r="E480" s="231" t="s">
        <v>19</v>
      </c>
      <c r="F480" s="232" t="s">
        <v>573</v>
      </c>
      <c r="G480" s="229"/>
      <c r="H480" s="231" t="s">
        <v>19</v>
      </c>
      <c r="I480" s="233"/>
      <c r="J480" s="229"/>
      <c r="K480" s="229"/>
      <c r="L480" s="234"/>
      <c r="M480" s="235"/>
      <c r="N480" s="236"/>
      <c r="O480" s="236"/>
      <c r="P480" s="236"/>
      <c r="Q480" s="236"/>
      <c r="R480" s="236"/>
      <c r="S480" s="236"/>
      <c r="T480" s="23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8" t="s">
        <v>133</v>
      </c>
      <c r="AU480" s="238" t="s">
        <v>84</v>
      </c>
      <c r="AV480" s="13" t="s">
        <v>82</v>
      </c>
      <c r="AW480" s="13" t="s">
        <v>36</v>
      </c>
      <c r="AX480" s="13" t="s">
        <v>74</v>
      </c>
      <c r="AY480" s="238" t="s">
        <v>124</v>
      </c>
    </row>
    <row r="481" s="14" customFormat="1">
      <c r="A481" s="14"/>
      <c r="B481" s="239"/>
      <c r="C481" s="240"/>
      <c r="D481" s="230" t="s">
        <v>133</v>
      </c>
      <c r="E481" s="241" t="s">
        <v>19</v>
      </c>
      <c r="F481" s="242" t="s">
        <v>159</v>
      </c>
      <c r="G481" s="240"/>
      <c r="H481" s="243">
        <v>8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9" t="s">
        <v>133</v>
      </c>
      <c r="AU481" s="249" t="s">
        <v>84</v>
      </c>
      <c r="AV481" s="14" t="s">
        <v>84</v>
      </c>
      <c r="AW481" s="14" t="s">
        <v>36</v>
      </c>
      <c r="AX481" s="14" t="s">
        <v>74</v>
      </c>
      <c r="AY481" s="249" t="s">
        <v>124</v>
      </c>
    </row>
    <row r="482" s="13" customFormat="1">
      <c r="A482" s="13"/>
      <c r="B482" s="228"/>
      <c r="C482" s="229"/>
      <c r="D482" s="230" t="s">
        <v>133</v>
      </c>
      <c r="E482" s="231" t="s">
        <v>19</v>
      </c>
      <c r="F482" s="232" t="s">
        <v>574</v>
      </c>
      <c r="G482" s="229"/>
      <c r="H482" s="231" t="s">
        <v>19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8" t="s">
        <v>133</v>
      </c>
      <c r="AU482" s="238" t="s">
        <v>84</v>
      </c>
      <c r="AV482" s="13" t="s">
        <v>82</v>
      </c>
      <c r="AW482" s="13" t="s">
        <v>36</v>
      </c>
      <c r="AX482" s="13" t="s">
        <v>74</v>
      </c>
      <c r="AY482" s="238" t="s">
        <v>124</v>
      </c>
    </row>
    <row r="483" s="14" customFormat="1">
      <c r="A483" s="14"/>
      <c r="B483" s="239"/>
      <c r="C483" s="240"/>
      <c r="D483" s="230" t="s">
        <v>133</v>
      </c>
      <c r="E483" s="241" t="s">
        <v>19</v>
      </c>
      <c r="F483" s="242" t="s">
        <v>131</v>
      </c>
      <c r="G483" s="240"/>
      <c r="H483" s="243">
        <v>4</v>
      </c>
      <c r="I483" s="244"/>
      <c r="J483" s="240"/>
      <c r="K483" s="240"/>
      <c r="L483" s="245"/>
      <c r="M483" s="246"/>
      <c r="N483" s="247"/>
      <c r="O483" s="247"/>
      <c r="P483" s="247"/>
      <c r="Q483" s="247"/>
      <c r="R483" s="247"/>
      <c r="S483" s="247"/>
      <c r="T483" s="24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9" t="s">
        <v>133</v>
      </c>
      <c r="AU483" s="249" t="s">
        <v>84</v>
      </c>
      <c r="AV483" s="14" t="s">
        <v>84</v>
      </c>
      <c r="AW483" s="14" t="s">
        <v>36</v>
      </c>
      <c r="AX483" s="14" t="s">
        <v>74</v>
      </c>
      <c r="AY483" s="249" t="s">
        <v>124</v>
      </c>
    </row>
    <row r="484" s="13" customFormat="1">
      <c r="A484" s="13"/>
      <c r="B484" s="228"/>
      <c r="C484" s="229"/>
      <c r="D484" s="230" t="s">
        <v>133</v>
      </c>
      <c r="E484" s="231" t="s">
        <v>19</v>
      </c>
      <c r="F484" s="232" t="s">
        <v>575</v>
      </c>
      <c r="G484" s="229"/>
      <c r="H484" s="231" t="s">
        <v>19</v>
      </c>
      <c r="I484" s="233"/>
      <c r="J484" s="229"/>
      <c r="K484" s="229"/>
      <c r="L484" s="234"/>
      <c r="M484" s="235"/>
      <c r="N484" s="236"/>
      <c r="O484" s="236"/>
      <c r="P484" s="236"/>
      <c r="Q484" s="236"/>
      <c r="R484" s="236"/>
      <c r="S484" s="236"/>
      <c r="T484" s="23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8" t="s">
        <v>133</v>
      </c>
      <c r="AU484" s="238" t="s">
        <v>84</v>
      </c>
      <c r="AV484" s="13" t="s">
        <v>82</v>
      </c>
      <c r="AW484" s="13" t="s">
        <v>36</v>
      </c>
      <c r="AX484" s="13" t="s">
        <v>74</v>
      </c>
      <c r="AY484" s="238" t="s">
        <v>124</v>
      </c>
    </row>
    <row r="485" s="14" customFormat="1">
      <c r="A485" s="14"/>
      <c r="B485" s="239"/>
      <c r="C485" s="240"/>
      <c r="D485" s="230" t="s">
        <v>133</v>
      </c>
      <c r="E485" s="241" t="s">
        <v>19</v>
      </c>
      <c r="F485" s="242" t="s">
        <v>576</v>
      </c>
      <c r="G485" s="240"/>
      <c r="H485" s="243">
        <v>6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9" t="s">
        <v>133</v>
      </c>
      <c r="AU485" s="249" t="s">
        <v>84</v>
      </c>
      <c r="AV485" s="14" t="s">
        <v>84</v>
      </c>
      <c r="AW485" s="14" t="s">
        <v>36</v>
      </c>
      <c r="AX485" s="14" t="s">
        <v>74</v>
      </c>
      <c r="AY485" s="249" t="s">
        <v>124</v>
      </c>
    </row>
    <row r="486" s="15" customFormat="1">
      <c r="A486" s="15"/>
      <c r="B486" s="250"/>
      <c r="C486" s="251"/>
      <c r="D486" s="230" t="s">
        <v>133</v>
      </c>
      <c r="E486" s="252" t="s">
        <v>19</v>
      </c>
      <c r="F486" s="253" t="s">
        <v>136</v>
      </c>
      <c r="G486" s="251"/>
      <c r="H486" s="254">
        <v>18</v>
      </c>
      <c r="I486" s="255"/>
      <c r="J486" s="251"/>
      <c r="K486" s="251"/>
      <c r="L486" s="256"/>
      <c r="M486" s="257"/>
      <c r="N486" s="258"/>
      <c r="O486" s="258"/>
      <c r="P486" s="258"/>
      <c r="Q486" s="258"/>
      <c r="R486" s="258"/>
      <c r="S486" s="258"/>
      <c r="T486" s="259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0" t="s">
        <v>133</v>
      </c>
      <c r="AU486" s="260" t="s">
        <v>84</v>
      </c>
      <c r="AV486" s="15" t="s">
        <v>131</v>
      </c>
      <c r="AW486" s="15" t="s">
        <v>36</v>
      </c>
      <c r="AX486" s="15" t="s">
        <v>82</v>
      </c>
      <c r="AY486" s="260" t="s">
        <v>124</v>
      </c>
    </row>
    <row r="487" s="2" customFormat="1" ht="48" customHeight="1">
      <c r="A487" s="39"/>
      <c r="B487" s="40"/>
      <c r="C487" s="215" t="s">
        <v>603</v>
      </c>
      <c r="D487" s="215" t="s">
        <v>126</v>
      </c>
      <c r="E487" s="216" t="s">
        <v>604</v>
      </c>
      <c r="F487" s="217" t="s">
        <v>605</v>
      </c>
      <c r="G487" s="218" t="s">
        <v>129</v>
      </c>
      <c r="H487" s="219">
        <v>1</v>
      </c>
      <c r="I487" s="220"/>
      <c r="J487" s="221">
        <f>ROUND(I487*H487,2)</f>
        <v>0</v>
      </c>
      <c r="K487" s="217" t="s">
        <v>130</v>
      </c>
      <c r="L487" s="45"/>
      <c r="M487" s="222" t="s">
        <v>19</v>
      </c>
      <c r="N487" s="223" t="s">
        <v>45</v>
      </c>
      <c r="O487" s="85"/>
      <c r="P487" s="224">
        <f>O487*H487</f>
        <v>0</v>
      </c>
      <c r="Q487" s="224">
        <v>0</v>
      </c>
      <c r="R487" s="224">
        <f>Q487*H487</f>
        <v>0</v>
      </c>
      <c r="S487" s="224">
        <v>0.082000000000000003</v>
      </c>
      <c r="T487" s="225">
        <f>S487*H487</f>
        <v>0.082000000000000003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6" t="s">
        <v>131</v>
      </c>
      <c r="AT487" s="226" t="s">
        <v>126</v>
      </c>
      <c r="AU487" s="226" t="s">
        <v>84</v>
      </c>
      <c r="AY487" s="18" t="s">
        <v>124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8" t="s">
        <v>82</v>
      </c>
      <c r="BK487" s="227">
        <f>ROUND(I487*H487,2)</f>
        <v>0</v>
      </c>
      <c r="BL487" s="18" t="s">
        <v>131</v>
      </c>
      <c r="BM487" s="226" t="s">
        <v>606</v>
      </c>
    </row>
    <row r="488" s="14" customFormat="1">
      <c r="A488" s="14"/>
      <c r="B488" s="239"/>
      <c r="C488" s="240"/>
      <c r="D488" s="230" t="s">
        <v>133</v>
      </c>
      <c r="E488" s="241" t="s">
        <v>19</v>
      </c>
      <c r="F488" s="242" t="s">
        <v>82</v>
      </c>
      <c r="G488" s="240"/>
      <c r="H488" s="243">
        <v>1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9" t="s">
        <v>133</v>
      </c>
      <c r="AU488" s="249" t="s">
        <v>84</v>
      </c>
      <c r="AV488" s="14" t="s">
        <v>84</v>
      </c>
      <c r="AW488" s="14" t="s">
        <v>36</v>
      </c>
      <c r="AX488" s="14" t="s">
        <v>74</v>
      </c>
      <c r="AY488" s="249" t="s">
        <v>124</v>
      </c>
    </row>
    <row r="489" s="15" customFormat="1">
      <c r="A489" s="15"/>
      <c r="B489" s="250"/>
      <c r="C489" s="251"/>
      <c r="D489" s="230" t="s">
        <v>133</v>
      </c>
      <c r="E489" s="252" t="s">
        <v>19</v>
      </c>
      <c r="F489" s="253" t="s">
        <v>136</v>
      </c>
      <c r="G489" s="251"/>
      <c r="H489" s="254">
        <v>1</v>
      </c>
      <c r="I489" s="255"/>
      <c r="J489" s="251"/>
      <c r="K489" s="251"/>
      <c r="L489" s="256"/>
      <c r="M489" s="257"/>
      <c r="N489" s="258"/>
      <c r="O489" s="258"/>
      <c r="P489" s="258"/>
      <c r="Q489" s="258"/>
      <c r="R489" s="258"/>
      <c r="S489" s="258"/>
      <c r="T489" s="25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0" t="s">
        <v>133</v>
      </c>
      <c r="AU489" s="260" t="s">
        <v>84</v>
      </c>
      <c r="AV489" s="15" t="s">
        <v>131</v>
      </c>
      <c r="AW489" s="15" t="s">
        <v>36</v>
      </c>
      <c r="AX489" s="15" t="s">
        <v>82</v>
      </c>
      <c r="AY489" s="260" t="s">
        <v>124</v>
      </c>
    </row>
    <row r="490" s="2" customFormat="1" ht="36" customHeight="1">
      <c r="A490" s="39"/>
      <c r="B490" s="40"/>
      <c r="C490" s="215" t="s">
        <v>607</v>
      </c>
      <c r="D490" s="215" t="s">
        <v>126</v>
      </c>
      <c r="E490" s="216" t="s">
        <v>608</v>
      </c>
      <c r="F490" s="217" t="s">
        <v>609</v>
      </c>
      <c r="G490" s="218" t="s">
        <v>129</v>
      </c>
      <c r="H490" s="219">
        <v>1</v>
      </c>
      <c r="I490" s="220"/>
      <c r="J490" s="221">
        <f>ROUND(I490*H490,2)</f>
        <v>0</v>
      </c>
      <c r="K490" s="217" t="s">
        <v>130</v>
      </c>
      <c r="L490" s="45"/>
      <c r="M490" s="222" t="s">
        <v>19</v>
      </c>
      <c r="N490" s="223" t="s">
        <v>45</v>
      </c>
      <c r="O490" s="85"/>
      <c r="P490" s="224">
        <f>O490*H490</f>
        <v>0</v>
      </c>
      <c r="Q490" s="224">
        <v>0</v>
      </c>
      <c r="R490" s="224">
        <f>Q490*H490</f>
        <v>0</v>
      </c>
      <c r="S490" s="224">
        <v>0.108</v>
      </c>
      <c r="T490" s="225">
        <f>S490*H490</f>
        <v>0.108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6" t="s">
        <v>131</v>
      </c>
      <c r="AT490" s="226" t="s">
        <v>126</v>
      </c>
      <c r="AU490" s="226" t="s">
        <v>84</v>
      </c>
      <c r="AY490" s="18" t="s">
        <v>124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8" t="s">
        <v>82</v>
      </c>
      <c r="BK490" s="227">
        <f>ROUND(I490*H490,2)</f>
        <v>0</v>
      </c>
      <c r="BL490" s="18" t="s">
        <v>131</v>
      </c>
      <c r="BM490" s="226" t="s">
        <v>610</v>
      </c>
    </row>
    <row r="491" s="13" customFormat="1">
      <c r="A491" s="13"/>
      <c r="B491" s="228"/>
      <c r="C491" s="229"/>
      <c r="D491" s="230" t="s">
        <v>133</v>
      </c>
      <c r="E491" s="231" t="s">
        <v>19</v>
      </c>
      <c r="F491" s="232" t="s">
        <v>527</v>
      </c>
      <c r="G491" s="229"/>
      <c r="H491" s="231" t="s">
        <v>19</v>
      </c>
      <c r="I491" s="233"/>
      <c r="J491" s="229"/>
      <c r="K491" s="229"/>
      <c r="L491" s="234"/>
      <c r="M491" s="235"/>
      <c r="N491" s="236"/>
      <c r="O491" s="236"/>
      <c r="P491" s="236"/>
      <c r="Q491" s="236"/>
      <c r="R491" s="236"/>
      <c r="S491" s="236"/>
      <c r="T491" s="23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8" t="s">
        <v>133</v>
      </c>
      <c r="AU491" s="238" t="s">
        <v>84</v>
      </c>
      <c r="AV491" s="13" t="s">
        <v>82</v>
      </c>
      <c r="AW491" s="13" t="s">
        <v>36</v>
      </c>
      <c r="AX491" s="13" t="s">
        <v>74</v>
      </c>
      <c r="AY491" s="238" t="s">
        <v>124</v>
      </c>
    </row>
    <row r="492" s="14" customFormat="1">
      <c r="A492" s="14"/>
      <c r="B492" s="239"/>
      <c r="C492" s="240"/>
      <c r="D492" s="230" t="s">
        <v>133</v>
      </c>
      <c r="E492" s="241" t="s">
        <v>19</v>
      </c>
      <c r="F492" s="242" t="s">
        <v>82</v>
      </c>
      <c r="G492" s="240"/>
      <c r="H492" s="243">
        <v>1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9" t="s">
        <v>133</v>
      </c>
      <c r="AU492" s="249" t="s">
        <v>84</v>
      </c>
      <c r="AV492" s="14" t="s">
        <v>84</v>
      </c>
      <c r="AW492" s="14" t="s">
        <v>36</v>
      </c>
      <c r="AX492" s="14" t="s">
        <v>74</v>
      </c>
      <c r="AY492" s="249" t="s">
        <v>124</v>
      </c>
    </row>
    <row r="493" s="15" customFormat="1">
      <c r="A493" s="15"/>
      <c r="B493" s="250"/>
      <c r="C493" s="251"/>
      <c r="D493" s="230" t="s">
        <v>133</v>
      </c>
      <c r="E493" s="252" t="s">
        <v>19</v>
      </c>
      <c r="F493" s="253" t="s">
        <v>136</v>
      </c>
      <c r="G493" s="251"/>
      <c r="H493" s="254">
        <v>1</v>
      </c>
      <c r="I493" s="255"/>
      <c r="J493" s="251"/>
      <c r="K493" s="251"/>
      <c r="L493" s="256"/>
      <c r="M493" s="257"/>
      <c r="N493" s="258"/>
      <c r="O493" s="258"/>
      <c r="P493" s="258"/>
      <c r="Q493" s="258"/>
      <c r="R493" s="258"/>
      <c r="S493" s="258"/>
      <c r="T493" s="25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0" t="s">
        <v>133</v>
      </c>
      <c r="AU493" s="260" t="s">
        <v>84</v>
      </c>
      <c r="AV493" s="15" t="s">
        <v>131</v>
      </c>
      <c r="AW493" s="15" t="s">
        <v>36</v>
      </c>
      <c r="AX493" s="15" t="s">
        <v>82</v>
      </c>
      <c r="AY493" s="260" t="s">
        <v>124</v>
      </c>
    </row>
    <row r="494" s="2" customFormat="1" ht="24" customHeight="1">
      <c r="A494" s="39"/>
      <c r="B494" s="40"/>
      <c r="C494" s="215" t="s">
        <v>611</v>
      </c>
      <c r="D494" s="215" t="s">
        <v>126</v>
      </c>
      <c r="E494" s="216" t="s">
        <v>612</v>
      </c>
      <c r="F494" s="217" t="s">
        <v>613</v>
      </c>
      <c r="G494" s="218" t="s">
        <v>341</v>
      </c>
      <c r="H494" s="219">
        <v>109.456</v>
      </c>
      <c r="I494" s="220"/>
      <c r="J494" s="221">
        <f>ROUND(I494*H494,2)</f>
        <v>0</v>
      </c>
      <c r="K494" s="217" t="s">
        <v>130</v>
      </c>
      <c r="L494" s="45"/>
      <c r="M494" s="222" t="s">
        <v>19</v>
      </c>
      <c r="N494" s="223" t="s">
        <v>45</v>
      </c>
      <c r="O494" s="85"/>
      <c r="P494" s="224">
        <f>O494*H494</f>
        <v>0</v>
      </c>
      <c r="Q494" s="224">
        <v>0</v>
      </c>
      <c r="R494" s="224">
        <f>Q494*H494</f>
        <v>0</v>
      </c>
      <c r="S494" s="224">
        <v>0.0092499999999999995</v>
      </c>
      <c r="T494" s="225">
        <f>S494*H494</f>
        <v>1.0124679999999999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6" t="s">
        <v>131</v>
      </c>
      <c r="AT494" s="226" t="s">
        <v>126</v>
      </c>
      <c r="AU494" s="226" t="s">
        <v>84</v>
      </c>
      <c r="AY494" s="18" t="s">
        <v>124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8" t="s">
        <v>82</v>
      </c>
      <c r="BK494" s="227">
        <f>ROUND(I494*H494,2)</f>
        <v>0</v>
      </c>
      <c r="BL494" s="18" t="s">
        <v>131</v>
      </c>
      <c r="BM494" s="226" t="s">
        <v>614</v>
      </c>
    </row>
    <row r="495" s="14" customFormat="1">
      <c r="A495" s="14"/>
      <c r="B495" s="239"/>
      <c r="C495" s="240"/>
      <c r="D495" s="230" t="s">
        <v>133</v>
      </c>
      <c r="E495" s="241" t="s">
        <v>19</v>
      </c>
      <c r="F495" s="242" t="s">
        <v>615</v>
      </c>
      <c r="G495" s="240"/>
      <c r="H495" s="243">
        <v>99.504999999999995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9" t="s">
        <v>133</v>
      </c>
      <c r="AU495" s="249" t="s">
        <v>84</v>
      </c>
      <c r="AV495" s="14" t="s">
        <v>84</v>
      </c>
      <c r="AW495" s="14" t="s">
        <v>36</v>
      </c>
      <c r="AX495" s="14" t="s">
        <v>74</v>
      </c>
      <c r="AY495" s="249" t="s">
        <v>124</v>
      </c>
    </row>
    <row r="496" s="15" customFormat="1">
      <c r="A496" s="15"/>
      <c r="B496" s="250"/>
      <c r="C496" s="251"/>
      <c r="D496" s="230" t="s">
        <v>133</v>
      </c>
      <c r="E496" s="252" t="s">
        <v>19</v>
      </c>
      <c r="F496" s="253" t="s">
        <v>136</v>
      </c>
      <c r="G496" s="251"/>
      <c r="H496" s="254">
        <v>99.504999999999995</v>
      </c>
      <c r="I496" s="255"/>
      <c r="J496" s="251"/>
      <c r="K496" s="251"/>
      <c r="L496" s="256"/>
      <c r="M496" s="257"/>
      <c r="N496" s="258"/>
      <c r="O496" s="258"/>
      <c r="P496" s="258"/>
      <c r="Q496" s="258"/>
      <c r="R496" s="258"/>
      <c r="S496" s="258"/>
      <c r="T496" s="259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0" t="s">
        <v>133</v>
      </c>
      <c r="AU496" s="260" t="s">
        <v>84</v>
      </c>
      <c r="AV496" s="15" t="s">
        <v>131</v>
      </c>
      <c r="AW496" s="15" t="s">
        <v>36</v>
      </c>
      <c r="AX496" s="15" t="s">
        <v>82</v>
      </c>
      <c r="AY496" s="260" t="s">
        <v>124</v>
      </c>
    </row>
    <row r="497" s="14" customFormat="1">
      <c r="A497" s="14"/>
      <c r="B497" s="239"/>
      <c r="C497" s="240"/>
      <c r="D497" s="230" t="s">
        <v>133</v>
      </c>
      <c r="E497" s="240"/>
      <c r="F497" s="242" t="s">
        <v>616</v>
      </c>
      <c r="G497" s="240"/>
      <c r="H497" s="243">
        <v>109.456</v>
      </c>
      <c r="I497" s="244"/>
      <c r="J497" s="240"/>
      <c r="K497" s="240"/>
      <c r="L497" s="245"/>
      <c r="M497" s="246"/>
      <c r="N497" s="247"/>
      <c r="O497" s="247"/>
      <c r="P497" s="247"/>
      <c r="Q497" s="247"/>
      <c r="R497" s="247"/>
      <c r="S497" s="247"/>
      <c r="T497" s="24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9" t="s">
        <v>133</v>
      </c>
      <c r="AU497" s="249" t="s">
        <v>84</v>
      </c>
      <c r="AV497" s="14" t="s">
        <v>84</v>
      </c>
      <c r="AW497" s="14" t="s">
        <v>4</v>
      </c>
      <c r="AX497" s="14" t="s">
        <v>82</v>
      </c>
      <c r="AY497" s="249" t="s">
        <v>124</v>
      </c>
    </row>
    <row r="498" s="2" customFormat="1" ht="24" customHeight="1">
      <c r="A498" s="39"/>
      <c r="B498" s="40"/>
      <c r="C498" s="215" t="s">
        <v>617</v>
      </c>
      <c r="D498" s="215" t="s">
        <v>126</v>
      </c>
      <c r="E498" s="216" t="s">
        <v>618</v>
      </c>
      <c r="F498" s="217" t="s">
        <v>619</v>
      </c>
      <c r="G498" s="218" t="s">
        <v>129</v>
      </c>
      <c r="H498" s="219">
        <v>1</v>
      </c>
      <c r="I498" s="220"/>
      <c r="J498" s="221">
        <f>ROUND(I498*H498,2)</f>
        <v>0</v>
      </c>
      <c r="K498" s="217" t="s">
        <v>130</v>
      </c>
      <c r="L498" s="45"/>
      <c r="M498" s="222" t="s">
        <v>19</v>
      </c>
      <c r="N498" s="223" t="s">
        <v>45</v>
      </c>
      <c r="O498" s="85"/>
      <c r="P498" s="224">
        <f>O498*H498</f>
        <v>0</v>
      </c>
      <c r="Q498" s="224">
        <v>0</v>
      </c>
      <c r="R498" s="224">
        <f>Q498*H498</f>
        <v>0</v>
      </c>
      <c r="S498" s="224">
        <v>0.192</v>
      </c>
      <c r="T498" s="225">
        <f>S498*H498</f>
        <v>0.192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6" t="s">
        <v>131</v>
      </c>
      <c r="AT498" s="226" t="s">
        <v>126</v>
      </c>
      <c r="AU498" s="226" t="s">
        <v>84</v>
      </c>
      <c r="AY498" s="18" t="s">
        <v>124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8" t="s">
        <v>82</v>
      </c>
      <c r="BK498" s="227">
        <f>ROUND(I498*H498,2)</f>
        <v>0</v>
      </c>
      <c r="BL498" s="18" t="s">
        <v>131</v>
      </c>
      <c r="BM498" s="226" t="s">
        <v>620</v>
      </c>
    </row>
    <row r="499" s="13" customFormat="1">
      <c r="A499" s="13"/>
      <c r="B499" s="228"/>
      <c r="C499" s="229"/>
      <c r="D499" s="230" t="s">
        <v>133</v>
      </c>
      <c r="E499" s="231" t="s">
        <v>19</v>
      </c>
      <c r="F499" s="232" t="s">
        <v>621</v>
      </c>
      <c r="G499" s="229"/>
      <c r="H499" s="231" t="s">
        <v>19</v>
      </c>
      <c r="I499" s="233"/>
      <c r="J499" s="229"/>
      <c r="K499" s="229"/>
      <c r="L499" s="234"/>
      <c r="M499" s="235"/>
      <c r="N499" s="236"/>
      <c r="O499" s="236"/>
      <c r="P499" s="236"/>
      <c r="Q499" s="236"/>
      <c r="R499" s="236"/>
      <c r="S499" s="236"/>
      <c r="T499" s="23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8" t="s">
        <v>133</v>
      </c>
      <c r="AU499" s="238" t="s">
        <v>84</v>
      </c>
      <c r="AV499" s="13" t="s">
        <v>82</v>
      </c>
      <c r="AW499" s="13" t="s">
        <v>36</v>
      </c>
      <c r="AX499" s="13" t="s">
        <v>74</v>
      </c>
      <c r="AY499" s="238" t="s">
        <v>124</v>
      </c>
    </row>
    <row r="500" s="14" customFormat="1">
      <c r="A500" s="14"/>
      <c r="B500" s="239"/>
      <c r="C500" s="240"/>
      <c r="D500" s="230" t="s">
        <v>133</v>
      </c>
      <c r="E500" s="241" t="s">
        <v>19</v>
      </c>
      <c r="F500" s="242" t="s">
        <v>82</v>
      </c>
      <c r="G500" s="240"/>
      <c r="H500" s="243">
        <v>1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9" t="s">
        <v>133</v>
      </c>
      <c r="AU500" s="249" t="s">
        <v>84</v>
      </c>
      <c r="AV500" s="14" t="s">
        <v>84</v>
      </c>
      <c r="AW500" s="14" t="s">
        <v>36</v>
      </c>
      <c r="AX500" s="14" t="s">
        <v>74</v>
      </c>
      <c r="AY500" s="249" t="s">
        <v>124</v>
      </c>
    </row>
    <row r="501" s="15" customFormat="1">
      <c r="A501" s="15"/>
      <c r="B501" s="250"/>
      <c r="C501" s="251"/>
      <c r="D501" s="230" t="s">
        <v>133</v>
      </c>
      <c r="E501" s="252" t="s">
        <v>19</v>
      </c>
      <c r="F501" s="253" t="s">
        <v>136</v>
      </c>
      <c r="G501" s="251"/>
      <c r="H501" s="254">
        <v>1</v>
      </c>
      <c r="I501" s="255"/>
      <c r="J501" s="251"/>
      <c r="K501" s="251"/>
      <c r="L501" s="256"/>
      <c r="M501" s="257"/>
      <c r="N501" s="258"/>
      <c r="O501" s="258"/>
      <c r="P501" s="258"/>
      <c r="Q501" s="258"/>
      <c r="R501" s="258"/>
      <c r="S501" s="258"/>
      <c r="T501" s="259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0" t="s">
        <v>133</v>
      </c>
      <c r="AU501" s="260" t="s">
        <v>84</v>
      </c>
      <c r="AV501" s="15" t="s">
        <v>131</v>
      </c>
      <c r="AW501" s="15" t="s">
        <v>36</v>
      </c>
      <c r="AX501" s="15" t="s">
        <v>82</v>
      </c>
      <c r="AY501" s="260" t="s">
        <v>124</v>
      </c>
    </row>
    <row r="502" s="12" customFormat="1" ht="22.8" customHeight="1">
      <c r="A502" s="12"/>
      <c r="B502" s="199"/>
      <c r="C502" s="200"/>
      <c r="D502" s="201" t="s">
        <v>73</v>
      </c>
      <c r="E502" s="213" t="s">
        <v>622</v>
      </c>
      <c r="F502" s="213" t="s">
        <v>623</v>
      </c>
      <c r="G502" s="200"/>
      <c r="H502" s="200"/>
      <c r="I502" s="203"/>
      <c r="J502" s="214">
        <f>BK502</f>
        <v>0</v>
      </c>
      <c r="K502" s="200"/>
      <c r="L502" s="205"/>
      <c r="M502" s="206"/>
      <c r="N502" s="207"/>
      <c r="O502" s="207"/>
      <c r="P502" s="208">
        <f>SUM(P503:P509)</f>
        <v>0</v>
      </c>
      <c r="Q502" s="207"/>
      <c r="R502" s="208">
        <f>SUM(R503:R509)</f>
        <v>0</v>
      </c>
      <c r="S502" s="207"/>
      <c r="T502" s="209">
        <f>SUM(T503:T509)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10" t="s">
        <v>82</v>
      </c>
      <c r="AT502" s="211" t="s">
        <v>73</v>
      </c>
      <c r="AU502" s="211" t="s">
        <v>82</v>
      </c>
      <c r="AY502" s="210" t="s">
        <v>124</v>
      </c>
      <c r="BK502" s="212">
        <f>SUM(BK503:BK509)</f>
        <v>0</v>
      </c>
    </row>
    <row r="503" s="2" customFormat="1" ht="36" customHeight="1">
      <c r="A503" s="39"/>
      <c r="B503" s="40"/>
      <c r="C503" s="215" t="s">
        <v>624</v>
      </c>
      <c r="D503" s="215" t="s">
        <v>126</v>
      </c>
      <c r="E503" s="216" t="s">
        <v>625</v>
      </c>
      <c r="F503" s="217" t="s">
        <v>626</v>
      </c>
      <c r="G503" s="218" t="s">
        <v>233</v>
      </c>
      <c r="H503" s="219">
        <v>116.605</v>
      </c>
      <c r="I503" s="220"/>
      <c r="J503" s="221">
        <f>ROUND(I503*H503,2)</f>
        <v>0</v>
      </c>
      <c r="K503" s="217" t="s">
        <v>130</v>
      </c>
      <c r="L503" s="45"/>
      <c r="M503" s="222" t="s">
        <v>19</v>
      </c>
      <c r="N503" s="223" t="s">
        <v>45</v>
      </c>
      <c r="O503" s="85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6" t="s">
        <v>131</v>
      </c>
      <c r="AT503" s="226" t="s">
        <v>126</v>
      </c>
      <c r="AU503" s="226" t="s">
        <v>84</v>
      </c>
      <c r="AY503" s="18" t="s">
        <v>124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8" t="s">
        <v>82</v>
      </c>
      <c r="BK503" s="227">
        <f>ROUND(I503*H503,2)</f>
        <v>0</v>
      </c>
      <c r="BL503" s="18" t="s">
        <v>131</v>
      </c>
      <c r="BM503" s="226" t="s">
        <v>627</v>
      </c>
    </row>
    <row r="504" s="2" customFormat="1" ht="24" customHeight="1">
      <c r="A504" s="39"/>
      <c r="B504" s="40"/>
      <c r="C504" s="215" t="s">
        <v>628</v>
      </c>
      <c r="D504" s="215" t="s">
        <v>126</v>
      </c>
      <c r="E504" s="216" t="s">
        <v>629</v>
      </c>
      <c r="F504" s="217" t="s">
        <v>630</v>
      </c>
      <c r="G504" s="218" t="s">
        <v>233</v>
      </c>
      <c r="H504" s="219">
        <v>116.605</v>
      </c>
      <c r="I504" s="220"/>
      <c r="J504" s="221">
        <f>ROUND(I504*H504,2)</f>
        <v>0</v>
      </c>
      <c r="K504" s="217" t="s">
        <v>130</v>
      </c>
      <c r="L504" s="45"/>
      <c r="M504" s="222" t="s">
        <v>19</v>
      </c>
      <c r="N504" s="223" t="s">
        <v>45</v>
      </c>
      <c r="O504" s="85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6" t="s">
        <v>131</v>
      </c>
      <c r="AT504" s="226" t="s">
        <v>126</v>
      </c>
      <c r="AU504" s="226" t="s">
        <v>84</v>
      </c>
      <c r="AY504" s="18" t="s">
        <v>124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8" t="s">
        <v>82</v>
      </c>
      <c r="BK504" s="227">
        <f>ROUND(I504*H504,2)</f>
        <v>0</v>
      </c>
      <c r="BL504" s="18" t="s">
        <v>131</v>
      </c>
      <c r="BM504" s="226" t="s">
        <v>631</v>
      </c>
    </row>
    <row r="505" s="2" customFormat="1" ht="36" customHeight="1">
      <c r="A505" s="39"/>
      <c r="B505" s="40"/>
      <c r="C505" s="215" t="s">
        <v>632</v>
      </c>
      <c r="D505" s="215" t="s">
        <v>126</v>
      </c>
      <c r="E505" s="216" t="s">
        <v>633</v>
      </c>
      <c r="F505" s="217" t="s">
        <v>634</v>
      </c>
      <c r="G505" s="218" t="s">
        <v>233</v>
      </c>
      <c r="H505" s="219">
        <v>1749.0750000000001</v>
      </c>
      <c r="I505" s="220"/>
      <c r="J505" s="221">
        <f>ROUND(I505*H505,2)</f>
        <v>0</v>
      </c>
      <c r="K505" s="217" t="s">
        <v>130</v>
      </c>
      <c r="L505" s="45"/>
      <c r="M505" s="222" t="s">
        <v>19</v>
      </c>
      <c r="N505" s="223" t="s">
        <v>45</v>
      </c>
      <c r="O505" s="85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6" t="s">
        <v>131</v>
      </c>
      <c r="AT505" s="226" t="s">
        <v>126</v>
      </c>
      <c r="AU505" s="226" t="s">
        <v>84</v>
      </c>
      <c r="AY505" s="18" t="s">
        <v>124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8" t="s">
        <v>82</v>
      </c>
      <c r="BK505" s="227">
        <f>ROUND(I505*H505,2)</f>
        <v>0</v>
      </c>
      <c r="BL505" s="18" t="s">
        <v>131</v>
      </c>
      <c r="BM505" s="226" t="s">
        <v>635</v>
      </c>
    </row>
    <row r="506" s="14" customFormat="1">
      <c r="A506" s="14"/>
      <c r="B506" s="239"/>
      <c r="C506" s="240"/>
      <c r="D506" s="230" t="s">
        <v>133</v>
      </c>
      <c r="E506" s="241" t="s">
        <v>19</v>
      </c>
      <c r="F506" s="242" t="s">
        <v>636</v>
      </c>
      <c r="G506" s="240"/>
      <c r="H506" s="243">
        <v>1749.0750000000001</v>
      </c>
      <c r="I506" s="244"/>
      <c r="J506" s="240"/>
      <c r="K506" s="240"/>
      <c r="L506" s="245"/>
      <c r="M506" s="246"/>
      <c r="N506" s="247"/>
      <c r="O506" s="247"/>
      <c r="P506" s="247"/>
      <c r="Q506" s="247"/>
      <c r="R506" s="247"/>
      <c r="S506" s="247"/>
      <c r="T506" s="24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9" t="s">
        <v>133</v>
      </c>
      <c r="AU506" s="249" t="s">
        <v>84</v>
      </c>
      <c r="AV506" s="14" t="s">
        <v>84</v>
      </c>
      <c r="AW506" s="14" t="s">
        <v>36</v>
      </c>
      <c r="AX506" s="14" t="s">
        <v>74</v>
      </c>
      <c r="AY506" s="249" t="s">
        <v>124</v>
      </c>
    </row>
    <row r="507" s="15" customFormat="1">
      <c r="A507" s="15"/>
      <c r="B507" s="250"/>
      <c r="C507" s="251"/>
      <c r="D507" s="230" t="s">
        <v>133</v>
      </c>
      <c r="E507" s="252" t="s">
        <v>19</v>
      </c>
      <c r="F507" s="253" t="s">
        <v>136</v>
      </c>
      <c r="G507" s="251"/>
      <c r="H507" s="254">
        <v>1749.0750000000001</v>
      </c>
      <c r="I507" s="255"/>
      <c r="J507" s="251"/>
      <c r="K507" s="251"/>
      <c r="L507" s="256"/>
      <c r="M507" s="257"/>
      <c r="N507" s="258"/>
      <c r="O507" s="258"/>
      <c r="P507" s="258"/>
      <c r="Q507" s="258"/>
      <c r="R507" s="258"/>
      <c r="S507" s="258"/>
      <c r="T507" s="259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0" t="s">
        <v>133</v>
      </c>
      <c r="AU507" s="260" t="s">
        <v>84</v>
      </c>
      <c r="AV507" s="15" t="s">
        <v>131</v>
      </c>
      <c r="AW507" s="15" t="s">
        <v>36</v>
      </c>
      <c r="AX507" s="15" t="s">
        <v>82</v>
      </c>
      <c r="AY507" s="260" t="s">
        <v>124</v>
      </c>
    </row>
    <row r="508" s="2" customFormat="1" ht="36" customHeight="1">
      <c r="A508" s="39"/>
      <c r="B508" s="40"/>
      <c r="C508" s="215" t="s">
        <v>637</v>
      </c>
      <c r="D508" s="215" t="s">
        <v>126</v>
      </c>
      <c r="E508" s="216" t="s">
        <v>638</v>
      </c>
      <c r="F508" s="217" t="s">
        <v>639</v>
      </c>
      <c r="G508" s="218" t="s">
        <v>233</v>
      </c>
      <c r="H508" s="219">
        <v>116.605</v>
      </c>
      <c r="I508" s="220"/>
      <c r="J508" s="221">
        <f>ROUND(I508*H508,2)</f>
        <v>0</v>
      </c>
      <c r="K508" s="217" t="s">
        <v>130</v>
      </c>
      <c r="L508" s="45"/>
      <c r="M508" s="222" t="s">
        <v>19</v>
      </c>
      <c r="N508" s="223" t="s">
        <v>45</v>
      </c>
      <c r="O508" s="85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6" t="s">
        <v>131</v>
      </c>
      <c r="AT508" s="226" t="s">
        <v>126</v>
      </c>
      <c r="AU508" s="226" t="s">
        <v>84</v>
      </c>
      <c r="AY508" s="18" t="s">
        <v>124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8" t="s">
        <v>82</v>
      </c>
      <c r="BK508" s="227">
        <f>ROUND(I508*H508,2)</f>
        <v>0</v>
      </c>
      <c r="BL508" s="18" t="s">
        <v>131</v>
      </c>
      <c r="BM508" s="226" t="s">
        <v>640</v>
      </c>
    </row>
    <row r="509" s="2" customFormat="1" ht="16.5" customHeight="1">
      <c r="A509" s="39"/>
      <c r="B509" s="40"/>
      <c r="C509" s="215" t="s">
        <v>641</v>
      </c>
      <c r="D509" s="215" t="s">
        <v>126</v>
      </c>
      <c r="E509" s="216" t="s">
        <v>642</v>
      </c>
      <c r="F509" s="217" t="s">
        <v>643</v>
      </c>
      <c r="G509" s="218" t="s">
        <v>170</v>
      </c>
      <c r="H509" s="219">
        <v>50</v>
      </c>
      <c r="I509" s="220"/>
      <c r="J509" s="221">
        <f>ROUND(I509*H509,2)</f>
        <v>0</v>
      </c>
      <c r="K509" s="217" t="s">
        <v>329</v>
      </c>
      <c r="L509" s="45"/>
      <c r="M509" s="222" t="s">
        <v>19</v>
      </c>
      <c r="N509" s="223" t="s">
        <v>45</v>
      </c>
      <c r="O509" s="85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6" t="s">
        <v>131</v>
      </c>
      <c r="AT509" s="226" t="s">
        <v>126</v>
      </c>
      <c r="AU509" s="226" t="s">
        <v>84</v>
      </c>
      <c r="AY509" s="18" t="s">
        <v>124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8" t="s">
        <v>82</v>
      </c>
      <c r="BK509" s="227">
        <f>ROUND(I509*H509,2)</f>
        <v>0</v>
      </c>
      <c r="BL509" s="18" t="s">
        <v>131</v>
      </c>
      <c r="BM509" s="226" t="s">
        <v>644</v>
      </c>
    </row>
    <row r="510" s="12" customFormat="1" ht="22.8" customHeight="1">
      <c r="A510" s="12"/>
      <c r="B510" s="199"/>
      <c r="C510" s="200"/>
      <c r="D510" s="201" t="s">
        <v>73</v>
      </c>
      <c r="E510" s="213" t="s">
        <v>645</v>
      </c>
      <c r="F510" s="213" t="s">
        <v>646</v>
      </c>
      <c r="G510" s="200"/>
      <c r="H510" s="200"/>
      <c r="I510" s="203"/>
      <c r="J510" s="214">
        <f>BK510</f>
        <v>0</v>
      </c>
      <c r="K510" s="200"/>
      <c r="L510" s="205"/>
      <c r="M510" s="206"/>
      <c r="N510" s="207"/>
      <c r="O510" s="207"/>
      <c r="P510" s="208">
        <f>P511</f>
        <v>0</v>
      </c>
      <c r="Q510" s="207"/>
      <c r="R510" s="208">
        <f>R511</f>
        <v>0</v>
      </c>
      <c r="S510" s="207"/>
      <c r="T510" s="209">
        <f>T511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10" t="s">
        <v>82</v>
      </c>
      <c r="AT510" s="211" t="s">
        <v>73</v>
      </c>
      <c r="AU510" s="211" t="s">
        <v>82</v>
      </c>
      <c r="AY510" s="210" t="s">
        <v>124</v>
      </c>
      <c r="BK510" s="212">
        <f>BK511</f>
        <v>0</v>
      </c>
    </row>
    <row r="511" s="2" customFormat="1" ht="48" customHeight="1">
      <c r="A511" s="39"/>
      <c r="B511" s="40"/>
      <c r="C511" s="215" t="s">
        <v>647</v>
      </c>
      <c r="D511" s="215" t="s">
        <v>126</v>
      </c>
      <c r="E511" s="216" t="s">
        <v>648</v>
      </c>
      <c r="F511" s="217" t="s">
        <v>649</v>
      </c>
      <c r="G511" s="218" t="s">
        <v>233</v>
      </c>
      <c r="H511" s="219">
        <v>272.82499999999999</v>
      </c>
      <c r="I511" s="220"/>
      <c r="J511" s="221">
        <f>ROUND(I511*H511,2)</f>
        <v>0</v>
      </c>
      <c r="K511" s="217" t="s">
        <v>130</v>
      </c>
      <c r="L511" s="45"/>
      <c r="M511" s="222" t="s">
        <v>19</v>
      </c>
      <c r="N511" s="223" t="s">
        <v>45</v>
      </c>
      <c r="O511" s="85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6" t="s">
        <v>131</v>
      </c>
      <c r="AT511" s="226" t="s">
        <v>126</v>
      </c>
      <c r="AU511" s="226" t="s">
        <v>84</v>
      </c>
      <c r="AY511" s="18" t="s">
        <v>124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8" t="s">
        <v>82</v>
      </c>
      <c r="BK511" s="227">
        <f>ROUND(I511*H511,2)</f>
        <v>0</v>
      </c>
      <c r="BL511" s="18" t="s">
        <v>131</v>
      </c>
      <c r="BM511" s="226" t="s">
        <v>650</v>
      </c>
    </row>
    <row r="512" s="12" customFormat="1" ht="25.92" customHeight="1">
      <c r="A512" s="12"/>
      <c r="B512" s="199"/>
      <c r="C512" s="200"/>
      <c r="D512" s="201" t="s">
        <v>73</v>
      </c>
      <c r="E512" s="202" t="s">
        <v>651</v>
      </c>
      <c r="F512" s="202" t="s">
        <v>652</v>
      </c>
      <c r="G512" s="200"/>
      <c r="H512" s="200"/>
      <c r="I512" s="203"/>
      <c r="J512" s="204">
        <f>BK512</f>
        <v>0</v>
      </c>
      <c r="K512" s="200"/>
      <c r="L512" s="205"/>
      <c r="M512" s="206"/>
      <c r="N512" s="207"/>
      <c r="O512" s="207"/>
      <c r="P512" s="208">
        <f>P513+P532</f>
        <v>0</v>
      </c>
      <c r="Q512" s="207"/>
      <c r="R512" s="208">
        <f>R513+R532</f>
        <v>0.38033894858999995</v>
      </c>
      <c r="S512" s="207"/>
      <c r="T512" s="209">
        <f>T513+T532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0" t="s">
        <v>84</v>
      </c>
      <c r="AT512" s="211" t="s">
        <v>73</v>
      </c>
      <c r="AU512" s="211" t="s">
        <v>74</v>
      </c>
      <c r="AY512" s="210" t="s">
        <v>124</v>
      </c>
      <c r="BK512" s="212">
        <f>BK513+BK532</f>
        <v>0</v>
      </c>
    </row>
    <row r="513" s="12" customFormat="1" ht="22.8" customHeight="1">
      <c r="A513" s="12"/>
      <c r="B513" s="199"/>
      <c r="C513" s="200"/>
      <c r="D513" s="201" t="s">
        <v>73</v>
      </c>
      <c r="E513" s="213" t="s">
        <v>653</v>
      </c>
      <c r="F513" s="213" t="s">
        <v>654</v>
      </c>
      <c r="G513" s="200"/>
      <c r="H513" s="200"/>
      <c r="I513" s="203"/>
      <c r="J513" s="214">
        <f>BK513</f>
        <v>0</v>
      </c>
      <c r="K513" s="200"/>
      <c r="L513" s="205"/>
      <c r="M513" s="206"/>
      <c r="N513" s="207"/>
      <c r="O513" s="207"/>
      <c r="P513" s="208">
        <f>SUM(P514:P531)</f>
        <v>0</v>
      </c>
      <c r="Q513" s="207"/>
      <c r="R513" s="208">
        <f>SUM(R514:R531)</f>
        <v>0.37175378474999993</v>
      </c>
      <c r="S513" s="207"/>
      <c r="T513" s="209">
        <f>SUM(T514:T531)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10" t="s">
        <v>84</v>
      </c>
      <c r="AT513" s="211" t="s">
        <v>73</v>
      </c>
      <c r="AU513" s="211" t="s">
        <v>82</v>
      </c>
      <c r="AY513" s="210" t="s">
        <v>124</v>
      </c>
      <c r="BK513" s="212">
        <f>SUM(BK514:BK531)</f>
        <v>0</v>
      </c>
    </row>
    <row r="514" s="2" customFormat="1" ht="24" customHeight="1">
      <c r="A514" s="39"/>
      <c r="B514" s="40"/>
      <c r="C514" s="215" t="s">
        <v>655</v>
      </c>
      <c r="D514" s="215" t="s">
        <v>126</v>
      </c>
      <c r="E514" s="216" t="s">
        <v>656</v>
      </c>
      <c r="F514" s="217" t="s">
        <v>657</v>
      </c>
      <c r="G514" s="218" t="s">
        <v>302</v>
      </c>
      <c r="H514" s="219">
        <v>48.843000000000004</v>
      </c>
      <c r="I514" s="220"/>
      <c r="J514" s="221">
        <f>ROUND(I514*H514,2)</f>
        <v>0</v>
      </c>
      <c r="K514" s="217" t="s">
        <v>130</v>
      </c>
      <c r="L514" s="45"/>
      <c r="M514" s="222" t="s">
        <v>19</v>
      </c>
      <c r="N514" s="223" t="s">
        <v>45</v>
      </c>
      <c r="O514" s="85"/>
      <c r="P514" s="224">
        <f>O514*H514</f>
        <v>0</v>
      </c>
      <c r="Q514" s="224">
        <v>0.00039825</v>
      </c>
      <c r="R514" s="224">
        <f>Q514*H514</f>
        <v>0.019451724750000003</v>
      </c>
      <c r="S514" s="224">
        <v>0</v>
      </c>
      <c r="T514" s="225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6" t="s">
        <v>215</v>
      </c>
      <c r="AT514" s="226" t="s">
        <v>126</v>
      </c>
      <c r="AU514" s="226" t="s">
        <v>84</v>
      </c>
      <c r="AY514" s="18" t="s">
        <v>124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8" t="s">
        <v>82</v>
      </c>
      <c r="BK514" s="227">
        <f>ROUND(I514*H514,2)</f>
        <v>0</v>
      </c>
      <c r="BL514" s="18" t="s">
        <v>215</v>
      </c>
      <c r="BM514" s="226" t="s">
        <v>658</v>
      </c>
    </row>
    <row r="515" s="14" customFormat="1">
      <c r="A515" s="14"/>
      <c r="B515" s="239"/>
      <c r="C515" s="240"/>
      <c r="D515" s="230" t="s">
        <v>133</v>
      </c>
      <c r="E515" s="241" t="s">
        <v>19</v>
      </c>
      <c r="F515" s="242" t="s">
        <v>659</v>
      </c>
      <c r="G515" s="240"/>
      <c r="H515" s="243">
        <v>48.843000000000004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9" t="s">
        <v>133</v>
      </c>
      <c r="AU515" s="249" t="s">
        <v>84</v>
      </c>
      <c r="AV515" s="14" t="s">
        <v>84</v>
      </c>
      <c r="AW515" s="14" t="s">
        <v>36</v>
      </c>
      <c r="AX515" s="14" t="s">
        <v>74</v>
      </c>
      <c r="AY515" s="249" t="s">
        <v>124</v>
      </c>
    </row>
    <row r="516" s="15" customFormat="1">
      <c r="A516" s="15"/>
      <c r="B516" s="250"/>
      <c r="C516" s="251"/>
      <c r="D516" s="230" t="s">
        <v>133</v>
      </c>
      <c r="E516" s="252" t="s">
        <v>19</v>
      </c>
      <c r="F516" s="253" t="s">
        <v>136</v>
      </c>
      <c r="G516" s="251"/>
      <c r="H516" s="254">
        <v>48.843000000000004</v>
      </c>
      <c r="I516" s="255"/>
      <c r="J516" s="251"/>
      <c r="K516" s="251"/>
      <c r="L516" s="256"/>
      <c r="M516" s="257"/>
      <c r="N516" s="258"/>
      <c r="O516" s="258"/>
      <c r="P516" s="258"/>
      <c r="Q516" s="258"/>
      <c r="R516" s="258"/>
      <c r="S516" s="258"/>
      <c r="T516" s="259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0" t="s">
        <v>133</v>
      </c>
      <c r="AU516" s="260" t="s">
        <v>84</v>
      </c>
      <c r="AV516" s="15" t="s">
        <v>131</v>
      </c>
      <c r="AW516" s="15" t="s">
        <v>36</v>
      </c>
      <c r="AX516" s="15" t="s">
        <v>82</v>
      </c>
      <c r="AY516" s="260" t="s">
        <v>124</v>
      </c>
    </row>
    <row r="517" s="2" customFormat="1" ht="24" customHeight="1">
      <c r="A517" s="39"/>
      <c r="B517" s="40"/>
      <c r="C517" s="261" t="s">
        <v>660</v>
      </c>
      <c r="D517" s="261" t="s">
        <v>307</v>
      </c>
      <c r="E517" s="262" t="s">
        <v>661</v>
      </c>
      <c r="F517" s="263" t="s">
        <v>662</v>
      </c>
      <c r="G517" s="264" t="s">
        <v>302</v>
      </c>
      <c r="H517" s="265">
        <v>56.168999999999997</v>
      </c>
      <c r="I517" s="266"/>
      <c r="J517" s="267">
        <f>ROUND(I517*H517,2)</f>
        <v>0</v>
      </c>
      <c r="K517" s="263" t="s">
        <v>130</v>
      </c>
      <c r="L517" s="268"/>
      <c r="M517" s="269" t="s">
        <v>19</v>
      </c>
      <c r="N517" s="270" t="s">
        <v>45</v>
      </c>
      <c r="O517" s="85"/>
      <c r="P517" s="224">
        <f>O517*H517</f>
        <v>0</v>
      </c>
      <c r="Q517" s="224">
        <v>0.0044999999999999997</v>
      </c>
      <c r="R517" s="224">
        <f>Q517*H517</f>
        <v>0.25276049999999994</v>
      </c>
      <c r="S517" s="224">
        <v>0</v>
      </c>
      <c r="T517" s="225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6" t="s">
        <v>287</v>
      </c>
      <c r="AT517" s="226" t="s">
        <v>307</v>
      </c>
      <c r="AU517" s="226" t="s">
        <v>84</v>
      </c>
      <c r="AY517" s="18" t="s">
        <v>124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8" t="s">
        <v>82</v>
      </c>
      <c r="BK517" s="227">
        <f>ROUND(I517*H517,2)</f>
        <v>0</v>
      </c>
      <c r="BL517" s="18" t="s">
        <v>215</v>
      </c>
      <c r="BM517" s="226" t="s">
        <v>663</v>
      </c>
    </row>
    <row r="518" s="14" customFormat="1">
      <c r="A518" s="14"/>
      <c r="B518" s="239"/>
      <c r="C518" s="240"/>
      <c r="D518" s="230" t="s">
        <v>133</v>
      </c>
      <c r="E518" s="241" t="s">
        <v>19</v>
      </c>
      <c r="F518" s="242" t="s">
        <v>659</v>
      </c>
      <c r="G518" s="240"/>
      <c r="H518" s="243">
        <v>48.843000000000004</v>
      </c>
      <c r="I518" s="244"/>
      <c r="J518" s="240"/>
      <c r="K518" s="240"/>
      <c r="L518" s="245"/>
      <c r="M518" s="246"/>
      <c r="N518" s="247"/>
      <c r="O518" s="247"/>
      <c r="P518" s="247"/>
      <c r="Q518" s="247"/>
      <c r="R518" s="247"/>
      <c r="S518" s="247"/>
      <c r="T518" s="24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9" t="s">
        <v>133</v>
      </c>
      <c r="AU518" s="249" t="s">
        <v>84</v>
      </c>
      <c r="AV518" s="14" t="s">
        <v>84</v>
      </c>
      <c r="AW518" s="14" t="s">
        <v>36</v>
      </c>
      <c r="AX518" s="14" t="s">
        <v>74</v>
      </c>
      <c r="AY518" s="249" t="s">
        <v>124</v>
      </c>
    </row>
    <row r="519" s="15" customFormat="1">
      <c r="A519" s="15"/>
      <c r="B519" s="250"/>
      <c r="C519" s="251"/>
      <c r="D519" s="230" t="s">
        <v>133</v>
      </c>
      <c r="E519" s="252" t="s">
        <v>19</v>
      </c>
      <c r="F519" s="253" t="s">
        <v>136</v>
      </c>
      <c r="G519" s="251"/>
      <c r="H519" s="254">
        <v>48.843000000000004</v>
      </c>
      <c r="I519" s="255"/>
      <c r="J519" s="251"/>
      <c r="K519" s="251"/>
      <c r="L519" s="256"/>
      <c r="M519" s="257"/>
      <c r="N519" s="258"/>
      <c r="O519" s="258"/>
      <c r="P519" s="258"/>
      <c r="Q519" s="258"/>
      <c r="R519" s="258"/>
      <c r="S519" s="258"/>
      <c r="T519" s="259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0" t="s">
        <v>133</v>
      </c>
      <c r="AU519" s="260" t="s">
        <v>84</v>
      </c>
      <c r="AV519" s="15" t="s">
        <v>131</v>
      </c>
      <c r="AW519" s="15" t="s">
        <v>36</v>
      </c>
      <c r="AX519" s="15" t="s">
        <v>82</v>
      </c>
      <c r="AY519" s="260" t="s">
        <v>124</v>
      </c>
    </row>
    <row r="520" s="14" customFormat="1">
      <c r="A520" s="14"/>
      <c r="B520" s="239"/>
      <c r="C520" s="240"/>
      <c r="D520" s="230" t="s">
        <v>133</v>
      </c>
      <c r="E520" s="240"/>
      <c r="F520" s="242" t="s">
        <v>664</v>
      </c>
      <c r="G520" s="240"/>
      <c r="H520" s="243">
        <v>56.168999999999997</v>
      </c>
      <c r="I520" s="244"/>
      <c r="J520" s="240"/>
      <c r="K520" s="240"/>
      <c r="L520" s="245"/>
      <c r="M520" s="246"/>
      <c r="N520" s="247"/>
      <c r="O520" s="247"/>
      <c r="P520" s="247"/>
      <c r="Q520" s="247"/>
      <c r="R520" s="247"/>
      <c r="S520" s="247"/>
      <c r="T520" s="24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9" t="s">
        <v>133</v>
      </c>
      <c r="AU520" s="249" t="s">
        <v>84</v>
      </c>
      <c r="AV520" s="14" t="s">
        <v>84</v>
      </c>
      <c r="AW520" s="14" t="s">
        <v>4</v>
      </c>
      <c r="AX520" s="14" t="s">
        <v>82</v>
      </c>
      <c r="AY520" s="249" t="s">
        <v>124</v>
      </c>
    </row>
    <row r="521" s="2" customFormat="1" ht="36" customHeight="1">
      <c r="A521" s="39"/>
      <c r="B521" s="40"/>
      <c r="C521" s="215" t="s">
        <v>665</v>
      </c>
      <c r="D521" s="215" t="s">
        <v>126</v>
      </c>
      <c r="E521" s="216" t="s">
        <v>666</v>
      </c>
      <c r="F521" s="217" t="s">
        <v>667</v>
      </c>
      <c r="G521" s="218" t="s">
        <v>341</v>
      </c>
      <c r="H521" s="219">
        <v>97.685000000000002</v>
      </c>
      <c r="I521" s="220"/>
      <c r="J521" s="221">
        <f>ROUND(I521*H521,2)</f>
        <v>0</v>
      </c>
      <c r="K521" s="217" t="s">
        <v>130</v>
      </c>
      <c r="L521" s="45"/>
      <c r="M521" s="222" t="s">
        <v>19</v>
      </c>
      <c r="N521" s="223" t="s">
        <v>45</v>
      </c>
      <c r="O521" s="85"/>
      <c r="P521" s="224">
        <f>O521*H521</f>
        <v>0</v>
      </c>
      <c r="Q521" s="224">
        <v>4.0000000000000003E-05</v>
      </c>
      <c r="R521" s="224">
        <f>Q521*H521</f>
        <v>0.0039074000000000001</v>
      </c>
      <c r="S521" s="224">
        <v>0</v>
      </c>
      <c r="T521" s="225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6" t="s">
        <v>215</v>
      </c>
      <c r="AT521" s="226" t="s">
        <v>126</v>
      </c>
      <c r="AU521" s="226" t="s">
        <v>84</v>
      </c>
      <c r="AY521" s="18" t="s">
        <v>124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8" t="s">
        <v>82</v>
      </c>
      <c r="BK521" s="227">
        <f>ROUND(I521*H521,2)</f>
        <v>0</v>
      </c>
      <c r="BL521" s="18" t="s">
        <v>215</v>
      </c>
      <c r="BM521" s="226" t="s">
        <v>668</v>
      </c>
    </row>
    <row r="522" s="14" customFormat="1">
      <c r="A522" s="14"/>
      <c r="B522" s="239"/>
      <c r="C522" s="240"/>
      <c r="D522" s="230" t="s">
        <v>133</v>
      </c>
      <c r="E522" s="241" t="s">
        <v>19</v>
      </c>
      <c r="F522" s="242" t="s">
        <v>343</v>
      </c>
      <c r="G522" s="240"/>
      <c r="H522" s="243">
        <v>97.685000000000002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9" t="s">
        <v>133</v>
      </c>
      <c r="AU522" s="249" t="s">
        <v>84</v>
      </c>
      <c r="AV522" s="14" t="s">
        <v>84</v>
      </c>
      <c r="AW522" s="14" t="s">
        <v>36</v>
      </c>
      <c r="AX522" s="14" t="s">
        <v>74</v>
      </c>
      <c r="AY522" s="249" t="s">
        <v>124</v>
      </c>
    </row>
    <row r="523" s="15" customFormat="1">
      <c r="A523" s="15"/>
      <c r="B523" s="250"/>
      <c r="C523" s="251"/>
      <c r="D523" s="230" t="s">
        <v>133</v>
      </c>
      <c r="E523" s="252" t="s">
        <v>19</v>
      </c>
      <c r="F523" s="253" t="s">
        <v>136</v>
      </c>
      <c r="G523" s="251"/>
      <c r="H523" s="254">
        <v>97.685000000000002</v>
      </c>
      <c r="I523" s="255"/>
      <c r="J523" s="251"/>
      <c r="K523" s="251"/>
      <c r="L523" s="256"/>
      <c r="M523" s="257"/>
      <c r="N523" s="258"/>
      <c r="O523" s="258"/>
      <c r="P523" s="258"/>
      <c r="Q523" s="258"/>
      <c r="R523" s="258"/>
      <c r="S523" s="258"/>
      <c r="T523" s="259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0" t="s">
        <v>133</v>
      </c>
      <c r="AU523" s="260" t="s">
        <v>84</v>
      </c>
      <c r="AV523" s="15" t="s">
        <v>131</v>
      </c>
      <c r="AW523" s="15" t="s">
        <v>36</v>
      </c>
      <c r="AX523" s="15" t="s">
        <v>82</v>
      </c>
      <c r="AY523" s="260" t="s">
        <v>124</v>
      </c>
    </row>
    <row r="524" s="2" customFormat="1" ht="16.5" customHeight="1">
      <c r="A524" s="39"/>
      <c r="B524" s="40"/>
      <c r="C524" s="261" t="s">
        <v>669</v>
      </c>
      <c r="D524" s="261" t="s">
        <v>307</v>
      </c>
      <c r="E524" s="262" t="s">
        <v>670</v>
      </c>
      <c r="F524" s="263" t="s">
        <v>671</v>
      </c>
      <c r="G524" s="264" t="s">
        <v>341</v>
      </c>
      <c r="H524" s="265">
        <v>107.45399999999999</v>
      </c>
      <c r="I524" s="266"/>
      <c r="J524" s="267">
        <f>ROUND(I524*H524,2)</f>
        <v>0</v>
      </c>
      <c r="K524" s="263" t="s">
        <v>130</v>
      </c>
      <c r="L524" s="268"/>
      <c r="M524" s="269" t="s">
        <v>19</v>
      </c>
      <c r="N524" s="270" t="s">
        <v>45</v>
      </c>
      <c r="O524" s="85"/>
      <c r="P524" s="224">
        <f>O524*H524</f>
        <v>0</v>
      </c>
      <c r="Q524" s="224">
        <v>0.00025000000000000001</v>
      </c>
      <c r="R524" s="224">
        <f>Q524*H524</f>
        <v>0.026863499999999998</v>
      </c>
      <c r="S524" s="224">
        <v>0</v>
      </c>
      <c r="T524" s="22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6" t="s">
        <v>287</v>
      </c>
      <c r="AT524" s="226" t="s">
        <v>307</v>
      </c>
      <c r="AU524" s="226" t="s">
        <v>84</v>
      </c>
      <c r="AY524" s="18" t="s">
        <v>124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8" t="s">
        <v>82</v>
      </c>
      <c r="BK524" s="227">
        <f>ROUND(I524*H524,2)</f>
        <v>0</v>
      </c>
      <c r="BL524" s="18" t="s">
        <v>215</v>
      </c>
      <c r="BM524" s="226" t="s">
        <v>672</v>
      </c>
    </row>
    <row r="525" s="14" customFormat="1">
      <c r="A525" s="14"/>
      <c r="B525" s="239"/>
      <c r="C525" s="240"/>
      <c r="D525" s="230" t="s">
        <v>133</v>
      </c>
      <c r="E525" s="240"/>
      <c r="F525" s="242" t="s">
        <v>344</v>
      </c>
      <c r="G525" s="240"/>
      <c r="H525" s="243">
        <v>107.45399999999999</v>
      </c>
      <c r="I525" s="244"/>
      <c r="J525" s="240"/>
      <c r="K525" s="240"/>
      <c r="L525" s="245"/>
      <c r="M525" s="246"/>
      <c r="N525" s="247"/>
      <c r="O525" s="247"/>
      <c r="P525" s="247"/>
      <c r="Q525" s="247"/>
      <c r="R525" s="247"/>
      <c r="S525" s="247"/>
      <c r="T525" s="24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9" t="s">
        <v>133</v>
      </c>
      <c r="AU525" s="249" t="s">
        <v>84</v>
      </c>
      <c r="AV525" s="14" t="s">
        <v>84</v>
      </c>
      <c r="AW525" s="14" t="s">
        <v>4</v>
      </c>
      <c r="AX525" s="14" t="s">
        <v>82</v>
      </c>
      <c r="AY525" s="249" t="s">
        <v>124</v>
      </c>
    </row>
    <row r="526" s="2" customFormat="1" ht="24" customHeight="1">
      <c r="A526" s="39"/>
      <c r="B526" s="40"/>
      <c r="C526" s="215" t="s">
        <v>673</v>
      </c>
      <c r="D526" s="215" t="s">
        <v>126</v>
      </c>
      <c r="E526" s="216" t="s">
        <v>674</v>
      </c>
      <c r="F526" s="217" t="s">
        <v>675</v>
      </c>
      <c r="G526" s="218" t="s">
        <v>302</v>
      </c>
      <c r="H526" s="219">
        <v>107.45399999999999</v>
      </c>
      <c r="I526" s="220"/>
      <c r="J526" s="221">
        <f>ROUND(I526*H526,2)</f>
        <v>0</v>
      </c>
      <c r="K526" s="217" t="s">
        <v>130</v>
      </c>
      <c r="L526" s="45"/>
      <c r="M526" s="222" t="s">
        <v>19</v>
      </c>
      <c r="N526" s="223" t="s">
        <v>45</v>
      </c>
      <c r="O526" s="85"/>
      <c r="P526" s="224">
        <f>O526*H526</f>
        <v>0</v>
      </c>
      <c r="Q526" s="224">
        <v>4.0000000000000003E-05</v>
      </c>
      <c r="R526" s="224">
        <f>Q526*H526</f>
        <v>0.0042981600000000005</v>
      </c>
      <c r="S526" s="224">
        <v>0</v>
      </c>
      <c r="T526" s="225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6" t="s">
        <v>215</v>
      </c>
      <c r="AT526" s="226" t="s">
        <v>126</v>
      </c>
      <c r="AU526" s="226" t="s">
        <v>84</v>
      </c>
      <c r="AY526" s="18" t="s">
        <v>124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8" t="s">
        <v>82</v>
      </c>
      <c r="BK526" s="227">
        <f>ROUND(I526*H526,2)</f>
        <v>0</v>
      </c>
      <c r="BL526" s="18" t="s">
        <v>215</v>
      </c>
      <c r="BM526" s="226" t="s">
        <v>676</v>
      </c>
    </row>
    <row r="527" s="14" customFormat="1">
      <c r="A527" s="14"/>
      <c r="B527" s="239"/>
      <c r="C527" s="240"/>
      <c r="D527" s="230" t="s">
        <v>133</v>
      </c>
      <c r="E527" s="241" t="s">
        <v>19</v>
      </c>
      <c r="F527" s="242" t="s">
        <v>677</v>
      </c>
      <c r="G527" s="240"/>
      <c r="H527" s="243">
        <v>107.45399999999999</v>
      </c>
      <c r="I527" s="244"/>
      <c r="J527" s="240"/>
      <c r="K527" s="240"/>
      <c r="L527" s="245"/>
      <c r="M527" s="246"/>
      <c r="N527" s="247"/>
      <c r="O527" s="247"/>
      <c r="P527" s="247"/>
      <c r="Q527" s="247"/>
      <c r="R527" s="247"/>
      <c r="S527" s="247"/>
      <c r="T527" s="24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9" t="s">
        <v>133</v>
      </c>
      <c r="AU527" s="249" t="s">
        <v>84</v>
      </c>
      <c r="AV527" s="14" t="s">
        <v>84</v>
      </c>
      <c r="AW527" s="14" t="s">
        <v>36</v>
      </c>
      <c r="AX527" s="14" t="s">
        <v>74</v>
      </c>
      <c r="AY527" s="249" t="s">
        <v>124</v>
      </c>
    </row>
    <row r="528" s="15" customFormat="1">
      <c r="A528" s="15"/>
      <c r="B528" s="250"/>
      <c r="C528" s="251"/>
      <c r="D528" s="230" t="s">
        <v>133</v>
      </c>
      <c r="E528" s="252" t="s">
        <v>19</v>
      </c>
      <c r="F528" s="253" t="s">
        <v>136</v>
      </c>
      <c r="G528" s="251"/>
      <c r="H528" s="254">
        <v>107.45399999999999</v>
      </c>
      <c r="I528" s="255"/>
      <c r="J528" s="251"/>
      <c r="K528" s="251"/>
      <c r="L528" s="256"/>
      <c r="M528" s="257"/>
      <c r="N528" s="258"/>
      <c r="O528" s="258"/>
      <c r="P528" s="258"/>
      <c r="Q528" s="258"/>
      <c r="R528" s="258"/>
      <c r="S528" s="258"/>
      <c r="T528" s="259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0" t="s">
        <v>133</v>
      </c>
      <c r="AU528" s="260" t="s">
        <v>84</v>
      </c>
      <c r="AV528" s="15" t="s">
        <v>131</v>
      </c>
      <c r="AW528" s="15" t="s">
        <v>36</v>
      </c>
      <c r="AX528" s="15" t="s">
        <v>82</v>
      </c>
      <c r="AY528" s="260" t="s">
        <v>124</v>
      </c>
    </row>
    <row r="529" s="2" customFormat="1" ht="16.5" customHeight="1">
      <c r="A529" s="39"/>
      <c r="B529" s="40"/>
      <c r="C529" s="261" t="s">
        <v>678</v>
      </c>
      <c r="D529" s="261" t="s">
        <v>307</v>
      </c>
      <c r="E529" s="262" t="s">
        <v>679</v>
      </c>
      <c r="F529" s="263" t="s">
        <v>680</v>
      </c>
      <c r="G529" s="264" t="s">
        <v>302</v>
      </c>
      <c r="H529" s="265">
        <v>128.94499999999999</v>
      </c>
      <c r="I529" s="266"/>
      <c r="J529" s="267">
        <f>ROUND(I529*H529,2)</f>
        <v>0</v>
      </c>
      <c r="K529" s="263" t="s">
        <v>130</v>
      </c>
      <c r="L529" s="268"/>
      <c r="M529" s="269" t="s">
        <v>19</v>
      </c>
      <c r="N529" s="270" t="s">
        <v>45</v>
      </c>
      <c r="O529" s="85"/>
      <c r="P529" s="224">
        <f>O529*H529</f>
        <v>0</v>
      </c>
      <c r="Q529" s="224">
        <v>0.00050000000000000001</v>
      </c>
      <c r="R529" s="224">
        <f>Q529*H529</f>
        <v>0.064472500000000002</v>
      </c>
      <c r="S529" s="224">
        <v>0</v>
      </c>
      <c r="T529" s="225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6" t="s">
        <v>287</v>
      </c>
      <c r="AT529" s="226" t="s">
        <v>307</v>
      </c>
      <c r="AU529" s="226" t="s">
        <v>84</v>
      </c>
      <c r="AY529" s="18" t="s">
        <v>124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8" t="s">
        <v>82</v>
      </c>
      <c r="BK529" s="227">
        <f>ROUND(I529*H529,2)</f>
        <v>0</v>
      </c>
      <c r="BL529" s="18" t="s">
        <v>215</v>
      </c>
      <c r="BM529" s="226" t="s">
        <v>681</v>
      </c>
    </row>
    <row r="530" s="14" customFormat="1">
      <c r="A530" s="14"/>
      <c r="B530" s="239"/>
      <c r="C530" s="240"/>
      <c r="D530" s="230" t="s">
        <v>133</v>
      </c>
      <c r="E530" s="240"/>
      <c r="F530" s="242" t="s">
        <v>682</v>
      </c>
      <c r="G530" s="240"/>
      <c r="H530" s="243">
        <v>128.94499999999999</v>
      </c>
      <c r="I530" s="244"/>
      <c r="J530" s="240"/>
      <c r="K530" s="240"/>
      <c r="L530" s="245"/>
      <c r="M530" s="246"/>
      <c r="N530" s="247"/>
      <c r="O530" s="247"/>
      <c r="P530" s="247"/>
      <c r="Q530" s="247"/>
      <c r="R530" s="247"/>
      <c r="S530" s="247"/>
      <c r="T530" s="24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9" t="s">
        <v>133</v>
      </c>
      <c r="AU530" s="249" t="s">
        <v>84</v>
      </c>
      <c r="AV530" s="14" t="s">
        <v>84</v>
      </c>
      <c r="AW530" s="14" t="s">
        <v>4</v>
      </c>
      <c r="AX530" s="14" t="s">
        <v>82</v>
      </c>
      <c r="AY530" s="249" t="s">
        <v>124</v>
      </c>
    </row>
    <row r="531" s="2" customFormat="1" ht="48" customHeight="1">
      <c r="A531" s="39"/>
      <c r="B531" s="40"/>
      <c r="C531" s="215" t="s">
        <v>683</v>
      </c>
      <c r="D531" s="215" t="s">
        <v>126</v>
      </c>
      <c r="E531" s="216" t="s">
        <v>684</v>
      </c>
      <c r="F531" s="217" t="s">
        <v>685</v>
      </c>
      <c r="G531" s="218" t="s">
        <v>233</v>
      </c>
      <c r="H531" s="219">
        <v>0.372</v>
      </c>
      <c r="I531" s="220"/>
      <c r="J531" s="221">
        <f>ROUND(I531*H531,2)</f>
        <v>0</v>
      </c>
      <c r="K531" s="217" t="s">
        <v>130</v>
      </c>
      <c r="L531" s="45"/>
      <c r="M531" s="222" t="s">
        <v>19</v>
      </c>
      <c r="N531" s="223" t="s">
        <v>45</v>
      </c>
      <c r="O531" s="85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6" t="s">
        <v>215</v>
      </c>
      <c r="AT531" s="226" t="s">
        <v>126</v>
      </c>
      <c r="AU531" s="226" t="s">
        <v>84</v>
      </c>
      <c r="AY531" s="18" t="s">
        <v>124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8" t="s">
        <v>82</v>
      </c>
      <c r="BK531" s="227">
        <f>ROUND(I531*H531,2)</f>
        <v>0</v>
      </c>
      <c r="BL531" s="18" t="s">
        <v>215</v>
      </c>
      <c r="BM531" s="226" t="s">
        <v>686</v>
      </c>
    </row>
    <row r="532" s="12" customFormat="1" ht="22.8" customHeight="1">
      <c r="A532" s="12"/>
      <c r="B532" s="199"/>
      <c r="C532" s="200"/>
      <c r="D532" s="201" t="s">
        <v>73</v>
      </c>
      <c r="E532" s="213" t="s">
        <v>687</v>
      </c>
      <c r="F532" s="213" t="s">
        <v>688</v>
      </c>
      <c r="G532" s="200"/>
      <c r="H532" s="200"/>
      <c r="I532" s="203"/>
      <c r="J532" s="214">
        <f>BK532</f>
        <v>0</v>
      </c>
      <c r="K532" s="200"/>
      <c r="L532" s="205"/>
      <c r="M532" s="206"/>
      <c r="N532" s="207"/>
      <c r="O532" s="207"/>
      <c r="P532" s="208">
        <f>SUM(P533:P562)</f>
        <v>0</v>
      </c>
      <c r="Q532" s="207"/>
      <c r="R532" s="208">
        <f>SUM(R533:R562)</f>
        <v>0.0085851638399999982</v>
      </c>
      <c r="S532" s="207"/>
      <c r="T532" s="209">
        <f>SUM(T533:T562)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10" t="s">
        <v>84</v>
      </c>
      <c r="AT532" s="211" t="s">
        <v>73</v>
      </c>
      <c r="AU532" s="211" t="s">
        <v>82</v>
      </c>
      <c r="AY532" s="210" t="s">
        <v>124</v>
      </c>
      <c r="BK532" s="212">
        <f>SUM(BK533:BK562)</f>
        <v>0</v>
      </c>
    </row>
    <row r="533" s="2" customFormat="1" ht="24" customHeight="1">
      <c r="A533" s="39"/>
      <c r="B533" s="40"/>
      <c r="C533" s="215" t="s">
        <v>689</v>
      </c>
      <c r="D533" s="215" t="s">
        <v>126</v>
      </c>
      <c r="E533" s="216" t="s">
        <v>690</v>
      </c>
      <c r="F533" s="217" t="s">
        <v>691</v>
      </c>
      <c r="G533" s="218" t="s">
        <v>302</v>
      </c>
      <c r="H533" s="219">
        <v>13.529999999999999</v>
      </c>
      <c r="I533" s="220"/>
      <c r="J533" s="221">
        <f>ROUND(I533*H533,2)</f>
        <v>0</v>
      </c>
      <c r="K533" s="217" t="s">
        <v>130</v>
      </c>
      <c r="L533" s="45"/>
      <c r="M533" s="222" t="s">
        <v>19</v>
      </c>
      <c r="N533" s="223" t="s">
        <v>45</v>
      </c>
      <c r="O533" s="85"/>
      <c r="P533" s="224">
        <f>O533*H533</f>
        <v>0</v>
      </c>
      <c r="Q533" s="224">
        <v>6.0528000000000001E-05</v>
      </c>
      <c r="R533" s="224">
        <f>Q533*H533</f>
        <v>0.00081894383999999993</v>
      </c>
      <c r="S533" s="224">
        <v>0</v>
      </c>
      <c r="T533" s="225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6" t="s">
        <v>215</v>
      </c>
      <c r="AT533" s="226" t="s">
        <v>126</v>
      </c>
      <c r="AU533" s="226" t="s">
        <v>84</v>
      </c>
      <c r="AY533" s="18" t="s">
        <v>124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8" t="s">
        <v>82</v>
      </c>
      <c r="BK533" s="227">
        <f>ROUND(I533*H533,2)</f>
        <v>0</v>
      </c>
      <c r="BL533" s="18" t="s">
        <v>215</v>
      </c>
      <c r="BM533" s="226" t="s">
        <v>692</v>
      </c>
    </row>
    <row r="534" s="13" customFormat="1">
      <c r="A534" s="13"/>
      <c r="B534" s="228"/>
      <c r="C534" s="229"/>
      <c r="D534" s="230" t="s">
        <v>133</v>
      </c>
      <c r="E534" s="231" t="s">
        <v>19</v>
      </c>
      <c r="F534" s="232" t="s">
        <v>693</v>
      </c>
      <c r="G534" s="229"/>
      <c r="H534" s="231" t="s">
        <v>19</v>
      </c>
      <c r="I534" s="233"/>
      <c r="J534" s="229"/>
      <c r="K534" s="229"/>
      <c r="L534" s="234"/>
      <c r="M534" s="235"/>
      <c r="N534" s="236"/>
      <c r="O534" s="236"/>
      <c r="P534" s="236"/>
      <c r="Q534" s="236"/>
      <c r="R534" s="236"/>
      <c r="S534" s="236"/>
      <c r="T534" s="23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8" t="s">
        <v>133</v>
      </c>
      <c r="AU534" s="238" t="s">
        <v>84</v>
      </c>
      <c r="AV534" s="13" t="s">
        <v>82</v>
      </c>
      <c r="AW534" s="13" t="s">
        <v>36</v>
      </c>
      <c r="AX534" s="13" t="s">
        <v>74</v>
      </c>
      <c r="AY534" s="238" t="s">
        <v>124</v>
      </c>
    </row>
    <row r="535" s="14" customFormat="1">
      <c r="A535" s="14"/>
      <c r="B535" s="239"/>
      <c r="C535" s="240"/>
      <c r="D535" s="230" t="s">
        <v>133</v>
      </c>
      <c r="E535" s="241" t="s">
        <v>19</v>
      </c>
      <c r="F535" s="242" t="s">
        <v>694</v>
      </c>
      <c r="G535" s="240"/>
      <c r="H535" s="243">
        <v>6.8600000000000003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9" t="s">
        <v>133</v>
      </c>
      <c r="AU535" s="249" t="s">
        <v>84</v>
      </c>
      <c r="AV535" s="14" t="s">
        <v>84</v>
      </c>
      <c r="AW535" s="14" t="s">
        <v>36</v>
      </c>
      <c r="AX535" s="14" t="s">
        <v>74</v>
      </c>
      <c r="AY535" s="249" t="s">
        <v>124</v>
      </c>
    </row>
    <row r="536" s="14" customFormat="1">
      <c r="A536" s="14"/>
      <c r="B536" s="239"/>
      <c r="C536" s="240"/>
      <c r="D536" s="230" t="s">
        <v>133</v>
      </c>
      <c r="E536" s="241" t="s">
        <v>19</v>
      </c>
      <c r="F536" s="242" t="s">
        <v>695</v>
      </c>
      <c r="G536" s="240"/>
      <c r="H536" s="243">
        <v>5.4400000000000004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9" t="s">
        <v>133</v>
      </c>
      <c r="AU536" s="249" t="s">
        <v>84</v>
      </c>
      <c r="AV536" s="14" t="s">
        <v>84</v>
      </c>
      <c r="AW536" s="14" t="s">
        <v>36</v>
      </c>
      <c r="AX536" s="14" t="s">
        <v>74</v>
      </c>
      <c r="AY536" s="249" t="s">
        <v>124</v>
      </c>
    </row>
    <row r="537" s="15" customFormat="1">
      <c r="A537" s="15"/>
      <c r="B537" s="250"/>
      <c r="C537" s="251"/>
      <c r="D537" s="230" t="s">
        <v>133</v>
      </c>
      <c r="E537" s="252" t="s">
        <v>19</v>
      </c>
      <c r="F537" s="253" t="s">
        <v>136</v>
      </c>
      <c r="G537" s="251"/>
      <c r="H537" s="254">
        <v>12.300000000000001</v>
      </c>
      <c r="I537" s="255"/>
      <c r="J537" s="251"/>
      <c r="K537" s="251"/>
      <c r="L537" s="256"/>
      <c r="M537" s="257"/>
      <c r="N537" s="258"/>
      <c r="O537" s="258"/>
      <c r="P537" s="258"/>
      <c r="Q537" s="258"/>
      <c r="R537" s="258"/>
      <c r="S537" s="258"/>
      <c r="T537" s="259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0" t="s">
        <v>133</v>
      </c>
      <c r="AU537" s="260" t="s">
        <v>84</v>
      </c>
      <c r="AV537" s="15" t="s">
        <v>131</v>
      </c>
      <c r="AW537" s="15" t="s">
        <v>36</v>
      </c>
      <c r="AX537" s="15" t="s">
        <v>82</v>
      </c>
      <c r="AY537" s="260" t="s">
        <v>124</v>
      </c>
    </row>
    <row r="538" s="14" customFormat="1">
      <c r="A538" s="14"/>
      <c r="B538" s="239"/>
      <c r="C538" s="240"/>
      <c r="D538" s="230" t="s">
        <v>133</v>
      </c>
      <c r="E538" s="240"/>
      <c r="F538" s="242" t="s">
        <v>696</v>
      </c>
      <c r="G538" s="240"/>
      <c r="H538" s="243">
        <v>13.529999999999999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9" t="s">
        <v>133</v>
      </c>
      <c r="AU538" s="249" t="s">
        <v>84</v>
      </c>
      <c r="AV538" s="14" t="s">
        <v>84</v>
      </c>
      <c r="AW538" s="14" t="s">
        <v>4</v>
      </c>
      <c r="AX538" s="14" t="s">
        <v>82</v>
      </c>
      <c r="AY538" s="249" t="s">
        <v>124</v>
      </c>
    </row>
    <row r="539" s="2" customFormat="1" ht="36" customHeight="1">
      <c r="A539" s="39"/>
      <c r="B539" s="40"/>
      <c r="C539" s="215" t="s">
        <v>697</v>
      </c>
      <c r="D539" s="215" t="s">
        <v>126</v>
      </c>
      <c r="E539" s="216" t="s">
        <v>698</v>
      </c>
      <c r="F539" s="217" t="s">
        <v>699</v>
      </c>
      <c r="G539" s="218" t="s">
        <v>302</v>
      </c>
      <c r="H539" s="219">
        <v>13.529999999999999</v>
      </c>
      <c r="I539" s="220"/>
      <c r="J539" s="221">
        <f>ROUND(I539*H539,2)</f>
        <v>0</v>
      </c>
      <c r="K539" s="217" t="s">
        <v>130</v>
      </c>
      <c r="L539" s="45"/>
      <c r="M539" s="222" t="s">
        <v>19</v>
      </c>
      <c r="N539" s="223" t="s">
        <v>45</v>
      </c>
      <c r="O539" s="85"/>
      <c r="P539" s="224">
        <f>O539*H539</f>
        <v>0</v>
      </c>
      <c r="Q539" s="224">
        <v>8.0000000000000007E-05</v>
      </c>
      <c r="R539" s="224">
        <f>Q539*H539</f>
        <v>0.0010824000000000001</v>
      </c>
      <c r="S539" s="224">
        <v>0</v>
      </c>
      <c r="T539" s="225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6" t="s">
        <v>215</v>
      </c>
      <c r="AT539" s="226" t="s">
        <v>126</v>
      </c>
      <c r="AU539" s="226" t="s">
        <v>84</v>
      </c>
      <c r="AY539" s="18" t="s">
        <v>124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8" t="s">
        <v>82</v>
      </c>
      <c r="BK539" s="227">
        <f>ROUND(I539*H539,2)</f>
        <v>0</v>
      </c>
      <c r="BL539" s="18" t="s">
        <v>215</v>
      </c>
      <c r="BM539" s="226" t="s">
        <v>700</v>
      </c>
    </row>
    <row r="540" s="13" customFormat="1">
      <c r="A540" s="13"/>
      <c r="B540" s="228"/>
      <c r="C540" s="229"/>
      <c r="D540" s="230" t="s">
        <v>133</v>
      </c>
      <c r="E540" s="231" t="s">
        <v>19</v>
      </c>
      <c r="F540" s="232" t="s">
        <v>693</v>
      </c>
      <c r="G540" s="229"/>
      <c r="H540" s="231" t="s">
        <v>19</v>
      </c>
      <c r="I540" s="233"/>
      <c r="J540" s="229"/>
      <c r="K540" s="229"/>
      <c r="L540" s="234"/>
      <c r="M540" s="235"/>
      <c r="N540" s="236"/>
      <c r="O540" s="236"/>
      <c r="P540" s="236"/>
      <c r="Q540" s="236"/>
      <c r="R540" s="236"/>
      <c r="S540" s="236"/>
      <c r="T540" s="23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8" t="s">
        <v>133</v>
      </c>
      <c r="AU540" s="238" t="s">
        <v>84</v>
      </c>
      <c r="AV540" s="13" t="s">
        <v>82</v>
      </c>
      <c r="AW540" s="13" t="s">
        <v>36</v>
      </c>
      <c r="AX540" s="13" t="s">
        <v>74</v>
      </c>
      <c r="AY540" s="238" t="s">
        <v>124</v>
      </c>
    </row>
    <row r="541" s="14" customFormat="1">
      <c r="A541" s="14"/>
      <c r="B541" s="239"/>
      <c r="C541" s="240"/>
      <c r="D541" s="230" t="s">
        <v>133</v>
      </c>
      <c r="E541" s="241" t="s">
        <v>19</v>
      </c>
      <c r="F541" s="242" t="s">
        <v>694</v>
      </c>
      <c r="G541" s="240"/>
      <c r="H541" s="243">
        <v>6.8600000000000003</v>
      </c>
      <c r="I541" s="244"/>
      <c r="J541" s="240"/>
      <c r="K541" s="240"/>
      <c r="L541" s="245"/>
      <c r="M541" s="246"/>
      <c r="N541" s="247"/>
      <c r="O541" s="247"/>
      <c r="P541" s="247"/>
      <c r="Q541" s="247"/>
      <c r="R541" s="247"/>
      <c r="S541" s="247"/>
      <c r="T541" s="24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9" t="s">
        <v>133</v>
      </c>
      <c r="AU541" s="249" t="s">
        <v>84</v>
      </c>
      <c r="AV541" s="14" t="s">
        <v>84</v>
      </c>
      <c r="AW541" s="14" t="s">
        <v>36</v>
      </c>
      <c r="AX541" s="14" t="s">
        <v>74</v>
      </c>
      <c r="AY541" s="249" t="s">
        <v>124</v>
      </c>
    </row>
    <row r="542" s="14" customFormat="1">
      <c r="A542" s="14"/>
      <c r="B542" s="239"/>
      <c r="C542" s="240"/>
      <c r="D542" s="230" t="s">
        <v>133</v>
      </c>
      <c r="E542" s="241" t="s">
        <v>19</v>
      </c>
      <c r="F542" s="242" t="s">
        <v>695</v>
      </c>
      <c r="G542" s="240"/>
      <c r="H542" s="243">
        <v>5.4400000000000004</v>
      </c>
      <c r="I542" s="244"/>
      <c r="J542" s="240"/>
      <c r="K542" s="240"/>
      <c r="L542" s="245"/>
      <c r="M542" s="246"/>
      <c r="N542" s="247"/>
      <c r="O542" s="247"/>
      <c r="P542" s="247"/>
      <c r="Q542" s="247"/>
      <c r="R542" s="247"/>
      <c r="S542" s="247"/>
      <c r="T542" s="24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9" t="s">
        <v>133</v>
      </c>
      <c r="AU542" s="249" t="s">
        <v>84</v>
      </c>
      <c r="AV542" s="14" t="s">
        <v>84</v>
      </c>
      <c r="AW542" s="14" t="s">
        <v>36</v>
      </c>
      <c r="AX542" s="14" t="s">
        <v>74</v>
      </c>
      <c r="AY542" s="249" t="s">
        <v>124</v>
      </c>
    </row>
    <row r="543" s="15" customFormat="1">
      <c r="A543" s="15"/>
      <c r="B543" s="250"/>
      <c r="C543" s="251"/>
      <c r="D543" s="230" t="s">
        <v>133</v>
      </c>
      <c r="E543" s="252" t="s">
        <v>19</v>
      </c>
      <c r="F543" s="253" t="s">
        <v>136</v>
      </c>
      <c r="G543" s="251"/>
      <c r="H543" s="254">
        <v>12.300000000000001</v>
      </c>
      <c r="I543" s="255"/>
      <c r="J543" s="251"/>
      <c r="K543" s="251"/>
      <c r="L543" s="256"/>
      <c r="M543" s="257"/>
      <c r="N543" s="258"/>
      <c r="O543" s="258"/>
      <c r="P543" s="258"/>
      <c r="Q543" s="258"/>
      <c r="R543" s="258"/>
      <c r="S543" s="258"/>
      <c r="T543" s="259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0" t="s">
        <v>133</v>
      </c>
      <c r="AU543" s="260" t="s">
        <v>84</v>
      </c>
      <c r="AV543" s="15" t="s">
        <v>131</v>
      </c>
      <c r="AW543" s="15" t="s">
        <v>36</v>
      </c>
      <c r="AX543" s="15" t="s">
        <v>82</v>
      </c>
      <c r="AY543" s="260" t="s">
        <v>124</v>
      </c>
    </row>
    <row r="544" s="14" customFormat="1">
      <c r="A544" s="14"/>
      <c r="B544" s="239"/>
      <c r="C544" s="240"/>
      <c r="D544" s="230" t="s">
        <v>133</v>
      </c>
      <c r="E544" s="240"/>
      <c r="F544" s="242" t="s">
        <v>696</v>
      </c>
      <c r="G544" s="240"/>
      <c r="H544" s="243">
        <v>13.529999999999999</v>
      </c>
      <c r="I544" s="244"/>
      <c r="J544" s="240"/>
      <c r="K544" s="240"/>
      <c r="L544" s="245"/>
      <c r="M544" s="246"/>
      <c r="N544" s="247"/>
      <c r="O544" s="247"/>
      <c r="P544" s="247"/>
      <c r="Q544" s="247"/>
      <c r="R544" s="247"/>
      <c r="S544" s="247"/>
      <c r="T544" s="24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9" t="s">
        <v>133</v>
      </c>
      <c r="AU544" s="249" t="s">
        <v>84</v>
      </c>
      <c r="AV544" s="14" t="s">
        <v>84</v>
      </c>
      <c r="AW544" s="14" t="s">
        <v>4</v>
      </c>
      <c r="AX544" s="14" t="s">
        <v>82</v>
      </c>
      <c r="AY544" s="249" t="s">
        <v>124</v>
      </c>
    </row>
    <row r="545" s="2" customFormat="1" ht="24" customHeight="1">
      <c r="A545" s="39"/>
      <c r="B545" s="40"/>
      <c r="C545" s="215" t="s">
        <v>701</v>
      </c>
      <c r="D545" s="215" t="s">
        <v>126</v>
      </c>
      <c r="E545" s="216" t="s">
        <v>702</v>
      </c>
      <c r="F545" s="217" t="s">
        <v>703</v>
      </c>
      <c r="G545" s="218" t="s">
        <v>302</v>
      </c>
      <c r="H545" s="219">
        <v>13.529999999999999</v>
      </c>
      <c r="I545" s="220"/>
      <c r="J545" s="221">
        <f>ROUND(I545*H545,2)</f>
        <v>0</v>
      </c>
      <c r="K545" s="217" t="s">
        <v>130</v>
      </c>
      <c r="L545" s="45"/>
      <c r="M545" s="222" t="s">
        <v>19</v>
      </c>
      <c r="N545" s="223" t="s">
        <v>45</v>
      </c>
      <c r="O545" s="85"/>
      <c r="P545" s="224">
        <f>O545*H545</f>
        <v>0</v>
      </c>
      <c r="Q545" s="224">
        <v>0.00016000000000000001</v>
      </c>
      <c r="R545" s="224">
        <f>Q545*H545</f>
        <v>0.0021648000000000001</v>
      </c>
      <c r="S545" s="224">
        <v>0</v>
      </c>
      <c r="T545" s="225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6" t="s">
        <v>215</v>
      </c>
      <c r="AT545" s="226" t="s">
        <v>126</v>
      </c>
      <c r="AU545" s="226" t="s">
        <v>84</v>
      </c>
      <c r="AY545" s="18" t="s">
        <v>124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8" t="s">
        <v>82</v>
      </c>
      <c r="BK545" s="227">
        <f>ROUND(I545*H545,2)</f>
        <v>0</v>
      </c>
      <c r="BL545" s="18" t="s">
        <v>215</v>
      </c>
      <c r="BM545" s="226" t="s">
        <v>704</v>
      </c>
    </row>
    <row r="546" s="13" customFormat="1">
      <c r="A546" s="13"/>
      <c r="B546" s="228"/>
      <c r="C546" s="229"/>
      <c r="D546" s="230" t="s">
        <v>133</v>
      </c>
      <c r="E546" s="231" t="s">
        <v>19</v>
      </c>
      <c r="F546" s="232" t="s">
        <v>693</v>
      </c>
      <c r="G546" s="229"/>
      <c r="H546" s="231" t="s">
        <v>19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8" t="s">
        <v>133</v>
      </c>
      <c r="AU546" s="238" t="s">
        <v>84</v>
      </c>
      <c r="AV546" s="13" t="s">
        <v>82</v>
      </c>
      <c r="AW546" s="13" t="s">
        <v>36</v>
      </c>
      <c r="AX546" s="13" t="s">
        <v>74</v>
      </c>
      <c r="AY546" s="238" t="s">
        <v>124</v>
      </c>
    </row>
    <row r="547" s="14" customFormat="1">
      <c r="A547" s="14"/>
      <c r="B547" s="239"/>
      <c r="C547" s="240"/>
      <c r="D547" s="230" t="s">
        <v>133</v>
      </c>
      <c r="E547" s="241" t="s">
        <v>19</v>
      </c>
      <c r="F547" s="242" t="s">
        <v>694</v>
      </c>
      <c r="G547" s="240"/>
      <c r="H547" s="243">
        <v>6.8600000000000003</v>
      </c>
      <c r="I547" s="244"/>
      <c r="J547" s="240"/>
      <c r="K547" s="240"/>
      <c r="L547" s="245"/>
      <c r="M547" s="246"/>
      <c r="N547" s="247"/>
      <c r="O547" s="247"/>
      <c r="P547" s="247"/>
      <c r="Q547" s="247"/>
      <c r="R547" s="247"/>
      <c r="S547" s="247"/>
      <c r="T547" s="24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9" t="s">
        <v>133</v>
      </c>
      <c r="AU547" s="249" t="s">
        <v>84</v>
      </c>
      <c r="AV547" s="14" t="s">
        <v>84</v>
      </c>
      <c r="AW547" s="14" t="s">
        <v>36</v>
      </c>
      <c r="AX547" s="14" t="s">
        <v>74</v>
      </c>
      <c r="AY547" s="249" t="s">
        <v>124</v>
      </c>
    </row>
    <row r="548" s="14" customFormat="1">
      <c r="A548" s="14"/>
      <c r="B548" s="239"/>
      <c r="C548" s="240"/>
      <c r="D548" s="230" t="s">
        <v>133</v>
      </c>
      <c r="E548" s="241" t="s">
        <v>19</v>
      </c>
      <c r="F548" s="242" t="s">
        <v>695</v>
      </c>
      <c r="G548" s="240"/>
      <c r="H548" s="243">
        <v>5.4400000000000004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9" t="s">
        <v>133</v>
      </c>
      <c r="AU548" s="249" t="s">
        <v>84</v>
      </c>
      <c r="AV548" s="14" t="s">
        <v>84</v>
      </c>
      <c r="AW548" s="14" t="s">
        <v>36</v>
      </c>
      <c r="AX548" s="14" t="s">
        <v>74</v>
      </c>
      <c r="AY548" s="249" t="s">
        <v>124</v>
      </c>
    </row>
    <row r="549" s="15" customFormat="1">
      <c r="A549" s="15"/>
      <c r="B549" s="250"/>
      <c r="C549" s="251"/>
      <c r="D549" s="230" t="s">
        <v>133</v>
      </c>
      <c r="E549" s="252" t="s">
        <v>19</v>
      </c>
      <c r="F549" s="253" t="s">
        <v>136</v>
      </c>
      <c r="G549" s="251"/>
      <c r="H549" s="254">
        <v>12.300000000000001</v>
      </c>
      <c r="I549" s="255"/>
      <c r="J549" s="251"/>
      <c r="K549" s="251"/>
      <c r="L549" s="256"/>
      <c r="M549" s="257"/>
      <c r="N549" s="258"/>
      <c r="O549" s="258"/>
      <c r="P549" s="258"/>
      <c r="Q549" s="258"/>
      <c r="R549" s="258"/>
      <c r="S549" s="258"/>
      <c r="T549" s="259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0" t="s">
        <v>133</v>
      </c>
      <c r="AU549" s="260" t="s">
        <v>84</v>
      </c>
      <c r="AV549" s="15" t="s">
        <v>131</v>
      </c>
      <c r="AW549" s="15" t="s">
        <v>36</v>
      </c>
      <c r="AX549" s="15" t="s">
        <v>82</v>
      </c>
      <c r="AY549" s="260" t="s">
        <v>124</v>
      </c>
    </row>
    <row r="550" s="14" customFormat="1">
      <c r="A550" s="14"/>
      <c r="B550" s="239"/>
      <c r="C550" s="240"/>
      <c r="D550" s="230" t="s">
        <v>133</v>
      </c>
      <c r="E550" s="240"/>
      <c r="F550" s="242" t="s">
        <v>696</v>
      </c>
      <c r="G550" s="240"/>
      <c r="H550" s="243">
        <v>13.529999999999999</v>
      </c>
      <c r="I550" s="244"/>
      <c r="J550" s="240"/>
      <c r="K550" s="240"/>
      <c r="L550" s="245"/>
      <c r="M550" s="246"/>
      <c r="N550" s="247"/>
      <c r="O550" s="247"/>
      <c r="P550" s="247"/>
      <c r="Q550" s="247"/>
      <c r="R550" s="247"/>
      <c r="S550" s="247"/>
      <c r="T550" s="24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9" t="s">
        <v>133</v>
      </c>
      <c r="AU550" s="249" t="s">
        <v>84</v>
      </c>
      <c r="AV550" s="14" t="s">
        <v>84</v>
      </c>
      <c r="AW550" s="14" t="s">
        <v>4</v>
      </c>
      <c r="AX550" s="14" t="s">
        <v>82</v>
      </c>
      <c r="AY550" s="249" t="s">
        <v>124</v>
      </c>
    </row>
    <row r="551" s="2" customFormat="1" ht="24" customHeight="1">
      <c r="A551" s="39"/>
      <c r="B551" s="40"/>
      <c r="C551" s="215" t="s">
        <v>705</v>
      </c>
      <c r="D551" s="215" t="s">
        <v>126</v>
      </c>
      <c r="E551" s="216" t="s">
        <v>706</v>
      </c>
      <c r="F551" s="217" t="s">
        <v>707</v>
      </c>
      <c r="G551" s="218" t="s">
        <v>302</v>
      </c>
      <c r="H551" s="219">
        <v>13.529999999999999</v>
      </c>
      <c r="I551" s="220"/>
      <c r="J551" s="221">
        <f>ROUND(I551*H551,2)</f>
        <v>0</v>
      </c>
      <c r="K551" s="217" t="s">
        <v>130</v>
      </c>
      <c r="L551" s="45"/>
      <c r="M551" s="222" t="s">
        <v>19</v>
      </c>
      <c r="N551" s="223" t="s">
        <v>45</v>
      </c>
      <c r="O551" s="85"/>
      <c r="P551" s="224">
        <f>O551*H551</f>
        <v>0</v>
      </c>
      <c r="Q551" s="224">
        <v>0.00016699999999999999</v>
      </c>
      <c r="R551" s="224">
        <f>Q551*H551</f>
        <v>0.0022595099999999997</v>
      </c>
      <c r="S551" s="224">
        <v>0</v>
      </c>
      <c r="T551" s="22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6" t="s">
        <v>215</v>
      </c>
      <c r="AT551" s="226" t="s">
        <v>126</v>
      </c>
      <c r="AU551" s="226" t="s">
        <v>84</v>
      </c>
      <c r="AY551" s="18" t="s">
        <v>124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8" t="s">
        <v>82</v>
      </c>
      <c r="BK551" s="227">
        <f>ROUND(I551*H551,2)</f>
        <v>0</v>
      </c>
      <c r="BL551" s="18" t="s">
        <v>215</v>
      </c>
      <c r="BM551" s="226" t="s">
        <v>708</v>
      </c>
    </row>
    <row r="552" s="13" customFormat="1">
      <c r="A552" s="13"/>
      <c r="B552" s="228"/>
      <c r="C552" s="229"/>
      <c r="D552" s="230" t="s">
        <v>133</v>
      </c>
      <c r="E552" s="231" t="s">
        <v>19</v>
      </c>
      <c r="F552" s="232" t="s">
        <v>693</v>
      </c>
      <c r="G552" s="229"/>
      <c r="H552" s="231" t="s">
        <v>19</v>
      </c>
      <c r="I552" s="233"/>
      <c r="J552" s="229"/>
      <c r="K552" s="229"/>
      <c r="L552" s="234"/>
      <c r="M552" s="235"/>
      <c r="N552" s="236"/>
      <c r="O552" s="236"/>
      <c r="P552" s="236"/>
      <c r="Q552" s="236"/>
      <c r="R552" s="236"/>
      <c r="S552" s="236"/>
      <c r="T552" s="23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8" t="s">
        <v>133</v>
      </c>
      <c r="AU552" s="238" t="s">
        <v>84</v>
      </c>
      <c r="AV552" s="13" t="s">
        <v>82</v>
      </c>
      <c r="AW552" s="13" t="s">
        <v>36</v>
      </c>
      <c r="AX552" s="13" t="s">
        <v>74</v>
      </c>
      <c r="AY552" s="238" t="s">
        <v>124</v>
      </c>
    </row>
    <row r="553" s="14" customFormat="1">
      <c r="A553" s="14"/>
      <c r="B553" s="239"/>
      <c r="C553" s="240"/>
      <c r="D553" s="230" t="s">
        <v>133</v>
      </c>
      <c r="E553" s="241" t="s">
        <v>19</v>
      </c>
      <c r="F553" s="242" t="s">
        <v>694</v>
      </c>
      <c r="G553" s="240"/>
      <c r="H553" s="243">
        <v>6.8600000000000003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9" t="s">
        <v>133</v>
      </c>
      <c r="AU553" s="249" t="s">
        <v>84</v>
      </c>
      <c r="AV553" s="14" t="s">
        <v>84</v>
      </c>
      <c r="AW553" s="14" t="s">
        <v>36</v>
      </c>
      <c r="AX553" s="14" t="s">
        <v>74</v>
      </c>
      <c r="AY553" s="249" t="s">
        <v>124</v>
      </c>
    </row>
    <row r="554" s="14" customFormat="1">
      <c r="A554" s="14"/>
      <c r="B554" s="239"/>
      <c r="C554" s="240"/>
      <c r="D554" s="230" t="s">
        <v>133</v>
      </c>
      <c r="E554" s="241" t="s">
        <v>19</v>
      </c>
      <c r="F554" s="242" t="s">
        <v>695</v>
      </c>
      <c r="G554" s="240"/>
      <c r="H554" s="243">
        <v>5.4400000000000004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9" t="s">
        <v>133</v>
      </c>
      <c r="AU554" s="249" t="s">
        <v>84</v>
      </c>
      <c r="AV554" s="14" t="s">
        <v>84</v>
      </c>
      <c r="AW554" s="14" t="s">
        <v>36</v>
      </c>
      <c r="AX554" s="14" t="s">
        <v>74</v>
      </c>
      <c r="AY554" s="249" t="s">
        <v>124</v>
      </c>
    </row>
    <row r="555" s="15" customFormat="1">
      <c r="A555" s="15"/>
      <c r="B555" s="250"/>
      <c r="C555" s="251"/>
      <c r="D555" s="230" t="s">
        <v>133</v>
      </c>
      <c r="E555" s="252" t="s">
        <v>19</v>
      </c>
      <c r="F555" s="253" t="s">
        <v>136</v>
      </c>
      <c r="G555" s="251"/>
      <c r="H555" s="254">
        <v>12.300000000000001</v>
      </c>
      <c r="I555" s="255"/>
      <c r="J555" s="251"/>
      <c r="K555" s="251"/>
      <c r="L555" s="256"/>
      <c r="M555" s="257"/>
      <c r="N555" s="258"/>
      <c r="O555" s="258"/>
      <c r="P555" s="258"/>
      <c r="Q555" s="258"/>
      <c r="R555" s="258"/>
      <c r="S555" s="258"/>
      <c r="T555" s="259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0" t="s">
        <v>133</v>
      </c>
      <c r="AU555" s="260" t="s">
        <v>84</v>
      </c>
      <c r="AV555" s="15" t="s">
        <v>131</v>
      </c>
      <c r="AW555" s="15" t="s">
        <v>36</v>
      </c>
      <c r="AX555" s="15" t="s">
        <v>82</v>
      </c>
      <c r="AY555" s="260" t="s">
        <v>124</v>
      </c>
    </row>
    <row r="556" s="14" customFormat="1">
      <c r="A556" s="14"/>
      <c r="B556" s="239"/>
      <c r="C556" s="240"/>
      <c r="D556" s="230" t="s">
        <v>133</v>
      </c>
      <c r="E556" s="240"/>
      <c r="F556" s="242" t="s">
        <v>696</v>
      </c>
      <c r="G556" s="240"/>
      <c r="H556" s="243">
        <v>13.529999999999999</v>
      </c>
      <c r="I556" s="244"/>
      <c r="J556" s="240"/>
      <c r="K556" s="240"/>
      <c r="L556" s="245"/>
      <c r="M556" s="246"/>
      <c r="N556" s="247"/>
      <c r="O556" s="247"/>
      <c r="P556" s="247"/>
      <c r="Q556" s="247"/>
      <c r="R556" s="247"/>
      <c r="S556" s="247"/>
      <c r="T556" s="24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9" t="s">
        <v>133</v>
      </c>
      <c r="AU556" s="249" t="s">
        <v>84</v>
      </c>
      <c r="AV556" s="14" t="s">
        <v>84</v>
      </c>
      <c r="AW556" s="14" t="s">
        <v>4</v>
      </c>
      <c r="AX556" s="14" t="s">
        <v>82</v>
      </c>
      <c r="AY556" s="249" t="s">
        <v>124</v>
      </c>
    </row>
    <row r="557" s="2" customFormat="1" ht="24" customHeight="1">
      <c r="A557" s="39"/>
      <c r="B557" s="40"/>
      <c r="C557" s="215" t="s">
        <v>709</v>
      </c>
      <c r="D557" s="215" t="s">
        <v>126</v>
      </c>
      <c r="E557" s="216" t="s">
        <v>710</v>
      </c>
      <c r="F557" s="217" t="s">
        <v>711</v>
      </c>
      <c r="G557" s="218" t="s">
        <v>302</v>
      </c>
      <c r="H557" s="219">
        <v>13.529999999999999</v>
      </c>
      <c r="I557" s="220"/>
      <c r="J557" s="221">
        <f>ROUND(I557*H557,2)</f>
        <v>0</v>
      </c>
      <c r="K557" s="217" t="s">
        <v>130</v>
      </c>
      <c r="L557" s="45"/>
      <c r="M557" s="222" t="s">
        <v>19</v>
      </c>
      <c r="N557" s="223" t="s">
        <v>45</v>
      </c>
      <c r="O557" s="85"/>
      <c r="P557" s="224">
        <f>O557*H557</f>
        <v>0</v>
      </c>
      <c r="Q557" s="224">
        <v>0.00016699999999999999</v>
      </c>
      <c r="R557" s="224">
        <f>Q557*H557</f>
        <v>0.0022595099999999997</v>
      </c>
      <c r="S557" s="224">
        <v>0</v>
      </c>
      <c r="T557" s="225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6" t="s">
        <v>215</v>
      </c>
      <c r="AT557" s="226" t="s">
        <v>126</v>
      </c>
      <c r="AU557" s="226" t="s">
        <v>84</v>
      </c>
      <c r="AY557" s="18" t="s">
        <v>124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8" t="s">
        <v>82</v>
      </c>
      <c r="BK557" s="227">
        <f>ROUND(I557*H557,2)</f>
        <v>0</v>
      </c>
      <c r="BL557" s="18" t="s">
        <v>215</v>
      </c>
      <c r="BM557" s="226" t="s">
        <v>712</v>
      </c>
    </row>
    <row r="558" s="13" customFormat="1">
      <c r="A558" s="13"/>
      <c r="B558" s="228"/>
      <c r="C558" s="229"/>
      <c r="D558" s="230" t="s">
        <v>133</v>
      </c>
      <c r="E558" s="231" t="s">
        <v>19</v>
      </c>
      <c r="F558" s="232" t="s">
        <v>693</v>
      </c>
      <c r="G558" s="229"/>
      <c r="H558" s="231" t="s">
        <v>19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8" t="s">
        <v>133</v>
      </c>
      <c r="AU558" s="238" t="s">
        <v>84</v>
      </c>
      <c r="AV558" s="13" t="s">
        <v>82</v>
      </c>
      <c r="AW558" s="13" t="s">
        <v>36</v>
      </c>
      <c r="AX558" s="13" t="s">
        <v>74</v>
      </c>
      <c r="AY558" s="238" t="s">
        <v>124</v>
      </c>
    </row>
    <row r="559" s="14" customFormat="1">
      <c r="A559" s="14"/>
      <c r="B559" s="239"/>
      <c r="C559" s="240"/>
      <c r="D559" s="230" t="s">
        <v>133</v>
      </c>
      <c r="E559" s="241" t="s">
        <v>19</v>
      </c>
      <c r="F559" s="242" t="s">
        <v>694</v>
      </c>
      <c r="G559" s="240"/>
      <c r="H559" s="243">
        <v>6.8600000000000003</v>
      </c>
      <c r="I559" s="244"/>
      <c r="J559" s="240"/>
      <c r="K559" s="240"/>
      <c r="L559" s="245"/>
      <c r="M559" s="246"/>
      <c r="N559" s="247"/>
      <c r="O559" s="247"/>
      <c r="P559" s="247"/>
      <c r="Q559" s="247"/>
      <c r="R559" s="247"/>
      <c r="S559" s="247"/>
      <c r="T559" s="24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9" t="s">
        <v>133</v>
      </c>
      <c r="AU559" s="249" t="s">
        <v>84</v>
      </c>
      <c r="AV559" s="14" t="s">
        <v>84</v>
      </c>
      <c r="AW559" s="14" t="s">
        <v>36</v>
      </c>
      <c r="AX559" s="14" t="s">
        <v>74</v>
      </c>
      <c r="AY559" s="249" t="s">
        <v>124</v>
      </c>
    </row>
    <row r="560" s="14" customFormat="1">
      <c r="A560" s="14"/>
      <c r="B560" s="239"/>
      <c r="C560" s="240"/>
      <c r="D560" s="230" t="s">
        <v>133</v>
      </c>
      <c r="E560" s="241" t="s">
        <v>19</v>
      </c>
      <c r="F560" s="242" t="s">
        <v>695</v>
      </c>
      <c r="G560" s="240"/>
      <c r="H560" s="243">
        <v>5.4400000000000004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9" t="s">
        <v>133</v>
      </c>
      <c r="AU560" s="249" t="s">
        <v>84</v>
      </c>
      <c r="AV560" s="14" t="s">
        <v>84</v>
      </c>
      <c r="AW560" s="14" t="s">
        <v>36</v>
      </c>
      <c r="AX560" s="14" t="s">
        <v>74</v>
      </c>
      <c r="AY560" s="249" t="s">
        <v>124</v>
      </c>
    </row>
    <row r="561" s="15" customFormat="1">
      <c r="A561" s="15"/>
      <c r="B561" s="250"/>
      <c r="C561" s="251"/>
      <c r="D561" s="230" t="s">
        <v>133</v>
      </c>
      <c r="E561" s="252" t="s">
        <v>19</v>
      </c>
      <c r="F561" s="253" t="s">
        <v>136</v>
      </c>
      <c r="G561" s="251"/>
      <c r="H561" s="254">
        <v>12.300000000000001</v>
      </c>
      <c r="I561" s="255"/>
      <c r="J561" s="251"/>
      <c r="K561" s="251"/>
      <c r="L561" s="256"/>
      <c r="M561" s="257"/>
      <c r="N561" s="258"/>
      <c r="O561" s="258"/>
      <c r="P561" s="258"/>
      <c r="Q561" s="258"/>
      <c r="R561" s="258"/>
      <c r="S561" s="258"/>
      <c r="T561" s="259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0" t="s">
        <v>133</v>
      </c>
      <c r="AU561" s="260" t="s">
        <v>84</v>
      </c>
      <c r="AV561" s="15" t="s">
        <v>131</v>
      </c>
      <c r="AW561" s="15" t="s">
        <v>36</v>
      </c>
      <c r="AX561" s="15" t="s">
        <v>82</v>
      </c>
      <c r="AY561" s="260" t="s">
        <v>124</v>
      </c>
    </row>
    <row r="562" s="14" customFormat="1">
      <c r="A562" s="14"/>
      <c r="B562" s="239"/>
      <c r="C562" s="240"/>
      <c r="D562" s="230" t="s">
        <v>133</v>
      </c>
      <c r="E562" s="240"/>
      <c r="F562" s="242" t="s">
        <v>696</v>
      </c>
      <c r="G562" s="240"/>
      <c r="H562" s="243">
        <v>13.529999999999999</v>
      </c>
      <c r="I562" s="244"/>
      <c r="J562" s="240"/>
      <c r="K562" s="240"/>
      <c r="L562" s="245"/>
      <c r="M562" s="246"/>
      <c r="N562" s="247"/>
      <c r="O562" s="247"/>
      <c r="P562" s="247"/>
      <c r="Q562" s="247"/>
      <c r="R562" s="247"/>
      <c r="S562" s="247"/>
      <c r="T562" s="24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9" t="s">
        <v>133</v>
      </c>
      <c r="AU562" s="249" t="s">
        <v>84</v>
      </c>
      <c r="AV562" s="14" t="s">
        <v>84</v>
      </c>
      <c r="AW562" s="14" t="s">
        <v>4</v>
      </c>
      <c r="AX562" s="14" t="s">
        <v>82</v>
      </c>
      <c r="AY562" s="249" t="s">
        <v>124</v>
      </c>
    </row>
    <row r="563" s="12" customFormat="1" ht="25.92" customHeight="1">
      <c r="A563" s="12"/>
      <c r="B563" s="199"/>
      <c r="C563" s="200"/>
      <c r="D563" s="201" t="s">
        <v>73</v>
      </c>
      <c r="E563" s="202" t="s">
        <v>713</v>
      </c>
      <c r="F563" s="202" t="s">
        <v>714</v>
      </c>
      <c r="G563" s="200"/>
      <c r="H563" s="200"/>
      <c r="I563" s="203"/>
      <c r="J563" s="204">
        <f>BK563</f>
        <v>0</v>
      </c>
      <c r="K563" s="200"/>
      <c r="L563" s="205"/>
      <c r="M563" s="206"/>
      <c r="N563" s="207"/>
      <c r="O563" s="207"/>
      <c r="P563" s="208">
        <f>P564+P567+P569</f>
        <v>0</v>
      </c>
      <c r="Q563" s="207"/>
      <c r="R563" s="208">
        <f>R564+R567+R569</f>
        <v>0</v>
      </c>
      <c r="S563" s="207"/>
      <c r="T563" s="209">
        <f>T564+T567+T569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10" t="s">
        <v>147</v>
      </c>
      <c r="AT563" s="211" t="s">
        <v>73</v>
      </c>
      <c r="AU563" s="211" t="s">
        <v>74</v>
      </c>
      <c r="AY563" s="210" t="s">
        <v>124</v>
      </c>
      <c r="BK563" s="212">
        <f>BK564+BK567+BK569</f>
        <v>0</v>
      </c>
    </row>
    <row r="564" s="12" customFormat="1" ht="22.8" customHeight="1">
      <c r="A564" s="12"/>
      <c r="B564" s="199"/>
      <c r="C564" s="200"/>
      <c r="D564" s="201" t="s">
        <v>73</v>
      </c>
      <c r="E564" s="213" t="s">
        <v>715</v>
      </c>
      <c r="F564" s="213" t="s">
        <v>716</v>
      </c>
      <c r="G564" s="200"/>
      <c r="H564" s="200"/>
      <c r="I564" s="203"/>
      <c r="J564" s="214">
        <f>BK564</f>
        <v>0</v>
      </c>
      <c r="K564" s="200"/>
      <c r="L564" s="205"/>
      <c r="M564" s="206"/>
      <c r="N564" s="207"/>
      <c r="O564" s="207"/>
      <c r="P564" s="208">
        <f>SUM(P565:P566)</f>
        <v>0</v>
      </c>
      <c r="Q564" s="207"/>
      <c r="R564" s="208">
        <f>SUM(R565:R566)</f>
        <v>0</v>
      </c>
      <c r="S564" s="207"/>
      <c r="T564" s="209">
        <f>SUM(T565:T566)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10" t="s">
        <v>147</v>
      </c>
      <c r="AT564" s="211" t="s">
        <v>73</v>
      </c>
      <c r="AU564" s="211" t="s">
        <v>82</v>
      </c>
      <c r="AY564" s="210" t="s">
        <v>124</v>
      </c>
      <c r="BK564" s="212">
        <f>SUM(BK565:BK566)</f>
        <v>0</v>
      </c>
    </row>
    <row r="565" s="2" customFormat="1" ht="16.5" customHeight="1">
      <c r="A565" s="39"/>
      <c r="B565" s="40"/>
      <c r="C565" s="215" t="s">
        <v>717</v>
      </c>
      <c r="D565" s="215" t="s">
        <v>126</v>
      </c>
      <c r="E565" s="216" t="s">
        <v>718</v>
      </c>
      <c r="F565" s="217" t="s">
        <v>719</v>
      </c>
      <c r="G565" s="218" t="s">
        <v>720</v>
      </c>
      <c r="H565" s="219">
        <v>1</v>
      </c>
      <c r="I565" s="220"/>
      <c r="J565" s="221">
        <f>ROUND(I565*H565,2)</f>
        <v>0</v>
      </c>
      <c r="K565" s="217" t="s">
        <v>329</v>
      </c>
      <c r="L565" s="45"/>
      <c r="M565" s="222" t="s">
        <v>19</v>
      </c>
      <c r="N565" s="223" t="s">
        <v>45</v>
      </c>
      <c r="O565" s="85"/>
      <c r="P565" s="224">
        <f>O565*H565</f>
        <v>0</v>
      </c>
      <c r="Q565" s="224">
        <v>0</v>
      </c>
      <c r="R565" s="224">
        <f>Q565*H565</f>
        <v>0</v>
      </c>
      <c r="S565" s="224">
        <v>0</v>
      </c>
      <c r="T565" s="225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6" t="s">
        <v>721</v>
      </c>
      <c r="AT565" s="226" t="s">
        <v>126</v>
      </c>
      <c r="AU565" s="226" t="s">
        <v>84</v>
      </c>
      <c r="AY565" s="18" t="s">
        <v>124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8" t="s">
        <v>82</v>
      </c>
      <c r="BK565" s="227">
        <f>ROUND(I565*H565,2)</f>
        <v>0</v>
      </c>
      <c r="BL565" s="18" t="s">
        <v>721</v>
      </c>
      <c r="BM565" s="226" t="s">
        <v>722</v>
      </c>
    </row>
    <row r="566" s="2" customFormat="1" ht="16.5" customHeight="1">
      <c r="A566" s="39"/>
      <c r="B566" s="40"/>
      <c r="C566" s="215" t="s">
        <v>723</v>
      </c>
      <c r="D566" s="215" t="s">
        <v>126</v>
      </c>
      <c r="E566" s="216" t="s">
        <v>724</v>
      </c>
      <c r="F566" s="217" t="s">
        <v>725</v>
      </c>
      <c r="G566" s="218" t="s">
        <v>720</v>
      </c>
      <c r="H566" s="219">
        <v>1</v>
      </c>
      <c r="I566" s="220"/>
      <c r="J566" s="221">
        <f>ROUND(I566*H566,2)</f>
        <v>0</v>
      </c>
      <c r="K566" s="217" t="s">
        <v>329</v>
      </c>
      <c r="L566" s="45"/>
      <c r="M566" s="222" t="s">
        <v>19</v>
      </c>
      <c r="N566" s="223" t="s">
        <v>45</v>
      </c>
      <c r="O566" s="85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6" t="s">
        <v>721</v>
      </c>
      <c r="AT566" s="226" t="s">
        <v>126</v>
      </c>
      <c r="AU566" s="226" t="s">
        <v>84</v>
      </c>
      <c r="AY566" s="18" t="s">
        <v>124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8" t="s">
        <v>82</v>
      </c>
      <c r="BK566" s="227">
        <f>ROUND(I566*H566,2)</f>
        <v>0</v>
      </c>
      <c r="BL566" s="18" t="s">
        <v>721</v>
      </c>
      <c r="BM566" s="226" t="s">
        <v>726</v>
      </c>
    </row>
    <row r="567" s="12" customFormat="1" ht="22.8" customHeight="1">
      <c r="A567" s="12"/>
      <c r="B567" s="199"/>
      <c r="C567" s="200"/>
      <c r="D567" s="201" t="s">
        <v>73</v>
      </c>
      <c r="E567" s="213" t="s">
        <v>727</v>
      </c>
      <c r="F567" s="213" t="s">
        <v>728</v>
      </c>
      <c r="G567" s="200"/>
      <c r="H567" s="200"/>
      <c r="I567" s="203"/>
      <c r="J567" s="214">
        <f>BK567</f>
        <v>0</v>
      </c>
      <c r="K567" s="200"/>
      <c r="L567" s="205"/>
      <c r="M567" s="206"/>
      <c r="N567" s="207"/>
      <c r="O567" s="207"/>
      <c r="P567" s="208">
        <f>P568</f>
        <v>0</v>
      </c>
      <c r="Q567" s="207"/>
      <c r="R567" s="208">
        <f>R568</f>
        <v>0</v>
      </c>
      <c r="S567" s="207"/>
      <c r="T567" s="209">
        <f>T568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0" t="s">
        <v>147</v>
      </c>
      <c r="AT567" s="211" t="s">
        <v>73</v>
      </c>
      <c r="AU567" s="211" t="s">
        <v>82</v>
      </c>
      <c r="AY567" s="210" t="s">
        <v>124</v>
      </c>
      <c r="BK567" s="212">
        <f>BK568</f>
        <v>0</v>
      </c>
    </row>
    <row r="568" s="2" customFormat="1" ht="16.5" customHeight="1">
      <c r="A568" s="39"/>
      <c r="B568" s="40"/>
      <c r="C568" s="215" t="s">
        <v>729</v>
      </c>
      <c r="D568" s="215" t="s">
        <v>126</v>
      </c>
      <c r="E568" s="216" t="s">
        <v>730</v>
      </c>
      <c r="F568" s="217" t="s">
        <v>728</v>
      </c>
      <c r="G568" s="218" t="s">
        <v>720</v>
      </c>
      <c r="H568" s="219">
        <v>1</v>
      </c>
      <c r="I568" s="220"/>
      <c r="J568" s="221">
        <f>ROUND(I568*H568,2)</f>
        <v>0</v>
      </c>
      <c r="K568" s="217" t="s">
        <v>329</v>
      </c>
      <c r="L568" s="45"/>
      <c r="M568" s="222" t="s">
        <v>19</v>
      </c>
      <c r="N568" s="223" t="s">
        <v>45</v>
      </c>
      <c r="O568" s="85"/>
      <c r="P568" s="224">
        <f>O568*H568</f>
        <v>0</v>
      </c>
      <c r="Q568" s="224">
        <v>0</v>
      </c>
      <c r="R568" s="224">
        <f>Q568*H568</f>
        <v>0</v>
      </c>
      <c r="S568" s="224">
        <v>0</v>
      </c>
      <c r="T568" s="225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6" t="s">
        <v>721</v>
      </c>
      <c r="AT568" s="226" t="s">
        <v>126</v>
      </c>
      <c r="AU568" s="226" t="s">
        <v>84</v>
      </c>
      <c r="AY568" s="18" t="s">
        <v>124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8" t="s">
        <v>82</v>
      </c>
      <c r="BK568" s="227">
        <f>ROUND(I568*H568,2)</f>
        <v>0</v>
      </c>
      <c r="BL568" s="18" t="s">
        <v>721</v>
      </c>
      <c r="BM568" s="226" t="s">
        <v>731</v>
      </c>
    </row>
    <row r="569" s="12" customFormat="1" ht="22.8" customHeight="1">
      <c r="A569" s="12"/>
      <c r="B569" s="199"/>
      <c r="C569" s="200"/>
      <c r="D569" s="201" t="s">
        <v>73</v>
      </c>
      <c r="E569" s="213" t="s">
        <v>732</v>
      </c>
      <c r="F569" s="213" t="s">
        <v>733</v>
      </c>
      <c r="G569" s="200"/>
      <c r="H569" s="200"/>
      <c r="I569" s="203"/>
      <c r="J569" s="214">
        <f>BK569</f>
        <v>0</v>
      </c>
      <c r="K569" s="200"/>
      <c r="L569" s="205"/>
      <c r="M569" s="206"/>
      <c r="N569" s="207"/>
      <c r="O569" s="207"/>
      <c r="P569" s="208">
        <f>SUM(P570:P587)</f>
        <v>0</v>
      </c>
      <c r="Q569" s="207"/>
      <c r="R569" s="208">
        <f>SUM(R570:R587)</f>
        <v>0</v>
      </c>
      <c r="S569" s="207"/>
      <c r="T569" s="209">
        <f>SUM(T570:T587)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10" t="s">
        <v>147</v>
      </c>
      <c r="AT569" s="211" t="s">
        <v>73</v>
      </c>
      <c r="AU569" s="211" t="s">
        <v>82</v>
      </c>
      <c r="AY569" s="210" t="s">
        <v>124</v>
      </c>
      <c r="BK569" s="212">
        <f>SUM(BK570:BK587)</f>
        <v>0</v>
      </c>
    </row>
    <row r="570" s="2" customFormat="1" ht="16.5" customHeight="1">
      <c r="A570" s="39"/>
      <c r="B570" s="40"/>
      <c r="C570" s="215" t="s">
        <v>734</v>
      </c>
      <c r="D570" s="215" t="s">
        <v>126</v>
      </c>
      <c r="E570" s="216" t="s">
        <v>735</v>
      </c>
      <c r="F570" s="217" t="s">
        <v>733</v>
      </c>
      <c r="G570" s="218" t="s">
        <v>720</v>
      </c>
      <c r="H570" s="219">
        <v>1</v>
      </c>
      <c r="I570" s="220"/>
      <c r="J570" s="221">
        <f>ROUND(I570*H570,2)</f>
        <v>0</v>
      </c>
      <c r="K570" s="217" t="s">
        <v>329</v>
      </c>
      <c r="L570" s="45"/>
      <c r="M570" s="222" t="s">
        <v>19</v>
      </c>
      <c r="N570" s="223" t="s">
        <v>45</v>
      </c>
      <c r="O570" s="85"/>
      <c r="P570" s="224">
        <f>O570*H570</f>
        <v>0</v>
      </c>
      <c r="Q570" s="224">
        <v>0</v>
      </c>
      <c r="R570" s="224">
        <f>Q570*H570</f>
        <v>0</v>
      </c>
      <c r="S570" s="224">
        <v>0</v>
      </c>
      <c r="T570" s="225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6" t="s">
        <v>721</v>
      </c>
      <c r="AT570" s="226" t="s">
        <v>126</v>
      </c>
      <c r="AU570" s="226" t="s">
        <v>84</v>
      </c>
      <c r="AY570" s="18" t="s">
        <v>124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8" t="s">
        <v>82</v>
      </c>
      <c r="BK570" s="227">
        <f>ROUND(I570*H570,2)</f>
        <v>0</v>
      </c>
      <c r="BL570" s="18" t="s">
        <v>721</v>
      </c>
      <c r="BM570" s="226" t="s">
        <v>736</v>
      </c>
    </row>
    <row r="571" s="2" customFormat="1" ht="16.5" customHeight="1">
      <c r="A571" s="39"/>
      <c r="B571" s="40"/>
      <c r="C571" s="215" t="s">
        <v>737</v>
      </c>
      <c r="D571" s="215" t="s">
        <v>126</v>
      </c>
      <c r="E571" s="216" t="s">
        <v>738</v>
      </c>
      <c r="F571" s="217" t="s">
        <v>739</v>
      </c>
      <c r="G571" s="218" t="s">
        <v>720</v>
      </c>
      <c r="H571" s="219">
        <v>1</v>
      </c>
      <c r="I571" s="220"/>
      <c r="J571" s="221">
        <f>ROUND(I571*H571,2)</f>
        <v>0</v>
      </c>
      <c r="K571" s="217" t="s">
        <v>329</v>
      </c>
      <c r="L571" s="45"/>
      <c r="M571" s="222" t="s">
        <v>19</v>
      </c>
      <c r="N571" s="223" t="s">
        <v>45</v>
      </c>
      <c r="O571" s="85"/>
      <c r="P571" s="224">
        <f>O571*H571</f>
        <v>0</v>
      </c>
      <c r="Q571" s="224">
        <v>0</v>
      </c>
      <c r="R571" s="224">
        <f>Q571*H571</f>
        <v>0</v>
      </c>
      <c r="S571" s="224">
        <v>0</v>
      </c>
      <c r="T571" s="225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6" t="s">
        <v>721</v>
      </c>
      <c r="AT571" s="226" t="s">
        <v>126</v>
      </c>
      <c r="AU571" s="226" t="s">
        <v>84</v>
      </c>
      <c r="AY571" s="18" t="s">
        <v>124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8" t="s">
        <v>82</v>
      </c>
      <c r="BK571" s="227">
        <f>ROUND(I571*H571,2)</f>
        <v>0</v>
      </c>
      <c r="BL571" s="18" t="s">
        <v>721</v>
      </c>
      <c r="BM571" s="226" t="s">
        <v>740</v>
      </c>
    </row>
    <row r="572" s="13" customFormat="1">
      <c r="A572" s="13"/>
      <c r="B572" s="228"/>
      <c r="C572" s="229"/>
      <c r="D572" s="230" t="s">
        <v>133</v>
      </c>
      <c r="E572" s="231" t="s">
        <v>19</v>
      </c>
      <c r="F572" s="232" t="s">
        <v>741</v>
      </c>
      <c r="G572" s="229"/>
      <c r="H572" s="231" t="s">
        <v>19</v>
      </c>
      <c r="I572" s="233"/>
      <c r="J572" s="229"/>
      <c r="K572" s="229"/>
      <c r="L572" s="234"/>
      <c r="M572" s="235"/>
      <c r="N572" s="236"/>
      <c r="O572" s="236"/>
      <c r="P572" s="236"/>
      <c r="Q572" s="236"/>
      <c r="R572" s="236"/>
      <c r="S572" s="236"/>
      <c r="T572" s="23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8" t="s">
        <v>133</v>
      </c>
      <c r="AU572" s="238" t="s">
        <v>84</v>
      </c>
      <c r="AV572" s="13" t="s">
        <v>82</v>
      </c>
      <c r="AW572" s="13" t="s">
        <v>36</v>
      </c>
      <c r="AX572" s="13" t="s">
        <v>74</v>
      </c>
      <c r="AY572" s="238" t="s">
        <v>124</v>
      </c>
    </row>
    <row r="573" s="14" customFormat="1">
      <c r="A573" s="14"/>
      <c r="B573" s="239"/>
      <c r="C573" s="240"/>
      <c r="D573" s="230" t="s">
        <v>133</v>
      </c>
      <c r="E573" s="241" t="s">
        <v>19</v>
      </c>
      <c r="F573" s="242" t="s">
        <v>82</v>
      </c>
      <c r="G573" s="240"/>
      <c r="H573" s="243">
        <v>1</v>
      </c>
      <c r="I573" s="244"/>
      <c r="J573" s="240"/>
      <c r="K573" s="240"/>
      <c r="L573" s="245"/>
      <c r="M573" s="246"/>
      <c r="N573" s="247"/>
      <c r="O573" s="247"/>
      <c r="P573" s="247"/>
      <c r="Q573" s="247"/>
      <c r="R573" s="247"/>
      <c r="S573" s="247"/>
      <c r="T573" s="24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9" t="s">
        <v>133</v>
      </c>
      <c r="AU573" s="249" t="s">
        <v>84</v>
      </c>
      <c r="AV573" s="14" t="s">
        <v>84</v>
      </c>
      <c r="AW573" s="14" t="s">
        <v>36</v>
      </c>
      <c r="AX573" s="14" t="s">
        <v>74</v>
      </c>
      <c r="AY573" s="249" t="s">
        <v>124</v>
      </c>
    </row>
    <row r="574" s="15" customFormat="1">
      <c r="A574" s="15"/>
      <c r="B574" s="250"/>
      <c r="C574" s="251"/>
      <c r="D574" s="230" t="s">
        <v>133</v>
      </c>
      <c r="E574" s="252" t="s">
        <v>19</v>
      </c>
      <c r="F574" s="253" t="s">
        <v>136</v>
      </c>
      <c r="G574" s="251"/>
      <c r="H574" s="254">
        <v>1</v>
      </c>
      <c r="I574" s="255"/>
      <c r="J574" s="251"/>
      <c r="K574" s="251"/>
      <c r="L574" s="256"/>
      <c r="M574" s="257"/>
      <c r="N574" s="258"/>
      <c r="O574" s="258"/>
      <c r="P574" s="258"/>
      <c r="Q574" s="258"/>
      <c r="R574" s="258"/>
      <c r="S574" s="258"/>
      <c r="T574" s="259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0" t="s">
        <v>133</v>
      </c>
      <c r="AU574" s="260" t="s">
        <v>84</v>
      </c>
      <c r="AV574" s="15" t="s">
        <v>131</v>
      </c>
      <c r="AW574" s="15" t="s">
        <v>36</v>
      </c>
      <c r="AX574" s="15" t="s">
        <v>82</v>
      </c>
      <c r="AY574" s="260" t="s">
        <v>124</v>
      </c>
    </row>
    <row r="575" s="2" customFormat="1" ht="16.5" customHeight="1">
      <c r="A575" s="39"/>
      <c r="B575" s="40"/>
      <c r="C575" s="215" t="s">
        <v>742</v>
      </c>
      <c r="D575" s="215" t="s">
        <v>126</v>
      </c>
      <c r="E575" s="216" t="s">
        <v>743</v>
      </c>
      <c r="F575" s="217" t="s">
        <v>744</v>
      </c>
      <c r="G575" s="218" t="s">
        <v>720</v>
      </c>
      <c r="H575" s="219">
        <v>1</v>
      </c>
      <c r="I575" s="220"/>
      <c r="J575" s="221">
        <f>ROUND(I575*H575,2)</f>
        <v>0</v>
      </c>
      <c r="K575" s="217" t="s">
        <v>329</v>
      </c>
      <c r="L575" s="45"/>
      <c r="M575" s="222" t="s">
        <v>19</v>
      </c>
      <c r="N575" s="223" t="s">
        <v>45</v>
      </c>
      <c r="O575" s="85"/>
      <c r="P575" s="224">
        <f>O575*H575</f>
        <v>0</v>
      </c>
      <c r="Q575" s="224">
        <v>0</v>
      </c>
      <c r="R575" s="224">
        <f>Q575*H575</f>
        <v>0</v>
      </c>
      <c r="S575" s="224">
        <v>0</v>
      </c>
      <c r="T575" s="225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6" t="s">
        <v>721</v>
      </c>
      <c r="AT575" s="226" t="s">
        <v>126</v>
      </c>
      <c r="AU575" s="226" t="s">
        <v>84</v>
      </c>
      <c r="AY575" s="18" t="s">
        <v>124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8" t="s">
        <v>82</v>
      </c>
      <c r="BK575" s="227">
        <f>ROUND(I575*H575,2)</f>
        <v>0</v>
      </c>
      <c r="BL575" s="18" t="s">
        <v>721</v>
      </c>
      <c r="BM575" s="226" t="s">
        <v>745</v>
      </c>
    </row>
    <row r="576" s="13" customFormat="1">
      <c r="A576" s="13"/>
      <c r="B576" s="228"/>
      <c r="C576" s="229"/>
      <c r="D576" s="230" t="s">
        <v>133</v>
      </c>
      <c r="E576" s="231" t="s">
        <v>19</v>
      </c>
      <c r="F576" s="232" t="s">
        <v>746</v>
      </c>
      <c r="G576" s="229"/>
      <c r="H576" s="231" t="s">
        <v>19</v>
      </c>
      <c r="I576" s="233"/>
      <c r="J576" s="229"/>
      <c r="K576" s="229"/>
      <c r="L576" s="234"/>
      <c r="M576" s="235"/>
      <c r="N576" s="236"/>
      <c r="O576" s="236"/>
      <c r="P576" s="236"/>
      <c r="Q576" s="236"/>
      <c r="R576" s="236"/>
      <c r="S576" s="236"/>
      <c r="T576" s="23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8" t="s">
        <v>133</v>
      </c>
      <c r="AU576" s="238" t="s">
        <v>84</v>
      </c>
      <c r="AV576" s="13" t="s">
        <v>82</v>
      </c>
      <c r="AW576" s="13" t="s">
        <v>36</v>
      </c>
      <c r="AX576" s="13" t="s">
        <v>74</v>
      </c>
      <c r="AY576" s="238" t="s">
        <v>124</v>
      </c>
    </row>
    <row r="577" s="14" customFormat="1">
      <c r="A577" s="14"/>
      <c r="B577" s="239"/>
      <c r="C577" s="240"/>
      <c r="D577" s="230" t="s">
        <v>133</v>
      </c>
      <c r="E577" s="241" t="s">
        <v>19</v>
      </c>
      <c r="F577" s="242" t="s">
        <v>82</v>
      </c>
      <c r="G577" s="240"/>
      <c r="H577" s="243">
        <v>1</v>
      </c>
      <c r="I577" s="244"/>
      <c r="J577" s="240"/>
      <c r="K577" s="240"/>
      <c r="L577" s="245"/>
      <c r="M577" s="246"/>
      <c r="N577" s="247"/>
      <c r="O577" s="247"/>
      <c r="P577" s="247"/>
      <c r="Q577" s="247"/>
      <c r="R577" s="247"/>
      <c r="S577" s="247"/>
      <c r="T577" s="24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9" t="s">
        <v>133</v>
      </c>
      <c r="AU577" s="249" t="s">
        <v>84</v>
      </c>
      <c r="AV577" s="14" t="s">
        <v>84</v>
      </c>
      <c r="AW577" s="14" t="s">
        <v>36</v>
      </c>
      <c r="AX577" s="14" t="s">
        <v>74</v>
      </c>
      <c r="AY577" s="249" t="s">
        <v>124</v>
      </c>
    </row>
    <row r="578" s="15" customFormat="1">
      <c r="A578" s="15"/>
      <c r="B578" s="250"/>
      <c r="C578" s="251"/>
      <c r="D578" s="230" t="s">
        <v>133</v>
      </c>
      <c r="E578" s="252" t="s">
        <v>19</v>
      </c>
      <c r="F578" s="253" t="s">
        <v>136</v>
      </c>
      <c r="G578" s="251"/>
      <c r="H578" s="254">
        <v>1</v>
      </c>
      <c r="I578" s="255"/>
      <c r="J578" s="251"/>
      <c r="K578" s="251"/>
      <c r="L578" s="256"/>
      <c r="M578" s="257"/>
      <c r="N578" s="258"/>
      <c r="O578" s="258"/>
      <c r="P578" s="258"/>
      <c r="Q578" s="258"/>
      <c r="R578" s="258"/>
      <c r="S578" s="258"/>
      <c r="T578" s="259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0" t="s">
        <v>133</v>
      </c>
      <c r="AU578" s="260" t="s">
        <v>84</v>
      </c>
      <c r="AV578" s="15" t="s">
        <v>131</v>
      </c>
      <c r="AW578" s="15" t="s">
        <v>36</v>
      </c>
      <c r="AX578" s="15" t="s">
        <v>82</v>
      </c>
      <c r="AY578" s="260" t="s">
        <v>124</v>
      </c>
    </row>
    <row r="579" s="2" customFormat="1" ht="16.5" customHeight="1">
      <c r="A579" s="39"/>
      <c r="B579" s="40"/>
      <c r="C579" s="215" t="s">
        <v>747</v>
      </c>
      <c r="D579" s="215" t="s">
        <v>126</v>
      </c>
      <c r="E579" s="216" t="s">
        <v>748</v>
      </c>
      <c r="F579" s="217" t="s">
        <v>749</v>
      </c>
      <c r="G579" s="218" t="s">
        <v>720</v>
      </c>
      <c r="H579" s="219">
        <v>1</v>
      </c>
      <c r="I579" s="220"/>
      <c r="J579" s="221">
        <f>ROUND(I579*H579,2)</f>
        <v>0</v>
      </c>
      <c r="K579" s="217" t="s">
        <v>329</v>
      </c>
      <c r="L579" s="45"/>
      <c r="M579" s="222" t="s">
        <v>19</v>
      </c>
      <c r="N579" s="223" t="s">
        <v>45</v>
      </c>
      <c r="O579" s="85"/>
      <c r="P579" s="224">
        <f>O579*H579</f>
        <v>0</v>
      </c>
      <c r="Q579" s="224">
        <v>0</v>
      </c>
      <c r="R579" s="224">
        <f>Q579*H579</f>
        <v>0</v>
      </c>
      <c r="S579" s="224">
        <v>0</v>
      </c>
      <c r="T579" s="225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6" t="s">
        <v>721</v>
      </c>
      <c r="AT579" s="226" t="s">
        <v>126</v>
      </c>
      <c r="AU579" s="226" t="s">
        <v>84</v>
      </c>
      <c r="AY579" s="18" t="s">
        <v>124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8" t="s">
        <v>82</v>
      </c>
      <c r="BK579" s="227">
        <f>ROUND(I579*H579,2)</f>
        <v>0</v>
      </c>
      <c r="BL579" s="18" t="s">
        <v>721</v>
      </c>
      <c r="BM579" s="226" t="s">
        <v>750</v>
      </c>
    </row>
    <row r="580" s="13" customFormat="1">
      <c r="A580" s="13"/>
      <c r="B580" s="228"/>
      <c r="C580" s="229"/>
      <c r="D580" s="230" t="s">
        <v>133</v>
      </c>
      <c r="E580" s="231" t="s">
        <v>19</v>
      </c>
      <c r="F580" s="232" t="s">
        <v>751</v>
      </c>
      <c r="G580" s="229"/>
      <c r="H580" s="231" t="s">
        <v>19</v>
      </c>
      <c r="I580" s="233"/>
      <c r="J580" s="229"/>
      <c r="K580" s="229"/>
      <c r="L580" s="234"/>
      <c r="M580" s="235"/>
      <c r="N580" s="236"/>
      <c r="O580" s="236"/>
      <c r="P580" s="236"/>
      <c r="Q580" s="236"/>
      <c r="R580" s="236"/>
      <c r="S580" s="236"/>
      <c r="T580" s="23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8" t="s">
        <v>133</v>
      </c>
      <c r="AU580" s="238" t="s">
        <v>84</v>
      </c>
      <c r="AV580" s="13" t="s">
        <v>82</v>
      </c>
      <c r="AW580" s="13" t="s">
        <v>36</v>
      </c>
      <c r="AX580" s="13" t="s">
        <v>74</v>
      </c>
      <c r="AY580" s="238" t="s">
        <v>124</v>
      </c>
    </row>
    <row r="581" s="14" customFormat="1">
      <c r="A581" s="14"/>
      <c r="B581" s="239"/>
      <c r="C581" s="240"/>
      <c r="D581" s="230" t="s">
        <v>133</v>
      </c>
      <c r="E581" s="241" t="s">
        <v>19</v>
      </c>
      <c r="F581" s="242" t="s">
        <v>82</v>
      </c>
      <c r="G581" s="240"/>
      <c r="H581" s="243">
        <v>1</v>
      </c>
      <c r="I581" s="244"/>
      <c r="J581" s="240"/>
      <c r="K581" s="240"/>
      <c r="L581" s="245"/>
      <c r="M581" s="246"/>
      <c r="N581" s="247"/>
      <c r="O581" s="247"/>
      <c r="P581" s="247"/>
      <c r="Q581" s="247"/>
      <c r="R581" s="247"/>
      <c r="S581" s="247"/>
      <c r="T581" s="24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9" t="s">
        <v>133</v>
      </c>
      <c r="AU581" s="249" t="s">
        <v>84</v>
      </c>
      <c r="AV581" s="14" t="s">
        <v>84</v>
      </c>
      <c r="AW581" s="14" t="s">
        <v>36</v>
      </c>
      <c r="AX581" s="14" t="s">
        <v>74</v>
      </c>
      <c r="AY581" s="249" t="s">
        <v>124</v>
      </c>
    </row>
    <row r="582" s="15" customFormat="1">
      <c r="A582" s="15"/>
      <c r="B582" s="250"/>
      <c r="C582" s="251"/>
      <c r="D582" s="230" t="s">
        <v>133</v>
      </c>
      <c r="E582" s="252" t="s">
        <v>19</v>
      </c>
      <c r="F582" s="253" t="s">
        <v>136</v>
      </c>
      <c r="G582" s="251"/>
      <c r="H582" s="254">
        <v>1</v>
      </c>
      <c r="I582" s="255"/>
      <c r="J582" s="251"/>
      <c r="K582" s="251"/>
      <c r="L582" s="256"/>
      <c r="M582" s="257"/>
      <c r="N582" s="258"/>
      <c r="O582" s="258"/>
      <c r="P582" s="258"/>
      <c r="Q582" s="258"/>
      <c r="R582" s="258"/>
      <c r="S582" s="258"/>
      <c r="T582" s="259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0" t="s">
        <v>133</v>
      </c>
      <c r="AU582" s="260" t="s">
        <v>84</v>
      </c>
      <c r="AV582" s="15" t="s">
        <v>131</v>
      </c>
      <c r="AW582" s="15" t="s">
        <v>36</v>
      </c>
      <c r="AX582" s="15" t="s">
        <v>82</v>
      </c>
      <c r="AY582" s="260" t="s">
        <v>124</v>
      </c>
    </row>
    <row r="583" s="2" customFormat="1" ht="16.5" customHeight="1">
      <c r="A583" s="39"/>
      <c r="B583" s="40"/>
      <c r="C583" s="215" t="s">
        <v>752</v>
      </c>
      <c r="D583" s="215" t="s">
        <v>126</v>
      </c>
      <c r="E583" s="216" t="s">
        <v>753</v>
      </c>
      <c r="F583" s="217" t="s">
        <v>754</v>
      </c>
      <c r="G583" s="218" t="s">
        <v>302</v>
      </c>
      <c r="H583" s="219">
        <v>34300</v>
      </c>
      <c r="I583" s="220"/>
      <c r="J583" s="221">
        <f>ROUND(I583*H583,2)</f>
        <v>0</v>
      </c>
      <c r="K583" s="217" t="s">
        <v>329</v>
      </c>
      <c r="L583" s="45"/>
      <c r="M583" s="222" t="s">
        <v>19</v>
      </c>
      <c r="N583" s="223" t="s">
        <v>45</v>
      </c>
      <c r="O583" s="85"/>
      <c r="P583" s="224">
        <f>O583*H583</f>
        <v>0</v>
      </c>
      <c r="Q583" s="224">
        <v>0</v>
      </c>
      <c r="R583" s="224">
        <f>Q583*H583</f>
        <v>0</v>
      </c>
      <c r="S583" s="224">
        <v>0</v>
      </c>
      <c r="T583" s="225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6" t="s">
        <v>721</v>
      </c>
      <c r="AT583" s="226" t="s">
        <v>126</v>
      </c>
      <c r="AU583" s="226" t="s">
        <v>84</v>
      </c>
      <c r="AY583" s="18" t="s">
        <v>124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8" t="s">
        <v>82</v>
      </c>
      <c r="BK583" s="227">
        <f>ROUND(I583*H583,2)</f>
        <v>0</v>
      </c>
      <c r="BL583" s="18" t="s">
        <v>721</v>
      </c>
      <c r="BM583" s="226" t="s">
        <v>755</v>
      </c>
    </row>
    <row r="584" s="13" customFormat="1">
      <c r="A584" s="13"/>
      <c r="B584" s="228"/>
      <c r="C584" s="229"/>
      <c r="D584" s="230" t="s">
        <v>133</v>
      </c>
      <c r="E584" s="231" t="s">
        <v>19</v>
      </c>
      <c r="F584" s="232" t="s">
        <v>756</v>
      </c>
      <c r="G584" s="229"/>
      <c r="H584" s="231" t="s">
        <v>19</v>
      </c>
      <c r="I584" s="233"/>
      <c r="J584" s="229"/>
      <c r="K584" s="229"/>
      <c r="L584" s="234"/>
      <c r="M584" s="235"/>
      <c r="N584" s="236"/>
      <c r="O584" s="236"/>
      <c r="P584" s="236"/>
      <c r="Q584" s="236"/>
      <c r="R584" s="236"/>
      <c r="S584" s="236"/>
      <c r="T584" s="23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8" t="s">
        <v>133</v>
      </c>
      <c r="AU584" s="238" t="s">
        <v>84</v>
      </c>
      <c r="AV584" s="13" t="s">
        <v>82</v>
      </c>
      <c r="AW584" s="13" t="s">
        <v>36</v>
      </c>
      <c r="AX584" s="13" t="s">
        <v>74</v>
      </c>
      <c r="AY584" s="238" t="s">
        <v>124</v>
      </c>
    </row>
    <row r="585" s="14" customFormat="1">
      <c r="A585" s="14"/>
      <c r="B585" s="239"/>
      <c r="C585" s="240"/>
      <c r="D585" s="230" t="s">
        <v>133</v>
      </c>
      <c r="E585" s="241" t="s">
        <v>19</v>
      </c>
      <c r="F585" s="242" t="s">
        <v>757</v>
      </c>
      <c r="G585" s="240"/>
      <c r="H585" s="243">
        <v>34300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9" t="s">
        <v>133</v>
      </c>
      <c r="AU585" s="249" t="s">
        <v>84</v>
      </c>
      <c r="AV585" s="14" t="s">
        <v>84</v>
      </c>
      <c r="AW585" s="14" t="s">
        <v>36</v>
      </c>
      <c r="AX585" s="14" t="s">
        <v>74</v>
      </c>
      <c r="AY585" s="249" t="s">
        <v>124</v>
      </c>
    </row>
    <row r="586" s="15" customFormat="1">
      <c r="A586" s="15"/>
      <c r="B586" s="250"/>
      <c r="C586" s="251"/>
      <c r="D586" s="230" t="s">
        <v>133</v>
      </c>
      <c r="E586" s="252" t="s">
        <v>19</v>
      </c>
      <c r="F586" s="253" t="s">
        <v>136</v>
      </c>
      <c r="G586" s="251"/>
      <c r="H586" s="254">
        <v>34300</v>
      </c>
      <c r="I586" s="255"/>
      <c r="J586" s="251"/>
      <c r="K586" s="251"/>
      <c r="L586" s="256"/>
      <c r="M586" s="257"/>
      <c r="N586" s="258"/>
      <c r="O586" s="258"/>
      <c r="P586" s="258"/>
      <c r="Q586" s="258"/>
      <c r="R586" s="258"/>
      <c r="S586" s="258"/>
      <c r="T586" s="259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0" t="s">
        <v>133</v>
      </c>
      <c r="AU586" s="260" t="s">
        <v>84</v>
      </c>
      <c r="AV586" s="15" t="s">
        <v>131</v>
      </c>
      <c r="AW586" s="15" t="s">
        <v>36</v>
      </c>
      <c r="AX586" s="15" t="s">
        <v>82</v>
      </c>
      <c r="AY586" s="260" t="s">
        <v>124</v>
      </c>
    </row>
    <row r="587" s="2" customFormat="1" ht="16.5" customHeight="1">
      <c r="A587" s="39"/>
      <c r="B587" s="40"/>
      <c r="C587" s="215" t="s">
        <v>758</v>
      </c>
      <c r="D587" s="215" t="s">
        <v>126</v>
      </c>
      <c r="E587" s="216" t="s">
        <v>759</v>
      </c>
      <c r="F587" s="217" t="s">
        <v>760</v>
      </c>
      <c r="G587" s="218" t="s">
        <v>720</v>
      </c>
      <c r="H587" s="219">
        <v>1</v>
      </c>
      <c r="I587" s="220"/>
      <c r="J587" s="221">
        <f>ROUND(I587*H587,2)</f>
        <v>0</v>
      </c>
      <c r="K587" s="217" t="s">
        <v>329</v>
      </c>
      <c r="L587" s="45"/>
      <c r="M587" s="271" t="s">
        <v>19</v>
      </c>
      <c r="N587" s="272" t="s">
        <v>45</v>
      </c>
      <c r="O587" s="273"/>
      <c r="P587" s="274">
        <f>O587*H587</f>
        <v>0</v>
      </c>
      <c r="Q587" s="274">
        <v>0</v>
      </c>
      <c r="R587" s="274">
        <f>Q587*H587</f>
        <v>0</v>
      </c>
      <c r="S587" s="274">
        <v>0</v>
      </c>
      <c r="T587" s="275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6" t="s">
        <v>721</v>
      </c>
      <c r="AT587" s="226" t="s">
        <v>126</v>
      </c>
      <c r="AU587" s="226" t="s">
        <v>84</v>
      </c>
      <c r="AY587" s="18" t="s">
        <v>124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8" t="s">
        <v>82</v>
      </c>
      <c r="BK587" s="227">
        <f>ROUND(I587*H587,2)</f>
        <v>0</v>
      </c>
      <c r="BL587" s="18" t="s">
        <v>721</v>
      </c>
      <c r="BM587" s="226" t="s">
        <v>761</v>
      </c>
    </row>
    <row r="588" s="2" customFormat="1" ht="6.96" customHeight="1">
      <c r="A588" s="39"/>
      <c r="B588" s="60"/>
      <c r="C588" s="61"/>
      <c r="D588" s="61"/>
      <c r="E588" s="61"/>
      <c r="F588" s="61"/>
      <c r="G588" s="61"/>
      <c r="H588" s="61"/>
      <c r="I588" s="163"/>
      <c r="J588" s="61"/>
      <c r="K588" s="61"/>
      <c r="L588" s="45"/>
      <c r="M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</sheetData>
  <sheetProtection sheet="1" autoFilter="0" formatColumns="0" formatRows="0" objects="1" scenarios="1" spinCount="100000" saltValue="6eKGqB6cDa7G5p9T4jF4TNjgwbo5CQtRV9B6pSxFy+fG4X14diu2fZv4ZbX2lNLN2Dt1YD4presMPV7yuxxgMg==" hashValue="K3dGkvBnnRL2ruGMtHVYwnPA8KlzgzRQzguvXJD3mjWtpDIDppkT66U+1DfFC43Iu8pTluVhD1Plf707mTT5EQ==" algorithmName="SHA-512" password="CC35"/>
  <autoFilter ref="C95:K587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76" customWidth="1"/>
    <col min="2" max="2" width="1.664063" style="276" customWidth="1"/>
    <col min="3" max="4" width="5" style="276" customWidth="1"/>
    <col min="5" max="5" width="11.67" style="276" customWidth="1"/>
    <col min="6" max="6" width="9.17" style="276" customWidth="1"/>
    <col min="7" max="7" width="5" style="276" customWidth="1"/>
    <col min="8" max="8" width="77.83" style="276" customWidth="1"/>
    <col min="9" max="10" width="20" style="276" customWidth="1"/>
    <col min="11" max="11" width="1.664063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762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763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764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765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766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767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768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769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770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771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772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81</v>
      </c>
      <c r="F18" s="287" t="s">
        <v>773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774</v>
      </c>
      <c r="F19" s="287" t="s">
        <v>775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776</v>
      </c>
      <c r="F20" s="287" t="s">
        <v>777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778</v>
      </c>
      <c r="F21" s="287" t="s">
        <v>779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780</v>
      </c>
      <c r="F22" s="287" t="s">
        <v>781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782</v>
      </c>
      <c r="F23" s="287" t="s">
        <v>783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784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785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786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787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788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789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790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791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792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110</v>
      </c>
      <c r="F36" s="287"/>
      <c r="G36" s="287" t="s">
        <v>793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794</v>
      </c>
      <c r="F37" s="287"/>
      <c r="G37" s="287" t="s">
        <v>795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55</v>
      </c>
      <c r="F38" s="287"/>
      <c r="G38" s="287" t="s">
        <v>796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56</v>
      </c>
      <c r="F39" s="287"/>
      <c r="G39" s="287" t="s">
        <v>797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111</v>
      </c>
      <c r="F40" s="287"/>
      <c r="G40" s="287" t="s">
        <v>798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112</v>
      </c>
      <c r="F41" s="287"/>
      <c r="G41" s="287" t="s">
        <v>799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800</v>
      </c>
      <c r="F42" s="287"/>
      <c r="G42" s="287" t="s">
        <v>801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802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803</v>
      </c>
      <c r="F44" s="287"/>
      <c r="G44" s="287" t="s">
        <v>804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114</v>
      </c>
      <c r="F45" s="287"/>
      <c r="G45" s="287" t="s">
        <v>805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806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807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808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809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810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811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812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813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814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815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816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817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818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819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820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821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822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823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824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825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826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827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828</v>
      </c>
      <c r="D76" s="305"/>
      <c r="E76" s="305"/>
      <c r="F76" s="305" t="s">
        <v>829</v>
      </c>
      <c r="G76" s="306"/>
      <c r="H76" s="305" t="s">
        <v>56</v>
      </c>
      <c r="I76" s="305" t="s">
        <v>59</v>
      </c>
      <c r="J76" s="305" t="s">
        <v>830</v>
      </c>
      <c r="K76" s="304"/>
    </row>
    <row r="77" s="1" customFormat="1" ht="17.25" customHeight="1">
      <c r="B77" s="302"/>
      <c r="C77" s="307" t="s">
        <v>831</v>
      </c>
      <c r="D77" s="307"/>
      <c r="E77" s="307"/>
      <c r="F77" s="308" t="s">
        <v>832</v>
      </c>
      <c r="G77" s="309"/>
      <c r="H77" s="307"/>
      <c r="I77" s="307"/>
      <c r="J77" s="307" t="s">
        <v>833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55</v>
      </c>
      <c r="D79" s="310"/>
      <c r="E79" s="310"/>
      <c r="F79" s="312" t="s">
        <v>834</v>
      </c>
      <c r="G79" s="311"/>
      <c r="H79" s="290" t="s">
        <v>835</v>
      </c>
      <c r="I79" s="290" t="s">
        <v>836</v>
      </c>
      <c r="J79" s="290">
        <v>20</v>
      </c>
      <c r="K79" s="304"/>
    </row>
    <row r="80" s="1" customFormat="1" ht="15" customHeight="1">
      <c r="B80" s="302"/>
      <c r="C80" s="290" t="s">
        <v>837</v>
      </c>
      <c r="D80" s="290"/>
      <c r="E80" s="290"/>
      <c r="F80" s="312" t="s">
        <v>834</v>
      </c>
      <c r="G80" s="311"/>
      <c r="H80" s="290" t="s">
        <v>838</v>
      </c>
      <c r="I80" s="290" t="s">
        <v>836</v>
      </c>
      <c r="J80" s="290">
        <v>120</v>
      </c>
      <c r="K80" s="304"/>
    </row>
    <row r="81" s="1" customFormat="1" ht="15" customHeight="1">
      <c r="B81" s="313"/>
      <c r="C81" s="290" t="s">
        <v>839</v>
      </c>
      <c r="D81" s="290"/>
      <c r="E81" s="290"/>
      <c r="F81" s="312" t="s">
        <v>840</v>
      </c>
      <c r="G81" s="311"/>
      <c r="H81" s="290" t="s">
        <v>841</v>
      </c>
      <c r="I81" s="290" t="s">
        <v>836</v>
      </c>
      <c r="J81" s="290">
        <v>50</v>
      </c>
      <c r="K81" s="304"/>
    </row>
    <row r="82" s="1" customFormat="1" ht="15" customHeight="1">
      <c r="B82" s="313"/>
      <c r="C82" s="290" t="s">
        <v>842</v>
      </c>
      <c r="D82" s="290"/>
      <c r="E82" s="290"/>
      <c r="F82" s="312" t="s">
        <v>834</v>
      </c>
      <c r="G82" s="311"/>
      <c r="H82" s="290" t="s">
        <v>843</v>
      </c>
      <c r="I82" s="290" t="s">
        <v>844</v>
      </c>
      <c r="J82" s="290"/>
      <c r="K82" s="304"/>
    </row>
    <row r="83" s="1" customFormat="1" ht="15" customHeight="1">
      <c r="B83" s="313"/>
      <c r="C83" s="314" t="s">
        <v>845</v>
      </c>
      <c r="D83" s="314"/>
      <c r="E83" s="314"/>
      <c r="F83" s="315" t="s">
        <v>840</v>
      </c>
      <c r="G83" s="314"/>
      <c r="H83" s="314" t="s">
        <v>846</v>
      </c>
      <c r="I83" s="314" t="s">
        <v>836</v>
      </c>
      <c r="J83" s="314">
        <v>15</v>
      </c>
      <c r="K83" s="304"/>
    </row>
    <row r="84" s="1" customFormat="1" ht="15" customHeight="1">
      <c r="B84" s="313"/>
      <c r="C84" s="314" t="s">
        <v>847</v>
      </c>
      <c r="D84" s="314"/>
      <c r="E84" s="314"/>
      <c r="F84" s="315" t="s">
        <v>840</v>
      </c>
      <c r="G84" s="314"/>
      <c r="H84" s="314" t="s">
        <v>848</v>
      </c>
      <c r="I84" s="314" t="s">
        <v>836</v>
      </c>
      <c r="J84" s="314">
        <v>15</v>
      </c>
      <c r="K84" s="304"/>
    </row>
    <row r="85" s="1" customFormat="1" ht="15" customHeight="1">
      <c r="B85" s="313"/>
      <c r="C85" s="314" t="s">
        <v>849</v>
      </c>
      <c r="D85" s="314"/>
      <c r="E85" s="314"/>
      <c r="F85" s="315" t="s">
        <v>840</v>
      </c>
      <c r="G85" s="314"/>
      <c r="H85" s="314" t="s">
        <v>850</v>
      </c>
      <c r="I85" s="314" t="s">
        <v>836</v>
      </c>
      <c r="J85" s="314">
        <v>20</v>
      </c>
      <c r="K85" s="304"/>
    </row>
    <row r="86" s="1" customFormat="1" ht="15" customHeight="1">
      <c r="B86" s="313"/>
      <c r="C86" s="314" t="s">
        <v>851</v>
      </c>
      <c r="D86" s="314"/>
      <c r="E86" s="314"/>
      <c r="F86" s="315" t="s">
        <v>840</v>
      </c>
      <c r="G86" s="314"/>
      <c r="H86" s="314" t="s">
        <v>852</v>
      </c>
      <c r="I86" s="314" t="s">
        <v>836</v>
      </c>
      <c r="J86" s="314">
        <v>20</v>
      </c>
      <c r="K86" s="304"/>
    </row>
    <row r="87" s="1" customFormat="1" ht="15" customHeight="1">
      <c r="B87" s="313"/>
      <c r="C87" s="290" t="s">
        <v>853</v>
      </c>
      <c r="D87" s="290"/>
      <c r="E87" s="290"/>
      <c r="F87" s="312" t="s">
        <v>840</v>
      </c>
      <c r="G87" s="311"/>
      <c r="H87" s="290" t="s">
        <v>854</v>
      </c>
      <c r="I87" s="290" t="s">
        <v>836</v>
      </c>
      <c r="J87" s="290">
        <v>50</v>
      </c>
      <c r="K87" s="304"/>
    </row>
    <row r="88" s="1" customFormat="1" ht="15" customHeight="1">
      <c r="B88" s="313"/>
      <c r="C88" s="290" t="s">
        <v>855</v>
      </c>
      <c r="D88" s="290"/>
      <c r="E88" s="290"/>
      <c r="F88" s="312" t="s">
        <v>840</v>
      </c>
      <c r="G88" s="311"/>
      <c r="H88" s="290" t="s">
        <v>856</v>
      </c>
      <c r="I88" s="290" t="s">
        <v>836</v>
      </c>
      <c r="J88" s="290">
        <v>20</v>
      </c>
      <c r="K88" s="304"/>
    </row>
    <row r="89" s="1" customFormat="1" ht="15" customHeight="1">
      <c r="B89" s="313"/>
      <c r="C89" s="290" t="s">
        <v>857</v>
      </c>
      <c r="D89" s="290"/>
      <c r="E89" s="290"/>
      <c r="F89" s="312" t="s">
        <v>840</v>
      </c>
      <c r="G89" s="311"/>
      <c r="H89" s="290" t="s">
        <v>858</v>
      </c>
      <c r="I89" s="290" t="s">
        <v>836</v>
      </c>
      <c r="J89" s="290">
        <v>20</v>
      </c>
      <c r="K89" s="304"/>
    </row>
    <row r="90" s="1" customFormat="1" ht="15" customHeight="1">
      <c r="B90" s="313"/>
      <c r="C90" s="290" t="s">
        <v>859</v>
      </c>
      <c r="D90" s="290"/>
      <c r="E90" s="290"/>
      <c r="F90" s="312" t="s">
        <v>840</v>
      </c>
      <c r="G90" s="311"/>
      <c r="H90" s="290" t="s">
        <v>860</v>
      </c>
      <c r="I90" s="290" t="s">
        <v>836</v>
      </c>
      <c r="J90" s="290">
        <v>50</v>
      </c>
      <c r="K90" s="304"/>
    </row>
    <row r="91" s="1" customFormat="1" ht="15" customHeight="1">
      <c r="B91" s="313"/>
      <c r="C91" s="290" t="s">
        <v>861</v>
      </c>
      <c r="D91" s="290"/>
      <c r="E91" s="290"/>
      <c r="F91" s="312" t="s">
        <v>840</v>
      </c>
      <c r="G91" s="311"/>
      <c r="H91" s="290" t="s">
        <v>861</v>
      </c>
      <c r="I91" s="290" t="s">
        <v>836</v>
      </c>
      <c r="J91" s="290">
        <v>50</v>
      </c>
      <c r="K91" s="304"/>
    </row>
    <row r="92" s="1" customFormat="1" ht="15" customHeight="1">
      <c r="B92" s="313"/>
      <c r="C92" s="290" t="s">
        <v>862</v>
      </c>
      <c r="D92" s="290"/>
      <c r="E92" s="290"/>
      <c r="F92" s="312" t="s">
        <v>840</v>
      </c>
      <c r="G92" s="311"/>
      <c r="H92" s="290" t="s">
        <v>863</v>
      </c>
      <c r="I92" s="290" t="s">
        <v>836</v>
      </c>
      <c r="J92" s="290">
        <v>255</v>
      </c>
      <c r="K92" s="304"/>
    </row>
    <row r="93" s="1" customFormat="1" ht="15" customHeight="1">
      <c r="B93" s="313"/>
      <c r="C93" s="290" t="s">
        <v>864</v>
      </c>
      <c r="D93" s="290"/>
      <c r="E93" s="290"/>
      <c r="F93" s="312" t="s">
        <v>834</v>
      </c>
      <c r="G93" s="311"/>
      <c r="H93" s="290" t="s">
        <v>865</v>
      </c>
      <c r="I93" s="290" t="s">
        <v>866</v>
      </c>
      <c r="J93" s="290"/>
      <c r="K93" s="304"/>
    </row>
    <row r="94" s="1" customFormat="1" ht="15" customHeight="1">
      <c r="B94" s="313"/>
      <c r="C94" s="290" t="s">
        <v>867</v>
      </c>
      <c r="D94" s="290"/>
      <c r="E94" s="290"/>
      <c r="F94" s="312" t="s">
        <v>834</v>
      </c>
      <c r="G94" s="311"/>
      <c r="H94" s="290" t="s">
        <v>868</v>
      </c>
      <c r="I94" s="290" t="s">
        <v>869</v>
      </c>
      <c r="J94" s="290"/>
      <c r="K94" s="304"/>
    </row>
    <row r="95" s="1" customFormat="1" ht="15" customHeight="1">
      <c r="B95" s="313"/>
      <c r="C95" s="290" t="s">
        <v>870</v>
      </c>
      <c r="D95" s="290"/>
      <c r="E95" s="290"/>
      <c r="F95" s="312" t="s">
        <v>834</v>
      </c>
      <c r="G95" s="311"/>
      <c r="H95" s="290" t="s">
        <v>870</v>
      </c>
      <c r="I95" s="290" t="s">
        <v>869</v>
      </c>
      <c r="J95" s="290"/>
      <c r="K95" s="304"/>
    </row>
    <row r="96" s="1" customFormat="1" ht="15" customHeight="1">
      <c r="B96" s="313"/>
      <c r="C96" s="290" t="s">
        <v>40</v>
      </c>
      <c r="D96" s="290"/>
      <c r="E96" s="290"/>
      <c r="F96" s="312" t="s">
        <v>834</v>
      </c>
      <c r="G96" s="311"/>
      <c r="H96" s="290" t="s">
        <v>871</v>
      </c>
      <c r="I96" s="290" t="s">
        <v>869</v>
      </c>
      <c r="J96" s="290"/>
      <c r="K96" s="304"/>
    </row>
    <row r="97" s="1" customFormat="1" ht="15" customHeight="1">
      <c r="B97" s="313"/>
      <c r="C97" s="290" t="s">
        <v>50</v>
      </c>
      <c r="D97" s="290"/>
      <c r="E97" s="290"/>
      <c r="F97" s="312" t="s">
        <v>834</v>
      </c>
      <c r="G97" s="311"/>
      <c r="H97" s="290" t="s">
        <v>872</v>
      </c>
      <c r="I97" s="290" t="s">
        <v>869</v>
      </c>
      <c r="J97" s="290"/>
      <c r="K97" s="304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873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828</v>
      </c>
      <c r="D103" s="305"/>
      <c r="E103" s="305"/>
      <c r="F103" s="305" t="s">
        <v>829</v>
      </c>
      <c r="G103" s="306"/>
      <c r="H103" s="305" t="s">
        <v>56</v>
      </c>
      <c r="I103" s="305" t="s">
        <v>59</v>
      </c>
      <c r="J103" s="305" t="s">
        <v>830</v>
      </c>
      <c r="K103" s="304"/>
    </row>
    <row r="104" s="1" customFormat="1" ht="17.25" customHeight="1">
      <c r="B104" s="302"/>
      <c r="C104" s="307" t="s">
        <v>831</v>
      </c>
      <c r="D104" s="307"/>
      <c r="E104" s="307"/>
      <c r="F104" s="308" t="s">
        <v>832</v>
      </c>
      <c r="G104" s="309"/>
      <c r="H104" s="307"/>
      <c r="I104" s="307"/>
      <c r="J104" s="307" t="s">
        <v>833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1"/>
      <c r="H105" s="305"/>
      <c r="I105" s="305"/>
      <c r="J105" s="305"/>
      <c r="K105" s="304"/>
    </row>
    <row r="106" s="1" customFormat="1" ht="15" customHeight="1">
      <c r="B106" s="302"/>
      <c r="C106" s="290" t="s">
        <v>55</v>
      </c>
      <c r="D106" s="310"/>
      <c r="E106" s="310"/>
      <c r="F106" s="312" t="s">
        <v>834</v>
      </c>
      <c r="G106" s="321"/>
      <c r="H106" s="290" t="s">
        <v>874</v>
      </c>
      <c r="I106" s="290" t="s">
        <v>836</v>
      </c>
      <c r="J106" s="290">
        <v>20</v>
      </c>
      <c r="K106" s="304"/>
    </row>
    <row r="107" s="1" customFormat="1" ht="15" customHeight="1">
      <c r="B107" s="302"/>
      <c r="C107" s="290" t="s">
        <v>837</v>
      </c>
      <c r="D107" s="290"/>
      <c r="E107" s="290"/>
      <c r="F107" s="312" t="s">
        <v>834</v>
      </c>
      <c r="G107" s="290"/>
      <c r="H107" s="290" t="s">
        <v>874</v>
      </c>
      <c r="I107" s="290" t="s">
        <v>836</v>
      </c>
      <c r="J107" s="290">
        <v>120</v>
      </c>
      <c r="K107" s="304"/>
    </row>
    <row r="108" s="1" customFormat="1" ht="15" customHeight="1">
      <c r="B108" s="313"/>
      <c r="C108" s="290" t="s">
        <v>839</v>
      </c>
      <c r="D108" s="290"/>
      <c r="E108" s="290"/>
      <c r="F108" s="312" t="s">
        <v>840</v>
      </c>
      <c r="G108" s="290"/>
      <c r="H108" s="290" t="s">
        <v>874</v>
      </c>
      <c r="I108" s="290" t="s">
        <v>836</v>
      </c>
      <c r="J108" s="290">
        <v>50</v>
      </c>
      <c r="K108" s="304"/>
    </row>
    <row r="109" s="1" customFormat="1" ht="15" customHeight="1">
      <c r="B109" s="313"/>
      <c r="C109" s="290" t="s">
        <v>842</v>
      </c>
      <c r="D109" s="290"/>
      <c r="E109" s="290"/>
      <c r="F109" s="312" t="s">
        <v>834</v>
      </c>
      <c r="G109" s="290"/>
      <c r="H109" s="290" t="s">
        <v>874</v>
      </c>
      <c r="I109" s="290" t="s">
        <v>844</v>
      </c>
      <c r="J109" s="290"/>
      <c r="K109" s="304"/>
    </row>
    <row r="110" s="1" customFormat="1" ht="15" customHeight="1">
      <c r="B110" s="313"/>
      <c r="C110" s="290" t="s">
        <v>853</v>
      </c>
      <c r="D110" s="290"/>
      <c r="E110" s="290"/>
      <c r="F110" s="312" t="s">
        <v>840</v>
      </c>
      <c r="G110" s="290"/>
      <c r="H110" s="290" t="s">
        <v>874</v>
      </c>
      <c r="I110" s="290" t="s">
        <v>836</v>
      </c>
      <c r="J110" s="290">
        <v>50</v>
      </c>
      <c r="K110" s="304"/>
    </row>
    <row r="111" s="1" customFormat="1" ht="15" customHeight="1">
      <c r="B111" s="313"/>
      <c r="C111" s="290" t="s">
        <v>861</v>
      </c>
      <c r="D111" s="290"/>
      <c r="E111" s="290"/>
      <c r="F111" s="312" t="s">
        <v>840</v>
      </c>
      <c r="G111" s="290"/>
      <c r="H111" s="290" t="s">
        <v>874</v>
      </c>
      <c r="I111" s="290" t="s">
        <v>836</v>
      </c>
      <c r="J111" s="290">
        <v>50</v>
      </c>
      <c r="K111" s="304"/>
    </row>
    <row r="112" s="1" customFormat="1" ht="15" customHeight="1">
      <c r="B112" s="313"/>
      <c r="C112" s="290" t="s">
        <v>859</v>
      </c>
      <c r="D112" s="290"/>
      <c r="E112" s="290"/>
      <c r="F112" s="312" t="s">
        <v>840</v>
      </c>
      <c r="G112" s="290"/>
      <c r="H112" s="290" t="s">
        <v>874</v>
      </c>
      <c r="I112" s="290" t="s">
        <v>836</v>
      </c>
      <c r="J112" s="290">
        <v>50</v>
      </c>
      <c r="K112" s="304"/>
    </row>
    <row r="113" s="1" customFormat="1" ht="15" customHeight="1">
      <c r="B113" s="313"/>
      <c r="C113" s="290" t="s">
        <v>55</v>
      </c>
      <c r="D113" s="290"/>
      <c r="E113" s="290"/>
      <c r="F113" s="312" t="s">
        <v>834</v>
      </c>
      <c r="G113" s="290"/>
      <c r="H113" s="290" t="s">
        <v>875</v>
      </c>
      <c r="I113" s="290" t="s">
        <v>836</v>
      </c>
      <c r="J113" s="290">
        <v>20</v>
      </c>
      <c r="K113" s="304"/>
    </row>
    <row r="114" s="1" customFormat="1" ht="15" customHeight="1">
      <c r="B114" s="313"/>
      <c r="C114" s="290" t="s">
        <v>876</v>
      </c>
      <c r="D114" s="290"/>
      <c r="E114" s="290"/>
      <c r="F114" s="312" t="s">
        <v>834</v>
      </c>
      <c r="G114" s="290"/>
      <c r="H114" s="290" t="s">
        <v>877</v>
      </c>
      <c r="I114" s="290" t="s">
        <v>836</v>
      </c>
      <c r="J114" s="290">
        <v>120</v>
      </c>
      <c r="K114" s="304"/>
    </row>
    <row r="115" s="1" customFormat="1" ht="15" customHeight="1">
      <c r="B115" s="313"/>
      <c r="C115" s="290" t="s">
        <v>40</v>
      </c>
      <c r="D115" s="290"/>
      <c r="E115" s="290"/>
      <c r="F115" s="312" t="s">
        <v>834</v>
      </c>
      <c r="G115" s="290"/>
      <c r="H115" s="290" t="s">
        <v>878</v>
      </c>
      <c r="I115" s="290" t="s">
        <v>869</v>
      </c>
      <c r="J115" s="290"/>
      <c r="K115" s="304"/>
    </row>
    <row r="116" s="1" customFormat="1" ht="15" customHeight="1">
      <c r="B116" s="313"/>
      <c r="C116" s="290" t="s">
        <v>50</v>
      </c>
      <c r="D116" s="290"/>
      <c r="E116" s="290"/>
      <c r="F116" s="312" t="s">
        <v>834</v>
      </c>
      <c r="G116" s="290"/>
      <c r="H116" s="290" t="s">
        <v>879</v>
      </c>
      <c r="I116" s="290" t="s">
        <v>869</v>
      </c>
      <c r="J116" s="290"/>
      <c r="K116" s="304"/>
    </row>
    <row r="117" s="1" customFormat="1" ht="15" customHeight="1">
      <c r="B117" s="313"/>
      <c r="C117" s="290" t="s">
        <v>59</v>
      </c>
      <c r="D117" s="290"/>
      <c r="E117" s="290"/>
      <c r="F117" s="312" t="s">
        <v>834</v>
      </c>
      <c r="G117" s="290"/>
      <c r="H117" s="290" t="s">
        <v>880</v>
      </c>
      <c r="I117" s="290" t="s">
        <v>881</v>
      </c>
      <c r="J117" s="290"/>
      <c r="K117" s="304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287"/>
      <c r="D119" s="287"/>
      <c r="E119" s="287"/>
      <c r="F119" s="324"/>
      <c r="G119" s="287"/>
      <c r="H119" s="287"/>
      <c r="I119" s="287"/>
      <c r="J119" s="287"/>
      <c r="K119" s="323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81" t="s">
        <v>882</v>
      </c>
      <c r="D122" s="281"/>
      <c r="E122" s="281"/>
      <c r="F122" s="281"/>
      <c r="G122" s="281"/>
      <c r="H122" s="281"/>
      <c r="I122" s="281"/>
      <c r="J122" s="281"/>
      <c r="K122" s="329"/>
    </row>
    <row r="123" s="1" customFormat="1" ht="17.25" customHeight="1">
      <c r="B123" s="330"/>
      <c r="C123" s="305" t="s">
        <v>828</v>
      </c>
      <c r="D123" s="305"/>
      <c r="E123" s="305"/>
      <c r="F123" s="305" t="s">
        <v>829</v>
      </c>
      <c r="G123" s="306"/>
      <c r="H123" s="305" t="s">
        <v>56</v>
      </c>
      <c r="I123" s="305" t="s">
        <v>59</v>
      </c>
      <c r="J123" s="305" t="s">
        <v>830</v>
      </c>
      <c r="K123" s="331"/>
    </row>
    <row r="124" s="1" customFormat="1" ht="17.25" customHeight="1">
      <c r="B124" s="330"/>
      <c r="C124" s="307" t="s">
        <v>831</v>
      </c>
      <c r="D124" s="307"/>
      <c r="E124" s="307"/>
      <c r="F124" s="308" t="s">
        <v>832</v>
      </c>
      <c r="G124" s="309"/>
      <c r="H124" s="307"/>
      <c r="I124" s="307"/>
      <c r="J124" s="307" t="s">
        <v>833</v>
      </c>
      <c r="K124" s="331"/>
    </row>
    <row r="125" s="1" customFormat="1" ht="5.25" customHeight="1">
      <c r="B125" s="332"/>
      <c r="C125" s="310"/>
      <c r="D125" s="310"/>
      <c r="E125" s="310"/>
      <c r="F125" s="310"/>
      <c r="G125" s="290"/>
      <c r="H125" s="310"/>
      <c r="I125" s="310"/>
      <c r="J125" s="310"/>
      <c r="K125" s="333"/>
    </row>
    <row r="126" s="1" customFormat="1" ht="15" customHeight="1">
      <c r="B126" s="332"/>
      <c r="C126" s="290" t="s">
        <v>837</v>
      </c>
      <c r="D126" s="310"/>
      <c r="E126" s="310"/>
      <c r="F126" s="312" t="s">
        <v>834</v>
      </c>
      <c r="G126" s="290"/>
      <c r="H126" s="290" t="s">
        <v>874</v>
      </c>
      <c r="I126" s="290" t="s">
        <v>836</v>
      </c>
      <c r="J126" s="290">
        <v>120</v>
      </c>
      <c r="K126" s="334"/>
    </row>
    <row r="127" s="1" customFormat="1" ht="15" customHeight="1">
      <c r="B127" s="332"/>
      <c r="C127" s="290" t="s">
        <v>883</v>
      </c>
      <c r="D127" s="290"/>
      <c r="E127" s="290"/>
      <c r="F127" s="312" t="s">
        <v>834</v>
      </c>
      <c r="G127" s="290"/>
      <c r="H127" s="290" t="s">
        <v>884</v>
      </c>
      <c r="I127" s="290" t="s">
        <v>836</v>
      </c>
      <c r="J127" s="290" t="s">
        <v>885</v>
      </c>
      <c r="K127" s="334"/>
    </row>
    <row r="128" s="1" customFormat="1" ht="15" customHeight="1">
      <c r="B128" s="332"/>
      <c r="C128" s="290" t="s">
        <v>782</v>
      </c>
      <c r="D128" s="290"/>
      <c r="E128" s="290"/>
      <c r="F128" s="312" t="s">
        <v>834</v>
      </c>
      <c r="G128" s="290"/>
      <c r="H128" s="290" t="s">
        <v>886</v>
      </c>
      <c r="I128" s="290" t="s">
        <v>836</v>
      </c>
      <c r="J128" s="290" t="s">
        <v>885</v>
      </c>
      <c r="K128" s="334"/>
    </row>
    <row r="129" s="1" customFormat="1" ht="15" customHeight="1">
      <c r="B129" s="332"/>
      <c r="C129" s="290" t="s">
        <v>845</v>
      </c>
      <c r="D129" s="290"/>
      <c r="E129" s="290"/>
      <c r="F129" s="312" t="s">
        <v>840</v>
      </c>
      <c r="G129" s="290"/>
      <c r="H129" s="290" t="s">
        <v>846</v>
      </c>
      <c r="I129" s="290" t="s">
        <v>836</v>
      </c>
      <c r="J129" s="290">
        <v>15</v>
      </c>
      <c r="K129" s="334"/>
    </row>
    <row r="130" s="1" customFormat="1" ht="15" customHeight="1">
      <c r="B130" s="332"/>
      <c r="C130" s="314" t="s">
        <v>847</v>
      </c>
      <c r="D130" s="314"/>
      <c r="E130" s="314"/>
      <c r="F130" s="315" t="s">
        <v>840</v>
      </c>
      <c r="G130" s="314"/>
      <c r="H130" s="314" t="s">
        <v>848</v>
      </c>
      <c r="I130" s="314" t="s">
        <v>836</v>
      </c>
      <c r="J130" s="314">
        <v>15</v>
      </c>
      <c r="K130" s="334"/>
    </row>
    <row r="131" s="1" customFormat="1" ht="15" customHeight="1">
      <c r="B131" s="332"/>
      <c r="C131" s="314" t="s">
        <v>849</v>
      </c>
      <c r="D131" s="314"/>
      <c r="E131" s="314"/>
      <c r="F131" s="315" t="s">
        <v>840</v>
      </c>
      <c r="G131" s="314"/>
      <c r="H131" s="314" t="s">
        <v>850</v>
      </c>
      <c r="I131" s="314" t="s">
        <v>836</v>
      </c>
      <c r="J131" s="314">
        <v>20</v>
      </c>
      <c r="K131" s="334"/>
    </row>
    <row r="132" s="1" customFormat="1" ht="15" customHeight="1">
      <c r="B132" s="332"/>
      <c r="C132" s="314" t="s">
        <v>851</v>
      </c>
      <c r="D132" s="314"/>
      <c r="E132" s="314"/>
      <c r="F132" s="315" t="s">
        <v>840</v>
      </c>
      <c r="G132" s="314"/>
      <c r="H132" s="314" t="s">
        <v>852</v>
      </c>
      <c r="I132" s="314" t="s">
        <v>836</v>
      </c>
      <c r="J132" s="314">
        <v>20</v>
      </c>
      <c r="K132" s="334"/>
    </row>
    <row r="133" s="1" customFormat="1" ht="15" customHeight="1">
      <c r="B133" s="332"/>
      <c r="C133" s="290" t="s">
        <v>839</v>
      </c>
      <c r="D133" s="290"/>
      <c r="E133" s="290"/>
      <c r="F133" s="312" t="s">
        <v>840</v>
      </c>
      <c r="G133" s="290"/>
      <c r="H133" s="290" t="s">
        <v>874</v>
      </c>
      <c r="I133" s="290" t="s">
        <v>836</v>
      </c>
      <c r="J133" s="290">
        <v>50</v>
      </c>
      <c r="K133" s="334"/>
    </row>
    <row r="134" s="1" customFormat="1" ht="15" customHeight="1">
      <c r="B134" s="332"/>
      <c r="C134" s="290" t="s">
        <v>853</v>
      </c>
      <c r="D134" s="290"/>
      <c r="E134" s="290"/>
      <c r="F134" s="312" t="s">
        <v>840</v>
      </c>
      <c r="G134" s="290"/>
      <c r="H134" s="290" t="s">
        <v>874</v>
      </c>
      <c r="I134" s="290" t="s">
        <v>836</v>
      </c>
      <c r="J134" s="290">
        <v>50</v>
      </c>
      <c r="K134" s="334"/>
    </row>
    <row r="135" s="1" customFormat="1" ht="15" customHeight="1">
      <c r="B135" s="332"/>
      <c r="C135" s="290" t="s">
        <v>859</v>
      </c>
      <c r="D135" s="290"/>
      <c r="E135" s="290"/>
      <c r="F135" s="312" t="s">
        <v>840</v>
      </c>
      <c r="G135" s="290"/>
      <c r="H135" s="290" t="s">
        <v>874</v>
      </c>
      <c r="I135" s="290" t="s">
        <v>836</v>
      </c>
      <c r="J135" s="290">
        <v>50</v>
      </c>
      <c r="K135" s="334"/>
    </row>
    <row r="136" s="1" customFormat="1" ht="15" customHeight="1">
      <c r="B136" s="332"/>
      <c r="C136" s="290" t="s">
        <v>861</v>
      </c>
      <c r="D136" s="290"/>
      <c r="E136" s="290"/>
      <c r="F136" s="312" t="s">
        <v>840</v>
      </c>
      <c r="G136" s="290"/>
      <c r="H136" s="290" t="s">
        <v>874</v>
      </c>
      <c r="I136" s="290" t="s">
        <v>836</v>
      </c>
      <c r="J136" s="290">
        <v>50</v>
      </c>
      <c r="K136" s="334"/>
    </row>
    <row r="137" s="1" customFormat="1" ht="15" customHeight="1">
      <c r="B137" s="332"/>
      <c r="C137" s="290" t="s">
        <v>862</v>
      </c>
      <c r="D137" s="290"/>
      <c r="E137" s="290"/>
      <c r="F137" s="312" t="s">
        <v>840</v>
      </c>
      <c r="G137" s="290"/>
      <c r="H137" s="290" t="s">
        <v>887</v>
      </c>
      <c r="I137" s="290" t="s">
        <v>836</v>
      </c>
      <c r="J137" s="290">
        <v>255</v>
      </c>
      <c r="K137" s="334"/>
    </row>
    <row r="138" s="1" customFormat="1" ht="15" customHeight="1">
      <c r="B138" s="332"/>
      <c r="C138" s="290" t="s">
        <v>864</v>
      </c>
      <c r="D138" s="290"/>
      <c r="E138" s="290"/>
      <c r="F138" s="312" t="s">
        <v>834</v>
      </c>
      <c r="G138" s="290"/>
      <c r="H138" s="290" t="s">
        <v>888</v>
      </c>
      <c r="I138" s="290" t="s">
        <v>866</v>
      </c>
      <c r="J138" s="290"/>
      <c r="K138" s="334"/>
    </row>
    <row r="139" s="1" customFormat="1" ht="15" customHeight="1">
      <c r="B139" s="332"/>
      <c r="C139" s="290" t="s">
        <v>867</v>
      </c>
      <c r="D139" s="290"/>
      <c r="E139" s="290"/>
      <c r="F139" s="312" t="s">
        <v>834</v>
      </c>
      <c r="G139" s="290"/>
      <c r="H139" s="290" t="s">
        <v>889</v>
      </c>
      <c r="I139" s="290" t="s">
        <v>869</v>
      </c>
      <c r="J139" s="290"/>
      <c r="K139" s="334"/>
    </row>
    <row r="140" s="1" customFormat="1" ht="15" customHeight="1">
      <c r="B140" s="332"/>
      <c r="C140" s="290" t="s">
        <v>870</v>
      </c>
      <c r="D140" s="290"/>
      <c r="E140" s="290"/>
      <c r="F140" s="312" t="s">
        <v>834</v>
      </c>
      <c r="G140" s="290"/>
      <c r="H140" s="290" t="s">
        <v>870</v>
      </c>
      <c r="I140" s="290" t="s">
        <v>869</v>
      </c>
      <c r="J140" s="290"/>
      <c r="K140" s="334"/>
    </row>
    <row r="141" s="1" customFormat="1" ht="15" customHeight="1">
      <c r="B141" s="332"/>
      <c r="C141" s="290" t="s">
        <v>40</v>
      </c>
      <c r="D141" s="290"/>
      <c r="E141" s="290"/>
      <c r="F141" s="312" t="s">
        <v>834</v>
      </c>
      <c r="G141" s="290"/>
      <c r="H141" s="290" t="s">
        <v>890</v>
      </c>
      <c r="I141" s="290" t="s">
        <v>869</v>
      </c>
      <c r="J141" s="290"/>
      <c r="K141" s="334"/>
    </row>
    <row r="142" s="1" customFormat="1" ht="15" customHeight="1">
      <c r="B142" s="332"/>
      <c r="C142" s="290" t="s">
        <v>891</v>
      </c>
      <c r="D142" s="290"/>
      <c r="E142" s="290"/>
      <c r="F142" s="312" t="s">
        <v>834</v>
      </c>
      <c r="G142" s="290"/>
      <c r="H142" s="290" t="s">
        <v>892</v>
      </c>
      <c r="I142" s="290" t="s">
        <v>869</v>
      </c>
      <c r="J142" s="290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287"/>
      <c r="C144" s="287"/>
      <c r="D144" s="287"/>
      <c r="E144" s="287"/>
      <c r="F144" s="324"/>
      <c r="G144" s="287"/>
      <c r="H144" s="287"/>
      <c r="I144" s="287"/>
      <c r="J144" s="287"/>
      <c r="K144" s="287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893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828</v>
      </c>
      <c r="D148" s="305"/>
      <c r="E148" s="305"/>
      <c r="F148" s="305" t="s">
        <v>829</v>
      </c>
      <c r="G148" s="306"/>
      <c r="H148" s="305" t="s">
        <v>56</v>
      </c>
      <c r="I148" s="305" t="s">
        <v>59</v>
      </c>
      <c r="J148" s="305" t="s">
        <v>830</v>
      </c>
      <c r="K148" s="304"/>
    </row>
    <row r="149" s="1" customFormat="1" ht="17.25" customHeight="1">
      <c r="B149" s="302"/>
      <c r="C149" s="307" t="s">
        <v>831</v>
      </c>
      <c r="D149" s="307"/>
      <c r="E149" s="307"/>
      <c r="F149" s="308" t="s">
        <v>832</v>
      </c>
      <c r="G149" s="309"/>
      <c r="H149" s="307"/>
      <c r="I149" s="307"/>
      <c r="J149" s="307" t="s">
        <v>833</v>
      </c>
      <c r="K149" s="304"/>
    </row>
    <row r="150" s="1" customFormat="1" ht="5.25" customHeight="1">
      <c r="B150" s="313"/>
      <c r="C150" s="310"/>
      <c r="D150" s="310"/>
      <c r="E150" s="310"/>
      <c r="F150" s="310"/>
      <c r="G150" s="311"/>
      <c r="H150" s="310"/>
      <c r="I150" s="310"/>
      <c r="J150" s="310"/>
      <c r="K150" s="334"/>
    </row>
    <row r="151" s="1" customFormat="1" ht="15" customHeight="1">
      <c r="B151" s="313"/>
      <c r="C151" s="338" t="s">
        <v>837</v>
      </c>
      <c r="D151" s="290"/>
      <c r="E151" s="290"/>
      <c r="F151" s="339" t="s">
        <v>834</v>
      </c>
      <c r="G151" s="290"/>
      <c r="H151" s="338" t="s">
        <v>874</v>
      </c>
      <c r="I151" s="338" t="s">
        <v>836</v>
      </c>
      <c r="J151" s="338">
        <v>120</v>
      </c>
      <c r="K151" s="334"/>
    </row>
    <row r="152" s="1" customFormat="1" ht="15" customHeight="1">
      <c r="B152" s="313"/>
      <c r="C152" s="338" t="s">
        <v>883</v>
      </c>
      <c r="D152" s="290"/>
      <c r="E152" s="290"/>
      <c r="F152" s="339" t="s">
        <v>834</v>
      </c>
      <c r="G152" s="290"/>
      <c r="H152" s="338" t="s">
        <v>894</v>
      </c>
      <c r="I152" s="338" t="s">
        <v>836</v>
      </c>
      <c r="J152" s="338" t="s">
        <v>885</v>
      </c>
      <c r="K152" s="334"/>
    </row>
    <row r="153" s="1" customFormat="1" ht="15" customHeight="1">
      <c r="B153" s="313"/>
      <c r="C153" s="338" t="s">
        <v>782</v>
      </c>
      <c r="D153" s="290"/>
      <c r="E153" s="290"/>
      <c r="F153" s="339" t="s">
        <v>834</v>
      </c>
      <c r="G153" s="290"/>
      <c r="H153" s="338" t="s">
        <v>895</v>
      </c>
      <c r="I153" s="338" t="s">
        <v>836</v>
      </c>
      <c r="J153" s="338" t="s">
        <v>885</v>
      </c>
      <c r="K153" s="334"/>
    </row>
    <row r="154" s="1" customFormat="1" ht="15" customHeight="1">
      <c r="B154" s="313"/>
      <c r="C154" s="338" t="s">
        <v>839</v>
      </c>
      <c r="D154" s="290"/>
      <c r="E154" s="290"/>
      <c r="F154" s="339" t="s">
        <v>840</v>
      </c>
      <c r="G154" s="290"/>
      <c r="H154" s="338" t="s">
        <v>874</v>
      </c>
      <c r="I154" s="338" t="s">
        <v>836</v>
      </c>
      <c r="J154" s="338">
        <v>50</v>
      </c>
      <c r="K154" s="334"/>
    </row>
    <row r="155" s="1" customFormat="1" ht="15" customHeight="1">
      <c r="B155" s="313"/>
      <c r="C155" s="338" t="s">
        <v>842</v>
      </c>
      <c r="D155" s="290"/>
      <c r="E155" s="290"/>
      <c r="F155" s="339" t="s">
        <v>834</v>
      </c>
      <c r="G155" s="290"/>
      <c r="H155" s="338" t="s">
        <v>874</v>
      </c>
      <c r="I155" s="338" t="s">
        <v>844</v>
      </c>
      <c r="J155" s="338"/>
      <c r="K155" s="334"/>
    </row>
    <row r="156" s="1" customFormat="1" ht="15" customHeight="1">
      <c r="B156" s="313"/>
      <c r="C156" s="338" t="s">
        <v>853</v>
      </c>
      <c r="D156" s="290"/>
      <c r="E156" s="290"/>
      <c r="F156" s="339" t="s">
        <v>840</v>
      </c>
      <c r="G156" s="290"/>
      <c r="H156" s="338" t="s">
        <v>874</v>
      </c>
      <c r="I156" s="338" t="s">
        <v>836</v>
      </c>
      <c r="J156" s="338">
        <v>50</v>
      </c>
      <c r="K156" s="334"/>
    </row>
    <row r="157" s="1" customFormat="1" ht="15" customHeight="1">
      <c r="B157" s="313"/>
      <c r="C157" s="338" t="s">
        <v>861</v>
      </c>
      <c r="D157" s="290"/>
      <c r="E157" s="290"/>
      <c r="F157" s="339" t="s">
        <v>840</v>
      </c>
      <c r="G157" s="290"/>
      <c r="H157" s="338" t="s">
        <v>874</v>
      </c>
      <c r="I157" s="338" t="s">
        <v>836</v>
      </c>
      <c r="J157" s="338">
        <v>50</v>
      </c>
      <c r="K157" s="334"/>
    </row>
    <row r="158" s="1" customFormat="1" ht="15" customHeight="1">
      <c r="B158" s="313"/>
      <c r="C158" s="338" t="s">
        <v>859</v>
      </c>
      <c r="D158" s="290"/>
      <c r="E158" s="290"/>
      <c r="F158" s="339" t="s">
        <v>840</v>
      </c>
      <c r="G158" s="290"/>
      <c r="H158" s="338" t="s">
        <v>874</v>
      </c>
      <c r="I158" s="338" t="s">
        <v>836</v>
      </c>
      <c r="J158" s="338">
        <v>50</v>
      </c>
      <c r="K158" s="334"/>
    </row>
    <row r="159" s="1" customFormat="1" ht="15" customHeight="1">
      <c r="B159" s="313"/>
      <c r="C159" s="338" t="s">
        <v>89</v>
      </c>
      <c r="D159" s="290"/>
      <c r="E159" s="290"/>
      <c r="F159" s="339" t="s">
        <v>834</v>
      </c>
      <c r="G159" s="290"/>
      <c r="H159" s="338" t="s">
        <v>896</v>
      </c>
      <c r="I159" s="338" t="s">
        <v>836</v>
      </c>
      <c r="J159" s="338" t="s">
        <v>897</v>
      </c>
      <c r="K159" s="334"/>
    </row>
    <row r="160" s="1" customFormat="1" ht="15" customHeight="1">
      <c r="B160" s="313"/>
      <c r="C160" s="338" t="s">
        <v>898</v>
      </c>
      <c r="D160" s="290"/>
      <c r="E160" s="290"/>
      <c r="F160" s="339" t="s">
        <v>834</v>
      </c>
      <c r="G160" s="290"/>
      <c r="H160" s="338" t="s">
        <v>899</v>
      </c>
      <c r="I160" s="338" t="s">
        <v>869</v>
      </c>
      <c r="J160" s="338"/>
      <c r="K160" s="334"/>
    </row>
    <row r="161" s="1" customFormat="1" ht="15" customHeight="1">
      <c r="B161" s="340"/>
      <c r="C161" s="322"/>
      <c r="D161" s="322"/>
      <c r="E161" s="322"/>
      <c r="F161" s="322"/>
      <c r="G161" s="322"/>
      <c r="H161" s="322"/>
      <c r="I161" s="322"/>
      <c r="J161" s="322"/>
      <c r="K161" s="341"/>
    </row>
    <row r="162" s="1" customFormat="1" ht="18.75" customHeight="1">
      <c r="B162" s="287"/>
      <c r="C162" s="290"/>
      <c r="D162" s="290"/>
      <c r="E162" s="290"/>
      <c r="F162" s="312"/>
      <c r="G162" s="290"/>
      <c r="H162" s="290"/>
      <c r="I162" s="290"/>
      <c r="J162" s="290"/>
      <c r="K162" s="287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900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828</v>
      </c>
      <c r="D166" s="305"/>
      <c r="E166" s="305"/>
      <c r="F166" s="305" t="s">
        <v>829</v>
      </c>
      <c r="G166" s="342"/>
      <c r="H166" s="343" t="s">
        <v>56</v>
      </c>
      <c r="I166" s="343" t="s">
        <v>59</v>
      </c>
      <c r="J166" s="305" t="s">
        <v>830</v>
      </c>
      <c r="K166" s="282"/>
    </row>
    <row r="167" s="1" customFormat="1" ht="17.25" customHeight="1">
      <c r="B167" s="283"/>
      <c r="C167" s="307" t="s">
        <v>831</v>
      </c>
      <c r="D167" s="307"/>
      <c r="E167" s="307"/>
      <c r="F167" s="308" t="s">
        <v>832</v>
      </c>
      <c r="G167" s="344"/>
      <c r="H167" s="345"/>
      <c r="I167" s="345"/>
      <c r="J167" s="307" t="s">
        <v>833</v>
      </c>
      <c r="K167" s="285"/>
    </row>
    <row r="168" s="1" customFormat="1" ht="5.25" customHeight="1">
      <c r="B168" s="313"/>
      <c r="C168" s="310"/>
      <c r="D168" s="310"/>
      <c r="E168" s="310"/>
      <c r="F168" s="310"/>
      <c r="G168" s="311"/>
      <c r="H168" s="310"/>
      <c r="I168" s="310"/>
      <c r="J168" s="310"/>
      <c r="K168" s="334"/>
    </row>
    <row r="169" s="1" customFormat="1" ht="15" customHeight="1">
      <c r="B169" s="313"/>
      <c r="C169" s="290" t="s">
        <v>837</v>
      </c>
      <c r="D169" s="290"/>
      <c r="E169" s="290"/>
      <c r="F169" s="312" t="s">
        <v>834</v>
      </c>
      <c r="G169" s="290"/>
      <c r="H169" s="290" t="s">
        <v>874</v>
      </c>
      <c r="I169" s="290" t="s">
        <v>836</v>
      </c>
      <c r="J169" s="290">
        <v>120</v>
      </c>
      <c r="K169" s="334"/>
    </row>
    <row r="170" s="1" customFormat="1" ht="15" customHeight="1">
      <c r="B170" s="313"/>
      <c r="C170" s="290" t="s">
        <v>883</v>
      </c>
      <c r="D170" s="290"/>
      <c r="E170" s="290"/>
      <c r="F170" s="312" t="s">
        <v>834</v>
      </c>
      <c r="G170" s="290"/>
      <c r="H170" s="290" t="s">
        <v>884</v>
      </c>
      <c r="I170" s="290" t="s">
        <v>836</v>
      </c>
      <c r="J170" s="290" t="s">
        <v>885</v>
      </c>
      <c r="K170" s="334"/>
    </row>
    <row r="171" s="1" customFormat="1" ht="15" customHeight="1">
      <c r="B171" s="313"/>
      <c r="C171" s="290" t="s">
        <v>782</v>
      </c>
      <c r="D171" s="290"/>
      <c r="E171" s="290"/>
      <c r="F171" s="312" t="s">
        <v>834</v>
      </c>
      <c r="G171" s="290"/>
      <c r="H171" s="290" t="s">
        <v>901</v>
      </c>
      <c r="I171" s="290" t="s">
        <v>836</v>
      </c>
      <c r="J171" s="290" t="s">
        <v>885</v>
      </c>
      <c r="K171" s="334"/>
    </row>
    <row r="172" s="1" customFormat="1" ht="15" customHeight="1">
      <c r="B172" s="313"/>
      <c r="C172" s="290" t="s">
        <v>839</v>
      </c>
      <c r="D172" s="290"/>
      <c r="E172" s="290"/>
      <c r="F172" s="312" t="s">
        <v>840</v>
      </c>
      <c r="G172" s="290"/>
      <c r="H172" s="290" t="s">
        <v>901</v>
      </c>
      <c r="I172" s="290" t="s">
        <v>836</v>
      </c>
      <c r="J172" s="290">
        <v>50</v>
      </c>
      <c r="K172" s="334"/>
    </row>
    <row r="173" s="1" customFormat="1" ht="15" customHeight="1">
      <c r="B173" s="313"/>
      <c r="C173" s="290" t="s">
        <v>842</v>
      </c>
      <c r="D173" s="290"/>
      <c r="E173" s="290"/>
      <c r="F173" s="312" t="s">
        <v>834</v>
      </c>
      <c r="G173" s="290"/>
      <c r="H173" s="290" t="s">
        <v>901</v>
      </c>
      <c r="I173" s="290" t="s">
        <v>844</v>
      </c>
      <c r="J173" s="290"/>
      <c r="K173" s="334"/>
    </row>
    <row r="174" s="1" customFormat="1" ht="15" customHeight="1">
      <c r="B174" s="313"/>
      <c r="C174" s="290" t="s">
        <v>853</v>
      </c>
      <c r="D174" s="290"/>
      <c r="E174" s="290"/>
      <c r="F174" s="312" t="s">
        <v>840</v>
      </c>
      <c r="G174" s="290"/>
      <c r="H174" s="290" t="s">
        <v>901</v>
      </c>
      <c r="I174" s="290" t="s">
        <v>836</v>
      </c>
      <c r="J174" s="290">
        <v>50</v>
      </c>
      <c r="K174" s="334"/>
    </row>
    <row r="175" s="1" customFormat="1" ht="15" customHeight="1">
      <c r="B175" s="313"/>
      <c r="C175" s="290" t="s">
        <v>861</v>
      </c>
      <c r="D175" s="290"/>
      <c r="E175" s="290"/>
      <c r="F175" s="312" t="s">
        <v>840</v>
      </c>
      <c r="G175" s="290"/>
      <c r="H175" s="290" t="s">
        <v>901</v>
      </c>
      <c r="I175" s="290" t="s">
        <v>836</v>
      </c>
      <c r="J175" s="290">
        <v>50</v>
      </c>
      <c r="K175" s="334"/>
    </row>
    <row r="176" s="1" customFormat="1" ht="15" customHeight="1">
      <c r="B176" s="313"/>
      <c r="C176" s="290" t="s">
        <v>859</v>
      </c>
      <c r="D176" s="290"/>
      <c r="E176" s="290"/>
      <c r="F176" s="312" t="s">
        <v>840</v>
      </c>
      <c r="G176" s="290"/>
      <c r="H176" s="290" t="s">
        <v>901</v>
      </c>
      <c r="I176" s="290" t="s">
        <v>836</v>
      </c>
      <c r="J176" s="290">
        <v>50</v>
      </c>
      <c r="K176" s="334"/>
    </row>
    <row r="177" s="1" customFormat="1" ht="15" customHeight="1">
      <c r="B177" s="313"/>
      <c r="C177" s="290" t="s">
        <v>110</v>
      </c>
      <c r="D177" s="290"/>
      <c r="E177" s="290"/>
      <c r="F177" s="312" t="s">
        <v>834</v>
      </c>
      <c r="G177" s="290"/>
      <c r="H177" s="290" t="s">
        <v>902</v>
      </c>
      <c r="I177" s="290" t="s">
        <v>903</v>
      </c>
      <c r="J177" s="290"/>
      <c r="K177" s="334"/>
    </row>
    <row r="178" s="1" customFormat="1" ht="15" customHeight="1">
      <c r="B178" s="313"/>
      <c r="C178" s="290" t="s">
        <v>59</v>
      </c>
      <c r="D178" s="290"/>
      <c r="E178" s="290"/>
      <c r="F178" s="312" t="s">
        <v>834</v>
      </c>
      <c r="G178" s="290"/>
      <c r="H178" s="290" t="s">
        <v>904</v>
      </c>
      <c r="I178" s="290" t="s">
        <v>905</v>
      </c>
      <c r="J178" s="290">
        <v>1</v>
      </c>
      <c r="K178" s="334"/>
    </row>
    <row r="179" s="1" customFormat="1" ht="15" customHeight="1">
      <c r="B179" s="313"/>
      <c r="C179" s="290" t="s">
        <v>55</v>
      </c>
      <c r="D179" s="290"/>
      <c r="E179" s="290"/>
      <c r="F179" s="312" t="s">
        <v>834</v>
      </c>
      <c r="G179" s="290"/>
      <c r="H179" s="290" t="s">
        <v>906</v>
      </c>
      <c r="I179" s="290" t="s">
        <v>836</v>
      </c>
      <c r="J179" s="290">
        <v>20</v>
      </c>
      <c r="K179" s="334"/>
    </row>
    <row r="180" s="1" customFormat="1" ht="15" customHeight="1">
      <c r="B180" s="313"/>
      <c r="C180" s="290" t="s">
        <v>56</v>
      </c>
      <c r="D180" s="290"/>
      <c r="E180" s="290"/>
      <c r="F180" s="312" t="s">
        <v>834</v>
      </c>
      <c r="G180" s="290"/>
      <c r="H180" s="290" t="s">
        <v>907</v>
      </c>
      <c r="I180" s="290" t="s">
        <v>836</v>
      </c>
      <c r="J180" s="290">
        <v>255</v>
      </c>
      <c r="K180" s="334"/>
    </row>
    <row r="181" s="1" customFormat="1" ht="15" customHeight="1">
      <c r="B181" s="313"/>
      <c r="C181" s="290" t="s">
        <v>111</v>
      </c>
      <c r="D181" s="290"/>
      <c r="E181" s="290"/>
      <c r="F181" s="312" t="s">
        <v>834</v>
      </c>
      <c r="G181" s="290"/>
      <c r="H181" s="290" t="s">
        <v>798</v>
      </c>
      <c r="I181" s="290" t="s">
        <v>836</v>
      </c>
      <c r="J181" s="290">
        <v>10</v>
      </c>
      <c r="K181" s="334"/>
    </row>
    <row r="182" s="1" customFormat="1" ht="15" customHeight="1">
      <c r="B182" s="313"/>
      <c r="C182" s="290" t="s">
        <v>112</v>
      </c>
      <c r="D182" s="290"/>
      <c r="E182" s="290"/>
      <c r="F182" s="312" t="s">
        <v>834</v>
      </c>
      <c r="G182" s="290"/>
      <c r="H182" s="290" t="s">
        <v>908</v>
      </c>
      <c r="I182" s="290" t="s">
        <v>869</v>
      </c>
      <c r="J182" s="290"/>
      <c r="K182" s="334"/>
    </row>
    <row r="183" s="1" customFormat="1" ht="15" customHeight="1">
      <c r="B183" s="313"/>
      <c r="C183" s="290" t="s">
        <v>909</v>
      </c>
      <c r="D183" s="290"/>
      <c r="E183" s="290"/>
      <c r="F183" s="312" t="s">
        <v>834</v>
      </c>
      <c r="G183" s="290"/>
      <c r="H183" s="290" t="s">
        <v>910</v>
      </c>
      <c r="I183" s="290" t="s">
        <v>869</v>
      </c>
      <c r="J183" s="290"/>
      <c r="K183" s="334"/>
    </row>
    <row r="184" s="1" customFormat="1" ht="15" customHeight="1">
      <c r="B184" s="313"/>
      <c r="C184" s="290" t="s">
        <v>898</v>
      </c>
      <c r="D184" s="290"/>
      <c r="E184" s="290"/>
      <c r="F184" s="312" t="s">
        <v>834</v>
      </c>
      <c r="G184" s="290"/>
      <c r="H184" s="290" t="s">
        <v>911</v>
      </c>
      <c r="I184" s="290" t="s">
        <v>869</v>
      </c>
      <c r="J184" s="290"/>
      <c r="K184" s="334"/>
    </row>
    <row r="185" s="1" customFormat="1" ht="15" customHeight="1">
      <c r="B185" s="313"/>
      <c r="C185" s="290" t="s">
        <v>114</v>
      </c>
      <c r="D185" s="290"/>
      <c r="E185" s="290"/>
      <c r="F185" s="312" t="s">
        <v>840</v>
      </c>
      <c r="G185" s="290"/>
      <c r="H185" s="290" t="s">
        <v>912</v>
      </c>
      <c r="I185" s="290" t="s">
        <v>836</v>
      </c>
      <c r="J185" s="290">
        <v>50</v>
      </c>
      <c r="K185" s="334"/>
    </row>
    <row r="186" s="1" customFormat="1" ht="15" customHeight="1">
      <c r="B186" s="313"/>
      <c r="C186" s="290" t="s">
        <v>913</v>
      </c>
      <c r="D186" s="290"/>
      <c r="E186" s="290"/>
      <c r="F186" s="312" t="s">
        <v>840</v>
      </c>
      <c r="G186" s="290"/>
      <c r="H186" s="290" t="s">
        <v>914</v>
      </c>
      <c r="I186" s="290" t="s">
        <v>915</v>
      </c>
      <c r="J186" s="290"/>
      <c r="K186" s="334"/>
    </row>
    <row r="187" s="1" customFormat="1" ht="15" customHeight="1">
      <c r="B187" s="313"/>
      <c r="C187" s="290" t="s">
        <v>916</v>
      </c>
      <c r="D187" s="290"/>
      <c r="E187" s="290"/>
      <c r="F187" s="312" t="s">
        <v>840</v>
      </c>
      <c r="G187" s="290"/>
      <c r="H187" s="290" t="s">
        <v>917</v>
      </c>
      <c r="I187" s="290" t="s">
        <v>915</v>
      </c>
      <c r="J187" s="290"/>
      <c r="K187" s="334"/>
    </row>
    <row r="188" s="1" customFormat="1" ht="15" customHeight="1">
      <c r="B188" s="313"/>
      <c r="C188" s="290" t="s">
        <v>918</v>
      </c>
      <c r="D188" s="290"/>
      <c r="E188" s="290"/>
      <c r="F188" s="312" t="s">
        <v>840</v>
      </c>
      <c r="G188" s="290"/>
      <c r="H188" s="290" t="s">
        <v>919</v>
      </c>
      <c r="I188" s="290" t="s">
        <v>915</v>
      </c>
      <c r="J188" s="290"/>
      <c r="K188" s="334"/>
    </row>
    <row r="189" s="1" customFormat="1" ht="15" customHeight="1">
      <c r="B189" s="313"/>
      <c r="C189" s="346" t="s">
        <v>920</v>
      </c>
      <c r="D189" s="290"/>
      <c r="E189" s="290"/>
      <c r="F189" s="312" t="s">
        <v>840</v>
      </c>
      <c r="G189" s="290"/>
      <c r="H189" s="290" t="s">
        <v>921</v>
      </c>
      <c r="I189" s="290" t="s">
        <v>922</v>
      </c>
      <c r="J189" s="347" t="s">
        <v>923</v>
      </c>
      <c r="K189" s="334"/>
    </row>
    <row r="190" s="1" customFormat="1" ht="15" customHeight="1">
      <c r="B190" s="313"/>
      <c r="C190" s="297" t="s">
        <v>44</v>
      </c>
      <c r="D190" s="290"/>
      <c r="E190" s="290"/>
      <c r="F190" s="312" t="s">
        <v>834</v>
      </c>
      <c r="G190" s="290"/>
      <c r="H190" s="287" t="s">
        <v>924</v>
      </c>
      <c r="I190" s="290" t="s">
        <v>925</v>
      </c>
      <c r="J190" s="290"/>
      <c r="K190" s="334"/>
    </row>
    <row r="191" s="1" customFormat="1" ht="15" customHeight="1">
      <c r="B191" s="313"/>
      <c r="C191" s="297" t="s">
        <v>926</v>
      </c>
      <c r="D191" s="290"/>
      <c r="E191" s="290"/>
      <c r="F191" s="312" t="s">
        <v>834</v>
      </c>
      <c r="G191" s="290"/>
      <c r="H191" s="290" t="s">
        <v>927</v>
      </c>
      <c r="I191" s="290" t="s">
        <v>869</v>
      </c>
      <c r="J191" s="290"/>
      <c r="K191" s="334"/>
    </row>
    <row r="192" s="1" customFormat="1" ht="15" customHeight="1">
      <c r="B192" s="313"/>
      <c r="C192" s="297" t="s">
        <v>928</v>
      </c>
      <c r="D192" s="290"/>
      <c r="E192" s="290"/>
      <c r="F192" s="312" t="s">
        <v>834</v>
      </c>
      <c r="G192" s="290"/>
      <c r="H192" s="290" t="s">
        <v>929</v>
      </c>
      <c r="I192" s="290" t="s">
        <v>869</v>
      </c>
      <c r="J192" s="290"/>
      <c r="K192" s="334"/>
    </row>
    <row r="193" s="1" customFormat="1" ht="15" customHeight="1">
      <c r="B193" s="313"/>
      <c r="C193" s="297" t="s">
        <v>930</v>
      </c>
      <c r="D193" s="290"/>
      <c r="E193" s="290"/>
      <c r="F193" s="312" t="s">
        <v>840</v>
      </c>
      <c r="G193" s="290"/>
      <c r="H193" s="290" t="s">
        <v>931</v>
      </c>
      <c r="I193" s="290" t="s">
        <v>869</v>
      </c>
      <c r="J193" s="290"/>
      <c r="K193" s="334"/>
    </row>
    <row r="194" s="1" customFormat="1" ht="15" customHeight="1">
      <c r="B194" s="340"/>
      <c r="C194" s="348"/>
      <c r="D194" s="322"/>
      <c r="E194" s="322"/>
      <c r="F194" s="322"/>
      <c r="G194" s="322"/>
      <c r="H194" s="322"/>
      <c r="I194" s="322"/>
      <c r="J194" s="322"/>
      <c r="K194" s="341"/>
    </row>
    <row r="195" s="1" customFormat="1" ht="18.75" customHeight="1">
      <c r="B195" s="287"/>
      <c r="C195" s="290"/>
      <c r="D195" s="290"/>
      <c r="E195" s="290"/>
      <c r="F195" s="312"/>
      <c r="G195" s="290"/>
      <c r="H195" s="290"/>
      <c r="I195" s="290"/>
      <c r="J195" s="290"/>
      <c r="K195" s="287"/>
    </row>
    <row r="196" s="1" customFormat="1" ht="18.75" customHeight="1">
      <c r="B196" s="287"/>
      <c r="C196" s="290"/>
      <c r="D196" s="290"/>
      <c r="E196" s="290"/>
      <c r="F196" s="312"/>
      <c r="G196" s="290"/>
      <c r="H196" s="290"/>
      <c r="I196" s="290"/>
      <c r="J196" s="290"/>
      <c r="K196" s="287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932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49" t="s">
        <v>933</v>
      </c>
      <c r="D200" s="349"/>
      <c r="E200" s="349"/>
      <c r="F200" s="349" t="s">
        <v>934</v>
      </c>
      <c r="G200" s="350"/>
      <c r="H200" s="349" t="s">
        <v>935</v>
      </c>
      <c r="I200" s="349"/>
      <c r="J200" s="349"/>
      <c r="K200" s="282"/>
    </row>
    <row r="201" s="1" customFormat="1" ht="5.25" customHeight="1">
      <c r="B201" s="313"/>
      <c r="C201" s="310"/>
      <c r="D201" s="310"/>
      <c r="E201" s="310"/>
      <c r="F201" s="310"/>
      <c r="G201" s="290"/>
      <c r="H201" s="310"/>
      <c r="I201" s="310"/>
      <c r="J201" s="310"/>
      <c r="K201" s="334"/>
    </row>
    <row r="202" s="1" customFormat="1" ht="15" customHeight="1">
      <c r="B202" s="313"/>
      <c r="C202" s="290" t="s">
        <v>925</v>
      </c>
      <c r="D202" s="290"/>
      <c r="E202" s="290"/>
      <c r="F202" s="312" t="s">
        <v>45</v>
      </c>
      <c r="G202" s="290"/>
      <c r="H202" s="290" t="s">
        <v>936</v>
      </c>
      <c r="I202" s="290"/>
      <c r="J202" s="290"/>
      <c r="K202" s="334"/>
    </row>
    <row r="203" s="1" customFormat="1" ht="15" customHeight="1">
      <c r="B203" s="313"/>
      <c r="C203" s="319"/>
      <c r="D203" s="290"/>
      <c r="E203" s="290"/>
      <c r="F203" s="312" t="s">
        <v>46</v>
      </c>
      <c r="G203" s="290"/>
      <c r="H203" s="290" t="s">
        <v>937</v>
      </c>
      <c r="I203" s="290"/>
      <c r="J203" s="290"/>
      <c r="K203" s="334"/>
    </row>
    <row r="204" s="1" customFormat="1" ht="15" customHeight="1">
      <c r="B204" s="313"/>
      <c r="C204" s="319"/>
      <c r="D204" s="290"/>
      <c r="E204" s="290"/>
      <c r="F204" s="312" t="s">
        <v>49</v>
      </c>
      <c r="G204" s="290"/>
      <c r="H204" s="290" t="s">
        <v>938</v>
      </c>
      <c r="I204" s="290"/>
      <c r="J204" s="290"/>
      <c r="K204" s="334"/>
    </row>
    <row r="205" s="1" customFormat="1" ht="15" customHeight="1">
      <c r="B205" s="313"/>
      <c r="C205" s="290"/>
      <c r="D205" s="290"/>
      <c r="E205" s="290"/>
      <c r="F205" s="312" t="s">
        <v>47</v>
      </c>
      <c r="G205" s="290"/>
      <c r="H205" s="290" t="s">
        <v>939</v>
      </c>
      <c r="I205" s="290"/>
      <c r="J205" s="290"/>
      <c r="K205" s="334"/>
    </row>
    <row r="206" s="1" customFormat="1" ht="15" customHeight="1">
      <c r="B206" s="313"/>
      <c r="C206" s="290"/>
      <c r="D206" s="290"/>
      <c r="E206" s="290"/>
      <c r="F206" s="312" t="s">
        <v>48</v>
      </c>
      <c r="G206" s="290"/>
      <c r="H206" s="290" t="s">
        <v>940</v>
      </c>
      <c r="I206" s="290"/>
      <c r="J206" s="290"/>
      <c r="K206" s="334"/>
    </row>
    <row r="207" s="1" customFormat="1" ht="15" customHeight="1">
      <c r="B207" s="313"/>
      <c r="C207" s="290"/>
      <c r="D207" s="290"/>
      <c r="E207" s="290"/>
      <c r="F207" s="312"/>
      <c r="G207" s="290"/>
      <c r="H207" s="290"/>
      <c r="I207" s="290"/>
      <c r="J207" s="290"/>
      <c r="K207" s="334"/>
    </row>
    <row r="208" s="1" customFormat="1" ht="15" customHeight="1">
      <c r="B208" s="313"/>
      <c r="C208" s="290" t="s">
        <v>881</v>
      </c>
      <c r="D208" s="290"/>
      <c r="E208" s="290"/>
      <c r="F208" s="312" t="s">
        <v>81</v>
      </c>
      <c r="G208" s="290"/>
      <c r="H208" s="290" t="s">
        <v>941</v>
      </c>
      <c r="I208" s="290"/>
      <c r="J208" s="290"/>
      <c r="K208" s="334"/>
    </row>
    <row r="209" s="1" customFormat="1" ht="15" customHeight="1">
      <c r="B209" s="313"/>
      <c r="C209" s="319"/>
      <c r="D209" s="290"/>
      <c r="E209" s="290"/>
      <c r="F209" s="312" t="s">
        <v>776</v>
      </c>
      <c r="G209" s="290"/>
      <c r="H209" s="290" t="s">
        <v>777</v>
      </c>
      <c r="I209" s="290"/>
      <c r="J209" s="290"/>
      <c r="K209" s="334"/>
    </row>
    <row r="210" s="1" customFormat="1" ht="15" customHeight="1">
      <c r="B210" s="313"/>
      <c r="C210" s="290"/>
      <c r="D210" s="290"/>
      <c r="E210" s="290"/>
      <c r="F210" s="312" t="s">
        <v>774</v>
      </c>
      <c r="G210" s="290"/>
      <c r="H210" s="290" t="s">
        <v>942</v>
      </c>
      <c r="I210" s="290"/>
      <c r="J210" s="290"/>
      <c r="K210" s="334"/>
    </row>
    <row r="211" s="1" customFormat="1" ht="15" customHeight="1">
      <c r="B211" s="351"/>
      <c r="C211" s="319"/>
      <c r="D211" s="319"/>
      <c r="E211" s="319"/>
      <c r="F211" s="312" t="s">
        <v>778</v>
      </c>
      <c r="G211" s="297"/>
      <c r="H211" s="338" t="s">
        <v>779</v>
      </c>
      <c r="I211" s="338"/>
      <c r="J211" s="338"/>
      <c r="K211" s="352"/>
    </row>
    <row r="212" s="1" customFormat="1" ht="15" customHeight="1">
      <c r="B212" s="351"/>
      <c r="C212" s="319"/>
      <c r="D212" s="319"/>
      <c r="E212" s="319"/>
      <c r="F212" s="312" t="s">
        <v>780</v>
      </c>
      <c r="G212" s="297"/>
      <c r="H212" s="338" t="s">
        <v>943</v>
      </c>
      <c r="I212" s="338"/>
      <c r="J212" s="338"/>
      <c r="K212" s="352"/>
    </row>
    <row r="213" s="1" customFormat="1" ht="15" customHeight="1">
      <c r="B213" s="351"/>
      <c r="C213" s="319"/>
      <c r="D213" s="319"/>
      <c r="E213" s="319"/>
      <c r="F213" s="353"/>
      <c r="G213" s="297"/>
      <c r="H213" s="354"/>
      <c r="I213" s="354"/>
      <c r="J213" s="354"/>
      <c r="K213" s="352"/>
    </row>
    <row r="214" s="1" customFormat="1" ht="15" customHeight="1">
      <c r="B214" s="351"/>
      <c r="C214" s="290" t="s">
        <v>905</v>
      </c>
      <c r="D214" s="319"/>
      <c r="E214" s="319"/>
      <c r="F214" s="312">
        <v>1</v>
      </c>
      <c r="G214" s="297"/>
      <c r="H214" s="338" t="s">
        <v>944</v>
      </c>
      <c r="I214" s="338"/>
      <c r="J214" s="338"/>
      <c r="K214" s="352"/>
    </row>
    <row r="215" s="1" customFormat="1" ht="15" customHeight="1">
      <c r="B215" s="351"/>
      <c r="C215" s="319"/>
      <c r="D215" s="319"/>
      <c r="E215" s="319"/>
      <c r="F215" s="312">
        <v>2</v>
      </c>
      <c r="G215" s="297"/>
      <c r="H215" s="338" t="s">
        <v>945</v>
      </c>
      <c r="I215" s="338"/>
      <c r="J215" s="338"/>
      <c r="K215" s="352"/>
    </row>
    <row r="216" s="1" customFormat="1" ht="15" customHeight="1">
      <c r="B216" s="351"/>
      <c r="C216" s="319"/>
      <c r="D216" s="319"/>
      <c r="E216" s="319"/>
      <c r="F216" s="312">
        <v>3</v>
      </c>
      <c r="G216" s="297"/>
      <c r="H216" s="338" t="s">
        <v>946</v>
      </c>
      <c r="I216" s="338"/>
      <c r="J216" s="338"/>
      <c r="K216" s="352"/>
    </row>
    <row r="217" s="1" customFormat="1" ht="15" customHeight="1">
      <c r="B217" s="351"/>
      <c r="C217" s="319"/>
      <c r="D217" s="319"/>
      <c r="E217" s="319"/>
      <c r="F217" s="312">
        <v>4</v>
      </c>
      <c r="G217" s="297"/>
      <c r="H217" s="338" t="s">
        <v>947</v>
      </c>
      <c r="I217" s="338"/>
      <c r="J217" s="338"/>
      <c r="K217" s="352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DESKTOP-JUE0ISL\uživatel</dc:creator>
  <cp:lastModifiedBy>DESKTOP-JUE0ISL\uživatel</cp:lastModifiedBy>
  <dcterms:created xsi:type="dcterms:W3CDTF">2019-10-13T16:35:19Z</dcterms:created>
  <dcterms:modified xsi:type="dcterms:W3CDTF">2019-10-13T16:35:22Z</dcterms:modified>
</cp:coreProperties>
</file>