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800" tabRatio="835" activeTab="4"/>
  </bookViews>
  <sheets>
    <sheet name="Rekapitulace" sheetId="1" r:id="rId1"/>
    <sheet name="VRN" sheetId="2" r:id="rId2"/>
    <sheet name="Související veget.úpravy" sheetId="3" r:id="rId3"/>
    <sheet name="Bilance ploch" sheetId="4" r:id="rId4"/>
    <sheet name="Rostliny" sheetId="5" r:id="rId5"/>
  </sheets>
  <definedNames>
    <definedName name="_xlnm.Print_Area" localSheetId="2">'Související veget.úpravy'!$A$1:$F$76</definedName>
  </definedNames>
  <calcPr fullCalcOnLoad="1"/>
</workbook>
</file>

<file path=xl/sharedStrings.xml><?xml version="1.0" encoding="utf-8"?>
<sst xmlns="http://schemas.openxmlformats.org/spreadsheetml/2006/main" count="331" uniqueCount="154">
  <si>
    <t>ks</t>
  </si>
  <si>
    <t>Zb</t>
  </si>
  <si>
    <t>m2</t>
  </si>
  <si>
    <t>Kt</t>
  </si>
  <si>
    <t>1.</t>
  </si>
  <si>
    <t>2.</t>
  </si>
  <si>
    <t>3.</t>
  </si>
  <si>
    <t>4.</t>
  </si>
  <si>
    <t>5.</t>
  </si>
  <si>
    <t>6.</t>
  </si>
  <si>
    <t>Stromy listnaté - soliterní a alejové</t>
  </si>
  <si>
    <t>Vlhkomilné rostliny</t>
  </si>
  <si>
    <t>Rostlinný materiál</t>
  </si>
  <si>
    <t>Fraxinus excelsior  VK 12/14</t>
  </si>
  <si>
    <t>Quercus robur  VK 12/14</t>
  </si>
  <si>
    <t>Břehové a bažinné rostliny</t>
  </si>
  <si>
    <t xml:space="preserve">Acorus calamus </t>
  </si>
  <si>
    <t>Caltha palustris</t>
  </si>
  <si>
    <t>Iris pseudacorus</t>
  </si>
  <si>
    <t xml:space="preserve">Juncus conglomeratus </t>
  </si>
  <si>
    <t>Lysimachia nummularia</t>
  </si>
  <si>
    <t xml:space="preserve">Myosotis palustris </t>
  </si>
  <si>
    <t>Ranunculus lingua</t>
  </si>
  <si>
    <t>Sagittaria latifolia</t>
  </si>
  <si>
    <t>ks/m2</t>
  </si>
  <si>
    <t>Bilance ploch Vegetačních úprav</t>
  </si>
  <si>
    <t>Celková plocha vegetačních úprav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</si>
  <si>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</si>
  <si>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p.č.</t>
  </si>
  <si>
    <t>název položky</t>
  </si>
  <si>
    <t>m.j.</t>
  </si>
  <si>
    <t>množ.</t>
  </si>
  <si>
    <t>cena/m.j.</t>
  </si>
  <si>
    <t>celkem</t>
  </si>
  <si>
    <t>Přípravné práce</t>
  </si>
  <si>
    <t>m3</t>
  </si>
  <si>
    <t>Přihnojení trávníku po založení plným hnojivem</t>
  </si>
  <si>
    <t>Obdělání půdy válením v rovině</t>
  </si>
  <si>
    <t>dovoz vody pro zálivku do 6km</t>
  </si>
  <si>
    <t>Přesun hmot pro SÚ</t>
  </si>
  <si>
    <t>t</t>
  </si>
  <si>
    <t>Stromy listnaté</t>
  </si>
  <si>
    <t>ostatní materiály</t>
  </si>
  <si>
    <t>Úvazek bavlněný</t>
  </si>
  <si>
    <t>kg</t>
  </si>
  <si>
    <t>Tabletové pomalurozpustné hnojivo pro rostliny</t>
  </si>
  <si>
    <t>Chránička proti okusu PE</t>
  </si>
  <si>
    <t xml:space="preserve">Celkem </t>
  </si>
  <si>
    <t>CELKEM S DPH</t>
  </si>
  <si>
    <t>Vodní a vlhkomilné rostliny</t>
  </si>
  <si>
    <t>Další práce</t>
  </si>
  <si>
    <t>Osazení chrániček proti okusu</t>
  </si>
  <si>
    <t>zalití při výsadbě</t>
  </si>
  <si>
    <t>Stabilizace záhonů pro výsadbu v korytě tůně kokosovou rohoží, okatost 400 g</t>
  </si>
  <si>
    <t>hloubení jamek bez výměny půdy v rovině do 0,4 m3</t>
  </si>
  <si>
    <t>Výsadba vodních a vlhkomilných rostlin</t>
  </si>
  <si>
    <t>výsadba rostlin s balem do 10 cm v rovině se zalitím</t>
  </si>
  <si>
    <t xml:space="preserve">přihnojení pomalurozpustným tabletovým hnojivem </t>
  </si>
  <si>
    <t>hloubení jamek bez výměny půdy do 0,02 m3 do stabilizační kokosové rohože</t>
  </si>
  <si>
    <t>ošetření vlhkomilných rostlin v korytě tůně</t>
  </si>
  <si>
    <t>Celkem materiál</t>
  </si>
  <si>
    <t>Celkem práce</t>
  </si>
  <si>
    <t>Borka nebo štěpka k namulčování závlahových mís soliterních stromů</t>
  </si>
  <si>
    <t>výsadba stromů s balem do 60 cm, se zalitím v rovině</t>
  </si>
  <si>
    <t>DPH 21%</t>
  </si>
  <si>
    <t>ROZPOČET - REKAPITULACE</t>
  </si>
  <si>
    <t>Alnus glutinosa VK 12/14</t>
  </si>
  <si>
    <t>Prunus padus VK 12/14</t>
  </si>
  <si>
    <t>Salix alba VK 12/14</t>
  </si>
  <si>
    <t>Ulmus glabra VK 12/14</t>
  </si>
  <si>
    <t>a</t>
  </si>
  <si>
    <t>g</t>
  </si>
  <si>
    <t>b</t>
  </si>
  <si>
    <t>c</t>
  </si>
  <si>
    <t>d</t>
  </si>
  <si>
    <t>e</t>
  </si>
  <si>
    <t>f</t>
  </si>
  <si>
    <t>h</t>
  </si>
  <si>
    <t>Celkem:</t>
  </si>
  <si>
    <t>celkem ks</t>
  </si>
  <si>
    <t>Prořezání a přísev stávajícího trávníku - bylinotravní směs s obsahem Sanguisorba officinalis</t>
  </si>
  <si>
    <t>Zatravnění terénních úprav v okolí tůní - vlhkomilná bylinotravní směs</t>
  </si>
  <si>
    <t>Opatření ke zvýšení retenční schopnosti krajiny</t>
  </si>
  <si>
    <t>Statutární město Liberec</t>
  </si>
  <si>
    <t>Výsadba soliterních stromů</t>
  </si>
  <si>
    <t>ztratné 5%</t>
  </si>
  <si>
    <t>ztratné 3%</t>
  </si>
  <si>
    <t>VEGETAČNÍ ÚPRAVY</t>
  </si>
  <si>
    <t>ukotvení stromů 3 kůly</t>
  </si>
  <si>
    <t>přihnojení rostlin pomalurozpustným tabletovým hnojivem a aplikace půdního kondicionéru</t>
  </si>
  <si>
    <t>Zřízení ochranného nátěru kmene Arboflex</t>
  </si>
  <si>
    <t>Příprava záhonů s obděláním nakopáním a hrabáním</t>
  </si>
  <si>
    <t>ošetření a řez soliterních stromů po výsadbě</t>
  </si>
  <si>
    <t xml:space="preserve">založení trávníku bylinného květnatého vlhkomilného v určených plochách výsevem </t>
  </si>
  <si>
    <t>Zřízení a namulčování zálivkové kořenové mísy soliterních stromů</t>
  </si>
  <si>
    <t xml:space="preserve">Ošetření trávníku po založení s dosevem </t>
  </si>
  <si>
    <t>Kosení trávníku byinného po odkvětu</t>
  </si>
  <si>
    <t>bm</t>
  </si>
  <si>
    <t>Plošná úprava a obdělání půdy frézování a hrabáním pro zatravnění</t>
  </si>
  <si>
    <t>Kůly a příčky pro kůlování výsadeb do 2,5 m</t>
  </si>
  <si>
    <t>Ochranný nátěr kmene Arboflex</t>
  </si>
  <si>
    <t>Bylinotravní směs vlhkomilná 0,01kg/m2</t>
  </si>
  <si>
    <t>Bylinotravní směs mezofytní pro přísev 0,01kg/m2</t>
  </si>
  <si>
    <t>Protierozní kokosová rohož 400 g včetně kotevních prvků pro výsadby v korytě tůně</t>
  </si>
  <si>
    <t>Instalace povalového mostku přes zvodnělou část kompletní konstrukce</t>
  </si>
  <si>
    <t>Plné granulované hnojivo pro trávníky 0,05kg/m2</t>
  </si>
  <si>
    <t>Povalový mostek přes zvodnělou část 1,2x5 m kompletní dodávka dle TZ</t>
  </si>
  <si>
    <t>Tůňky a doplňkové úpravy na p.č. 1378/7 (1137/1, 1378/8) k.ú. Ruprechtice</t>
  </si>
  <si>
    <t>TEXT</t>
  </si>
  <si>
    <t>P.Č.</t>
  </si>
  <si>
    <t>M.J.</t>
  </si>
  <si>
    <t>MNOŽSTVÍ</t>
  </si>
  <si>
    <t>zařízení staveniště a související náklady</t>
  </si>
  <si>
    <t>kpt</t>
  </si>
  <si>
    <t>vytýčení všech dotčených IS na místě plnění zakázky a zajištění jejich ochrany během provádění zakázky</t>
  </si>
  <si>
    <t>případné zajištění povolení záboru veřejného prostranství či komunikací nutných k provedení prací, včetně úhrady poplatků</t>
  </si>
  <si>
    <t>zajištění přípojky vody pro realizaci zakázky, přičemž spotřebu těchto energií v průběhu provádění prací hradí dodavatel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</si>
  <si>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</si>
  <si>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</si>
  <si>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</si>
  <si>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</si>
  <si>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</si>
  <si>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</si>
  <si>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</si>
  <si>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Výčet ostatních a vedlejších nákladů, nezbytných pro realizaci díla a zahrnutých do 3% nákladů VRN v Rekapitulaci</t>
  </si>
  <si>
    <t>Související vegetační úpravy</t>
  </si>
  <si>
    <t>VRN 3%</t>
  </si>
  <si>
    <t>přeměna stávajícího trávníku na bylinotravní společenstvo prořezáním 2x s přísevem</t>
  </si>
  <si>
    <t>Montáž informační tabule do betonového základu</t>
  </si>
  <si>
    <t>Informační tabule kov  120x100 včetně potisku a dubových stojen</t>
  </si>
  <si>
    <t>1.Rok</t>
  </si>
  <si>
    <t>Jednotlivé stromy</t>
  </si>
  <si>
    <t>Oprava kotvení 10%</t>
  </si>
  <si>
    <t>Doplňková zálivka dle potřeby</t>
  </si>
  <si>
    <t>Případná ochrana proti škůdcům insekticidní nebo fungicidní</t>
  </si>
  <si>
    <t>2.Rok</t>
  </si>
  <si>
    <t xml:space="preserve">Přihnojení pomalurozpustným hnojivem </t>
  </si>
  <si>
    <t>Celkem rozvojová péče způsobilá</t>
  </si>
  <si>
    <t xml:space="preserve">Dokončovací a rozvojová péče o založené výsadby </t>
  </si>
  <si>
    <t>zahrnuje všechny nezbytné činnosti a materiály, jako jsou zálivka včetně dopravy vody (běžně 8-12 x ročně), kontrola, doplnění nebo odstranění kotvících a ochranných prvků, hnojení, kypření výsadbové mísy,  odplevelování, ochrana proti chorobám, doplnění mulče</t>
  </si>
  <si>
    <t>Skupiny vodních a vlhkomilných trvalek</t>
  </si>
  <si>
    <t xml:space="preserve">Ochrana proti poškození zvěří mechanická nebo repelentním nátěrem </t>
  </si>
  <si>
    <t>zahrnuje všechny nezbytné činnosti a materiály, jako jsou zálivka včetně dopravy vody (běžně 4-6 x ročně), kontrola, doplnění nebo odstranění kotvících a ochranných prvků, hnojení, kypření výsadbové mísy, vyžínání porostu, odplevelování, ochrana proti chorobám, doplnění mulče</t>
  </si>
  <si>
    <t>Odplevelování a úprava závlahové mísy 2x</t>
  </si>
  <si>
    <t>3.Rok</t>
  </si>
  <si>
    <t>zahrnuje všechny nezbytné činnosti a materiály, jako jsou zálivka včetně dopravy vody (běžně 2-4x ročně), kontrola, doplnění nebo odstranění kotvících a ochranných prvků, hnojení, kypření výsadbové mísy,  odplevelování, ochrana proti chorobám, doplnění mulče</t>
  </si>
  <si>
    <t>4.Rok</t>
  </si>
  <si>
    <t>zahrnuje všechny nezbytné činnosti a materiály, jako jsou kontrola, doplnění nebo odstranění kotvících a ochranných prvků, hnojení, kypření výsadbové mísy,  odplevelování, ochrana proti chorobám, výchovný řez</t>
  </si>
  <si>
    <t>Odstranění kotvení</t>
  </si>
  <si>
    <t>Odplevelování a úprava závlahové mísy 1x</t>
  </si>
  <si>
    <t>5.Rok</t>
  </si>
  <si>
    <t>Výchovný řez</t>
  </si>
  <si>
    <t>Dokončovací a rozvojová péče</t>
  </si>
  <si>
    <t>Odplevelování a odstraňování nežádoucích náletů a nárostů 2x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</si>
</sst>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_ ;\-#,##0.00\ "/>
    <numFmt numFmtId="171" formatCode="[$€-2]\ #\ ##,000_);[Red]\([$€-2]\ #\ ##,000\)"/>
    <numFmt numFmtId="172" formatCode="0.00000"/>
    <numFmt numFmtId="173" formatCode="0.0000"/>
    <numFmt numFmtId="174" formatCode="0.000"/>
    <numFmt numFmtId="175" formatCode="[$-405]d\.\ mmmm\ yyyy"/>
    <numFmt numFmtId="176" formatCode="#,##0.00\ &quot;Kč&quot;"/>
    <numFmt numFmtId="177" formatCode="_-* #,##0_-;\-* #,##0_-;_-* &quot;-&quot;??_-;_-@_-"/>
  </numFmts>
  <fonts count="63">
    <font>
      <sz val="10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Narrow"/>
      <family val="2"/>
    </font>
    <font>
      <sz val="10"/>
      <name val="Arial"/>
      <family val="2"/>
    </font>
    <font>
      <b/>
      <u val="single"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1"/>
      <color indexed="10"/>
      <name val="Arial Narrow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50" applyFont="1" applyBorder="1" applyAlignment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50" applyFont="1" applyBorder="1">
      <alignment/>
      <protection/>
    </xf>
    <xf numFmtId="0" fontId="2" fillId="0" borderId="0" xfId="50" applyFont="1" applyBorder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3" fillId="0" borderId="0" xfId="50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0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3" fillId="0" borderId="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0" fontId="6" fillId="0" borderId="10" xfId="0" applyFont="1" applyBorder="1" applyAlignment="1">
      <alignment/>
    </xf>
    <xf numFmtId="0" fontId="6" fillId="0" borderId="10" xfId="50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0" xfId="50" applyFont="1" applyBorder="1" applyAlignment="1">
      <alignment horizontal="center" vertical="center"/>
      <protection/>
    </xf>
    <xf numFmtId="0" fontId="6" fillId="0" borderId="10" xfId="50" applyFont="1" applyFill="1" applyBorder="1">
      <alignment/>
      <protection/>
    </xf>
    <xf numFmtId="0" fontId="6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10" xfId="50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9" fillId="0" borderId="10" xfId="50" applyFont="1" applyBorder="1" applyAlignment="1">
      <alignment vertical="center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50" applyFont="1" applyBorder="1" applyAlignment="1">
      <alignment horizontal="center" vertical="center"/>
      <protection/>
    </xf>
    <xf numFmtId="0" fontId="2" fillId="0" borderId="10" xfId="50" applyFont="1" applyBorder="1" applyAlignment="1">
      <alignment vertical="center"/>
      <protection/>
    </xf>
    <xf numFmtId="2" fontId="2" fillId="0" borderId="10" xfId="50" applyNumberFormat="1" applyFont="1" applyBorder="1" applyAlignment="1">
      <alignment horizontal="right" vertical="center"/>
      <protection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3" fillId="0" borderId="0" xfId="50" applyFont="1" applyBorder="1" applyAlignment="1">
      <alignment horizontal="left"/>
      <protection/>
    </xf>
    <xf numFmtId="4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4" fontId="6" fillId="0" borderId="0" xfId="38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47" applyFont="1" applyBorder="1" applyAlignment="1">
      <alignment vertical="center"/>
      <protection/>
    </xf>
    <xf numFmtId="0" fontId="2" fillId="0" borderId="10" xfId="47" applyFont="1" applyBorder="1" applyAlignment="1">
      <alignment horizontal="center" vertical="center"/>
      <protection/>
    </xf>
    <xf numFmtId="2" fontId="2" fillId="0" borderId="10" xfId="47" applyNumberFormat="1" applyFont="1" applyBorder="1" applyAlignment="1">
      <alignment horizontal="right" vertical="center"/>
      <protection/>
    </xf>
    <xf numFmtId="0" fontId="35" fillId="0" borderId="0" xfId="0" applyFont="1" applyAlignment="1">
      <alignment vertical="center"/>
    </xf>
    <xf numFmtId="0" fontId="6" fillId="0" borderId="0" xfId="0" applyFont="1" applyAlignment="1">
      <alignment/>
    </xf>
    <xf numFmtId="0" fontId="58" fillId="0" borderId="0" xfId="0" applyFont="1" applyAlignment="1">
      <alignment/>
    </xf>
    <xf numFmtId="0" fontId="3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49" applyFont="1" applyAlignment="1">
      <alignment vertical="center"/>
      <protection/>
    </xf>
    <xf numFmtId="0" fontId="2" fillId="0" borderId="0" xfId="0" applyFont="1" applyAlignment="1">
      <alignment vertical="center"/>
    </xf>
    <xf numFmtId="0" fontId="59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50" applyFont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16" fillId="0" borderId="10" xfId="50" applyFont="1" applyBorder="1" applyAlignment="1">
      <alignment horizontal="center" vertical="center"/>
      <protection/>
    </xf>
    <xf numFmtId="0" fontId="17" fillId="0" borderId="0" xfId="47" applyFont="1" applyAlignment="1">
      <alignment vertical="center"/>
      <protection/>
    </xf>
    <xf numFmtId="0" fontId="2" fillId="0" borderId="10" xfId="50" applyFont="1" applyBorder="1" applyAlignment="1">
      <alignment horizontal="left" vertical="center"/>
      <protection/>
    </xf>
    <xf numFmtId="0" fontId="2" fillId="0" borderId="10" xfId="47" applyFont="1" applyBorder="1" applyAlignment="1">
      <alignment vertical="center" wrapText="1"/>
      <protection/>
    </xf>
    <xf numFmtId="0" fontId="2" fillId="0" borderId="10" xfId="47" applyFont="1" applyBorder="1" applyAlignment="1">
      <alignment horizontal="center" vertical="center" wrapText="1"/>
      <protection/>
    </xf>
    <xf numFmtId="0" fontId="2" fillId="0" borderId="0" xfId="47" applyFont="1" applyAlignment="1">
      <alignment vertical="center"/>
      <protection/>
    </xf>
    <xf numFmtId="0" fontId="60" fillId="0" borderId="0" xfId="0" applyFont="1" applyAlignment="1">
      <alignment vertical="center"/>
    </xf>
    <xf numFmtId="0" fontId="2" fillId="0" borderId="10" xfId="50" applyFont="1" applyBorder="1" applyAlignment="1">
      <alignment vertical="center" wrapText="1"/>
      <protection/>
    </xf>
    <xf numFmtId="0" fontId="7" fillId="0" borderId="0" xfId="47" applyAlignment="1">
      <alignment vertical="center"/>
      <protection/>
    </xf>
    <xf numFmtId="0" fontId="61" fillId="0" borderId="0" xfId="0" applyFont="1" applyAlignment="1">
      <alignment vertical="center"/>
    </xf>
    <xf numFmtId="2" fontId="60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2" fontId="2" fillId="0" borderId="10" xfId="47" applyNumberFormat="1" applyFont="1" applyBorder="1" applyAlignment="1">
      <alignment vertical="center" wrapText="1"/>
      <protection/>
    </xf>
    <xf numFmtId="0" fontId="61" fillId="0" borderId="0" xfId="0" applyFont="1" applyAlignment="1">
      <alignment/>
    </xf>
    <xf numFmtId="44" fontId="3" fillId="0" borderId="0" xfId="38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0" xfId="48" applyFont="1" applyBorder="1" applyAlignment="1">
      <alignment horizontal="left" vertical="center" wrapText="1"/>
      <protection/>
    </xf>
    <xf numFmtId="0" fontId="9" fillId="0" borderId="10" xfId="50" applyFont="1" applyFill="1" applyBorder="1" applyAlignment="1">
      <alignment horizontal="left" vertical="center"/>
      <protection/>
    </xf>
    <xf numFmtId="0" fontId="62" fillId="0" borderId="14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0" fontId="9" fillId="0" borderId="10" xfId="47" applyFont="1" applyBorder="1" applyAlignment="1">
      <alignment horizontal="left" vertical="center" wrapText="1"/>
      <protection/>
    </xf>
    <xf numFmtId="176" fontId="9" fillId="0" borderId="11" xfId="39" applyNumberFormat="1" applyFont="1" applyFill="1" applyBorder="1" applyAlignment="1">
      <alignment horizontal="right" vertical="center" wrapText="1"/>
    </xf>
    <xf numFmtId="176" fontId="9" fillId="0" borderId="13" xfId="39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 applyProtection="1">
      <alignment vertical="center"/>
      <protection locked="0"/>
    </xf>
    <xf numFmtId="4" fontId="2" fillId="33" borderId="10" xfId="0" applyNumberFormat="1" applyFont="1" applyFill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2" fontId="2" fillId="0" borderId="10" xfId="47" applyNumberFormat="1" applyFont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normální 5" xfId="49"/>
    <cellStyle name="normální_List1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00390625" style="67" customWidth="1"/>
    <col min="2" max="2" width="49.75390625" style="4" customWidth="1"/>
    <col min="3" max="3" width="6.375" style="4" customWidth="1"/>
    <col min="4" max="4" width="3.25390625" style="68" customWidth="1"/>
    <col min="5" max="5" width="22.75390625" style="68" customWidth="1"/>
    <col min="6" max="16384" width="9.125" style="4" customWidth="1"/>
  </cols>
  <sheetData>
    <row r="1" spans="1:5" ht="15.75">
      <c r="A1" s="3" t="s">
        <v>82</v>
      </c>
      <c r="D1" s="4"/>
      <c r="E1" s="4"/>
    </row>
    <row r="2" spans="1:241" s="102" customFormat="1" ht="12.75" customHeight="1">
      <c r="A2" s="103" t="s">
        <v>107</v>
      </c>
      <c r="B2" s="103"/>
      <c r="C2" s="103"/>
      <c r="D2" s="103"/>
      <c r="E2" s="103"/>
      <c r="F2" s="103"/>
      <c r="G2" s="104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</row>
    <row r="3" spans="1:6" ht="12.75">
      <c r="A3" s="5"/>
      <c r="B3" s="6"/>
      <c r="C3" s="6"/>
      <c r="D3" s="7"/>
      <c r="E3" s="6"/>
      <c r="F3" s="6"/>
    </row>
    <row r="4" spans="1:6" ht="15.75">
      <c r="A4" s="3" t="s">
        <v>83</v>
      </c>
      <c r="B4" s="6"/>
      <c r="C4" s="6"/>
      <c r="D4" s="7"/>
      <c r="E4" s="6"/>
      <c r="F4" s="6"/>
    </row>
    <row r="5" spans="1:5" s="62" customFormat="1" ht="15.75">
      <c r="A5" s="1"/>
      <c r="D5" s="64"/>
      <c r="E5" s="64"/>
    </row>
    <row r="6" spans="1:5" s="10" customFormat="1" ht="78" customHeight="1">
      <c r="A6" s="79" t="s">
        <v>65</v>
      </c>
      <c r="D6" s="80"/>
      <c r="E6" s="80"/>
    </row>
    <row r="7" spans="1:5" s="10" customFormat="1" ht="9.75" customHeight="1">
      <c r="A7" s="81"/>
      <c r="B7" s="82"/>
      <c r="D7" s="80"/>
      <c r="E7" s="80"/>
    </row>
    <row r="8" spans="1:5" s="10" customFormat="1" ht="9.75" customHeight="1">
      <c r="A8" s="81"/>
      <c r="B8" s="82"/>
      <c r="D8" s="80"/>
      <c r="E8" s="80"/>
    </row>
    <row r="9" spans="1:5" s="85" customFormat="1" ht="16.5">
      <c r="A9" s="87"/>
      <c r="C9" s="2"/>
      <c r="D9" s="88"/>
      <c r="E9" s="89"/>
    </row>
    <row r="10" spans="1:5" s="85" customFormat="1" ht="12.75" customHeight="1">
      <c r="A10" s="87"/>
      <c r="C10" s="2"/>
      <c r="D10" s="88"/>
      <c r="E10" s="88"/>
    </row>
    <row r="11" spans="1:5" s="85" customFormat="1" ht="16.5">
      <c r="A11" s="87" t="s">
        <v>125</v>
      </c>
      <c r="C11" s="2"/>
      <c r="D11" s="88"/>
      <c r="E11" s="89">
        <f>SUM('Související veget.úpravy'!F75,'Související veget.úpravy'!F42)</f>
        <v>0</v>
      </c>
    </row>
    <row r="12" spans="1:5" s="85" customFormat="1" ht="12" customHeight="1">
      <c r="A12" s="87"/>
      <c r="C12" s="2"/>
      <c r="D12" s="88"/>
      <c r="E12" s="89"/>
    </row>
    <row r="13" spans="1:5" s="85" customFormat="1" ht="17.25" customHeight="1">
      <c r="A13" s="87" t="s">
        <v>152</v>
      </c>
      <c r="C13" s="2"/>
      <c r="D13" s="88"/>
      <c r="E13" s="89">
        <f>SUM('Související veget.úpravy'!E120:F120)</f>
        <v>0</v>
      </c>
    </row>
    <row r="14" spans="1:5" s="85" customFormat="1" ht="12" customHeight="1">
      <c r="A14" s="87"/>
      <c r="C14" s="2"/>
      <c r="D14" s="88"/>
      <c r="E14" s="89"/>
    </row>
    <row r="15" spans="1:5" s="85" customFormat="1" ht="16.5">
      <c r="A15" s="87" t="s">
        <v>126</v>
      </c>
      <c r="C15" s="2"/>
      <c r="D15" s="88"/>
      <c r="E15" s="89">
        <f>SUM(E9:E14)*0.03</f>
        <v>0</v>
      </c>
    </row>
    <row r="16" spans="1:5" s="85" customFormat="1" ht="16.5">
      <c r="A16" s="87"/>
      <c r="C16" s="2"/>
      <c r="D16" s="88"/>
      <c r="E16" s="88"/>
    </row>
    <row r="17" spans="1:5" s="83" customFormat="1" ht="16.5">
      <c r="A17" s="84"/>
      <c r="B17" s="86" t="s">
        <v>47</v>
      </c>
      <c r="D17" s="131">
        <f>SUM(E9:E15)</f>
        <v>0</v>
      </c>
      <c r="E17" s="131"/>
    </row>
    <row r="18" spans="1:5" s="83" customFormat="1" ht="16.5">
      <c r="A18" s="84"/>
      <c r="B18" s="86" t="s">
        <v>64</v>
      </c>
      <c r="D18" s="131">
        <f>D17*0.21</f>
        <v>0</v>
      </c>
      <c r="E18" s="131"/>
    </row>
    <row r="19" spans="1:5" s="83" customFormat="1" ht="16.5">
      <c r="A19" s="84"/>
      <c r="B19" s="86" t="s">
        <v>48</v>
      </c>
      <c r="D19" s="131">
        <f>SUM(D17:E18)</f>
        <v>0</v>
      </c>
      <c r="E19" s="131"/>
    </row>
    <row r="20" spans="1:5" s="85" customFormat="1" ht="16.5">
      <c r="A20" s="87"/>
      <c r="C20" s="2"/>
      <c r="D20" s="88"/>
      <c r="E20" s="88"/>
    </row>
    <row r="21" spans="1:5" s="10" customFormat="1" ht="16.5">
      <c r="A21" s="12"/>
      <c r="D21" s="80"/>
      <c r="E21" s="80"/>
    </row>
    <row r="22" spans="1:5" s="10" customFormat="1" ht="16.5">
      <c r="A22" s="12"/>
      <c r="D22" s="80"/>
      <c r="E22" s="80"/>
    </row>
    <row r="23" spans="1:5" s="10" customFormat="1" ht="16.5">
      <c r="A23" s="12"/>
      <c r="D23" s="80"/>
      <c r="E23" s="80"/>
    </row>
  </sheetData>
  <sheetProtection password="C65C" sheet="1" selectLockedCells="1" selectUnlockedCells="1"/>
  <mergeCells count="3">
    <mergeCell ref="D17:E17"/>
    <mergeCell ref="D18:E18"/>
    <mergeCell ref="D19:E19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9"/>
  <sheetViews>
    <sheetView view="pageLayout" zoomScale="115" zoomScalePageLayoutView="115" workbookViewId="0" topLeftCell="A1">
      <selection activeCell="B13" sqref="B13"/>
    </sheetView>
  </sheetViews>
  <sheetFormatPr defaultColWidth="9.00390625" defaultRowHeight="12.75"/>
  <cols>
    <col min="1" max="1" width="5.00390625" style="0" customWidth="1"/>
    <col min="2" max="2" width="71.125" style="0" customWidth="1"/>
    <col min="3" max="3" width="5.00390625" style="0" customWidth="1"/>
    <col min="4" max="4" width="7.875" style="0" bestFit="1" customWidth="1"/>
  </cols>
  <sheetData>
    <row r="1" spans="1:241" s="102" customFormat="1" ht="25.5" customHeight="1">
      <c r="A1" s="132" t="s">
        <v>82</v>
      </c>
      <c r="B1" s="133"/>
      <c r="C1" s="133"/>
      <c r="D1" s="133"/>
      <c r="E1" s="100"/>
      <c r="F1" s="100"/>
      <c r="G1" s="101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</row>
    <row r="2" spans="1:241" s="102" customFormat="1" ht="12.75" customHeight="1">
      <c r="A2" s="103" t="s">
        <v>107</v>
      </c>
      <c r="B2" s="103"/>
      <c r="C2" s="103"/>
      <c r="D2" s="103"/>
      <c r="E2" s="103"/>
      <c r="F2" s="103"/>
      <c r="G2" s="104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</row>
    <row r="3" spans="1:4" s="111" customFormat="1" ht="16.5">
      <c r="A3" s="110"/>
      <c r="B3" s="106"/>
      <c r="C3" s="106"/>
      <c r="D3" s="106"/>
    </row>
    <row r="4" spans="1:4" s="111" customFormat="1" ht="16.5">
      <c r="A4" s="110"/>
      <c r="B4" s="106"/>
      <c r="C4" s="106"/>
      <c r="D4" s="106"/>
    </row>
    <row r="6" s="108" customFormat="1" ht="21.75" customHeight="1">
      <c r="A6" s="108" t="s">
        <v>124</v>
      </c>
    </row>
    <row r="8" spans="1:5" s="109" customFormat="1" ht="14.25">
      <c r="A8" s="112" t="s">
        <v>109</v>
      </c>
      <c r="B8" s="112" t="s">
        <v>108</v>
      </c>
      <c r="C8" s="112" t="s">
        <v>110</v>
      </c>
      <c r="D8" s="112" t="s">
        <v>111</v>
      </c>
      <c r="E8" s="113"/>
    </row>
    <row r="9" spans="1:5" s="109" customFormat="1" ht="14.25">
      <c r="A9" s="55">
        <v>1</v>
      </c>
      <c r="B9" s="114" t="s">
        <v>112</v>
      </c>
      <c r="C9" s="55" t="s">
        <v>113</v>
      </c>
      <c r="D9" s="55">
        <v>1</v>
      </c>
      <c r="E9" s="113"/>
    </row>
    <row r="10" spans="1:5" s="118" customFormat="1" ht="30.75" customHeight="1">
      <c r="A10" s="55">
        <v>2</v>
      </c>
      <c r="B10" s="115" t="s">
        <v>114</v>
      </c>
      <c r="C10" s="116" t="s">
        <v>113</v>
      </c>
      <c r="D10" s="55">
        <v>1</v>
      </c>
      <c r="E10" s="117"/>
    </row>
    <row r="11" spans="1:5" s="121" customFormat="1" ht="30.75" customHeight="1">
      <c r="A11" s="55">
        <v>3</v>
      </c>
      <c r="B11" s="119" t="s">
        <v>115</v>
      </c>
      <c r="C11" s="116" t="s">
        <v>113</v>
      </c>
      <c r="D11" s="55">
        <v>1</v>
      </c>
      <c r="E11" s="120"/>
    </row>
    <row r="12" spans="1:5" s="118" customFormat="1" ht="29.25" customHeight="1">
      <c r="A12" s="55">
        <v>4</v>
      </c>
      <c r="B12" s="115" t="s">
        <v>116</v>
      </c>
      <c r="C12" s="116" t="s">
        <v>113</v>
      </c>
      <c r="D12" s="55">
        <v>1</v>
      </c>
      <c r="E12" s="117"/>
    </row>
    <row r="13" spans="1:5" s="118" customFormat="1" ht="18" customHeight="1">
      <c r="A13" s="55">
        <v>5</v>
      </c>
      <c r="B13" s="115" t="s">
        <v>117</v>
      </c>
      <c r="C13" s="116" t="s">
        <v>113</v>
      </c>
      <c r="D13" s="55">
        <v>1</v>
      </c>
      <c r="E13" s="117"/>
    </row>
    <row r="14" spans="1:5" s="121" customFormat="1" ht="28.5" customHeight="1">
      <c r="A14" s="55">
        <v>6</v>
      </c>
      <c r="B14" s="115" t="s">
        <v>118</v>
      </c>
      <c r="C14" s="116" t="s">
        <v>113</v>
      </c>
      <c r="D14" s="55">
        <v>1</v>
      </c>
      <c r="E14" s="120"/>
    </row>
    <row r="15" spans="1:5" s="118" customFormat="1" ht="21" customHeight="1">
      <c r="A15" s="55">
        <v>7</v>
      </c>
      <c r="B15" s="115" t="s">
        <v>119</v>
      </c>
      <c r="C15" s="116" t="s">
        <v>113</v>
      </c>
      <c r="D15" s="55">
        <v>1</v>
      </c>
      <c r="E15" s="117"/>
    </row>
    <row r="16" spans="1:4" s="121" customFormat="1" ht="32.25" customHeight="1">
      <c r="A16" s="55">
        <v>8</v>
      </c>
      <c r="B16" s="115" t="s">
        <v>120</v>
      </c>
      <c r="C16" s="116" t="s">
        <v>113</v>
      </c>
      <c r="D16" s="55">
        <v>1</v>
      </c>
    </row>
    <row r="17" spans="1:6" s="118" customFormat="1" ht="30" customHeight="1">
      <c r="A17" s="55">
        <v>9</v>
      </c>
      <c r="B17" s="115" t="s">
        <v>121</v>
      </c>
      <c r="C17" s="116" t="s">
        <v>113</v>
      </c>
      <c r="D17" s="55">
        <v>1</v>
      </c>
      <c r="E17" s="117"/>
      <c r="F17" s="122"/>
    </row>
    <row r="18" spans="1:5" s="121" customFormat="1" ht="21" customHeight="1">
      <c r="A18" s="55">
        <v>10</v>
      </c>
      <c r="B18" s="115" t="s">
        <v>122</v>
      </c>
      <c r="C18" s="116" t="s">
        <v>113</v>
      </c>
      <c r="D18" s="55">
        <v>1</v>
      </c>
      <c r="E18" s="120"/>
    </row>
    <row r="19" spans="1:5" s="121" customFormat="1" ht="29.25" customHeight="1">
      <c r="A19" s="55">
        <v>11</v>
      </c>
      <c r="B19" s="115" t="s">
        <v>123</v>
      </c>
      <c r="C19" s="116" t="s">
        <v>113</v>
      </c>
      <c r="D19" s="55">
        <v>1</v>
      </c>
      <c r="E19" s="120"/>
    </row>
  </sheetData>
  <sheetProtection password="C65C" sheet="1" objects="1" scenarios="1" selectLockedCells="1" selectUnlockedCells="1"/>
  <mergeCells count="1">
    <mergeCell ref="A1:D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20"/>
  <sheetViews>
    <sheetView zoomScale="110" zoomScaleNormal="110" workbookViewId="0" topLeftCell="A13">
      <selection activeCell="E13" sqref="E13"/>
    </sheetView>
  </sheetViews>
  <sheetFormatPr defaultColWidth="9.00390625" defaultRowHeight="12.75"/>
  <cols>
    <col min="1" max="1" width="4.00390625" style="67" customWidth="1"/>
    <col min="2" max="2" width="50.875" style="4" customWidth="1"/>
    <col min="3" max="3" width="5.75390625" style="67" customWidth="1"/>
    <col min="4" max="4" width="8.625" style="4" customWidth="1"/>
    <col min="5" max="5" width="9.125" style="68" customWidth="1"/>
    <col min="6" max="6" width="13.00390625" style="68" customWidth="1"/>
    <col min="7" max="16384" width="9.125" style="4" customWidth="1"/>
  </cols>
  <sheetData>
    <row r="1" spans="1:6" ht="15.75">
      <c r="A1" s="3" t="s">
        <v>82</v>
      </c>
      <c r="C1" s="4"/>
      <c r="E1" s="4"/>
      <c r="F1" s="4"/>
    </row>
    <row r="2" spans="1:241" s="102" customFormat="1" ht="12.75" customHeight="1">
      <c r="A2" s="103" t="s">
        <v>107</v>
      </c>
      <c r="B2" s="103"/>
      <c r="C2" s="103"/>
      <c r="D2" s="103"/>
      <c r="E2" s="103"/>
      <c r="F2" s="103"/>
      <c r="G2" s="104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</row>
    <row r="3" spans="1:6" ht="12.75">
      <c r="A3" s="5"/>
      <c r="B3" s="6"/>
      <c r="C3" s="6"/>
      <c r="D3" s="7"/>
      <c r="E3" s="6"/>
      <c r="F3" s="6"/>
    </row>
    <row r="4" spans="1:6" ht="15.75">
      <c r="A4" s="3" t="s">
        <v>83</v>
      </c>
      <c r="B4" s="6"/>
      <c r="C4" s="6"/>
      <c r="D4" s="7"/>
      <c r="E4" s="6"/>
      <c r="F4" s="6"/>
    </row>
    <row r="5" spans="1:6" ht="15.75">
      <c r="A5" s="3"/>
      <c r="B5" s="6"/>
      <c r="C5" s="6"/>
      <c r="D5" s="7"/>
      <c r="E5" s="6"/>
      <c r="F5" s="6"/>
    </row>
    <row r="6" spans="1:6" s="62" customFormat="1" ht="15.75">
      <c r="A6" s="1" t="s">
        <v>87</v>
      </c>
      <c r="C6" s="63"/>
      <c r="E6" s="64"/>
      <c r="F6" s="64"/>
    </row>
    <row r="7" spans="1:6" s="62" customFormat="1" ht="9.75" customHeight="1">
      <c r="A7" s="65"/>
      <c r="B7" s="66"/>
      <c r="C7" s="63"/>
      <c r="E7" s="64"/>
      <c r="F7" s="64"/>
    </row>
    <row r="8" spans="1:6" s="62" customFormat="1" ht="9.75" customHeight="1">
      <c r="A8" s="65"/>
      <c r="B8" s="66"/>
      <c r="C8" s="63"/>
      <c r="E8" s="64"/>
      <c r="F8" s="64"/>
    </row>
    <row r="9" spans="1:6" s="62" customFormat="1" ht="46.5" customHeight="1">
      <c r="A9" s="134" t="s">
        <v>27</v>
      </c>
      <c r="B9" s="134"/>
      <c r="C9" s="134"/>
      <c r="D9" s="134"/>
      <c r="E9" s="134"/>
      <c r="F9" s="134"/>
    </row>
    <row r="10" ht="5.25" customHeight="1"/>
    <row r="11" spans="1:6" s="69" customFormat="1" ht="12.75">
      <c r="A11" s="38" t="s">
        <v>28</v>
      </c>
      <c r="B11" s="39" t="s">
        <v>29</v>
      </c>
      <c r="C11" s="38" t="s">
        <v>30</v>
      </c>
      <c r="D11" s="38" t="s">
        <v>31</v>
      </c>
      <c r="E11" s="40" t="s">
        <v>32</v>
      </c>
      <c r="F11" s="40" t="s">
        <v>33</v>
      </c>
    </row>
    <row r="12" spans="1:11" s="36" customFormat="1" ht="12.75">
      <c r="A12" s="41"/>
      <c r="B12" s="42" t="s">
        <v>34</v>
      </c>
      <c r="C12" s="41"/>
      <c r="D12" s="41"/>
      <c r="E12" s="43"/>
      <c r="F12" s="43"/>
      <c r="J12" s="35"/>
      <c r="K12" s="35"/>
    </row>
    <row r="13" spans="1:6" s="35" customFormat="1" ht="14.25" customHeight="1">
      <c r="A13" s="24">
        <v>1</v>
      </c>
      <c r="B13" s="47" t="s">
        <v>98</v>
      </c>
      <c r="C13" s="24" t="s">
        <v>2</v>
      </c>
      <c r="D13" s="45">
        <v>1120</v>
      </c>
      <c r="E13" s="142">
        <v>0</v>
      </c>
      <c r="F13" s="46">
        <f>E13*D13</f>
        <v>0</v>
      </c>
    </row>
    <row r="14" spans="1:6" s="36" customFormat="1" ht="12.75">
      <c r="A14" s="41"/>
      <c r="B14" s="48" t="s">
        <v>84</v>
      </c>
      <c r="C14" s="41"/>
      <c r="D14" s="45"/>
      <c r="E14" s="46"/>
      <c r="F14" s="46"/>
    </row>
    <row r="15" spans="1:8" s="35" customFormat="1" ht="12.75">
      <c r="A15" s="24">
        <v>1</v>
      </c>
      <c r="B15" s="47" t="s">
        <v>54</v>
      </c>
      <c r="C15" s="24" t="s">
        <v>0</v>
      </c>
      <c r="D15" s="45">
        <v>14</v>
      </c>
      <c r="E15" s="142">
        <v>0</v>
      </c>
      <c r="F15" s="46">
        <f aca="true" t="shared" si="0" ref="F15:F21">E15*D15</f>
        <v>0</v>
      </c>
      <c r="H15" s="33"/>
    </row>
    <row r="16" spans="1:6" s="35" customFormat="1" ht="12.75">
      <c r="A16" s="24">
        <v>2</v>
      </c>
      <c r="B16" s="47" t="s">
        <v>63</v>
      </c>
      <c r="C16" s="24" t="s">
        <v>0</v>
      </c>
      <c r="D16" s="45">
        <f>SUM(D15)</f>
        <v>14</v>
      </c>
      <c r="E16" s="142">
        <v>0</v>
      </c>
      <c r="F16" s="46">
        <f t="shared" si="0"/>
        <v>0</v>
      </c>
    </row>
    <row r="17" spans="1:6" s="35" customFormat="1" ht="12.75">
      <c r="A17" s="24">
        <v>3</v>
      </c>
      <c r="B17" s="47" t="s">
        <v>88</v>
      </c>
      <c r="C17" s="24" t="s">
        <v>0</v>
      </c>
      <c r="D17" s="45">
        <f>SUM(D16)</f>
        <v>14</v>
      </c>
      <c r="E17" s="142">
        <v>0</v>
      </c>
      <c r="F17" s="46">
        <f t="shared" si="0"/>
        <v>0</v>
      </c>
    </row>
    <row r="18" spans="1:6" s="35" customFormat="1" ht="12.75">
      <c r="A18" s="24">
        <v>4</v>
      </c>
      <c r="B18" s="47" t="s">
        <v>52</v>
      </c>
      <c r="C18" s="24" t="s">
        <v>35</v>
      </c>
      <c r="D18" s="45">
        <v>6</v>
      </c>
      <c r="E18" s="142">
        <v>0</v>
      </c>
      <c r="F18" s="46">
        <f t="shared" si="0"/>
        <v>0</v>
      </c>
    </row>
    <row r="19" spans="1:6" s="35" customFormat="1" ht="25.5">
      <c r="A19" s="24">
        <v>5</v>
      </c>
      <c r="B19" s="47" t="s">
        <v>89</v>
      </c>
      <c r="C19" s="24" t="s">
        <v>0</v>
      </c>
      <c r="D19" s="45">
        <f>SUM(D16)</f>
        <v>14</v>
      </c>
      <c r="E19" s="142">
        <v>0</v>
      </c>
      <c r="F19" s="46">
        <f t="shared" si="0"/>
        <v>0</v>
      </c>
    </row>
    <row r="20" spans="1:6" s="35" customFormat="1" ht="12.75">
      <c r="A20" s="24">
        <v>6</v>
      </c>
      <c r="B20" s="47" t="s">
        <v>90</v>
      </c>
      <c r="C20" s="24" t="s">
        <v>0</v>
      </c>
      <c r="D20" s="45">
        <f>SUM(D17)</f>
        <v>14</v>
      </c>
      <c r="E20" s="142">
        <v>0</v>
      </c>
      <c r="F20" s="46">
        <f t="shared" si="0"/>
        <v>0</v>
      </c>
    </row>
    <row r="21" spans="1:6" s="35" customFormat="1" ht="12.75">
      <c r="A21" s="24">
        <v>7</v>
      </c>
      <c r="B21" s="47" t="s">
        <v>51</v>
      </c>
      <c r="C21" s="24" t="s">
        <v>0</v>
      </c>
      <c r="D21" s="45">
        <f>SUM(D20)</f>
        <v>14</v>
      </c>
      <c r="E21" s="142">
        <v>0</v>
      </c>
      <c r="F21" s="46">
        <f t="shared" si="0"/>
        <v>0</v>
      </c>
    </row>
    <row r="22" spans="1:6" s="35" customFormat="1" ht="12.75">
      <c r="A22" s="24"/>
      <c r="B22" s="48" t="s">
        <v>55</v>
      </c>
      <c r="C22" s="24"/>
      <c r="D22" s="45"/>
      <c r="E22" s="142"/>
      <c r="F22" s="46"/>
    </row>
    <row r="23" spans="1:9" s="35" customFormat="1" ht="12.75">
      <c r="A23" s="24">
        <v>1</v>
      </c>
      <c r="B23" s="47" t="s">
        <v>91</v>
      </c>
      <c r="C23" s="24" t="s">
        <v>2</v>
      </c>
      <c r="D23" s="45">
        <v>36</v>
      </c>
      <c r="E23" s="142">
        <v>0</v>
      </c>
      <c r="F23" s="46">
        <f>E23*D23</f>
        <v>0</v>
      </c>
      <c r="I23" s="33"/>
    </row>
    <row r="24" spans="1:9" s="35" customFormat="1" ht="25.5">
      <c r="A24" s="24">
        <v>2</v>
      </c>
      <c r="B24" s="47" t="s">
        <v>53</v>
      </c>
      <c r="C24" s="24" t="s">
        <v>2</v>
      </c>
      <c r="D24" s="45">
        <v>36</v>
      </c>
      <c r="E24" s="142">
        <v>0</v>
      </c>
      <c r="F24" s="46">
        <f>E24*D24</f>
        <v>0</v>
      </c>
      <c r="I24" s="33"/>
    </row>
    <row r="25" spans="1:8" s="35" customFormat="1" ht="25.5">
      <c r="A25" s="95">
        <v>3</v>
      </c>
      <c r="B25" s="47" t="s">
        <v>58</v>
      </c>
      <c r="C25" s="24" t="s">
        <v>0</v>
      </c>
      <c r="D25" s="45">
        <f>SUM(Rostliny!F27)</f>
        <v>258</v>
      </c>
      <c r="E25" s="142">
        <v>0</v>
      </c>
      <c r="F25" s="46">
        <f>E25*D25</f>
        <v>0</v>
      </c>
      <c r="H25" s="33"/>
    </row>
    <row r="26" spans="1:6" s="35" customFormat="1" ht="12.75">
      <c r="A26" s="24">
        <v>4</v>
      </c>
      <c r="B26" s="47" t="s">
        <v>56</v>
      </c>
      <c r="C26" s="24" t="s">
        <v>0</v>
      </c>
      <c r="D26" s="45">
        <f>SUM(D25)</f>
        <v>258</v>
      </c>
      <c r="E26" s="142">
        <v>0</v>
      </c>
      <c r="F26" s="46">
        <f>E26*D26</f>
        <v>0</v>
      </c>
    </row>
    <row r="27" spans="1:6" s="35" customFormat="1" ht="12.75">
      <c r="A27" s="95">
        <v>5</v>
      </c>
      <c r="B27" s="47" t="s">
        <v>57</v>
      </c>
      <c r="C27" s="24" t="s">
        <v>0</v>
      </c>
      <c r="D27" s="45">
        <f>SUM(D26)</f>
        <v>258</v>
      </c>
      <c r="E27" s="142">
        <v>0</v>
      </c>
      <c r="F27" s="46">
        <f>E27*D27</f>
        <v>0</v>
      </c>
    </row>
    <row r="28" spans="1:6" s="35" customFormat="1" ht="12.75">
      <c r="A28" s="49"/>
      <c r="B28" s="48" t="s">
        <v>50</v>
      </c>
      <c r="C28" s="24"/>
      <c r="D28" s="45"/>
      <c r="E28" s="142"/>
      <c r="F28" s="46"/>
    </row>
    <row r="29" spans="1:6" s="35" customFormat="1" ht="12.75">
      <c r="A29" s="95">
        <v>1</v>
      </c>
      <c r="B29" s="47" t="s">
        <v>92</v>
      </c>
      <c r="C29" s="24" t="s">
        <v>0</v>
      </c>
      <c r="D29" s="45">
        <f>SUM(D15)</f>
        <v>14</v>
      </c>
      <c r="E29" s="142">
        <v>0</v>
      </c>
      <c r="F29" s="46">
        <f aca="true" t="shared" si="1" ref="F29:F41">E29*D29</f>
        <v>0</v>
      </c>
    </row>
    <row r="30" spans="1:6" s="35" customFormat="1" ht="12.75">
      <c r="A30" s="95">
        <v>2</v>
      </c>
      <c r="B30" s="47" t="s">
        <v>59</v>
      </c>
      <c r="C30" s="24" t="s">
        <v>2</v>
      </c>
      <c r="D30" s="45">
        <f>SUM(D23)</f>
        <v>36</v>
      </c>
      <c r="E30" s="142">
        <v>0</v>
      </c>
      <c r="F30" s="46">
        <f t="shared" si="1"/>
        <v>0</v>
      </c>
    </row>
    <row r="31" spans="1:6" s="71" customFormat="1" ht="25.5">
      <c r="A31" s="95">
        <v>3</v>
      </c>
      <c r="B31" s="50" t="s">
        <v>93</v>
      </c>
      <c r="C31" s="51" t="s">
        <v>2</v>
      </c>
      <c r="D31" s="52">
        <f>SUM('Bilance ploch'!C11)</f>
        <v>1120</v>
      </c>
      <c r="E31" s="143">
        <v>0</v>
      </c>
      <c r="F31" s="46">
        <f t="shared" si="1"/>
        <v>0</v>
      </c>
    </row>
    <row r="32" spans="1:6" s="71" customFormat="1" ht="25.5">
      <c r="A32" s="95">
        <v>4</v>
      </c>
      <c r="B32" s="50" t="s">
        <v>127</v>
      </c>
      <c r="C32" s="51" t="s">
        <v>2</v>
      </c>
      <c r="D32" s="52">
        <f>SUM('Bilance ploch'!C10)</f>
        <v>3625</v>
      </c>
      <c r="E32" s="143">
        <v>0</v>
      </c>
      <c r="F32" s="46">
        <f t="shared" si="1"/>
        <v>0</v>
      </c>
    </row>
    <row r="33" spans="1:6" s="71" customFormat="1" ht="12.75">
      <c r="A33" s="95">
        <v>5</v>
      </c>
      <c r="B33" s="50" t="s">
        <v>36</v>
      </c>
      <c r="C33" s="51" t="s">
        <v>2</v>
      </c>
      <c r="D33" s="52">
        <f>SUM(D31:D32)</f>
        <v>4745</v>
      </c>
      <c r="E33" s="143">
        <v>0</v>
      </c>
      <c r="F33" s="46">
        <f t="shared" si="1"/>
        <v>0</v>
      </c>
    </row>
    <row r="34" spans="1:6" s="71" customFormat="1" ht="12.75">
      <c r="A34" s="95">
        <v>6</v>
      </c>
      <c r="B34" s="50" t="s">
        <v>37</v>
      </c>
      <c r="C34" s="51" t="s">
        <v>2</v>
      </c>
      <c r="D34" s="52">
        <f>SUM(D33)</f>
        <v>4745</v>
      </c>
      <c r="E34" s="143">
        <v>0</v>
      </c>
      <c r="F34" s="46">
        <f t="shared" si="1"/>
        <v>0</v>
      </c>
    </row>
    <row r="35" spans="1:6" s="71" customFormat="1" ht="15" customHeight="1">
      <c r="A35" s="95">
        <v>7</v>
      </c>
      <c r="B35" s="50" t="s">
        <v>95</v>
      </c>
      <c r="C35" s="51" t="s">
        <v>2</v>
      </c>
      <c r="D35" s="52">
        <f>SUM(D34)</f>
        <v>4745</v>
      </c>
      <c r="E35" s="143">
        <v>0</v>
      </c>
      <c r="F35" s="46">
        <f t="shared" si="1"/>
        <v>0</v>
      </c>
    </row>
    <row r="36" spans="1:6" s="71" customFormat="1" ht="14.25" customHeight="1">
      <c r="A36" s="95">
        <v>8</v>
      </c>
      <c r="B36" s="50" t="s">
        <v>96</v>
      </c>
      <c r="C36" s="51" t="s">
        <v>2</v>
      </c>
      <c r="D36" s="52">
        <f>SUM(D35)</f>
        <v>4745</v>
      </c>
      <c r="E36" s="143">
        <v>0</v>
      </c>
      <c r="F36" s="46">
        <f t="shared" si="1"/>
        <v>0</v>
      </c>
    </row>
    <row r="37" spans="1:6" s="35" customFormat="1" ht="12.75">
      <c r="A37" s="95">
        <v>9</v>
      </c>
      <c r="B37" s="47" t="s">
        <v>38</v>
      </c>
      <c r="C37" s="24" t="s">
        <v>35</v>
      </c>
      <c r="D37" s="45">
        <v>6</v>
      </c>
      <c r="E37" s="142">
        <v>0</v>
      </c>
      <c r="F37" s="46">
        <f t="shared" si="1"/>
        <v>0</v>
      </c>
    </row>
    <row r="38" spans="1:9" s="35" customFormat="1" ht="12.75">
      <c r="A38" s="95">
        <v>10</v>
      </c>
      <c r="B38" s="47" t="s">
        <v>94</v>
      </c>
      <c r="C38" s="24" t="s">
        <v>2</v>
      </c>
      <c r="D38" s="45">
        <f>SUM(D15)</f>
        <v>14</v>
      </c>
      <c r="E38" s="142">
        <v>0</v>
      </c>
      <c r="F38" s="46">
        <f t="shared" si="1"/>
        <v>0</v>
      </c>
      <c r="I38" s="33"/>
    </row>
    <row r="39" spans="1:6" s="35" customFormat="1" ht="27.75" customHeight="1">
      <c r="A39" s="95">
        <v>11</v>
      </c>
      <c r="B39" s="47" t="s">
        <v>104</v>
      </c>
      <c r="C39" s="24" t="s">
        <v>97</v>
      </c>
      <c r="D39" s="45">
        <v>5</v>
      </c>
      <c r="E39" s="142">
        <v>0</v>
      </c>
      <c r="F39" s="46">
        <f t="shared" si="1"/>
        <v>0</v>
      </c>
    </row>
    <row r="40" spans="1:6" s="35" customFormat="1" ht="16.5" customHeight="1">
      <c r="A40" s="95">
        <v>12</v>
      </c>
      <c r="B40" s="47" t="s">
        <v>128</v>
      </c>
      <c r="C40" s="24" t="s">
        <v>0</v>
      </c>
      <c r="D40" s="45">
        <v>1</v>
      </c>
      <c r="E40" s="142">
        <v>0</v>
      </c>
      <c r="F40" s="46">
        <f>E40*D40</f>
        <v>0</v>
      </c>
    </row>
    <row r="41" spans="1:6" s="35" customFormat="1" ht="12.75">
      <c r="A41" s="95">
        <v>13</v>
      </c>
      <c r="B41" s="47" t="s">
        <v>39</v>
      </c>
      <c r="C41" s="24" t="s">
        <v>40</v>
      </c>
      <c r="D41" s="45">
        <v>19</v>
      </c>
      <c r="E41" s="142">
        <v>0</v>
      </c>
      <c r="F41" s="46">
        <f t="shared" si="1"/>
        <v>0</v>
      </c>
    </row>
    <row r="42" spans="1:6" s="36" customFormat="1" ht="12.75">
      <c r="A42" s="72"/>
      <c r="B42" s="73" t="s">
        <v>61</v>
      </c>
      <c r="C42" s="74"/>
      <c r="D42" s="74"/>
      <c r="E42" s="75"/>
      <c r="F42" s="76">
        <f>SUM(F13:F41)</f>
        <v>0</v>
      </c>
    </row>
    <row r="43" spans="1:6" s="35" customFormat="1" ht="12.75">
      <c r="A43" s="70"/>
      <c r="B43" s="37"/>
      <c r="C43" s="5"/>
      <c r="D43" s="5"/>
      <c r="E43" s="33"/>
      <c r="F43" s="33"/>
    </row>
    <row r="44" spans="1:6" s="35" customFormat="1" ht="12.75">
      <c r="A44" s="53" t="s">
        <v>41</v>
      </c>
      <c r="B44" s="47"/>
      <c r="C44" s="24"/>
      <c r="D44" s="24"/>
      <c r="E44" s="46"/>
      <c r="F44" s="46"/>
    </row>
    <row r="45" spans="1:9" s="35" customFormat="1" ht="12.75">
      <c r="A45" s="24" t="s">
        <v>1</v>
      </c>
      <c r="B45" s="47" t="s">
        <v>66</v>
      </c>
      <c r="C45" s="24" t="s">
        <v>0</v>
      </c>
      <c r="D45" s="45">
        <v>1</v>
      </c>
      <c r="E45" s="142">
        <v>0</v>
      </c>
      <c r="F45" s="46">
        <f aca="true" t="shared" si="2" ref="F45:F51">PRODUCT(D45:E45)</f>
        <v>0</v>
      </c>
      <c r="I45" s="33"/>
    </row>
    <row r="46" spans="1:9" s="35" customFormat="1" ht="12.75">
      <c r="A46" s="24" t="s">
        <v>1</v>
      </c>
      <c r="B46" s="47" t="s">
        <v>13</v>
      </c>
      <c r="C46" s="24" t="s">
        <v>0</v>
      </c>
      <c r="D46" s="45">
        <v>3</v>
      </c>
      <c r="E46" s="142">
        <v>0</v>
      </c>
      <c r="F46" s="46">
        <f t="shared" si="2"/>
        <v>0</v>
      </c>
      <c r="I46" s="94"/>
    </row>
    <row r="47" spans="1:6" s="35" customFormat="1" ht="12.75">
      <c r="A47" s="24" t="s">
        <v>1</v>
      </c>
      <c r="B47" s="47" t="s">
        <v>67</v>
      </c>
      <c r="C47" s="24" t="s">
        <v>0</v>
      </c>
      <c r="D47" s="45">
        <v>2</v>
      </c>
      <c r="E47" s="142">
        <v>0</v>
      </c>
      <c r="F47" s="46">
        <f t="shared" si="2"/>
        <v>0</v>
      </c>
    </row>
    <row r="48" spans="1:6" s="35" customFormat="1" ht="12.75">
      <c r="A48" s="24" t="s">
        <v>1</v>
      </c>
      <c r="B48" s="47" t="s">
        <v>14</v>
      </c>
      <c r="C48" s="24" t="s">
        <v>0</v>
      </c>
      <c r="D48" s="45">
        <v>4</v>
      </c>
      <c r="E48" s="142">
        <v>0</v>
      </c>
      <c r="F48" s="46">
        <f t="shared" si="2"/>
        <v>0</v>
      </c>
    </row>
    <row r="49" spans="1:6" s="35" customFormat="1" ht="12.75">
      <c r="A49" s="24" t="s">
        <v>1</v>
      </c>
      <c r="B49" s="47" t="s">
        <v>68</v>
      </c>
      <c r="C49" s="24" t="s">
        <v>0</v>
      </c>
      <c r="D49" s="45">
        <v>1</v>
      </c>
      <c r="E49" s="142">
        <v>0</v>
      </c>
      <c r="F49" s="46">
        <f t="shared" si="2"/>
        <v>0</v>
      </c>
    </row>
    <row r="50" spans="1:6" s="35" customFormat="1" ht="12.75">
      <c r="A50" s="24" t="s">
        <v>1</v>
      </c>
      <c r="B50" s="47" t="s">
        <v>69</v>
      </c>
      <c r="C50" s="24" t="s">
        <v>0</v>
      </c>
      <c r="D50" s="45">
        <v>3</v>
      </c>
      <c r="E50" s="142">
        <v>0</v>
      </c>
      <c r="F50" s="46">
        <f t="shared" si="2"/>
        <v>0</v>
      </c>
    </row>
    <row r="51" spans="1:6" s="35" customFormat="1" ht="12.75">
      <c r="A51" s="24" t="s">
        <v>1</v>
      </c>
      <c r="B51" s="47" t="s">
        <v>85</v>
      </c>
      <c r="C51" s="24" t="s">
        <v>0</v>
      </c>
      <c r="D51" s="45">
        <v>1</v>
      </c>
      <c r="E51" s="142">
        <v>0</v>
      </c>
      <c r="F51" s="46">
        <f t="shared" si="2"/>
        <v>0</v>
      </c>
    </row>
    <row r="52" spans="1:6" s="35" customFormat="1" ht="12.75">
      <c r="A52" s="135" t="s">
        <v>49</v>
      </c>
      <c r="B52" s="135"/>
      <c r="C52" s="54"/>
      <c r="D52" s="57"/>
      <c r="E52" s="58"/>
      <c r="F52" s="46"/>
    </row>
    <row r="53" spans="1:9" s="35" customFormat="1" ht="12.75">
      <c r="A53" s="55" t="s">
        <v>3</v>
      </c>
      <c r="B53" s="56" t="s">
        <v>16</v>
      </c>
      <c r="C53" s="54" t="s">
        <v>0</v>
      </c>
      <c r="D53" s="57">
        <v>60</v>
      </c>
      <c r="E53" s="144">
        <v>0</v>
      </c>
      <c r="F53" s="46">
        <f aca="true" t="shared" si="3" ref="F53:F61">PRODUCT(D53:E53)</f>
        <v>0</v>
      </c>
      <c r="I53" s="94"/>
    </row>
    <row r="54" spans="1:6" s="35" customFormat="1" ht="12.75">
      <c r="A54" s="55" t="s">
        <v>3</v>
      </c>
      <c r="B54" s="56" t="s">
        <v>17</v>
      </c>
      <c r="C54" s="54" t="s">
        <v>0</v>
      </c>
      <c r="D54" s="57">
        <v>55</v>
      </c>
      <c r="E54" s="144">
        <v>0</v>
      </c>
      <c r="F54" s="46">
        <f t="shared" si="3"/>
        <v>0</v>
      </c>
    </row>
    <row r="55" spans="1:9" s="35" customFormat="1" ht="12.75">
      <c r="A55" s="55" t="s">
        <v>3</v>
      </c>
      <c r="B55" s="56" t="s">
        <v>18</v>
      </c>
      <c r="C55" s="54" t="s">
        <v>0</v>
      </c>
      <c r="D55" s="57">
        <v>18</v>
      </c>
      <c r="E55" s="144">
        <v>0</v>
      </c>
      <c r="F55" s="46">
        <f t="shared" si="3"/>
        <v>0</v>
      </c>
      <c r="I55" s="94"/>
    </row>
    <row r="56" spans="1:6" s="35" customFormat="1" ht="12.75">
      <c r="A56" s="55" t="s">
        <v>3</v>
      </c>
      <c r="B56" s="56" t="s">
        <v>19</v>
      </c>
      <c r="C56" s="54" t="s">
        <v>0</v>
      </c>
      <c r="D56" s="57">
        <v>28</v>
      </c>
      <c r="E56" s="144">
        <v>0</v>
      </c>
      <c r="F56" s="46">
        <f t="shared" si="3"/>
        <v>0</v>
      </c>
    </row>
    <row r="57" spans="1:6" s="35" customFormat="1" ht="12.75">
      <c r="A57" s="55" t="s">
        <v>3</v>
      </c>
      <c r="B57" s="56" t="s">
        <v>20</v>
      </c>
      <c r="C57" s="54" t="s">
        <v>0</v>
      </c>
      <c r="D57" s="57">
        <v>17</v>
      </c>
      <c r="E57" s="144">
        <v>0</v>
      </c>
      <c r="F57" s="46">
        <f t="shared" si="3"/>
        <v>0</v>
      </c>
    </row>
    <row r="58" spans="1:6" s="35" customFormat="1" ht="12.75">
      <c r="A58" s="55" t="s">
        <v>3</v>
      </c>
      <c r="B58" s="56" t="s">
        <v>21</v>
      </c>
      <c r="C58" s="54" t="s">
        <v>0</v>
      </c>
      <c r="D58" s="57">
        <v>23</v>
      </c>
      <c r="E58" s="144">
        <v>0</v>
      </c>
      <c r="F58" s="46">
        <f t="shared" si="3"/>
        <v>0</v>
      </c>
    </row>
    <row r="59" spans="1:6" s="35" customFormat="1" ht="12.75">
      <c r="A59" s="55" t="s">
        <v>3</v>
      </c>
      <c r="B59" s="56" t="s">
        <v>22</v>
      </c>
      <c r="C59" s="54" t="s">
        <v>0</v>
      </c>
      <c r="D59" s="57">
        <v>33</v>
      </c>
      <c r="E59" s="144">
        <v>0</v>
      </c>
      <c r="F59" s="46">
        <f t="shared" si="3"/>
        <v>0</v>
      </c>
    </row>
    <row r="60" spans="1:6" s="35" customFormat="1" ht="12.75">
      <c r="A60" s="55" t="s">
        <v>3</v>
      </c>
      <c r="B60" s="56" t="s">
        <v>23</v>
      </c>
      <c r="C60" s="54" t="s">
        <v>0</v>
      </c>
      <c r="D60" s="57">
        <v>24</v>
      </c>
      <c r="E60" s="144">
        <v>0</v>
      </c>
      <c r="F60" s="46">
        <f t="shared" si="3"/>
        <v>0</v>
      </c>
    </row>
    <row r="61" spans="1:6" s="35" customFormat="1" ht="12.75">
      <c r="A61" s="55" t="s">
        <v>3</v>
      </c>
      <c r="B61" s="47" t="s">
        <v>86</v>
      </c>
      <c r="C61" s="24" t="s">
        <v>0</v>
      </c>
      <c r="D61" s="45">
        <v>9</v>
      </c>
      <c r="E61" s="142">
        <v>0</v>
      </c>
      <c r="F61" s="46">
        <f t="shared" si="3"/>
        <v>0</v>
      </c>
    </row>
    <row r="62" spans="1:6" s="35" customFormat="1" ht="12.75">
      <c r="A62" s="24"/>
      <c r="B62" s="48" t="s">
        <v>42</v>
      </c>
      <c r="C62" s="24"/>
      <c r="D62" s="24"/>
      <c r="E62" s="46"/>
      <c r="F62" s="46"/>
    </row>
    <row r="63" spans="1:6" s="35" customFormat="1" ht="12.75">
      <c r="A63" s="24">
        <v>1</v>
      </c>
      <c r="B63" s="47" t="s">
        <v>99</v>
      </c>
      <c r="C63" s="24" t="s">
        <v>0</v>
      </c>
      <c r="D63" s="45">
        <v>57</v>
      </c>
      <c r="E63" s="142">
        <v>0</v>
      </c>
      <c r="F63" s="46">
        <f aca="true" t="shared" si="4" ref="F63:F74">PRODUCT(D63:E63)</f>
        <v>0</v>
      </c>
    </row>
    <row r="64" spans="1:6" s="35" customFormat="1" ht="12.75">
      <c r="A64" s="24">
        <v>2</v>
      </c>
      <c r="B64" s="47" t="s">
        <v>43</v>
      </c>
      <c r="C64" s="24" t="s">
        <v>0</v>
      </c>
      <c r="D64" s="45">
        <v>19</v>
      </c>
      <c r="E64" s="142">
        <v>0</v>
      </c>
      <c r="F64" s="46">
        <f t="shared" si="4"/>
        <v>0</v>
      </c>
    </row>
    <row r="65" spans="1:6" s="99" customFormat="1" ht="12.75">
      <c r="A65" s="24">
        <v>3</v>
      </c>
      <c r="B65" s="96" t="s">
        <v>100</v>
      </c>
      <c r="C65" s="97" t="s">
        <v>0</v>
      </c>
      <c r="D65" s="98">
        <v>19</v>
      </c>
      <c r="E65" s="145">
        <v>0</v>
      </c>
      <c r="F65" s="98">
        <f>PRODUCT(D65,E65)</f>
        <v>0</v>
      </c>
    </row>
    <row r="66" spans="1:6" s="35" customFormat="1" ht="12.75">
      <c r="A66" s="24">
        <v>4</v>
      </c>
      <c r="B66" s="47" t="s">
        <v>45</v>
      </c>
      <c r="C66" s="24" t="s">
        <v>44</v>
      </c>
      <c r="D66" s="45">
        <v>13.6</v>
      </c>
      <c r="E66" s="142">
        <v>0</v>
      </c>
      <c r="F66" s="46">
        <f t="shared" si="4"/>
        <v>0</v>
      </c>
    </row>
    <row r="67" spans="1:6" s="35" customFormat="1" ht="12.75">
      <c r="A67" s="24">
        <v>5</v>
      </c>
      <c r="B67" s="47" t="s">
        <v>105</v>
      </c>
      <c r="C67" s="24" t="s">
        <v>44</v>
      </c>
      <c r="D67" s="45">
        <v>237</v>
      </c>
      <c r="E67" s="142">
        <v>0</v>
      </c>
      <c r="F67" s="46">
        <f t="shared" si="4"/>
        <v>0</v>
      </c>
    </row>
    <row r="68" spans="1:6" s="35" customFormat="1" ht="25.5">
      <c r="A68" s="24">
        <v>6</v>
      </c>
      <c r="B68" s="47" t="s">
        <v>103</v>
      </c>
      <c r="C68" s="24" t="s">
        <v>2</v>
      </c>
      <c r="D68" s="45">
        <f>SUM(D24)</f>
        <v>36</v>
      </c>
      <c r="E68" s="142">
        <v>0</v>
      </c>
      <c r="F68" s="46">
        <f t="shared" si="4"/>
        <v>0</v>
      </c>
    </row>
    <row r="69" spans="1:6" s="35" customFormat="1" ht="12.75">
      <c r="A69" s="24">
        <v>7</v>
      </c>
      <c r="B69" s="47" t="s">
        <v>46</v>
      </c>
      <c r="C69" s="24" t="s">
        <v>0</v>
      </c>
      <c r="D69" s="45">
        <f>SUM(D29)</f>
        <v>14</v>
      </c>
      <c r="E69" s="142">
        <v>0</v>
      </c>
      <c r="F69" s="46">
        <f t="shared" si="4"/>
        <v>0</v>
      </c>
    </row>
    <row r="70" spans="1:6" s="34" customFormat="1" ht="12.75">
      <c r="A70" s="24">
        <v>8</v>
      </c>
      <c r="B70" s="59" t="s">
        <v>101</v>
      </c>
      <c r="C70" s="60" t="s">
        <v>44</v>
      </c>
      <c r="D70" s="61">
        <v>12</v>
      </c>
      <c r="E70" s="146">
        <v>0</v>
      </c>
      <c r="F70" s="46">
        <f t="shared" si="4"/>
        <v>0</v>
      </c>
    </row>
    <row r="71" spans="1:6" s="34" customFormat="1" ht="12.75">
      <c r="A71" s="24">
        <v>9</v>
      </c>
      <c r="B71" s="59" t="s">
        <v>102</v>
      </c>
      <c r="C71" s="60" t="s">
        <v>44</v>
      </c>
      <c r="D71" s="61">
        <v>37</v>
      </c>
      <c r="E71" s="146">
        <v>0</v>
      </c>
      <c r="F71" s="46">
        <f t="shared" si="4"/>
        <v>0</v>
      </c>
    </row>
    <row r="72" spans="1:6" s="34" customFormat="1" ht="25.5">
      <c r="A72" s="24">
        <v>10</v>
      </c>
      <c r="B72" s="59" t="s">
        <v>106</v>
      </c>
      <c r="C72" s="60" t="s">
        <v>2</v>
      </c>
      <c r="D72" s="61">
        <v>6</v>
      </c>
      <c r="E72" s="146">
        <v>0</v>
      </c>
      <c r="F72" s="46">
        <f t="shared" si="4"/>
        <v>0</v>
      </c>
    </row>
    <row r="73" spans="1:6" s="34" customFormat="1" ht="12.75">
      <c r="A73" s="24">
        <v>11</v>
      </c>
      <c r="B73" s="59" t="s">
        <v>129</v>
      </c>
      <c r="C73" s="60" t="s">
        <v>0</v>
      </c>
      <c r="D73" s="61">
        <v>1</v>
      </c>
      <c r="E73" s="146">
        <v>0</v>
      </c>
      <c r="F73" s="46">
        <f t="shared" si="4"/>
        <v>0</v>
      </c>
    </row>
    <row r="74" spans="1:6" s="34" customFormat="1" ht="12.75">
      <c r="A74" s="24">
        <v>12</v>
      </c>
      <c r="B74" s="59" t="s">
        <v>62</v>
      </c>
      <c r="C74" s="60" t="s">
        <v>35</v>
      </c>
      <c r="D74" s="61">
        <v>1.4</v>
      </c>
      <c r="E74" s="146">
        <v>0</v>
      </c>
      <c r="F74" s="46">
        <f t="shared" si="4"/>
        <v>0</v>
      </c>
    </row>
    <row r="75" spans="1:6" s="36" customFormat="1" ht="12.75">
      <c r="A75" s="77"/>
      <c r="B75" s="78" t="s">
        <v>60</v>
      </c>
      <c r="C75" s="74"/>
      <c r="D75" s="74"/>
      <c r="E75" s="75"/>
      <c r="F75" s="76">
        <f>SUM(F45:F74)</f>
        <v>0</v>
      </c>
    </row>
    <row r="76" spans="1:6" s="35" customFormat="1" ht="12.75">
      <c r="A76" s="5"/>
      <c r="B76" s="34"/>
      <c r="C76" s="5"/>
      <c r="E76" s="33"/>
      <c r="F76" s="33"/>
    </row>
    <row r="77" spans="1:6" s="126" customFormat="1" ht="12.75">
      <c r="A77" s="41"/>
      <c r="B77" s="42" t="s">
        <v>138</v>
      </c>
      <c r="C77" s="41"/>
      <c r="D77" s="41"/>
      <c r="E77" s="43"/>
      <c r="F77" s="43"/>
    </row>
    <row r="78" spans="1:6" s="126" customFormat="1" ht="12.75">
      <c r="A78" s="41"/>
      <c r="B78" s="42" t="s">
        <v>130</v>
      </c>
      <c r="C78" s="41"/>
      <c r="D78" s="41"/>
      <c r="E78" s="43"/>
      <c r="F78" s="43"/>
    </row>
    <row r="79" spans="1:6" s="126" customFormat="1" ht="40.5" customHeight="1">
      <c r="A79" s="41"/>
      <c r="B79" s="136" t="s">
        <v>139</v>
      </c>
      <c r="C79" s="137"/>
      <c r="D79" s="137"/>
      <c r="E79" s="137"/>
      <c r="F79" s="138"/>
    </row>
    <row r="80" spans="1:6" s="107" customFormat="1" ht="12.75">
      <c r="A80" s="24"/>
      <c r="B80" s="42" t="s">
        <v>131</v>
      </c>
      <c r="C80" s="24"/>
      <c r="D80" s="45"/>
      <c r="E80" s="127"/>
      <c r="F80" s="46"/>
    </row>
    <row r="81" spans="1:7" s="107" customFormat="1" ht="12.75">
      <c r="A81" s="24">
        <v>1</v>
      </c>
      <c r="B81" s="44" t="s">
        <v>143</v>
      </c>
      <c r="C81" s="24" t="s">
        <v>0</v>
      </c>
      <c r="D81" s="45">
        <f>SUM(Rostliny!E9)</f>
        <v>14</v>
      </c>
      <c r="E81" s="147">
        <v>0</v>
      </c>
      <c r="F81" s="46">
        <f aca="true" t="shared" si="5" ref="F81:F88">E81*D81</f>
        <v>0</v>
      </c>
      <c r="G81" s="128"/>
    </row>
    <row r="82" spans="1:6" s="107" customFormat="1" ht="12.75">
      <c r="A82" s="24">
        <v>2</v>
      </c>
      <c r="B82" s="44" t="s">
        <v>132</v>
      </c>
      <c r="C82" s="24" t="s">
        <v>0</v>
      </c>
      <c r="D82" s="45">
        <v>2</v>
      </c>
      <c r="E82" s="147">
        <v>0</v>
      </c>
      <c r="F82" s="46">
        <f t="shared" si="5"/>
        <v>0</v>
      </c>
    </row>
    <row r="83" spans="1:6" s="107" customFormat="1" ht="12.75">
      <c r="A83" s="24">
        <v>3</v>
      </c>
      <c r="B83" s="44" t="s">
        <v>141</v>
      </c>
      <c r="C83" s="24" t="s">
        <v>0</v>
      </c>
      <c r="D83" s="45">
        <f>SUM(D81)</f>
        <v>14</v>
      </c>
      <c r="E83" s="147">
        <v>0</v>
      </c>
      <c r="F83" s="46">
        <f t="shared" si="5"/>
        <v>0</v>
      </c>
    </row>
    <row r="84" spans="1:6" s="107" customFormat="1" ht="12.75">
      <c r="A84" s="24">
        <v>4</v>
      </c>
      <c r="B84" s="44" t="s">
        <v>133</v>
      </c>
      <c r="C84" s="24" t="s">
        <v>0</v>
      </c>
      <c r="D84" s="45">
        <f>SUM(D83)</f>
        <v>14</v>
      </c>
      <c r="E84" s="147">
        <v>0</v>
      </c>
      <c r="F84" s="46">
        <f t="shared" si="5"/>
        <v>0</v>
      </c>
    </row>
    <row r="85" spans="1:6" s="107" customFormat="1" ht="12.75">
      <c r="A85" s="24">
        <v>5</v>
      </c>
      <c r="B85" s="47" t="s">
        <v>134</v>
      </c>
      <c r="C85" s="24" t="s">
        <v>0</v>
      </c>
      <c r="D85" s="45">
        <f>SUM(D84)</f>
        <v>14</v>
      </c>
      <c r="E85" s="147">
        <v>0</v>
      </c>
      <c r="F85" s="46">
        <f t="shared" si="5"/>
        <v>0</v>
      </c>
    </row>
    <row r="86" spans="1:6" s="107" customFormat="1" ht="12.75">
      <c r="A86" s="24"/>
      <c r="B86" s="48" t="s">
        <v>140</v>
      </c>
      <c r="C86" s="24"/>
      <c r="D86" s="45"/>
      <c r="E86" s="46"/>
      <c r="F86" s="46"/>
    </row>
    <row r="87" spans="1:6" s="107" customFormat="1" ht="12.75">
      <c r="A87" s="24">
        <v>1</v>
      </c>
      <c r="B87" s="47" t="s">
        <v>153</v>
      </c>
      <c r="C87" s="24" t="s">
        <v>2</v>
      </c>
      <c r="D87" s="45">
        <f>SUM(D23)</f>
        <v>36</v>
      </c>
      <c r="E87" s="142">
        <v>0</v>
      </c>
      <c r="F87" s="46">
        <f t="shared" si="5"/>
        <v>0</v>
      </c>
    </row>
    <row r="88" spans="1:8" s="107" customFormat="1" ht="12.75">
      <c r="A88" s="24">
        <v>2</v>
      </c>
      <c r="B88" s="44" t="s">
        <v>133</v>
      </c>
      <c r="C88" s="24" t="s">
        <v>2</v>
      </c>
      <c r="D88" s="45">
        <f>SUM(D87)</f>
        <v>36</v>
      </c>
      <c r="E88" s="147">
        <v>0</v>
      </c>
      <c r="F88" s="46">
        <f t="shared" si="5"/>
        <v>0</v>
      </c>
      <c r="H88" s="128"/>
    </row>
    <row r="89" spans="1:6" s="126" customFormat="1" ht="12.75">
      <c r="A89" s="41"/>
      <c r="B89" s="42" t="s">
        <v>135</v>
      </c>
      <c r="C89" s="41"/>
      <c r="D89" s="41"/>
      <c r="E89" s="43"/>
      <c r="F89" s="43"/>
    </row>
    <row r="90" spans="1:6" s="126" customFormat="1" ht="42.75" customHeight="1">
      <c r="A90" s="41"/>
      <c r="B90" s="136" t="s">
        <v>142</v>
      </c>
      <c r="C90" s="137"/>
      <c r="D90" s="137"/>
      <c r="E90" s="137"/>
      <c r="F90" s="138"/>
    </row>
    <row r="91" spans="1:6" s="107" customFormat="1" ht="12.75">
      <c r="A91" s="24"/>
      <c r="B91" s="42" t="s">
        <v>131</v>
      </c>
      <c r="C91" s="24"/>
      <c r="D91" s="45"/>
      <c r="E91" s="127"/>
      <c r="F91" s="46"/>
    </row>
    <row r="92" spans="1:7" s="107" customFormat="1" ht="12.75">
      <c r="A92" s="24">
        <v>1</v>
      </c>
      <c r="B92" s="44" t="s">
        <v>143</v>
      </c>
      <c r="C92" s="24" t="s">
        <v>0</v>
      </c>
      <c r="D92" s="45">
        <v>14</v>
      </c>
      <c r="E92" s="147">
        <v>0</v>
      </c>
      <c r="F92" s="46">
        <f>E92*D92</f>
        <v>0</v>
      </c>
      <c r="G92" s="128"/>
    </row>
    <row r="93" spans="1:6" s="107" customFormat="1" ht="12.75">
      <c r="A93" s="24">
        <v>2</v>
      </c>
      <c r="B93" s="44" t="s">
        <v>132</v>
      </c>
      <c r="C93" s="24" t="s">
        <v>0</v>
      </c>
      <c r="D93" s="45">
        <v>2</v>
      </c>
      <c r="E93" s="147">
        <v>0</v>
      </c>
      <c r="F93" s="46">
        <f>E93*D93</f>
        <v>0</v>
      </c>
    </row>
    <row r="94" spans="1:6" s="107" customFormat="1" ht="12.75">
      <c r="A94" s="24">
        <v>3</v>
      </c>
      <c r="B94" s="44" t="s">
        <v>141</v>
      </c>
      <c r="C94" s="24" t="s">
        <v>0</v>
      </c>
      <c r="D94" s="45">
        <v>14</v>
      </c>
      <c r="E94" s="147">
        <v>0</v>
      </c>
      <c r="F94" s="46">
        <f>E94*D94</f>
        <v>0</v>
      </c>
    </row>
    <row r="95" spans="1:6" s="107" customFormat="1" ht="12.75">
      <c r="A95" s="24">
        <v>4</v>
      </c>
      <c r="B95" s="44" t="s">
        <v>133</v>
      </c>
      <c r="C95" s="24" t="s">
        <v>0</v>
      </c>
      <c r="D95" s="45">
        <v>14</v>
      </c>
      <c r="E95" s="147">
        <v>0</v>
      </c>
      <c r="F95" s="46">
        <f>E95*D95</f>
        <v>0</v>
      </c>
    </row>
    <row r="96" spans="1:6" s="107" customFormat="1" ht="12.75">
      <c r="A96" s="24">
        <v>5</v>
      </c>
      <c r="B96" s="47" t="s">
        <v>134</v>
      </c>
      <c r="C96" s="24" t="s">
        <v>0</v>
      </c>
      <c r="D96" s="45">
        <v>14</v>
      </c>
      <c r="E96" s="147">
        <v>0</v>
      </c>
      <c r="F96" s="46">
        <f>E96*D96</f>
        <v>0</v>
      </c>
    </row>
    <row r="97" spans="1:6" s="107" customFormat="1" ht="12.75">
      <c r="A97" s="24"/>
      <c r="B97" s="48" t="s">
        <v>140</v>
      </c>
      <c r="C97" s="24"/>
      <c r="D97" s="45"/>
      <c r="E97" s="142"/>
      <c r="F97" s="46"/>
    </row>
    <row r="98" spans="1:6" s="107" customFormat="1" ht="12.75">
      <c r="A98" s="24">
        <v>1</v>
      </c>
      <c r="B98" s="47" t="s">
        <v>153</v>
      </c>
      <c r="C98" s="24" t="s">
        <v>2</v>
      </c>
      <c r="D98" s="45">
        <v>36</v>
      </c>
      <c r="E98" s="142">
        <v>0</v>
      </c>
      <c r="F98" s="46">
        <f>E98*D98</f>
        <v>0</v>
      </c>
    </row>
    <row r="99" spans="1:6" s="126" customFormat="1" ht="12.75">
      <c r="A99" s="41"/>
      <c r="B99" s="42" t="s">
        <v>144</v>
      </c>
      <c r="C99" s="41"/>
      <c r="D99" s="41"/>
      <c r="E99" s="43"/>
      <c r="F99" s="43"/>
    </row>
    <row r="100" spans="1:6" s="126" customFormat="1" ht="40.5" customHeight="1">
      <c r="A100" s="41"/>
      <c r="B100" s="136" t="s">
        <v>145</v>
      </c>
      <c r="C100" s="137"/>
      <c r="D100" s="137"/>
      <c r="E100" s="137"/>
      <c r="F100" s="138"/>
    </row>
    <row r="101" spans="1:6" s="107" customFormat="1" ht="12.75">
      <c r="A101" s="24"/>
      <c r="B101" s="42" t="s">
        <v>131</v>
      </c>
      <c r="C101" s="24"/>
      <c r="D101" s="45"/>
      <c r="E101" s="127"/>
      <c r="F101" s="46"/>
    </row>
    <row r="102" spans="1:7" s="107" customFormat="1" ht="12.75">
      <c r="A102" s="24">
        <v>1</v>
      </c>
      <c r="B102" s="44" t="s">
        <v>143</v>
      </c>
      <c r="C102" s="24" t="s">
        <v>0</v>
      </c>
      <c r="D102" s="45">
        <v>14</v>
      </c>
      <c r="E102" s="147">
        <v>0</v>
      </c>
      <c r="F102" s="46">
        <f aca="true" t="shared" si="6" ref="F102:F107">E102*D102</f>
        <v>0</v>
      </c>
      <c r="G102" s="128"/>
    </row>
    <row r="103" spans="1:6" s="107" customFormat="1" ht="12.75">
      <c r="A103" s="24">
        <v>2</v>
      </c>
      <c r="B103" s="44" t="s">
        <v>132</v>
      </c>
      <c r="C103" s="24" t="s">
        <v>0</v>
      </c>
      <c r="D103" s="45">
        <v>2</v>
      </c>
      <c r="E103" s="147">
        <v>0</v>
      </c>
      <c r="F103" s="46">
        <f t="shared" si="6"/>
        <v>0</v>
      </c>
    </row>
    <row r="104" spans="1:6" s="107" customFormat="1" ht="12.75">
      <c r="A104" s="24">
        <v>3</v>
      </c>
      <c r="B104" s="44" t="s">
        <v>141</v>
      </c>
      <c r="C104" s="24" t="s">
        <v>0</v>
      </c>
      <c r="D104" s="45">
        <v>14</v>
      </c>
      <c r="E104" s="147">
        <v>0</v>
      </c>
      <c r="F104" s="46">
        <f t="shared" si="6"/>
        <v>0</v>
      </c>
    </row>
    <row r="105" spans="1:6" s="107" customFormat="1" ht="12.75">
      <c r="A105" s="24">
        <v>4</v>
      </c>
      <c r="B105" s="44" t="s">
        <v>133</v>
      </c>
      <c r="C105" s="24" t="s">
        <v>0</v>
      </c>
      <c r="D105" s="45">
        <v>14</v>
      </c>
      <c r="E105" s="147">
        <v>0</v>
      </c>
      <c r="F105" s="46">
        <f t="shared" si="6"/>
        <v>0</v>
      </c>
    </row>
    <row r="106" spans="1:6" s="107" customFormat="1" ht="12.75">
      <c r="A106" s="24">
        <v>5</v>
      </c>
      <c r="B106" s="47" t="s">
        <v>134</v>
      </c>
      <c r="C106" s="24" t="s">
        <v>0</v>
      </c>
      <c r="D106" s="45">
        <v>14</v>
      </c>
      <c r="E106" s="147">
        <v>0</v>
      </c>
      <c r="F106" s="46">
        <f t="shared" si="6"/>
        <v>0</v>
      </c>
    </row>
    <row r="107" spans="1:6" s="107" customFormat="1" ht="12.75">
      <c r="A107" s="24">
        <v>6</v>
      </c>
      <c r="B107" s="47" t="s">
        <v>136</v>
      </c>
      <c r="C107" s="24" t="s">
        <v>0</v>
      </c>
      <c r="D107" s="45">
        <f>SUM(D106)</f>
        <v>14</v>
      </c>
      <c r="E107" s="147">
        <v>0</v>
      </c>
      <c r="F107" s="46">
        <f t="shared" si="6"/>
        <v>0</v>
      </c>
    </row>
    <row r="108" spans="1:6" s="126" customFormat="1" ht="12.75">
      <c r="A108" s="41"/>
      <c r="B108" s="42" t="s">
        <v>146</v>
      </c>
      <c r="C108" s="41"/>
      <c r="D108" s="41"/>
      <c r="E108" s="43"/>
      <c r="F108" s="43"/>
    </row>
    <row r="109" spans="1:6" s="126" customFormat="1" ht="28.5" customHeight="1">
      <c r="A109" s="41"/>
      <c r="B109" s="136" t="s">
        <v>147</v>
      </c>
      <c r="C109" s="137"/>
      <c r="D109" s="137"/>
      <c r="E109" s="137"/>
      <c r="F109" s="138"/>
    </row>
    <row r="110" spans="1:6" s="107" customFormat="1" ht="12.75">
      <c r="A110" s="24"/>
      <c r="B110" s="42" t="s">
        <v>131</v>
      </c>
      <c r="C110" s="24"/>
      <c r="D110" s="45"/>
      <c r="E110" s="127"/>
      <c r="F110" s="46"/>
    </row>
    <row r="111" spans="1:7" s="107" customFormat="1" ht="12.75">
      <c r="A111" s="24">
        <v>1</v>
      </c>
      <c r="B111" s="44" t="s">
        <v>149</v>
      </c>
      <c r="C111" s="24" t="s">
        <v>0</v>
      </c>
      <c r="D111" s="45">
        <v>14</v>
      </c>
      <c r="E111" s="147">
        <v>0</v>
      </c>
      <c r="F111" s="46">
        <f>E111*D111</f>
        <v>0</v>
      </c>
      <c r="G111" s="128"/>
    </row>
    <row r="112" spans="1:6" s="107" customFormat="1" ht="12.75">
      <c r="A112" s="24">
        <v>2</v>
      </c>
      <c r="B112" s="44" t="s">
        <v>148</v>
      </c>
      <c r="C112" s="24" t="s">
        <v>0</v>
      </c>
      <c r="D112" s="45">
        <v>14</v>
      </c>
      <c r="E112" s="147">
        <v>0</v>
      </c>
      <c r="F112" s="46">
        <f>E112*D112</f>
        <v>0</v>
      </c>
    </row>
    <row r="113" spans="1:6" s="107" customFormat="1" ht="12.75">
      <c r="A113" s="24">
        <v>3</v>
      </c>
      <c r="B113" s="44" t="s">
        <v>141</v>
      </c>
      <c r="C113" s="24" t="s">
        <v>0</v>
      </c>
      <c r="D113" s="45">
        <v>14</v>
      </c>
      <c r="E113" s="147">
        <v>0</v>
      </c>
      <c r="F113" s="46">
        <f>E113*D113</f>
        <v>0</v>
      </c>
    </row>
    <row r="114" spans="1:6" s="107" customFormat="1" ht="12.75">
      <c r="A114" s="24">
        <v>4</v>
      </c>
      <c r="B114" s="47" t="s">
        <v>134</v>
      </c>
      <c r="C114" s="24" t="s">
        <v>0</v>
      </c>
      <c r="D114" s="45">
        <v>14</v>
      </c>
      <c r="E114" s="147">
        <v>0</v>
      </c>
      <c r="F114" s="46">
        <f>E114*D114</f>
        <v>0</v>
      </c>
    </row>
    <row r="115" spans="1:6" s="126" customFormat="1" ht="12.75">
      <c r="A115" s="41"/>
      <c r="B115" s="42" t="s">
        <v>150</v>
      </c>
      <c r="C115" s="41"/>
      <c r="D115" s="41"/>
      <c r="E115" s="43"/>
      <c r="F115" s="43"/>
    </row>
    <row r="116" spans="1:6" s="126" customFormat="1" ht="28.5" customHeight="1">
      <c r="A116" s="41"/>
      <c r="B116" s="136" t="s">
        <v>147</v>
      </c>
      <c r="C116" s="137"/>
      <c r="D116" s="137"/>
      <c r="E116" s="137"/>
      <c r="F116" s="138"/>
    </row>
    <row r="117" spans="1:6" s="107" customFormat="1" ht="12.75">
      <c r="A117" s="24"/>
      <c r="B117" s="42" t="s">
        <v>131</v>
      </c>
      <c r="C117" s="24"/>
      <c r="D117" s="45"/>
      <c r="E117" s="127"/>
      <c r="F117" s="46"/>
    </row>
    <row r="118" spans="1:7" s="107" customFormat="1" ht="12.75">
      <c r="A118" s="24">
        <v>1</v>
      </c>
      <c r="B118" s="44" t="s">
        <v>149</v>
      </c>
      <c r="C118" s="24" t="s">
        <v>0</v>
      </c>
      <c r="D118" s="45">
        <v>14</v>
      </c>
      <c r="E118" s="147">
        <v>0</v>
      </c>
      <c r="F118" s="46">
        <f>E118*D118</f>
        <v>0</v>
      </c>
      <c r="G118" s="128"/>
    </row>
    <row r="119" spans="1:6" s="107" customFormat="1" ht="12.75">
      <c r="A119" s="24">
        <v>2</v>
      </c>
      <c r="B119" s="44" t="s">
        <v>151</v>
      </c>
      <c r="C119" s="24" t="s">
        <v>0</v>
      </c>
      <c r="D119" s="45">
        <v>14</v>
      </c>
      <c r="E119" s="147">
        <v>0</v>
      </c>
      <c r="F119" s="46">
        <f>E119*D119</f>
        <v>0</v>
      </c>
    </row>
    <row r="120" spans="1:6" s="130" customFormat="1" ht="12.75">
      <c r="A120" s="139" t="s">
        <v>137</v>
      </c>
      <c r="B120" s="139"/>
      <c r="C120" s="116"/>
      <c r="D120" s="129"/>
      <c r="E120" s="140">
        <f>SUM(F118:F119,F111:F114,F102:F107,F92:F98,F81:F88)</f>
        <v>0</v>
      </c>
      <c r="F120" s="141"/>
    </row>
  </sheetData>
  <sheetProtection password="C65C" sheet="1" selectLockedCells="1"/>
  <mergeCells count="9">
    <mergeCell ref="A9:F9"/>
    <mergeCell ref="A52:B52"/>
    <mergeCell ref="B79:F79"/>
    <mergeCell ref="B90:F90"/>
    <mergeCell ref="A120:B120"/>
    <mergeCell ref="E120:F120"/>
    <mergeCell ref="B100:F100"/>
    <mergeCell ref="B109:F109"/>
    <mergeCell ref="B116:F116"/>
  </mergeCells>
  <printOptions/>
  <pageMargins left="0.7086614173228347" right="0.7086614173228347" top="0.7874015748031497" bottom="0.7874015748031497" header="0.31496062992125984" footer="0.31496062992125984"/>
  <pageSetup fitToHeight="4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3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54.25390625" style="10" customWidth="1"/>
    <col min="2" max="2" width="8.375" style="10" customWidth="1"/>
    <col min="3" max="3" width="15.75390625" style="10" customWidth="1"/>
    <col min="4" max="16384" width="9.125" style="10" customWidth="1"/>
  </cols>
  <sheetData>
    <row r="1" s="4" customFormat="1" ht="15.75">
      <c r="A1" s="3" t="s">
        <v>82</v>
      </c>
    </row>
    <row r="2" spans="1:241" s="102" customFormat="1" ht="12.75" customHeight="1">
      <c r="A2" s="103" t="s">
        <v>107</v>
      </c>
      <c r="B2" s="103"/>
      <c r="C2" s="103"/>
      <c r="D2" s="103"/>
      <c r="E2" s="103"/>
      <c r="F2" s="103"/>
      <c r="G2" s="104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</row>
    <row r="3" spans="1:6" s="4" customFormat="1" ht="12.75">
      <c r="A3" s="5"/>
      <c r="B3" s="6"/>
      <c r="C3" s="6"/>
      <c r="D3" s="7"/>
      <c r="E3" s="6"/>
      <c r="F3" s="6"/>
    </row>
    <row r="4" spans="1:6" s="4" customFormat="1" ht="15.75">
      <c r="A4" s="3" t="s">
        <v>83</v>
      </c>
      <c r="B4" s="6"/>
      <c r="C4" s="6"/>
      <c r="D4" s="7"/>
      <c r="E4" s="6"/>
      <c r="F4" s="6"/>
    </row>
    <row r="6" spans="1:3" ht="29.25" customHeight="1">
      <c r="A6" s="30" t="s">
        <v>25</v>
      </c>
      <c r="C6" s="12"/>
    </row>
    <row r="7" ht="6.75" customHeight="1">
      <c r="C7" s="12"/>
    </row>
    <row r="8" spans="3:5" ht="29.25" customHeight="1">
      <c r="C8" s="14"/>
      <c r="E8" s="28"/>
    </row>
    <row r="9" spans="1:5" ht="16.5">
      <c r="A9" s="16" t="s">
        <v>26</v>
      </c>
      <c r="B9" s="19" t="s">
        <v>2</v>
      </c>
      <c r="C9" s="31">
        <v>12070</v>
      </c>
      <c r="E9" s="28"/>
    </row>
    <row r="10" spans="1:5" ht="33">
      <c r="A10" s="92" t="s">
        <v>80</v>
      </c>
      <c r="B10" s="18" t="s">
        <v>2</v>
      </c>
      <c r="C10" s="93">
        <v>3625</v>
      </c>
      <c r="E10" s="29"/>
    </row>
    <row r="11" spans="1:13" ht="16.5">
      <c r="A11" s="16" t="s">
        <v>81</v>
      </c>
      <c r="B11" s="19" t="s">
        <v>2</v>
      </c>
      <c r="C11" s="32">
        <v>1120</v>
      </c>
      <c r="E11" s="28"/>
      <c r="M11" s="30"/>
    </row>
    <row r="12" spans="1:17" ht="16.5">
      <c r="A12" s="16" t="s">
        <v>11</v>
      </c>
      <c r="B12" s="19" t="s">
        <v>2</v>
      </c>
      <c r="C12" s="32">
        <v>36</v>
      </c>
      <c r="E12" s="28"/>
      <c r="Q12" s="30"/>
    </row>
    <row r="13" spans="2:8" ht="16.5">
      <c r="B13" s="12"/>
      <c r="C13" s="27"/>
      <c r="H13" s="30"/>
    </row>
  </sheetData>
  <sheetProtection password="C65C" sheet="1" objects="1" scenarios="1" selectLockedCells="1" selectUnlockedCells="1"/>
  <printOptions/>
  <pageMargins left="0.984251968503937" right="0.9055118110236221" top="0.984251968503937" bottom="0.7874015748031497" header="0.31496062992125984" footer="0.31496062992125984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7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4.75390625" style="5" customWidth="1"/>
    <col min="2" max="2" width="6.625" style="4" customWidth="1"/>
    <col min="3" max="3" width="33.25390625" style="4" customWidth="1"/>
    <col min="4" max="4" width="9.875" style="4" customWidth="1"/>
    <col min="5" max="5" width="9.00390625" style="4" customWidth="1"/>
    <col min="6" max="6" width="10.00390625" style="4" customWidth="1"/>
    <col min="7" max="7" width="9.125" style="4" customWidth="1"/>
    <col min="8" max="8" width="9.875" style="4" customWidth="1"/>
    <col min="9" max="13" width="9.125" style="4" customWidth="1"/>
    <col min="14" max="14" width="11.625" style="4" customWidth="1"/>
    <col min="15" max="16384" width="9.125" style="4" customWidth="1"/>
  </cols>
  <sheetData>
    <row r="1" ht="15.75">
      <c r="A1" s="3" t="s">
        <v>82</v>
      </c>
    </row>
    <row r="2" spans="1:241" s="102" customFormat="1" ht="12.75" customHeight="1">
      <c r="A2" s="103" t="s">
        <v>107</v>
      </c>
      <c r="B2" s="103"/>
      <c r="C2" s="103"/>
      <c r="D2" s="103"/>
      <c r="E2" s="103"/>
      <c r="F2" s="103"/>
      <c r="G2" s="104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</row>
    <row r="3" spans="2:6" ht="12.75">
      <c r="B3" s="6"/>
      <c r="C3" s="6"/>
      <c r="D3" s="7"/>
      <c r="E3" s="6"/>
      <c r="F3" s="6"/>
    </row>
    <row r="4" spans="1:6" ht="15.75">
      <c r="A4" s="3" t="s">
        <v>83</v>
      </c>
      <c r="B4" s="6"/>
      <c r="C4" s="6"/>
      <c r="D4" s="7"/>
      <c r="E4" s="6"/>
      <c r="F4" s="6"/>
    </row>
    <row r="5" spans="2:6" ht="12.75">
      <c r="B5" s="6"/>
      <c r="C5" s="6"/>
      <c r="D5" s="7"/>
      <c r="E5" s="6"/>
      <c r="F5" s="6"/>
    </row>
    <row r="6" spans="1:6" ht="16.5">
      <c r="A6" s="8" t="s">
        <v>12</v>
      </c>
      <c r="B6" s="6"/>
      <c r="C6" s="6"/>
      <c r="D6" s="7"/>
      <c r="E6" s="6"/>
      <c r="F6" s="6"/>
    </row>
    <row r="7" spans="2:6" ht="12.75">
      <c r="B7" s="6"/>
      <c r="C7" s="6"/>
      <c r="D7" s="7"/>
      <c r="E7" s="6"/>
      <c r="F7" s="6"/>
    </row>
    <row r="8" spans="2:6" ht="12.75">
      <c r="B8" s="6"/>
      <c r="C8" s="6"/>
      <c r="D8" s="7"/>
      <c r="E8" s="6"/>
      <c r="F8" s="6"/>
    </row>
    <row r="9" spans="1:5" s="10" customFormat="1" ht="16.5">
      <c r="A9" s="15" t="s">
        <v>10</v>
      </c>
      <c r="B9" s="16"/>
      <c r="C9" s="17"/>
      <c r="D9" s="20" t="s">
        <v>0</v>
      </c>
      <c r="E9" s="90">
        <f>SUM(E10:E15)</f>
        <v>14</v>
      </c>
    </row>
    <row r="10" spans="1:5" s="10" customFormat="1" ht="16.5">
      <c r="A10" s="18" t="s">
        <v>4</v>
      </c>
      <c r="B10" s="21" t="s">
        <v>1</v>
      </c>
      <c r="C10" s="22" t="s">
        <v>66</v>
      </c>
      <c r="D10" s="18" t="s">
        <v>0</v>
      </c>
      <c r="E10" s="19">
        <v>1</v>
      </c>
    </row>
    <row r="11" spans="1:5" s="10" customFormat="1" ht="16.5">
      <c r="A11" s="18" t="s">
        <v>5</v>
      </c>
      <c r="B11" s="21" t="s">
        <v>1</v>
      </c>
      <c r="C11" s="22" t="s">
        <v>13</v>
      </c>
      <c r="D11" s="18" t="s">
        <v>0</v>
      </c>
      <c r="E11" s="19">
        <v>3</v>
      </c>
    </row>
    <row r="12" spans="1:5" s="10" customFormat="1" ht="16.5">
      <c r="A12" s="18" t="s">
        <v>6</v>
      </c>
      <c r="B12" s="21" t="s">
        <v>1</v>
      </c>
      <c r="C12" s="22" t="s">
        <v>67</v>
      </c>
      <c r="D12" s="18" t="s">
        <v>0</v>
      </c>
      <c r="E12" s="19">
        <v>2</v>
      </c>
    </row>
    <row r="13" spans="1:5" s="10" customFormat="1" ht="16.5">
      <c r="A13" s="18" t="s">
        <v>7</v>
      </c>
      <c r="B13" s="21" t="s">
        <v>1</v>
      </c>
      <c r="C13" s="22" t="s">
        <v>14</v>
      </c>
      <c r="D13" s="18" t="s">
        <v>0</v>
      </c>
      <c r="E13" s="19">
        <v>4</v>
      </c>
    </row>
    <row r="14" spans="1:5" s="10" customFormat="1" ht="16.5">
      <c r="A14" s="18" t="s">
        <v>8</v>
      </c>
      <c r="B14" s="21" t="s">
        <v>1</v>
      </c>
      <c r="C14" s="22" t="s">
        <v>68</v>
      </c>
      <c r="D14" s="18" t="s">
        <v>0</v>
      </c>
      <c r="E14" s="19">
        <v>1</v>
      </c>
    </row>
    <row r="15" spans="1:5" s="10" customFormat="1" ht="16.5">
      <c r="A15" s="18" t="s">
        <v>9</v>
      </c>
      <c r="B15" s="21" t="s">
        <v>1</v>
      </c>
      <c r="C15" s="22" t="s">
        <v>69</v>
      </c>
      <c r="D15" s="18" t="s">
        <v>0</v>
      </c>
      <c r="E15" s="19">
        <v>3</v>
      </c>
    </row>
    <row r="16" spans="1:7" s="10" customFormat="1" ht="16.5">
      <c r="A16" s="2"/>
      <c r="B16" s="9"/>
      <c r="C16" s="11"/>
      <c r="E16" s="13"/>
      <c r="F16" s="13"/>
      <c r="G16" s="13"/>
    </row>
    <row r="17" spans="1:6" ht="16.5">
      <c r="A17" s="25" t="s">
        <v>15</v>
      </c>
      <c r="B17" s="26"/>
      <c r="C17" s="26"/>
      <c r="D17" s="20" t="s">
        <v>2</v>
      </c>
      <c r="E17" s="20">
        <v>36</v>
      </c>
      <c r="F17" s="20"/>
    </row>
    <row r="18" spans="1:6" ht="16.5">
      <c r="A18" s="24"/>
      <c r="B18" s="26"/>
      <c r="C18" s="26"/>
      <c r="D18" s="90"/>
      <c r="E18" s="90" t="s">
        <v>24</v>
      </c>
      <c r="F18" s="90" t="s">
        <v>79</v>
      </c>
    </row>
    <row r="19" spans="1:6" s="10" customFormat="1" ht="16.5">
      <c r="A19" s="18" t="s">
        <v>70</v>
      </c>
      <c r="B19" s="19" t="s">
        <v>3</v>
      </c>
      <c r="C19" s="16" t="s">
        <v>16</v>
      </c>
      <c r="D19" s="19" t="s">
        <v>0</v>
      </c>
      <c r="E19" s="19">
        <v>6</v>
      </c>
      <c r="F19" s="124">
        <v>60</v>
      </c>
    </row>
    <row r="20" spans="1:6" s="125" customFormat="1" ht="16.5">
      <c r="A20" s="123" t="s">
        <v>72</v>
      </c>
      <c r="B20" s="124" t="s">
        <v>3</v>
      </c>
      <c r="C20" s="23" t="s">
        <v>17</v>
      </c>
      <c r="D20" s="124" t="s">
        <v>0</v>
      </c>
      <c r="E20" s="124">
        <v>9</v>
      </c>
      <c r="F20" s="124">
        <v>55</v>
      </c>
    </row>
    <row r="21" spans="1:6" s="10" customFormat="1" ht="16.5">
      <c r="A21" s="18" t="s">
        <v>73</v>
      </c>
      <c r="B21" s="19" t="s">
        <v>3</v>
      </c>
      <c r="C21" s="16" t="s">
        <v>18</v>
      </c>
      <c r="D21" s="19" t="s">
        <v>0</v>
      </c>
      <c r="E21" s="19">
        <v>6</v>
      </c>
      <c r="F21" s="19">
        <v>18</v>
      </c>
    </row>
    <row r="22" spans="1:6" s="10" customFormat="1" ht="16.5">
      <c r="A22" s="18" t="s">
        <v>74</v>
      </c>
      <c r="B22" s="19" t="s">
        <v>3</v>
      </c>
      <c r="C22" s="23" t="s">
        <v>19</v>
      </c>
      <c r="D22" s="19" t="s">
        <v>0</v>
      </c>
      <c r="E22" s="19">
        <v>9</v>
      </c>
      <c r="F22" s="19">
        <v>28</v>
      </c>
    </row>
    <row r="23" spans="1:6" s="125" customFormat="1" ht="16.5">
      <c r="A23" s="123" t="s">
        <v>75</v>
      </c>
      <c r="B23" s="124" t="s">
        <v>3</v>
      </c>
      <c r="C23" s="23" t="s">
        <v>20</v>
      </c>
      <c r="D23" s="124" t="s">
        <v>0</v>
      </c>
      <c r="E23" s="124">
        <v>6</v>
      </c>
      <c r="F23" s="124">
        <v>17</v>
      </c>
    </row>
    <row r="24" spans="1:6" s="10" customFormat="1" ht="16.5">
      <c r="A24" s="18" t="s">
        <v>76</v>
      </c>
      <c r="B24" s="19" t="s">
        <v>3</v>
      </c>
      <c r="C24" s="16" t="s">
        <v>21</v>
      </c>
      <c r="D24" s="19" t="s">
        <v>0</v>
      </c>
      <c r="E24" s="19">
        <v>9</v>
      </c>
      <c r="F24" s="19">
        <v>23</v>
      </c>
    </row>
    <row r="25" spans="1:6" s="10" customFormat="1" ht="16.5">
      <c r="A25" s="18" t="s">
        <v>71</v>
      </c>
      <c r="B25" s="19" t="s">
        <v>3</v>
      </c>
      <c r="C25" s="16" t="s">
        <v>22</v>
      </c>
      <c r="D25" s="19" t="s">
        <v>0</v>
      </c>
      <c r="E25" s="19">
        <v>6</v>
      </c>
      <c r="F25" s="19">
        <v>33</v>
      </c>
    </row>
    <row r="26" spans="1:6" s="10" customFormat="1" ht="16.5">
      <c r="A26" s="18" t="s">
        <v>77</v>
      </c>
      <c r="B26" s="19" t="s">
        <v>3</v>
      </c>
      <c r="C26" s="16" t="s">
        <v>23</v>
      </c>
      <c r="D26" s="19" t="s">
        <v>0</v>
      </c>
      <c r="E26" s="19">
        <v>6</v>
      </c>
      <c r="F26" s="19">
        <v>24</v>
      </c>
    </row>
    <row r="27" spans="1:6" s="10" customFormat="1" ht="16.5">
      <c r="A27" s="18"/>
      <c r="B27" s="16"/>
      <c r="C27" s="91" t="s">
        <v>78</v>
      </c>
      <c r="D27" s="19"/>
      <c r="E27" s="19"/>
      <c r="F27" s="90">
        <f>SUM(F19:F26)</f>
        <v>258</v>
      </c>
    </row>
  </sheetData>
  <sheetProtection password="C65C" sheet="1" objects="1" scenarios="1" selectLockedCells="1" selectUnlockedCells="1"/>
  <printOptions/>
  <pageMargins left="0.9055118110236221" right="0.7086614173228347" top="0.7874015748031497" bottom="0.7874015748031497" header="0.31496062992125984" footer="0.31496062992125984"/>
  <pageSetup fitToHeight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Trejbal Tomáš</cp:lastModifiedBy>
  <cp:lastPrinted>2020-05-27T09:50:32Z</cp:lastPrinted>
  <dcterms:created xsi:type="dcterms:W3CDTF">2000-04-12T13:07:15Z</dcterms:created>
  <dcterms:modified xsi:type="dcterms:W3CDTF">2021-02-11T09:39:06Z</dcterms:modified>
  <cp:category/>
  <cp:version/>
  <cp:contentType/>
  <cp:contentStatus/>
</cp:coreProperties>
</file>