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000" sheetId="2" r:id="rId2"/>
    <sheet name="661" sheetId="3" r:id="rId3"/>
    <sheet name="661.1" sheetId="4" r:id="rId4"/>
    <sheet name="662" sheetId="5" r:id="rId5"/>
    <sheet name="663" sheetId="6" r:id="rId6"/>
    <sheet name="664" sheetId="7" r:id="rId7"/>
    <sheet name="665" sheetId="8" r:id="rId8"/>
    <sheet name="666" sheetId="9" r:id="rId9"/>
    <sheet name="671" sheetId="10" r:id="rId10"/>
    <sheet name="671.1" sheetId="11" r:id="rId11"/>
    <sheet name="672" sheetId="12" r:id="rId12"/>
    <sheet name="673" sheetId="13" r:id="rId13"/>
    <sheet name="674" sheetId="14" r:id="rId14"/>
    <sheet name="675" sheetId="15" r:id="rId15"/>
    <sheet name="676.1" sheetId="16" r:id="rId16"/>
    <sheet name="676.2" sheetId="17" r:id="rId17"/>
  </sheets>
  <definedNames/>
  <calcPr fullCalcOnLoad="1"/>
</workbook>
</file>

<file path=xl/sharedStrings.xml><?xml version="1.0" encoding="utf-8"?>
<sst xmlns="http://schemas.openxmlformats.org/spreadsheetml/2006/main" count="3396" uniqueCount="990">
  <si>
    <t>Soupis objektů s DPH</t>
  </si>
  <si>
    <t>Stavba:21016 - ZMĚNA ROZCHODU KOLEJÍ TT LIBEREC - JABLONEC N.N. ÚSEK U LOMU-VRATISLAVICE, VÝHYBNA</t>
  </si>
  <si>
    <t>Varianta:ZŘ - Základní řešení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</si>
  <si>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</si>
  <si>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</si>
  <si>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</si>
  <si>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</si>
  <si>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</si>
  <si>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</si>
  <si>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</si>
  <si>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</si>
  <si>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</si>
  <si>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</si>
  <si>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</si>
  <si>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</si>
  <si>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</si>
  <si>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</si>
  <si>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</si>
  <si>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21016</t>
  </si>
  <si>
    <t>ZMĚNA ROZCHODU KOLEJÍ TT LIBEREC - JABLONEC N.N. ÚSEK U LOMU-VRATISLAVICE, VÝHYBNA</t>
  </si>
  <si>
    <t>SO 000</t>
  </si>
  <si>
    <t>VŠEOBECNÉ A PŘEDBĚŽNÉ POLOŽKY</t>
  </si>
  <si>
    <t>000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</si>
  <si>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</si>
  <si>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</si>
  <si>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</si>
  <si>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</si>
  <si>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</si>
  <si>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</si>
  <si>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</si>
  <si>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</si>
  <si>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</si>
  <si>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</si>
  <si>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</si>
  <si>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</si>
  <si>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</si>
  <si>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</si>
  <si>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</si>
  <si>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</si>
  <si>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</si>
  <si>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</si>
  <si>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</si>
  <si>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</si>
  <si>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02720</t>
  </si>
  <si>
    <t/>
  </si>
  <si>
    <t>POMOC PRÁCE ZŘÍZ NEBO ZAJIŠŤ REGULACI A OCHRANU DOPRAVY
Dopravního opatření zahrnuje provizorní dopravní značení, provizorní světelně signalizační zařízení, zřízení provizorních komunikací a sjezdů, nástupišť provizorních zastávek hromadné dopravy a další opatření nutná k zajištění dopravní obslužnosti území během výstavby</t>
  </si>
  <si>
    <t xml:space="preserve">KPL       </t>
  </si>
  <si>
    <t>1kpl=1,000 [A]</t>
  </si>
  <si>
    <t>02910</t>
  </si>
  <si>
    <t>OSTATNÍ POŽADAVKY - ZEMĚMĚŘIČSKÁ MĚŘENÍ
Zaměření skutečné geometrické polohy koleje a geodeticá činnost během výstavby</t>
  </si>
  <si>
    <t>1=1,000 [A]</t>
  </si>
  <si>
    <t>02943</t>
  </si>
  <si>
    <t>OSTATNÍ POŽADAVKY - VYPRACOVÁNÍ RDS</t>
  </si>
  <si>
    <t xml:space="preserve">KČ        </t>
  </si>
  <si>
    <t>02944</t>
  </si>
  <si>
    <t>OSTAT POŽADAVKY - DOKUMENTACE SKUTEČ PROVEDENÍ V DIGIT FORMĚ
DSPS - TIŠTĚNÉ + DIGITÁLNĚ</t>
  </si>
  <si>
    <t>02950</t>
  </si>
  <si>
    <t>OSTATNÍ POŽADAVKY - POSUDKY, KONTROLY, REVIZNÍ ZPRÁVY
Zkoušky a revize pro trolejové vedení a mazníky</t>
  </si>
  <si>
    <t>02990</t>
  </si>
  <si>
    <t>OSTATNÍ POŽADAVKY - INFORMAČNÍ TABULE</t>
  </si>
  <si>
    <t>02991</t>
  </si>
  <si>
    <t>A</t>
  </si>
  <si>
    <t>OSTATNÍ POŽADAVKY - PUBLICITA
Povinná publicita 1x billboard 2,3x5,1 m</t>
  </si>
  <si>
    <t>B</t>
  </si>
  <si>
    <t>OSTATNÍ POŽADAVKY - PUBLICITA
Výměna 3ks pamětních desek</t>
  </si>
  <si>
    <t>C e l k e m</t>
  </si>
  <si>
    <t>SO 661</t>
  </si>
  <si>
    <t>PŘEROZCHODOVÁNÍ V ÚSEKU U LOMU - NOVÁ RUDA</t>
  </si>
  <si>
    <t>661</t>
  </si>
  <si>
    <t>014101</t>
  </si>
  <si>
    <t>POPLATKY ZA SKLÁDKU</t>
  </si>
  <si>
    <t xml:space="preserve">M3        </t>
  </si>
  <si>
    <t>zemina dle pol.č.17120: 512,85m3=512,850 [A]
z pol.č.12931: 35,0m*0,25m3/m=8,750 [B]
Celkem: A+B=521,600 [C]</t>
  </si>
  <si>
    <t>014102</t>
  </si>
  <si>
    <t xml:space="preserve">T         </t>
  </si>
  <si>
    <t>z pol.č.11313: 16,69m3*2,4t/m3=40,056 [A]
z pol.č.11318: 4,11m3*2,0t/m3=8,220 [B]
z pol.č.11328.R: 28,8m2*0,4t/m2=11,520 [C]
z pol.č.11332: 16,39m3*1,9t/m3=31,141 [D]
z pol.č.11335: 23,80m3*2,3t/m3=54,740 [E]
z pol.č.11343: 21,9m3*2,2t/m3=48,180 [F]
z pol.č.11352: 55,0m*0,1t/m=5,500 [G]
z pol.č.96656: 3,0m*0,4t/m=1,200 [H]
z pol.č.969234: 2,0m*0,02t/m=0,040 [I]
Celkem: A+B+C+D+E+F+G+H+I=200,597 [J]</t>
  </si>
  <si>
    <t>014201</t>
  </si>
  <si>
    <t>POPLATKY ZA ZEMNÍK - ZEMINA</t>
  </si>
  <si>
    <t>dle pol.č.12573: 315,9m3=315,900 [A]</t>
  </si>
  <si>
    <t>015150</t>
  </si>
  <si>
    <t>POPLATKY ZA LIKVIDACŮ ODPADŮ NEKONTAMINOVANÝCH - 17 05 08  ŠTĚRK Z KOLEJIŠTĚ (ODPAD PO RECYKLACI)</t>
  </si>
  <si>
    <t>z pol.č.965021: 198,17m3*1,9t/m3=376,523 [A]</t>
  </si>
  <si>
    <t>015520</t>
  </si>
  <si>
    <t>POPLATKY ZA LIKVIDACŮ ODPADŮ NEBEZPEČNÝCH - 17 02 04*  ŽELEZNIČNÍ PRAŽCE DŘEVĚNÉ</t>
  </si>
  <si>
    <t>dřevěné pražce: 1184ks*80kg/1000=94,720 [A]</t>
  </si>
  <si>
    <t>Zemní práce</t>
  </si>
  <si>
    <t>11313</t>
  </si>
  <si>
    <t>ODSTRANĚNÍ KRYTU ZPEVNĚNÝCH PLOCH S ASFALTOVÝM POJIVEM</t>
  </si>
  <si>
    <t>vybourání přejezdové kce z litého asfaltu
přejezd 1: 63,0m2*0,08=5,040 [A]
přejezd 3: 63,0m2*0,08=5,040 [B]
přejezd 4: (100,0m2-17,4m2)*0,08=6,608 [C]
Celkem: A+B+C=16,688 [D]</t>
  </si>
  <si>
    <t>11317</t>
  </si>
  <si>
    <t>ODSTRAN KRYTU ZPEVNĚNÝCH PLOCH Z DLAŽEB KOSTEK</t>
  </si>
  <si>
    <t>přechod 2
K10 do bet.: 6,4m2*0,10=0,640 [A]
přejezd 3
K10 do bet.: 7,2m2*0,10=0,720 [B]
přejezd 4
K10 do bet.: 5,6m2*0,10=0,560 [C]
Celkem: A+B+C=1,920 [D]</t>
  </si>
  <si>
    <t>11318</t>
  </si>
  <si>
    <t>ODSTRANĚNÍ KRYTU ZPEVNĚNÝCH PLOCH Z DLAŽDIC
ZÁMKOVÁ DLAŽBA</t>
  </si>
  <si>
    <t>vybourání chodníku ze zámk. dlažby
přejezd 3: 22,0m2*0,06=1,320 [A]
přejezd 4: 46,5m2*0,06=2,790 [B]
Celkem: A+B=4,110 [C]</t>
  </si>
  <si>
    <t>11328.R</t>
  </si>
  <si>
    <t>ODSTRANĚNÍ PŘÍKOPŮ, ŽLABŮ A RIGOLŮ Z PŘÍKOPOVÝCH TVÁRNIC
LOMENÁ TVAROVKA VČETNĚ BETONU</t>
  </si>
  <si>
    <t xml:space="preserve">M2        </t>
  </si>
  <si>
    <t>sanace opěrné zdi: 36,00*0,80=28,800 [A]</t>
  </si>
  <si>
    <t>11332</t>
  </si>
  <si>
    <t>ODSTRANĚNÍ PODKLADŮ ZPEVNĚNÝCH PLOCH Z KAMENIVA NESTMELENÉHO</t>
  </si>
  <si>
    <t>podklad K10
přechod 2: 40,6m2*0,10=4,060 [A]
podklad zámkové dl.
přejezd 3: 22,0m2*0,18=3,960 [B]
přejezd 4: 46,5m2*0,18=8,370 [C]
Celkem: A+B+C=16,390 [D]</t>
  </si>
  <si>
    <t>11335</t>
  </si>
  <si>
    <t>ODSTRANĚNÍ PODKLADU ZPEVNĚNÝCH PLOCH Z BETONU</t>
  </si>
  <si>
    <t>vybourání podkladu přejezdové kce z litého asfaltu
přejezd 1: 63,0m2*0,07=4,410 [A]
přejezd 3: 63,0m2*0,12=7,560 [B]
přejezd 4: 82,6m2*0,12=9,912 [C]
vybourání podkladu K10
přechod 2: 6,4m2*0,10=0,640 [D]
přejezd 3: 7,2m2*0,10=0,720 [E]
přejezd 4: 5,6m2*0,10=0,560 [F]
Celkem: A+B+C+D+E+F=23,802 [G]</t>
  </si>
  <si>
    <t>11343</t>
  </si>
  <si>
    <t>ODSTRAN KRYTU ZPEVNĚNÝCH PLOCH S ASFALT POJIVEM VČET PODKLADU</t>
  </si>
  <si>
    <t>vybourání asfaltové vozovky
přejezd 3: 43,8m2*0,50=21,900 [A]</t>
  </si>
  <si>
    <t>11351</t>
  </si>
  <si>
    <t>ODSTRANĚNÍ ZÁHONOVÝCH OBRUBNÍKŮ</t>
  </si>
  <si>
    <t xml:space="preserve">M         </t>
  </si>
  <si>
    <t>vybourání bet. obrubníků přejezdu
přejezd 3: 8,00=8,000 [A]
přejezd 4: 6,00=6,000 [B]
Celkem: A+B=14,000 [C]</t>
  </si>
  <si>
    <t>11352</t>
  </si>
  <si>
    <t>ODSTRANĚNÍ CHODNÍKOVÝCH A SILNIČNÍCH OBRUBNÍKŮ BETONOVÝCH</t>
  </si>
  <si>
    <t>vybourání bet. obrubníků přejezdu
přejezd 1: 10,00+8,00=18,000 [A]
přejezd 3: 2*12,00+2,00+4,00+3,00+3,00=36,000 [B]
přejezd 4: 1,00=1,000 [C]
Celkem: A+B+C=55,000 [D]</t>
  </si>
  <si>
    <t>11372E</t>
  </si>
  <si>
    <t>FRÉZOVÁNÍ ZPEVNĚNÝCH PLOCH ASFALT DROBNÝCH OPRAV A PLOŠ ROZPADŮ DO 500M2</t>
  </si>
  <si>
    <t>přejezd 3
4,1m2*0,04=0,164 [A]
8,2m2*0,05=0,410 [B]
přejezd 4
8,7m2*0,04=0,348 [C]
17,4m2*0,04=0,696 [D]
Celkem: A+B+C+D=1,618 [E]</t>
  </si>
  <si>
    <t>12110</t>
  </si>
  <si>
    <t>SEJMUTÍ ORNICE NEBO LESNÍ PŮDY</t>
  </si>
  <si>
    <t>(45,0+9,5*2)m2*0,10=6,400 [A]</t>
  </si>
  <si>
    <t>12373</t>
  </si>
  <si>
    <t>ODKOP PRO SPOD STAVBU SILNIC A ŽELEZNIC TŘ. I</t>
  </si>
  <si>
    <t>odkop dosypávky pod temeno kolejnice fr. 16-32 (u nástupišť): 40,00*1,20*0,20*2=19,200 [A]
odkop přejezd 3: 22,5m3=22,500 [B]
Celkem: A+B=41,700 [C]</t>
  </si>
  <si>
    <t>12573</t>
  </si>
  <si>
    <t>VYKOPÁVKY ZE ZEMNÍKŮ A SKLÁDEK TŘ. I
ZEMINA</t>
  </si>
  <si>
    <t>natěžení a dovoz zeminy dle pol.č.17411: 315,9m3=315,900 [A]</t>
  </si>
  <si>
    <t>12931</t>
  </si>
  <si>
    <t>ČIŠTĚNÍ PŘÍKOPŮ OD NÁNOSU DO 0,25M3/M</t>
  </si>
  <si>
    <t>35,0m=35,000 [A]</t>
  </si>
  <si>
    <t>129946</t>
  </si>
  <si>
    <t>ČIŠTĚNÍ POTRUBÍ DN DO 400MM
PROPUST
VČETNĚ POPLATKU ZA SKLÁDKU</t>
  </si>
  <si>
    <t>čištění propustu včetně vtokové jímky: 15,0m=15,000 [A]</t>
  </si>
  <si>
    <t>13173</t>
  </si>
  <si>
    <t>HLOUBENÍ JAM ZAPAŽ I NEPAŽ TŘ. I</t>
  </si>
  <si>
    <t>sanace opěrné zdi: 162,0m2*2,70+90,00*0,75*0,50=471,150 [A]</t>
  </si>
  <si>
    <t>17120</t>
  </si>
  <si>
    <t>ULOŽENÍ SYPANINY DO NÁSYPŮ A NA SKLÁDKY BEZ ZHUTNĚNÍ</t>
  </si>
  <si>
    <t>uložení na skládku dle pol.č.12373, 13173: 41,7m3+471,15m3=512,850 [A]</t>
  </si>
  <si>
    <t>17380</t>
  </si>
  <si>
    <t>ZEMNÍ KRAJNICE A DOSYPÁVKY Z NAKUPOVANÝCH MATERIÁLŮ
DOSYPÁVKY POD TEMENO KOLEJNIC FR.16-32</t>
  </si>
  <si>
    <t>u nástupišť z pol.č.12373: 40,00*1,20*0,20*2=19,200 [A]</t>
  </si>
  <si>
    <t>17411</t>
  </si>
  <si>
    <t>ZÁSYP JAM A RÝH ZEMINOU SE ZHUTNĚNÍM</t>
  </si>
  <si>
    <t>zásyp opěrné zdi
výkop (pol.č.13173): 471,15m3-ŠD (pol.č.45852):155,25m3=315,900 [A]</t>
  </si>
  <si>
    <t>17481</t>
  </si>
  <si>
    <t>ZÁSYP JAM A RÝH Z NAKUPOVANÝCH MATERIÁLŮ
ŠD</t>
  </si>
  <si>
    <t>zásyp za rubem beton. palisád: 5,9*0,5*1,2+2*0,5*1,2=4,740 [A]</t>
  </si>
  <si>
    <t>18110</t>
  </si>
  <si>
    <t>ÚPRAVA PLÁNĚ SE ZHUTNĚNÍM V HORNINĚ TŘ. I</t>
  </si>
  <si>
    <t>u opěrné zdi: (2,0+1,35)*75,00=251,250 [A]</t>
  </si>
  <si>
    <t>18220</t>
  </si>
  <si>
    <t>ROZPROSTŘENÍ ORNICE VE SVAHU</t>
  </si>
  <si>
    <t>za bet. palisádami a podél záhon. obrubníku
5,9*0,5+2*0,5*2+28,0*0,5+8,0*0,5=22,950 [A]
22,95m2*0,10=2,295 [B]</t>
  </si>
  <si>
    <t>18230</t>
  </si>
  <si>
    <t>ROZPROSTŘENÍ ORNICE V ROVINĚ</t>
  </si>
  <si>
    <t>z pol.č.12110: 4,5m3=4,500 [A]</t>
  </si>
  <si>
    <t>18241</t>
  </si>
  <si>
    <t>ZALOŽENÍ TRÁVNÍKU RUČNÍM VÝSEVEM</t>
  </si>
  <si>
    <t>z pol.č.18230: 45,0m2=45,000 [A]</t>
  </si>
  <si>
    <t>Základy</t>
  </si>
  <si>
    <t>21263</t>
  </si>
  <si>
    <t>TRATIVODY KOMPLET Z TRUB Z PLAST HMOT DN DO 150MM</t>
  </si>
  <si>
    <t>sanace opěrné zdi
vyústění potrubí: 4*2,30=9,200 [A]</t>
  </si>
  <si>
    <t>21461</t>
  </si>
  <si>
    <t>SEPARAČNÍ GEOTEXTILIE
200G/M2</t>
  </si>
  <si>
    <t>položit na pražce
provizorní přejezd ke garážím: 38,0m2=38,000 [A]
přejezd 1 (S49): 63,0m2=63,000 [B]
přechod 2 (NT1): 40,6m2=40,600 [C]
přejezd 3 (NT1): 82,7m2=82,700 [D]
přejezd 4 (NT1): 20,0m2+4,0m2=24,000 [E]
Celkem: A+B+C+D+E=248,300 [F]</t>
  </si>
  <si>
    <t>23217A</t>
  </si>
  <si>
    <t>ŠTĚTOVÉ STĚNY BERANĚNÉ Z KOVOVÝCH DÍLCŮ DOČASNÉ (PLOCHA)</t>
  </si>
  <si>
    <t>sanace opěrné zdi
dočasné pažení výkopu: 90,00*3,20=288,000 [A]</t>
  </si>
  <si>
    <t>23717A</t>
  </si>
  <si>
    <t>ODSTRANĚNÍ ŠTĚTOVÝCH STĚN Z KOVOVÝCH DÍLCŮ V PLOŠE</t>
  </si>
  <si>
    <t>dle pol.č.23217A: 288,0m2=288,000 [A]</t>
  </si>
  <si>
    <t>26154</t>
  </si>
  <si>
    <t>VRTY PRO KOTVENÍ, INJEKTÁŽ A MIKROPILOTY NA POVRCHU TŘ. V D DO 200MM</t>
  </si>
  <si>
    <t>sanace opěrné zdi
vrty pro vyústění drenáže do líce zdi: 3ks*2,30=6,900 [A]</t>
  </si>
  <si>
    <t>Vodorovné konstrukce</t>
  </si>
  <si>
    <t>45152</t>
  </si>
  <si>
    <t>PODKLADNÍ A VÝPLŇOVÉ VRSTVY Z KAMENIVA DRCENÉHO</t>
  </si>
  <si>
    <t>pod drenáž z pol.č.875332: 100,00*0,50*0,10=5,000 [A]</t>
  </si>
  <si>
    <t>45852</t>
  </si>
  <si>
    <t>VÝPLŇ ZA OPĚRAMI A ZDMI Z KAMENIVA DRCENÉHO
ŠD FR. 8-16</t>
  </si>
  <si>
    <t>sanace opěrné zdi
za rubem zdi: 90,00*2,70*0,50+90,00*0,75*0,50=155,250 [A]</t>
  </si>
  <si>
    <t>Komunikace</t>
  </si>
  <si>
    <t>513550</t>
  </si>
  <si>
    <t>KOLEJOVÉ LOŽE - DOPLNĚNÍ Z KAMENIVA HRUBÉHO DRCENÉHO (ŠTĚRK)
NAKUPOVANÉ KAMENIVO FR.32/63</t>
  </si>
  <si>
    <t>z pol.č.965010: 594,51m3*1/3=198,170 [A]
doplnění štěrku na podbití: 0,1*(1,35+1,35)*(221,00+143,00+626,00+460,00+143,00)=430,110 [B]
doplnění štěrku, změna výšek pražců: 97,67m3=97,670 [C]
obnova štěrkového lože u opěrné zdi (z pol.č.965010): 0,40*(2,00+1,35)*75,00=100,500 [D]
Celkem: A+B+C+D=826,450 [E]</t>
  </si>
  <si>
    <t>513570</t>
  </si>
  <si>
    <t>KOLEJOVÉ LOŽE - DOPLNĚNÍ Z KAMENIVA HRUBÉHO UŽITÉHO
STÁVAJÍCÍ KAMENIVO FR.16/63</t>
  </si>
  <si>
    <t>z pol.č.965010: 594,51m3*2/3=396,340 [A]</t>
  </si>
  <si>
    <t>514000</t>
  </si>
  <si>
    <t>KOLEJOVÉ LOŽE - PROČIŠTĚNÍ, PŘETŘÍDĚNÍ</t>
  </si>
  <si>
    <t>přetřídění vytěženého štěrkového lože dle pol.č.965010: 594,51m3=594,510 [A]</t>
  </si>
  <si>
    <t>521140</t>
  </si>
  <si>
    <t>KOLEJ TRAMVAJOVÁ Z KOLEJNIC S49 NA OCELOVÝCH Y-PRAŽCÍCH
OCELOVÉ "Y" PRAŽCE PRO ROZCHOD 1435MM</t>
  </si>
  <si>
    <t>1748,00-1605,00=143,000 [A]</t>
  </si>
  <si>
    <t>521140.R1</t>
  </si>
  <si>
    <t>TRAMVAJOVÁ KOLEJNICE S49 NA OCELOVÝCH SPLÍTKOVÝCH PRAŽCÍCH - MONTÁŽ
STÁVAJÍCÍ KOLEJNICE S49, STÁVAJÍCÍ UPEVŇOVADLA, NOVÉ HMOŽDINKY A PRYŽOVÉ PODLOŽKY POD PATU</t>
  </si>
  <si>
    <t>(1605-1592)+(1763-1637)=139,000 [A]</t>
  </si>
  <si>
    <t>521140.R2</t>
  </si>
  <si>
    <t>TRAMVAJOVÁ KOLEJNICE NT1 NA OCELOVÝCH SPLÍTKOVÝCH PRAŽCÍCH - MONTÁŽ
STÁVAJÍCÍ KOLEJNICE NT1, STÁVAJÍCÍ UPEVŇOVADLA, NOVÉ HMOŽDINKY A PRYŽOVÉ PODLOŽKY POD PATU</t>
  </si>
  <si>
    <t>2223,00-1763,00=460,000 [A]</t>
  </si>
  <si>
    <t>521310.R</t>
  </si>
  <si>
    <t>KOLEJNICE TRAMVAJOVÁ NT1 NA PANELECH VÚIS - MONTÁŽ
STÁVAJÍCÍ KOLEJNICE NT1, NOVÁ UPEVŇOVADLA, NOVÉ ROZCHODNICE 1435MM, NOVÉ PODLOŽKY POD PATU</t>
  </si>
  <si>
    <t>25,0m=25,000 [A]</t>
  </si>
  <si>
    <t>521340</t>
  </si>
  <si>
    <t>KOLEJ TRAMVAJOVÁ Z KOLEJNIC ŽLÁBKOVÝCH NT1 NA OCELOVÝCH Y-PRAŽCÍCH
OCELOVÉ "Y" PRAŽCE PRO ROZCHOD 1435MM</t>
  </si>
  <si>
    <t>1952,00-1748,00+2289,00-1952,00+2308,00-2223,00=626,000 [A]</t>
  </si>
  <si>
    <t>52A000</t>
  </si>
  <si>
    <t>KOLEJ S49 REGENEROVANÁ, UŽITÉ Y PRAŽCE SPLÍTKOVÉ</t>
  </si>
  <si>
    <t>(1592-1496)+(1637-1508)=225,000 [A]</t>
  </si>
  <si>
    <t>52Z100.R1</t>
  </si>
  <si>
    <t>BOKOVNICE Z RECYKLOVANÉ PRYŽE PRO KOLEJNICI S49 - PÁR + PATNÍ PROFIL</t>
  </si>
  <si>
    <t>přejezd 1 (S49) na pražcích: 37,0m=37,000 [A]</t>
  </si>
  <si>
    <t>52Z100.R2</t>
  </si>
  <si>
    <t>BOKOVNICE Z RECYKLOVANÉ PRYŽE PRO KOLEJNICI NT1 - PÁR + PATNÍ PROFIL</t>
  </si>
  <si>
    <t>přejezdy na pražcích
přechod 2 (NT1) v dlažbě: 4*4,0=16,000 [A]
přejezd 3 (NT1) v asfaltu: 7*4,0=28,000 [B]
přejezd 4 (NT1) v asfaltu: 9*4,0=36,000 [C]
přechod 4 (NT1) v asfaltu: 3*4,0=12,000 [D]
Celkem: A+B+C+D=92,000 [E]</t>
  </si>
  <si>
    <t>542121.R1</t>
  </si>
  <si>
    <t>SMĚROVÉ A VÝŠKOVÉ VYROVNÁNÍ KOLEJNICE NT1 NA PANELECH VÚIS - REKTIFIKACE
1 KOLEJNICE NT1</t>
  </si>
  <si>
    <t>542141</t>
  </si>
  <si>
    <t>SMĚROVÉ A VÝŠKOVÉ VYROVNÁNÍ KOLEJE NA PRAŽCÍCH OCELOVÝCH Y
KOLEJ NT1
STROJNÍ PODBITÍ</t>
  </si>
  <si>
    <t>626,00+460,00=1 086,000 [A]</t>
  </si>
  <si>
    <t>SMĚROVÉ A VÝŠKOVÉ VYROVNÁNÍ KOLEJE NA PRAŽCÍCH OCELOVÝCH Y
KOLEJ S49
STROJNÍ PODBITÍ</t>
  </si>
  <si>
    <t>221,00+143,00+143,00=507,000 [A]</t>
  </si>
  <si>
    <t>545121</t>
  </si>
  <si>
    <t>SVAR KOLEJNIC (STEJNÉHO TVARU) 49 E1, T JEDNOTLIVĚ</t>
  </si>
  <si>
    <t xml:space="preserve">KUS       </t>
  </si>
  <si>
    <t>nové: 24ks=24,000 [A]
výzisk: 14ks+3ks=17,000 [B]
Celkem: A+B=41,000 [C]</t>
  </si>
  <si>
    <t>SVAR KOLEJNIC (STEJNÉHO TVARU) NT1, JEDNOTLIVĚ</t>
  </si>
  <si>
    <t>nové: 105ks=105,000 [A]
výzisk: 5ks=5,000 [B]
Celkem: A+B=110,000 [C]</t>
  </si>
  <si>
    <t>54770</t>
  </si>
  <si>
    <t>PŘECHODOVÉ KUSY S49/ NT1</t>
  </si>
  <si>
    <t>2ks=2,000 [A]</t>
  </si>
  <si>
    <t>54900</t>
  </si>
  <si>
    <t>PŘÍDAVNÉ ŽLÁBKOVÉ PROFILY - MONTÁŽ (BEZ DODÁVKY)</t>
  </si>
  <si>
    <t>montáž stávajících žlábkových profilů
přejezd 1 (S49): 12,0+10,0+8,0+7,0=37,000 [A]</t>
  </si>
  <si>
    <t>54910</t>
  </si>
  <si>
    <t>ŘEZÁNÍ KOLEJNIC VŠECH SOUSTAV</t>
  </si>
  <si>
    <t>řezání koleje S49 na dřevěných pražcích k odvozu: 2*12ks+2*17ks=58,000 [A]
řezání koleje NT1 na dřevěných pražcích k odvozu: 2*29ks+2*8ks=74,000 [B]
řezání koleje S49 na ocel. Y-pražcích pro zpětné použití: 2*(3+4)ks=14,000 [C]
řezání kolejnice S49 na Y-pražcích pro zpětné použití (posun): 1+2ks=3,000 [D]
řezání kolejnice NT1 na Y-pražcích pro zpětné použití (posun): 5ks=5,000 [E]
řezání žlabkových profilů po 12m: 21ks=21,000 [F]
řezání nových kolejnic: 130ks=130,000 [G]
Celkem: A+B+C+D+E+F+G=305,000 [H]</t>
  </si>
  <si>
    <t>549112</t>
  </si>
  <si>
    <t>BROUŠENÍ KOLEJE A VÝHYBEK TRAMVAJOVÝCH (BLOKOVÝCH, ŽLÁBKOVÝCH)
2 KOLEJNICE</t>
  </si>
  <si>
    <t>z pol.č.542141A, 542141B: 1086,0m+507,0m=1 593,000 [A]</t>
  </si>
  <si>
    <t>549411</t>
  </si>
  <si>
    <t>MAZNÍK NOVÝ
MAZNÍKY S DÁLKOVÝM DOHLEDEM
SPECIFIKACE DLE TZ</t>
  </si>
  <si>
    <t>6ks=6,000 [A]</t>
  </si>
  <si>
    <t>549413</t>
  </si>
  <si>
    <t>MAZNÍK - DEMONTÁŽ A ODVOZ
VČETNĚ ODVOZU NA SKLÁDKU INVESTORA</t>
  </si>
  <si>
    <t>561101</t>
  </si>
  <si>
    <t>PODKLADNÍ BETON TŘ. I
C20/25</t>
  </si>
  <si>
    <t>přechod 2 (NT1): 
K10: 40,6m2*0,10=4,060 [A]
přejezd 3 (NT1) pražce i deska: (85,0m2-1*4,6)*0,13=10,452 [B]
přejezd 4 (NT1) pražce i deska: (91,5m2-8,5*0,5*2)*0,13=10,790 [C]
přechod 4 (NT1): 24,0m2*0,17=4,080 [D]
Celkem: A+B+C+D=29,382 [E]</t>
  </si>
  <si>
    <t>561431</t>
  </si>
  <si>
    <t>KAMENIVO ZPEVNĚNÉ CEMENTEM TŘ. I TL. DO 150MM
SC C8/10 TL.130MM</t>
  </si>
  <si>
    <t>přejezd 3: 18,8m2-0,5*3,2=17,200 [A]</t>
  </si>
  <si>
    <t>56330</t>
  </si>
  <si>
    <t>VOZOVKOVÉ VRSTVY ZE ŠTĚRKODRTI</t>
  </si>
  <si>
    <t>přechod 2 (NT1) - vyrovnávka v napojení: 5,0m3=5,000 [A]
přejezd 3 (NT1) vyrovnávka: 82,7m2*0,10=8,270 [B]
přejezd 3 pod asfalt: 17,2m2*0,22=3,784 [C]
přejezd 3 pod zámk.dl.: (32,0m2+4,0m2)*0,25=9,000 [D]
přejezd 4 pod zámk.dl.: (23,0m2+9,4m2)*0,25=8,100 [E]
Celkem: A+B+C+D+E=34,154 [F]</t>
  </si>
  <si>
    <t>56333</t>
  </si>
  <si>
    <t>VOZOVKOVÉ VRSTVY ZE ŠTĚRKODRTI TL. DO 150MM
VÝZISK ZE ŠTĚRKOVÉHO LOŽE</t>
  </si>
  <si>
    <t>provizorní přejezd ke garážím: 38,0m2=38,000 [A]</t>
  </si>
  <si>
    <t>572123</t>
  </si>
  <si>
    <t>INFILTRAČNÍ POSTŘIK Z EMULZE DO 1,0KG/M2</t>
  </si>
  <si>
    <t>přejezd 3: 18,8m2=18,800 [A]
přejezd 4: 83,0m2=83,000 [B]
Celkem: A+B=101,800 [C]</t>
  </si>
  <si>
    <t>572213</t>
  </si>
  <si>
    <t>SPOJOVACÍ POSTŘIK Z EMULZE DO 0,5KG/M2
0,3KG/M2</t>
  </si>
  <si>
    <t>přejezd 1 (S49): 63,0m2=63,000 [A]
přejezd 3: 22,0m2+20,4m2=42,400 [B]
Celkem: A+B=105,400 [C]</t>
  </si>
  <si>
    <t>572214</t>
  </si>
  <si>
    <t>SPOJOVACÍ POSTŘIK Z MODIFIK EMULZE DO 0,5KG/M2
0,3KG/M2</t>
  </si>
  <si>
    <t>přejezd 1 (S49): 63,0m2=63,000 [A]
přejezd 3 (NT1): 85,0m2=85,000 [B]
přejezd 4 (NT1): 100,0m2=100,000 [C]
Celkem: A+B+C=248,000 [D]</t>
  </si>
  <si>
    <t>57476</t>
  </si>
  <si>
    <t>VOZOVKOVÉ VÝZTUŽNÉ VRSTVY Z GEOMŘÍŽOVINY S TKANINOU</t>
  </si>
  <si>
    <t>přejezd 3 (NT1): 85,0m2=85,000 [A]
přejezd 4 (NT1): 100,0m2+91,5m2=191,500 [B]
Celkem: A+B=276,500 [C]</t>
  </si>
  <si>
    <t>574A34</t>
  </si>
  <si>
    <t>ASFALTOVÝ BETON PRO OBRUSNÉ VRSTVY ACO 11+, 11S TL. 40MM
ACO 11+</t>
  </si>
  <si>
    <t>přejezd 3: 22,0m2=22,000 [A]</t>
  </si>
  <si>
    <t>574C46</t>
  </si>
  <si>
    <t>ASFALTOVÝ BETON PRO LOŽNÍ VRSTVY ACL 16+, 16S TL. 50MM
ACL 16+</t>
  </si>
  <si>
    <t>přejezd 3: 22,0m2-0,5*3,2=20,400 [A]</t>
  </si>
  <si>
    <t>574E56</t>
  </si>
  <si>
    <t>ASFALTOVÝ BETON PRO PODKLADNÍ VRSTVY ACP 16+, 16S TL. 60MM
ACP 16+</t>
  </si>
  <si>
    <t>přejezd 3: 20,4m2-0,5*3,2=18,800 [A]</t>
  </si>
  <si>
    <t>574E78</t>
  </si>
  <si>
    <t>ASFALTOVÝ BETON PRO PODKLADNÍ VRSTVY ACP 22+, 22S TL. 80MM
ACP 22+</t>
  </si>
  <si>
    <t>přejezd 1 (S49): 63,0m2=63,000 [A]</t>
  </si>
  <si>
    <t>575A55</t>
  </si>
  <si>
    <t>LITÝ ASFALT MA I (SILNICE, DÁLNICE) 16 TL. 40MM</t>
  </si>
  <si>
    <t>přejezd 1 (S49): 63,0m2=63,000 [A]
přejezd 3 (NT1): 82,7m2=82,700 [B]
přejezd 4 (NT1): 91,5m2=91,500 [C]
Celkem: A+B+C=237,200 [D]</t>
  </si>
  <si>
    <t>575D53</t>
  </si>
  <si>
    <t>LITÝ ASFALT MA I (SILNICE, DÁLNICE) 11 TL. 40MM MODIFIK</t>
  </si>
  <si>
    <t>přejezd 1 (S49): 63,0m2=63,000 [A]
přejezd 3 (NT1): 85,0m2=85,000 [B]
přejezd 4 (NT1): 100,0m2=100,000 [C]
přechod 4 (NT1): 24,0m2=24,000 [D]
Celkem: A+B+C+D=272,000 [E]</t>
  </si>
  <si>
    <t>57621</t>
  </si>
  <si>
    <t>POSYP KAMENIVEM DRCENÝM 5KG/M2
3KG/M2, FR.2/4</t>
  </si>
  <si>
    <t>dle pol.č.572123: 101,8m2=101,800 [A]</t>
  </si>
  <si>
    <t>582611</t>
  </si>
  <si>
    <t>KRYTY Z BETON DLAŽDIC SE ZÁMKEM ŠEDÝCH TL 60MM DO LOŽE Z KAM
TVAR CIHLA</t>
  </si>
  <si>
    <t>přejezd 3: 32,0m2=32,000 [A]
přejezd 4: 28,0m2=28,000 [B]
Celkem: A+B=60,000 [C]</t>
  </si>
  <si>
    <t>58261A</t>
  </si>
  <si>
    <t>KRYTY Z BETON DLAŽDIC SE ZÁMKEM BAREV RELIÉF TL 60MM DO LOŽE Z KAM
ČERVENÁ</t>
  </si>
  <si>
    <t>přejezd 3: 4,0m2=4,000 [A]
přejezd 4: 9,4m2=9,400 [B]
Celkem: A+B=13,400 [C]</t>
  </si>
  <si>
    <t>587202</t>
  </si>
  <si>
    <t>PŘEDLÁŽDĚNÍ KRYTU Z DROBNÝCH KOSTEK
K10, SPÁRY VYPLNĚNY MC25 XF4</t>
  </si>
  <si>
    <t>přechod 2 (NT1): 40,6m2=40,600 [A]</t>
  </si>
  <si>
    <t>587206</t>
  </si>
  <si>
    <t>PŘEDLÁŽDĚNÍ KRYTU Z BETONOVÝCH DLAŽDIC SE ZÁMKEM</t>
  </si>
  <si>
    <t>přechod 2 (NT1): 4,0m2=4,000 [A]</t>
  </si>
  <si>
    <t>58920</t>
  </si>
  <si>
    <t>VÝPLŇ SPAR MODIFIKOVANÝM ASFALTEM
TYP N2</t>
  </si>
  <si>
    <t>dle pol.č.919111.A:
rozhraní litý asfalt/asfaltový beton
přejezd 1 (S49): 20,0m=20,000 [A]
přejezd 3 (NT1): 15,0m=15,000 [B]
přejezd 4 (NT1): 17,0m=17,000 [C]
výšková úprava obrub: 20,0m=20,000 [D]
Celkem: A+B+C+D=72,000 [E]</t>
  </si>
  <si>
    <t>VÝPLŇ SPAR MODIFIKOVANÝM ASFALTEM
PODÉL KOLEJNIC VČETNĚ NUTNÝCH TECHNOLOGICKÝCH ÚPRAV</t>
  </si>
  <si>
    <t>dle pol.č.919111.B
přejezd 1 (S49): 74,0m=74,000 [A]
přejezd 3 (NT1): 56,0m=56,000 [B]
přejezd 4 (NT1): 72,0m=72,000 [C]
přechod 4 (NT1): 24,0m=24,000 [D]
Celkem: A+B+C+D=226,000 [E]</t>
  </si>
  <si>
    <t>Úpravy povrchů, podlahy, výplně otvorů</t>
  </si>
  <si>
    <t>626222</t>
  </si>
  <si>
    <t>REPROFIL VODOR PLOCH SHORA SANAČ MALTOU DVOUVRST TL DO 50MM</t>
  </si>
  <si>
    <t>sanace opěrné zdi
vyspádování odskoků etáží: 94,0m2=94,000 [A]</t>
  </si>
  <si>
    <t>Přidružená stavební výroba</t>
  </si>
  <si>
    <t>711111</t>
  </si>
  <si>
    <t>IZOLACE BĚŽNÝCH KONSTRUKCÍ PROTI ZEMNÍ VLHKOSTI ASFALTOVÝMI NÁTĚRY
2xALP + 1xALN</t>
  </si>
  <si>
    <t>sanace opěrné zdi: 2,7*90,0+94,0+0,5*90,0=382,000 [A]</t>
  </si>
  <si>
    <t>711117</t>
  </si>
  <si>
    <t>IZOLACE BĚŽNÝCH KONSTRUKCÍ PROTI ZEMNÍ VLHKOSTI Z NOPOVÉ FÓLIE</t>
  </si>
  <si>
    <t>sanace opěrné zdi
dle pol.č.711111: 382,0m2=382,000 [A]</t>
  </si>
  <si>
    <t>711502</t>
  </si>
  <si>
    <t>OCHRANA IZOLACE NA POVRCHU ASFALTOVÝMI PÁSY
DĚLÍCÍ VRSTVA Z ASF. LEPENKY S PAPÍROVOU NOSNOU VLOŽKOU</t>
  </si>
  <si>
    <t>přejezd 3 (NT1): 82,7m2=82,700 [A]
přechod 4 (NT1): 24,0m2=24,000 [B]
Celkem: A+B=106,700 [C]</t>
  </si>
  <si>
    <t xml:space="preserve">Potrubí    </t>
  </si>
  <si>
    <t>87434</t>
  </si>
  <si>
    <t>POTRUBÍ Z TRUB PLASTOVÝCH ODPADNÍCH DN DO 200MM
KOMPLETNÍ PROVEDENÍ VČ. ZEMNÍCH PRACÍ</t>
  </si>
  <si>
    <t>přípojka ŠŽ: 2,0m=2,000 [A]</t>
  </si>
  <si>
    <t>875332</t>
  </si>
  <si>
    <t>POTRUBÍ DREN Z TRUB PLAST DN DO 150MM DĚROVANÝCH
SN8 S PERFORACÍ 225°</t>
  </si>
  <si>
    <t>sanace opěrné zdi: 100,0m=100,000 [A]</t>
  </si>
  <si>
    <t>89516</t>
  </si>
  <si>
    <t>DRENÁŽNÍ VÝUSŤ Z BETON DÍLCŮ</t>
  </si>
  <si>
    <t>sanace opěrné zdi: 2ks=2,000 [A]</t>
  </si>
  <si>
    <t>897626</t>
  </si>
  <si>
    <t>VPUSŤ ŠTĚRBINOVÝCH ŽLABŮ Z BETON DÍLCŮ SV. ŠÍŘKY DO 400MM</t>
  </si>
  <si>
    <t>1ks=1,000 [A]</t>
  </si>
  <si>
    <t>897726</t>
  </si>
  <si>
    <t>ČISTÍCÍ KUSY ŠTĚRBIN ŽLABŮ Z BETON DÍLCŮ SV. ŠÍŘKY DO 400MM</t>
  </si>
  <si>
    <t>899123</t>
  </si>
  <si>
    <t>MŘÍŽE Z KOMPOZITU SAMOSTATNÉ
1,0 x1,0M</t>
  </si>
  <si>
    <t>na jímce z pol.č.91820: 2ks=2,000 [A]</t>
  </si>
  <si>
    <t>Potrubí</t>
  </si>
  <si>
    <t>Ostatní konstrukce a práce</t>
  </si>
  <si>
    <t>9</t>
  </si>
  <si>
    <t>9111A1</t>
  </si>
  <si>
    <t>ZÁBRADLÍ SILNIČNÍ S VODOR MADLY - DODÁVKA A MONTÁŽ
SPECIFIKACE DLE DPMLJ</t>
  </si>
  <si>
    <t>přejezd 1 (S49): 10,0m=10,000 [A]
přechod 2 (NT1): 13,0m=13,000 [B]
Celkem: A+B=23,000 [C]</t>
  </si>
  <si>
    <t>914132</t>
  </si>
  <si>
    <t>DOPRAVNÍ ZNAČKY ZÁKLADNÍ VELIKOSTI OCELOVÉ FÓLIE TŘ 2 - MONTÁŽ S PŘEMÍSTĚNÍM</t>
  </si>
  <si>
    <t>dle pol.č.914133: 1ks=1,000 [A]</t>
  </si>
  <si>
    <t>914133</t>
  </si>
  <si>
    <t>DOPRAVNÍ ZNAČKY ZÁKLADNÍ VELIKOSTI OCELOVÉ FÓLIE TŘ 2 - DEMONTÁŽ
PRO ZPĚTNÉ POUŽITÍ</t>
  </si>
  <si>
    <t>přechod 2: 1ks=1,000 [A]</t>
  </si>
  <si>
    <t>914922</t>
  </si>
  <si>
    <t>SLOUPKY A STOJKY DZ Z OCEL TRUBEK DO PATKY MONTÁŽ S PŘESUNEM</t>
  </si>
  <si>
    <t>dle pol.č.914923: 1ks=1,000 [A]</t>
  </si>
  <si>
    <t>914923</t>
  </si>
  <si>
    <t>SLOUPKY A STOJKY DZ Z OCEL TRUBEK DO PATKY DEMONTÁŽ
PRO ZPĚTNOU MONTÁŽ</t>
  </si>
  <si>
    <t>915311</t>
  </si>
  <si>
    <t>VODOR DOPRAV ZNAČ Z FÓLIE TRVALÉ - DOD A POKLÁDKA
HMATNÉ PÁSY NA ASFALTOVÉ VOZOVCE</t>
  </si>
  <si>
    <t>2,4m2+2,6m2=5,000 [A]</t>
  </si>
  <si>
    <t>91552</t>
  </si>
  <si>
    <t>VODOR DOPRAV ZNAČ - PÍSMENA
BARVA + PLAST</t>
  </si>
  <si>
    <t>nápis "POZOR TRAM"
přejezd 3 (NT1): 2*9ks=18,000 [A]
přejezd 4 (NT1): 2*9ks=18,000 [B]
Celkem: A+B=36,000 [C]</t>
  </si>
  <si>
    <t>916A12</t>
  </si>
  <si>
    <t>PARKOVACÍ SLOUPKY A ZÁBRANY KOVOVÉ - ZPĚTNÁ MONTÁŽ
DOVOZ ZE SKLÁDKY INVESTORA</t>
  </si>
  <si>
    <t>dle pol.č.916A13: 1ks=1,000 [A]</t>
  </si>
  <si>
    <t>916A13</t>
  </si>
  <si>
    <t>PARKOVACÍ SLOUPKY A ZÁBRANY KOVOVÉ - DEMONTÁŽ A ODVOZ
VČETNĚ ODVOZU NA SKLÁDKU INVESTORA</t>
  </si>
  <si>
    <t>přechod 2:  1ks=1,000 [A]</t>
  </si>
  <si>
    <t>91710</t>
  </si>
  <si>
    <t>OBRUBY Z BETONOVÝCH PALISÁD</t>
  </si>
  <si>
    <t>přejezd 3: 10,00*2,00*0,20=4,000 [A]</t>
  </si>
  <si>
    <t>917211</t>
  </si>
  <si>
    <t>ZÁHONOVÉ OBRUBY Z BETONOVÝCH OBRUBNÍKŮ ŠÍŘ 50MM</t>
  </si>
  <si>
    <t>přejezd 3: 8,0m=8,000 [A]
přejezd 4: 7,0m=7,000 [B]
Celkem: A+B=15,000 [C]</t>
  </si>
  <si>
    <t>917224</t>
  </si>
  <si>
    <t>SILNIČNÍ A CHODNÍKOVÉ OBRUBY Z BETONOVÝCH OBRUBNÍKŮ ŠÍŘ 150MM
150x250MM</t>
  </si>
  <si>
    <t>přejezd 1 (S49): 18,0m=18,000 [A]
přechod 2 (NT1): 33,0m=33,000 [B]
přejezd 3 (NT1): 28,0m+39,5m=67,500 [C]
přejezd 4 (NT1): 4,0m+27,0m=31,000 [D]
Celkem: A+B+C+D=149,500 [E]</t>
  </si>
  <si>
    <t>91771</t>
  </si>
  <si>
    <t>OBRUBA Z DLAŽEBNÍCH KOSTEK VELKÝCH</t>
  </si>
  <si>
    <t>přejezd 4 (NT1) - 2 řady: 15,0m*2řady=30,000 [A]</t>
  </si>
  <si>
    <t>91781</t>
  </si>
  <si>
    <t>VÝŠKOVÁ ÚPRAVA OBRUBNÍKŮ BETONOVÝCH</t>
  </si>
  <si>
    <t>20,0m=20,000 [A]</t>
  </si>
  <si>
    <t>91820</t>
  </si>
  <si>
    <t>VTOKOVÉ JÍMKY BETONOVÉ VČETNĚ DLAŽBY
BET C30/37</t>
  </si>
  <si>
    <t>lapač splavenin U lomu: 2ks=2,000 [A]</t>
  </si>
  <si>
    <t>919111</t>
  </si>
  <si>
    <t>ŘEZÁNÍ ASFALTOVÉHO KRYTU VOZOVEK TL DO 50MM</t>
  </si>
  <si>
    <t>proříznutí spáry (rozhraní litý asfalt/asfaltový beton)
přejezd 1 (S49): 20,0m=20,000 [A]
přejezd 3 (NT1): 15,0m=15,000 [B]
přejezd 4 (NT1): 17,0m=17,000 [C]
výšková úprava obrub: 20,0m=20,000 [D]
Celkem: A+B+C+D=72,000 [E]</t>
  </si>
  <si>
    <t>ŘEZÁNÍ ASFALTOVÉHO KRYTU VOZOVEK TL DO 50MM
PODÉL KOLEJNICE</t>
  </si>
  <si>
    <t>proříznutí spáry (na délku přejezdu z obou stran kolejnice)
přejezd 1 (S49): 74,0m=74,000 [A]
přejezd 3 (NT1): 56,0m=56,000 [B]
přejezd 4 (NT1): 72,0m=72,000 [C]
přechod 4 (NT1): 24,0m=24,000 [D]
Celkem: A+B+C+D=226,000 [E]</t>
  </si>
  <si>
    <t>931326</t>
  </si>
  <si>
    <t>TĚSNĚNÍ DILATAČ SPAR ASF ZÁLIVKOU MODIFIK PRŮŘ DO 800MM2
OBNOVA DILATAČNÍCH SPAR</t>
  </si>
  <si>
    <t>sanace opěrné zdi
dilatační spáry: 9*(2,7+0,5)+(0,9+1,2+1,15+1,6+1,6+1,6+1,5+1,2+0,9)+90=130,450 [A]</t>
  </si>
  <si>
    <t>93136</t>
  </si>
  <si>
    <t>PŘEKRYTÍ DILATAČNÍCH SPAR ASFALTOVOU LEPENKOU</t>
  </si>
  <si>
    <t>sanace opěrné zdi
překrytí dilatačních spar: 130,45*0,50=65,225 [A]</t>
  </si>
  <si>
    <t>935111</t>
  </si>
  <si>
    <t>ŠTĚRBINOVÉ ŽLABY Z BETONOVÝCH DÍLCŮ ŠÍŘ DO 400MM VÝŠ DO 500MM BEZ OBRUBY
S PŘERUŠOVANOU ŠTĚRBINOU VČETNĚ PENETRAČNÍHO NÁTĚRU
VČETNĚ BETONOVÉHO LOŽE</t>
  </si>
  <si>
    <t>přejezd 3: 1,0m=1,000 [A]</t>
  </si>
  <si>
    <t>935212.R</t>
  </si>
  <si>
    <t>PŘÍKOPOVÉ ŽLABY Z BETON TVÁRNIC ŠÍŘ DO 600MM DO BETONU TL 100MM
LOMENÁ PŘÍKOPOVÁ TVAROVKA</t>
  </si>
  <si>
    <t>sanace opěrné zdi: 36,0m=36,000 [A]
lapač splavenin U lomu - mezi kolejnice: 4,0+3,0+4,0+2,0=13,000 [B]
Celkem: A+B=49,000 [C]</t>
  </si>
  <si>
    <t>938442</t>
  </si>
  <si>
    <t>OČIŠTĚNÍ ZDIVA OTRYSKÁNÍM TLAKOVOU VODOU DO 500 BARŮ</t>
  </si>
  <si>
    <t>sanace opěrné zdi: 
dle pol.č.711111: 382,0m2=382,000 [A]</t>
  </si>
  <si>
    <t>965010</t>
  </si>
  <si>
    <t>ODSTRANĚNÍ KOLEJOVÉHO LOŽE A DRÁŽNÍCH STEZEK</t>
  </si>
  <si>
    <t>odkop štěrkového lože u koleje s demontovanými pražci: 0,20*2*1,35*(347,00+422,00)+0,10*(2*1,75*225,00)=494,010 [A]
odkop štěrkového lože koleje v místě zdi: 0,40*(2,00+1,35)*75,00=100,500 [B]
Celkem: A+B=594,510 [C]</t>
  </si>
  <si>
    <t>965021</t>
  </si>
  <si>
    <t>ODSTRANĚNÍ KOLEJOVÉHO LOŽE A DRÁŽNÍCH STEZEK - ODVOZ NA SKLÁDKU</t>
  </si>
  <si>
    <t xml:space="preserve">M3KM      </t>
  </si>
  <si>
    <t>z pol.č.965010 cca 1/3 odvoz na skládku: 1/3*594,51m3=198,170 [A]
198,17m3*10km=1 981,700 [B]</t>
  </si>
  <si>
    <t>96510.R</t>
  </si>
  <si>
    <t>DEMONTÁŽ  PŘÍDAVNÉHO ŽLÁBKOVÉHO PROFILU
S ODVOZEM NA SKLÁDKU INVESTORA</t>
  </si>
  <si>
    <t>1952,00-1748,00+12,0+10,0+8,0+7,0=241,000 [A]</t>
  </si>
  <si>
    <t>965124</t>
  </si>
  <si>
    <t>DEMONTÁŽ KOLEJE NA DŘEVĚNÝCH PRAŽCÍCH ROZEBRÁNÍM DO SOUČÁSTÍ
KOLEJ S49 S ODVOZEM NA SKLÁDKU INVESTORA</t>
  </si>
  <si>
    <t>1748,00-1605,00+1952,00-1748,00=347,000 [A]</t>
  </si>
  <si>
    <t>DEMONTÁŽ KOLEJE NA DŘEVĚNÝCH PRAŽCÍCH ROZEBRÁNÍM DO SOUČÁSTÍ
KOLEJ NT1 S ODVOZEM NA SKLÁDKU INVESTORA</t>
  </si>
  <si>
    <t>2289,00-1952,00+2308,00-2223,00=422,000 [A]</t>
  </si>
  <si>
    <t>965144</t>
  </si>
  <si>
    <t>DEMONTÁŽ KOLEJE NA OCELOVÝCH PRAŽCÍCH Y ROZEBRÁNÍM DO SOUČÁSTÍ
KOLEJ S49 KE ZPĚTNÉMU POUŽITÍ</t>
  </si>
  <si>
    <t>DEMONTÁŽ KOLEJNICE S49 NA OCELOVÝCH PRAŽCÍCH Y ROZEBRÁNÍM DO SOUČÁSTÍ
KOLEJNICE S49 PRO ZPĚTNÉ POUŽITÍ - POSUN
VČETNĚ UPEVŇOVADEL</t>
  </si>
  <si>
    <t>C</t>
  </si>
  <si>
    <t>DEMONTÁŽ KOLEJNICE NT1 NA OCELOVÝCH PRAŽCÍCH Y ROZEBRÁNÍM DO SOUČÁSTÍ
KOLEJNICE NT1 PRO ZPĚTNÉ POUŽITÍ - POSUN
VČETNĚ UPEVŇOVADEL</t>
  </si>
  <si>
    <t>965164</t>
  </si>
  <si>
    <t>DEMONTÁŽ KOLEJE NA PANELECH VÚIS (BEZ BOURÁNÍ PANELŮ) ROZEBRÁNÍM DO SOUČÁSTÍ
2 KOLEJNICE NT1 
Z TOHO 1 KOLEJNICE VČETNĚ ODVOZU NA SKLÁDKU INVESTORA A 1 KOLEJNICE PRO ZPĚTNÉ POUŽITÍ
TŘÍKOLEJNICOVÁ SPLÍTKA</t>
  </si>
  <si>
    <t>2302,00-2289,00+2320,00-2308,00=25,000 [A]</t>
  </si>
  <si>
    <t>96656</t>
  </si>
  <si>
    <t>ODSTRANĚNÍ ŽLABŮ Z DÍLCŮ (VČET ŠTĚRBINOVÝCH) ŠÍŘKY 400MM</t>
  </si>
  <si>
    <t>přejezd 3: 3,0m=3,000 [A]</t>
  </si>
  <si>
    <t>969234</t>
  </si>
  <si>
    <t>VYBOURÁNÍ POTRUBÍ DN DO 200MM KANALIZAČ</t>
  </si>
  <si>
    <t>vybourání přípojky PVC DN200 ŠŽ
přejezd 3: 2,0m=2,000 [A]</t>
  </si>
  <si>
    <t>661.1</t>
  </si>
  <si>
    <t>SOUVISEJÍCÍ ÚPRAVY SVRŠKU V ÚSEKU FÜGNEROVA - U LOMU</t>
  </si>
  <si>
    <t>zemina dle pol.č.17120: 28,8m3=28,800 [A]</t>
  </si>
  <si>
    <t>z pol.č.11313: 6,56m3*2,4t/m3=15,744 [A]
z pol.č.11318: 3,24m3*2,0t/m3=6,480 [B]
z pol.č.11332: 6,21m3*1,9t/m3=11,799 [C]
z pol.č.11335: 5,74m3*2,3t/m3=13,202 [D]
z pol.č.11352: 61,0m*0,1t/m=6,100 [E]
Celkem: A+B+C+D+E=53,325 [F]</t>
  </si>
  <si>
    <t>vybourání přejezdové kce z litého asfaltu
přejezd 39 (S49): 82,0m2*0,08=6,560 [A]</t>
  </si>
  <si>
    <t>přechod 37 (S49): 27,0m2*0,06=1,620 [A]
přechod 38 (NT1): 27,0m2*0,06=1,620 [B]
Celkem: A+B=3,240 [C]</t>
  </si>
  <si>
    <t>přechod 37 (S49): 27,0m2*0,09=2,430 [A]
přechod 38 (NT1): 27,0m2*0,14=3,780 [B]
Celkem: A+B=6,210 [C]</t>
  </si>
  <si>
    <t>vybourání podkladu přejezdové kce
přejezd 39 (S49): 82,0m2*0,07=5,740 [A]</t>
  </si>
  <si>
    <t>vybourání přejezdové kce 
přechod 37 (S49): 2*9,50=19,000 [A]
přechod 38 (NT1): 2*9,50=19,000 [B]
přejezd 39 (S49): 12,00+11,00=23,000 [C]
Celkem: A+B+C=61,000 [D]</t>
  </si>
  <si>
    <t>odkop dosypávky pod temeno kolejnice fr. 16-32 (u nástupišť): 80,00*1,20*0,15*2=28,800 [A]</t>
  </si>
  <si>
    <t>uložení na skládku dle pol.č.12373: 28,8m3=28,800 [A]</t>
  </si>
  <si>
    <t>u nástupišť dle pol.č.12373: 28,8m3=28,800 [A]</t>
  </si>
  <si>
    <t>položit na pražce
přechod 37 (S49): 27,0m2=27,000 [A]
přechod 38 (NT1): 27,0m2=27,000 [B]
přejezd 39 (S49): 82,0m2=82,000 [C]
Celkem: A+B+C=136,000 [D]</t>
  </si>
  <si>
    <t>doplnění štěrku na podbití: 0,10*(1,35+1,35)*(58+246+148+293+57+249+147+294)=402,840 [A]</t>
  </si>
  <si>
    <t>přechod 37 (S49): 6*3,0=18,000 [A]
přechod 38 (NT1): 6*3,0=18,000 [B]
přejezd 39 (S49): 3*7,0+3*12,0=57,000 [C]
Celkem: A+B+C=93,000 [D]</t>
  </si>
  <si>
    <t>246+249+293+294=1 082,000 [A]</t>
  </si>
  <si>
    <t>SMĚROVÉ A VÝŠKOVÉ VYROVNÁNÍ KOLEJE NA PRAŽCÍCH OCELOVÝCH Y DO 0,05 M
KOLEJ NT1
STROJNÍ PODBITÍ</t>
  </si>
  <si>
    <t>58,0+57,0+148,0+147,0=410,000 [A]</t>
  </si>
  <si>
    <t>1511,0m+1499,0m=3 010,000 [A]</t>
  </si>
  <si>
    <t>přechod 37 (S49): 27,0m2*0,12=3,240 [A]
přechod 38 (NT1): 27,0m2*0,17=4,590 [B]
Celkem: A+B=7,830 [C]</t>
  </si>
  <si>
    <t>přejezd 39 (S49): 82,0m2=82,000 [A]</t>
  </si>
  <si>
    <t>přechod 37 (S49): 27,0m2=27,000 [A]
přechod 38 (NT1): 27,0m2=27,000 [B]
přejezd 39 (S49): 82,0m2=82,000 [C]
Celkem: A+B+C=136,000 [D]</t>
  </si>
  <si>
    <t>podél obrub: 100,0m=100,000 [A]</t>
  </si>
  <si>
    <t>přechod 37 (S49): 2*6*3,0=36,000 [A]
přechod 38 (NT1): 2*6*3,0=36,000 [B]
přejezd 39 (S49): 2*3*7,0+2*3*12,0=114,000 [C]
Celkem: A+B+C=186,000 [D]</t>
  </si>
  <si>
    <t>přechod 37 (S49): 27,0m2=27,000 [A]
přechod 38 (NT1): 27,0m2=27,000 [B]
Celkem: A+B=54,000 [C]</t>
  </si>
  <si>
    <t>VODOR DOPRAV ZNAČ - PÍSMENA
BARVA+PLAST</t>
  </si>
  <si>
    <t>nápis "POZOR TRAM"
přechod 37 (S49): 2*9ks=18,000 [A]
přechod 38 (S49): 2*9ks=18,000 [B]
Celkem: A+B=36,000 [C]</t>
  </si>
  <si>
    <t>přechod 37 (S49): 2*9,5=19,000 [A]
přechod 38 (NT1): 2*9,5=19,000 [B]
přejezd 39 (S49): 12,0+11,0=23,000 [C]
Celkem: A+B+C=61,000 [D]</t>
  </si>
  <si>
    <t>100,0m=100,000 [A]</t>
  </si>
  <si>
    <t>dle pol.č.58920.A: 100,0m=100,000 [A]</t>
  </si>
  <si>
    <t>ŘEZÁNÍ ASFALTOVÉHO KRYTU VOZOVEK TL DO 50MM
PODÉL KOLEJNIC</t>
  </si>
  <si>
    <t>proříznutí spáry dle pol.č.58920.B: 186,0m=186,000 [A]</t>
  </si>
  <si>
    <t>SO 662</t>
  </si>
  <si>
    <t>PŘEROZCHODOVÁNÍ V ÚSEKU  NOVÁ RUDA - U SILA</t>
  </si>
  <si>
    <t>662</t>
  </si>
  <si>
    <t>zemina dle pol.č.17120: 19,2m3=19,200 [A]</t>
  </si>
  <si>
    <t>z pol.č.11313: 8,72m3*2,4t/m3=20,928 [A]
z pol.č.11318: 4,68m3*2,0t/m3=9,360 [B]
z pol.č.11332: 10,92m3*1,9t/m3=20,748 [C]
z pol.č.11335: 10,58m3*2,3t/m3=24,334 [D]
z pol.č.11352: 80,0m*0,1t/m=8,000 [E]
Celkem: A+B+C+D+E=83,370 [F]</t>
  </si>
  <si>
    <t>z pol.č.965021: 3,96m3*1,9t/m3=7,524 [A]</t>
  </si>
  <si>
    <t>dřevěné pražce: 20ks*80kg/1000=1,600 [A]</t>
  </si>
  <si>
    <t>vybourání přejezdové kce z litého asfaltu
přejezd 5: 50,0m2*0,08=4,000 [A]
přejezd 6: 59,0m2*0,08=4,720 [B]
Celkem: A+B=8,720 [C]</t>
  </si>
  <si>
    <t>přejezd 6: 31,0m2*0,06=1,860 [A]
přechod 7: 24,0m2*0,06=1,440 [B]
přechod 8: 23,0m2*0,06=1,380 [C]
Celkem: A+B+C=4,680 [D]</t>
  </si>
  <si>
    <t>přejezd 6: 31,0m2*0,14=4,340 [A]
přechod 7: 24,0m2*0,14=3,360 [B]
přechod 8: 23,0m2*0,14=3,220 [C]
Celkem: A+B+C=10,920 [D]</t>
  </si>
  <si>
    <t>vybourání podkladu přejezdové kce
přejezd 5: 50,0m2*0,07=3,500 [A]
přejezd 6: 59,0m2*0,12=7,080 [B]
Celkem: A+B=10,580 [C]</t>
  </si>
  <si>
    <t>vybourání přejezdové kce
přejezd 5: 18,0m=18,000 [A]
přejezd 6: 30,0m=30,000 [B]
přechod 7: 16,0m=16,000 [C]
přechod 8: 16,0m=16,000 [D]
Celkem: A+B+C+D=80,000 [E]</t>
  </si>
  <si>
    <t>odkop dosypávky pod temeno kolejnice fr. 16-32 (u nástupišť): 40,00*1,20*0,20*2=19,200 [A]</t>
  </si>
  <si>
    <t>uložení na skládku dle pol.č.12373: 19,2m3=19,200 [A]</t>
  </si>
  <si>
    <t>položit na pražce
přejezd 5 (S49): 50,0m2=50,000 [A]
přejezd 6 (NT1): 59,0m2+34,0m2=93,000 [B]
přechod 7 (NT1): 24,0m2=24,000 [D]
přechod 8 (S49): 23,0m2=23,000 [C]
Celkem: A+B+D+C=190,000 [E]</t>
  </si>
  <si>
    <t>z pol.č.965010: 11,88m3*1/3=3,960 [A]
doplnění štěrku na podbití: 0,1*(1,35+1,35)*(20,00+12,00+279,00+1277,00)=428,760 [B]
Celkem: A+B=432,720 [C]</t>
  </si>
  <si>
    <t>z pol.č.965010: 11,88m3*2/3=7,920 [A]</t>
  </si>
  <si>
    <t>přetřídění vytěženého štěrkového lože dle pol.č.965010: 11,88m3=11,880 [A]</t>
  </si>
  <si>
    <t>2310-2302+2324-2320=12,000 [A]</t>
  </si>
  <si>
    <t>2544-2327+3097-2676+2555-2327+3110-2699=1 277,000 [A]</t>
  </si>
  <si>
    <t>2679-2544+2699-2555=279,000 [A]</t>
  </si>
  <si>
    <t>2327-2310+2327-2324=20,000 [A]</t>
  </si>
  <si>
    <t>přejezd 5 (S49) asfalt: 4*6=24,000 [A]
přechod 8 (S49) asfalt: 3*4,0=12,000 [B]
Celkem: A+B=36,000 [C]</t>
  </si>
  <si>
    <t>přejezdy na pražcích
přejezd 6 (NT1) v asfaltu: 6*4,0=24,000 [A]
přejezd 6 (NT1) v asfaltu: 3,0+3,0+4,0+4,0=14,000 [B]
přechod 7 (NT1) v asfaltu: 3*4,0=12,000 [C]
Celkem: A+B+C=50,000 [D]</t>
  </si>
  <si>
    <t>2544-2327+3097-2676+2555-2327+3110-2699=1 277,000 [A]
20,0+12,0=32,000 [B]
Celkem: A+B=1 309,000 [C]</t>
  </si>
  <si>
    <t>SVAR KOLEJNIC (STEJNÉHO TVARU), NT1 JEDNOTLIVĚ</t>
  </si>
  <si>
    <t>nové: 0ks=0,000 [A]
výzisk: 4ks=4,000 [B]
Celkem: A+B=4,000 [C]</t>
  </si>
  <si>
    <t>nové: 4ks=4,000 [A]
výzisk: 4ks+16ks=20,000 [B]
Celkem: A+B=24,000 [C]</t>
  </si>
  <si>
    <t>montáž stávajících žlábkových profilů
přejezd 5 (S49): 6,0+6,0=12,000 [A]
přechod 8 (S49): 6,0=6,000 [B]
Celkem: A+B=18,000 [C]</t>
  </si>
  <si>
    <t>řezání koleje NT1 na dřevěných pražcích k odvozu: 4ks=4,000 [A]
řezání koleje S49 na Y-pražcích k odvozu: 4ks=4,000 [B]
řezání kolejnic S49 na Y-pražcích pro zpětné použití (posun): 1*(3+5+3+5)ks=16,000 [C]
řezání kolejnic NT1 na Y-pražcích pro zpětné použití (posun): 1*(2+2)ks=4,000 [D]
Celkem: A+B+C+D=28,000 [E]
řezání nových kolejnic: 4ks=4,000 [F]
Celkem: E+F=32,000 [G]</t>
  </si>
  <si>
    <t>z pol.č.542141A, 542141B: 279,0m+1309,0m=1 588,000 [A]</t>
  </si>
  <si>
    <t>3ks=3,000 [A]</t>
  </si>
  <si>
    <t>přejezd 6 (NT1): 59,0m2*0,13=7,670 [A]
přechod 6 (NT1): 34,0m2*0,17=5,780 [B]
přechod 7 (NT1): 24,0m2*0,17=4,080 [C]
přechod 8 (S49): 23,0m2*0,12=2,760 [D]
Celkem: A+B+C+D=20,290 [E]</t>
  </si>
  <si>
    <t>přejezd 5 (S49): 50,0m2=50,000 [A]</t>
  </si>
  <si>
    <t>přejezd 5 (S49): 50,0m2=50,000 [A]
přejezd 6 (NT1): 59,0m2=59,000 [B]
Celkem: A+B=109,000 [C]</t>
  </si>
  <si>
    <t>přejezd 5 (S49): 50,0m2=50,000 [A]
přejezd 6 (NT1): 59,0m2=59,000 [B]
přechod 6 (NT1): 34,0m2=34,000 [C]
přechod 7 (NT1): 24,0m2=24,000 [D]
přechod 8 (S49): 23,0m2=23,000 [E]
Celkem: A+B+C+D+E=190,000 [F]</t>
  </si>
  <si>
    <t>přejezd 6 (NT1): 7,0m2=7,000 [A]
přechod 7 (NT1): 6,0m2=6,000 [B]
přechod 8 (S49): 6,0m2=6,000 [C]
Celkem: A+B+C=19,000 [D]</t>
  </si>
  <si>
    <t>dle pol.č.919111.A:
rozhraní litý asfalt/asfaltový beton
přejezd 5 (S49): 5,0m=5,000 [A]
přejezd 6 (NT1): 6,0m=6,000 [B]
Celkem: A+B=11,000 [C]</t>
  </si>
  <si>
    <t>dle pol.č.919111.B
přejezd 5 (S49): 44,0m=44,000 [A]
přejezd 6 (NT1): 48,0m=48,000 [B]
přechod 6 (NT1) asfalt: 28,0m=28,000 [D]
přechod 7 (NT1) asfalt: 24,0m=24,000 [E]
přechod 8 (S49) asfalt: 24,0m=24,000 [C]
Celkem: A+B+D+E+C=168,000 [F]</t>
  </si>
  <si>
    <t>přejezd 6 (NT1): 59,0m2=59,000 [A]
přechod 6 (NT1): 34,0m2=34,000 [B]
přechod 7 (NT1) asfalt: 24,0m2=24,000 [C]
přechod 8 (S49) asfalt: 23,0m2=23,000 [D]
Celkem: A+B+C+D=140,000 [E]</t>
  </si>
  <si>
    <t>1,9m2+2,1m2=4,000 [A]</t>
  </si>
  <si>
    <t>nápis "POZOR TRAM"
přejezd 6 (NT1): 2*9ks=18,000 [A]
přechod 7 (NT1): 2*9ks=18,000 [B]
přechod 8 (S49): 2*9ks=18,000 [C]
Celkem: A+B+C=54,000 [D]</t>
  </si>
  <si>
    <t>přejezd 5 (S49): 18,0m=18,000 [A]
přejezd 6 (NT1): 37,0m=37,000 [B]
přechod 7 (NT1): 22,0m=22,000 [D]
přechod 8 (S49): 22,0m=22,000 [C]
Celkem: A+B+D+C=99,000 [E]</t>
  </si>
  <si>
    <t>proříznutí spáry  (rozhraní litý asfalt/asfaltový beton)
přejezd 5 (S49): 5,0m=5,000 [A]
přejezd 6 (NT1): 6,0m=6,000 [B]
Celkem: A+B=11,000 [C]</t>
  </si>
  <si>
    <t>proříznutí spáry (na délku přejezdu z obou stran kolejnice)
přejezd 5 (S49): 44,0m=44,000 [A]
přejezd 6 (NT1): 48,0m=48,000 [B]
přechod 6 (NT1) asfalt: 28,0m=28,000 [C]
přechod 7 (NT1) asfalt: 24,0m=24,000 [D]
přechod 8 (S49) asfalt: 24,0m=24,000 [E]
Celkem: A+B+C+D+E=168,000 [F]</t>
  </si>
  <si>
    <t>odkop štěrkového lože: 0,20*(2*1,35*12,00)+0,10*(2*1,35*20,00)=11,880 [A]</t>
  </si>
  <si>
    <t>z pol.č.965010 cca 1/3 odvoz na skládku: 1/3*11,88m3=3,960 [A]
3,96m3*10km=39,600 [B]</t>
  </si>
  <si>
    <t>2*(6,0+3,0)=18,000 [A]</t>
  </si>
  <si>
    <t>2310,00-2302,00+2324,00-2320,00=12,000 [A]</t>
  </si>
  <si>
    <t>2327,00-2310,00+2327,00-2324,00=20,000 [A]</t>
  </si>
  <si>
    <t>2544-2327+3097-2679+2555-2327+3110-2699=1 274,000 [A]</t>
  </si>
  <si>
    <t>SO 663</t>
  </si>
  <si>
    <t>PŘEROZCHODOVÁNÍ V ÚSEKU  U SILA - ROCHLICKÁ</t>
  </si>
  <si>
    <t>663</t>
  </si>
  <si>
    <t>zemina dle pol.č.17120: 9,0m3=9,000 [A]</t>
  </si>
  <si>
    <t>z pol.č.11313: 244,23m3*2,4t/m3=586,152 [A]
z pol.č.11318: 9,35m3*2,0t/m3=18,700 [B]
z pol.č.11332: 23,0m3*1,9t/m3=43,700 [C]
z pol.č.11335: 263,5m3*2,3t/m3=606,050 [D]
z pol.č.11352: 21,9m*0,1t/m=2,190 [E]
z pol.č.96616: 3,6m3*2,5t/m3=9,000 [F]
Celkem: A+B+C+D+E+F=1 265,792 [G]</t>
  </si>
  <si>
    <t>vybourání přejezdové kce z litého asfaltu: (3043,0+1,5*2,2*3)m2*0,08=244,232 [A]</t>
  </si>
  <si>
    <t>přejezd - zámk. dl. v bet. loži: 1,9m2*0,08=0,152 [A]
přejezd - zámk. dl. v ŠD loži: 115,0m2*0,08=9,200 [B]
Celkem: A+B=9,352 [C]</t>
  </si>
  <si>
    <t>vybourání podkladu ze zámk. dl.: 115,0m2*0,20=23,000 [A]</t>
  </si>
  <si>
    <t>vybourání podkladu přejezdové kce z litého asfaltu: 2024,0m2*0,13=263,120 [A]
vybourání podkladu ze zámk. dl.: 1,9m2*0,20=0,380 [B]
Celkem: A+B=263,500 [C]</t>
  </si>
  <si>
    <t>2,6+2,6+8,0+2,7+2,0+4,0=21,900 [A]</t>
  </si>
  <si>
    <t>6,8m2*0,04=0,272 [A]
(6,8+6,5)m2*0,04=0,532 [B]
Celkem: A+B=0,804 [C]</t>
  </si>
  <si>
    <t>13273</t>
  </si>
  <si>
    <t>HLOUBENÍ RÝH ŠÍŘ DO 2M PAŽ I NEPAŽ TŘ. I</t>
  </si>
  <si>
    <t>(6,00+9,00+9,00)*0,75*0,50=9,000 [A]</t>
  </si>
  <si>
    <t>dle pol.č.13273: 9,0m3=9,000 [A]</t>
  </si>
  <si>
    <t>521330.R</t>
  </si>
  <si>
    <t>KOLEJNICE ŽLÁBKOVÁ NT1 NA BETONOVÉ DESCE - MONTÁŽ
OSAZENÍ STÁVAJÍCÍ KOLEJNICE NT1 VČETNĚ PRODLOUŽENÍ ROZCHODNIC, NOVÁ UPEVŇOVADLA
OBALENÍ ROZCHODNIC A PATY, PODLITÍ PATY VYSOKOPEVNOSTNÍ MALTOU</t>
  </si>
  <si>
    <t>dle pol.č.965164.A: 1045,0m=1 045,000 [A]</t>
  </si>
  <si>
    <t>521335.R</t>
  </si>
  <si>
    <t>KOLEJ TRAMVAJOVÁ Z KOLEJNIC ŽLÁBKOVÝCH NT1 NA STÁVAJÍCÍ BETONOVÉ DESCE
NOVÉ KOLEJNICE NT1 V KOLEJOVÉM ROZVĚTVENÍ</t>
  </si>
  <si>
    <t>dle pol.č.965164: 59,0m=59,000 [A]</t>
  </si>
  <si>
    <t>BOKOVNICE Z RECYKLOVANÉ PRYŽE PRO KOLEJNICI NT1 - PÁR + PATNÍ PROFIL
V ASFALTU</t>
  </si>
  <si>
    <t>v asfaltu + patní profil (přejezdy na desce): 1163,00-4*8,00=1 131,000 [A]</t>
  </si>
  <si>
    <t>53J00.R</t>
  </si>
  <si>
    <t>PŘESTAVBA ROZŘAZOVACÍCH VÝMĚN NA BETONOVÉ DESCE VČETNĚ SRDCOVEK NA ROZCHOD 1435MM - DOVOZ A MONTÁŽ
PŘIPOJENÍ ODVODNĚNÍ, NAPÁJENÍ, OVLÁDÁNÍ</t>
  </si>
  <si>
    <t>542121.R</t>
  </si>
  <si>
    <t>SMĚROVÉ A VÝŠKOVÉ VYROVNÁNÍ KOLEJNICE NA BETONOVÉ DESCE
KOLEJNICE NT1</t>
  </si>
  <si>
    <t>1045,0m+2*59,0m=1 163,000 [A]</t>
  </si>
  <si>
    <t>nové: 12ks=12,000 [A]
výzisk: 13ks+6ks+4ks=23,000 [B]
Celkem: A+B=35,000 [C]</t>
  </si>
  <si>
    <t>řezání koleje NT1 na betonové desce k odvozu: 2*(2ks+4ks)=12,000 [A]
řezání kolejnice NT1 na betonové desce pro zpětné použití (posun): (6+1+5+1)ks=13,000 [B]
řezání nových kolejnic: 12ks=12,000 [C]
Celkem: A+B+C=37,000 [D]</t>
  </si>
  <si>
    <t>59,0m+1045,0m=1 104,000 [A]</t>
  </si>
  <si>
    <t>549411.R</t>
  </si>
  <si>
    <t>MAZNÍK NOVÝ ATYPICKÝ PRO 4 KOLEJNICOVOU SPLÍTKU
S DÁLKOVÝM DOHLEDEM
SPECIFIKACE DLE TZ</t>
  </si>
  <si>
    <t>přejezdy a trať v komunikaci
U Sila: (1965,0+1,5*2,2*3)m2*0,13=256,737 [A]
přejezd 9 (NT1): 47,0m2*0,13=6,110 [B]
přejezd 10 (NT1): (12,5-5*0,5)m2*0,13=1,300 [C]
pod K10: 114,0m2*0,10=11,400 [D]
Celkem: A+B+C+D=275,547 [E]</t>
  </si>
  <si>
    <t>přejezdy a trať v komunikaci
U Sila: 2998,9m2=2 998,900 [A]
přejezd 9 (NT1, 4kolejnice, zálivky a bokovnice u položek trati): 60,3m2=60,300 [B]
přejezd 10 (NT1, 4kolejnice, zálivky a bokovnice u položek trati): 12,5m2=12,500 [C]
Celkem: A+B+C=3 071,700 [D]</t>
  </si>
  <si>
    <t>přejezd 9 (NT1): 60,3m2=60,300 [A]</t>
  </si>
  <si>
    <t>přejezdy a trať v komunikaci
U Sila: 2998,9m2=2 998,900 [A]
přejezd 9 (NT1, 4kolejnice, zálivky a bokovnice u položek trati): 53,5m2=53,500 [B]
přejezd 10 (NT1, 4kolejnice, zálivky a bokovnice u položek trati): 12,5m2=12,500 [C]
Celkem: A+B+C=3 064,900 [D]</t>
  </si>
  <si>
    <t>přejezdy a trať v komunikaci
U Sila: 2989,0m2+1,5*2,2*3=2 998,900 [A]
přejezd 9 (NT1, 4kolejnice, zálivky a bokovnice u položek trati): 47,0m2+6,8m2+6,5m2=60,300 [B]
přejezd 10 (NT1, 4kolejnice, zálivky a bokovnice u položek trati): 12,5m2=12,500 [C]
Celkem: A+B+C=3 071,700 [D]</t>
  </si>
  <si>
    <t>58222</t>
  </si>
  <si>
    <t>DLÁŽDĚNÉ KRYTY Z DROBNÝCH KOSTEK DO LOŽE Z MC</t>
  </si>
  <si>
    <t>nepojížděná dlážděná plocha v křižovatce Tanvaldská/Rochlická: 114,0m2=114,000 [A]</t>
  </si>
  <si>
    <t>dle pol.č.919111.A:
sanace trhlin v ponechávaném povrchu z litého asfaltu, zálivka v napojení: 525,00+(2*2*5,1+1*2*6,0)=557,400 [A]
přejezd 9 (NT1) rozhraní litý asfalt/asfaltový beton: 13,0m=13,000 [B]
Celkem: A+B=570,400 [C]</t>
  </si>
  <si>
    <t>dle pol.č.919111.B
na délku kolejnice: 1045,0*3-4*8,00-4*27,00+59,00*4=3 231,000 [A]</t>
  </si>
  <si>
    <t>62652</t>
  </si>
  <si>
    <t>OCHRANA VÝZTUŽE PŘI NEDOSTATEČNÉM KRYTÍ</t>
  </si>
  <si>
    <t>v místě vybourání v želbet. desce: 8*2,20*0,20=3,520 [A]</t>
  </si>
  <si>
    <t>přejezdy a trať v komunikaci
U Sila: 2998,9m2=2 998,900 [A]
přejezd 9 (NT1): 47,0m2=47,000 [B]
přejezd 10 (NT1): 10,0m2=10,000 [C]
Celkem: A+B+C=3 055,900 [D]</t>
  </si>
  <si>
    <t>87433</t>
  </si>
  <si>
    <t>POTRUBÍ Z TRUB PLASTOVÝCH ODPADNÍCH DN DO 150MM
KOMPLETNÍ PROVEDENÍ VČ. ZEMNÍCH PRACÍ</t>
  </si>
  <si>
    <t>16,2m=16,200 [A]</t>
  </si>
  <si>
    <t>915111</t>
  </si>
  <si>
    <t>VODOROVNÉ DOPRAVNÍ ZNAČENÍ BARVOU HLADKÉ - DODÁVKA A POKLÁDKA</t>
  </si>
  <si>
    <t>přechod: 5*0,5*3=7,500 [A]</t>
  </si>
  <si>
    <t>915211</t>
  </si>
  <si>
    <t>VODOROVNÉ DOPRAVNÍ ZNAČENÍ PLASTEM HLADKÉ - DODÁVKA A POKLÁDKA</t>
  </si>
  <si>
    <t>dle pol.č.915111: 7,5m2=7,500 [A]</t>
  </si>
  <si>
    <t>nápis "POZOR TRAM"
přejezd 9 (NT1): 2*9ks=18,000 [A]</t>
  </si>
  <si>
    <t>přejezdy a trať v komunikaci
U Sila: 8,0m=8,000 [A]
přejezd 9 (NT1): 4,0m=4,000 [B]
přejezd 10 (NT1): 5,0m=5,000 [C]
Celkem: A+B+C=17,000 [D]</t>
  </si>
  <si>
    <t>proříznutí spáry 
sanace trhlin v ponechávaném povrchu z litého asfaltu, zálivka v napojení: 525,00+(2*2*5,1+1*2*6,0)=557,400 [A]
přejezd 9 (NT1) rozhraní litý asfalt/asfaltový beton: 13,0m=13,000 [B]
Celkem: A+B=570,400 [C]</t>
  </si>
  <si>
    <t>proříznutí spáry 
na délku kolejnice: 1045,0*3-4*8,00-4*27,00+59,00*4=3 231,000 [A]</t>
  </si>
  <si>
    <t>919144</t>
  </si>
  <si>
    <t>ŘEZÁNÍ ŽELEZOBETONOVÝCH KONSTRUKCÍ TL DO 200MM</t>
  </si>
  <si>
    <t>řezání v želbet desce pro litin. odvodňovače: 2*(6,00+9,00+9,00)=48,000 [A]</t>
  </si>
  <si>
    <t>93563</t>
  </si>
  <si>
    <t>ŽLABY OCELOLITINOVÉ SVĚTLÉ ŠÍŘKY DO 200MM VČET MŘÍŽÍ</t>
  </si>
  <si>
    <t>odvodňovací žlaby TT: 6*1,435+2*2,20=13,010 [A]</t>
  </si>
  <si>
    <t>93563.R</t>
  </si>
  <si>
    <t>ŽLABY OCELOLITINOVÉ - MONTÁŽ
ZPĚTNÁ MONTÁŽ LITIN. ŽLABŮ</t>
  </si>
  <si>
    <t>dle pol.č.96650: 2,2m=2,200 [A]</t>
  </si>
  <si>
    <t xml:space="preserve">DEMONTÁŽ KOLEJE NA BETONOVÉ DESCE (BEZ BOURÁNÍ BETONU) ROZEBRÁNÍM DO SOUČÁSTÍ
2 KOLEJNICE, V KOLEJOVÝCH ROZVĚTVENÍCH
VČETNĚ ODVOZU NA SKLÁDKU INVESTORA
</t>
  </si>
  <si>
    <t>3626-3607+3638-3598=59,000 [A]</t>
  </si>
  <si>
    <t>DEMONTÁŽ KOLEJNICE NT1 NA BETON DESCE (BEZ BOURÁNÍ BETONU) ROZEBRÁNÍM DO SOUČÁSTÍ
KOLEJNICE NT1 PRO ZPĚTNÉ POUŽITÍ - POSUN</t>
  </si>
  <si>
    <t>3607-3097+3685-3626+3598-3110+3685-3697=1 045,000 [A]</t>
  </si>
  <si>
    <t>965264</t>
  </si>
  <si>
    <t>DEMONTÁŽ VÝHYBKOVÉ KONSTRUKCE NA BETON DESCE (BEZ BOURÁNÍ BETONU) ROZEBRÁNÍM DO SOUČÁSTÍ
DEMONTÁŽ ROZŘAZOVACÍ VÝHYBKY VČETNĚ SRDCOVKY
VČETNĚ ODVOZU K PŘESTAVBĚ, ODPOJENÍ A ZAIZOLOVÁNÍ NAPÁJECÍCH A OVLÁDACÍCH KABELŮ, ODPOJENÍ A ZASLEPENÍ ODVODNĚNÍ</t>
  </si>
  <si>
    <t>96616</t>
  </si>
  <si>
    <t>BOURÁNÍ KONSTRUKCÍ ZE ŽELEZOBETONU</t>
  </si>
  <si>
    <t>vybourání rýhy pro odvodňovače: (6,00+9,00+9,00)*0,75*0,20=3,600 [A]</t>
  </si>
  <si>
    <t>96650</t>
  </si>
  <si>
    <t>ODSTRANĚNÍ LITINOVÉHO ODVODŇOVAČE
PRO ZPĚTNÉ POUŽITÍ</t>
  </si>
  <si>
    <t>2,2m=2,200 [A]</t>
  </si>
  <si>
    <t>ODSTRANĚNÍ LITINOVÉHO ODVODŇOVAČE
VČETNĚ LIKVIDACE</t>
  </si>
  <si>
    <t>1,0m+1,0m=2,000 [A]</t>
  </si>
  <si>
    <t>969233</t>
  </si>
  <si>
    <t>VYBOURÁNÍ POTRUBÍ DN DO 150MM KANALIZAČ</t>
  </si>
  <si>
    <t>plast DN150: 6,0m=6,000 [A]</t>
  </si>
  <si>
    <t>97611.R</t>
  </si>
  <si>
    <t>VYBOURÁNÍ DROBNÝCH PŘEDMĚTŮ Z BETON DÍLCŮ
NAVRTÁVKA PRO DN150 DO KANALIZAČNÍ ŠACHTY</t>
  </si>
  <si>
    <t>4ks=4,000 [A]</t>
  </si>
  <si>
    <t>SO 664</t>
  </si>
  <si>
    <t>PŘEROZCHODOVÁNÍ V ÚSEKU ROCHLICKÁ - DLOUHOMOSTECKÁ</t>
  </si>
  <si>
    <t>664</t>
  </si>
  <si>
    <t>z pol.č.11313: 33,84m3*2,4t/m3=81,216 [A]
z pol.č.11318: 2,58m3*2,0t/m3=5,160 [B]
z pol.č.11332: 3,87m3*1,9t/m3=7,353 [C]
z pol.č.11333: 22,89m3*2,4t/m3=54,936 [D]
z pol.č.11335: 6,72m3*2,3t/m3=15,456 [E]
z pol.č.11352: 155,8m*0,1t/m=15,580 [F]
Celkem: A+B+C+D+E+F=179,701 [G]</t>
  </si>
  <si>
    <t>vybourání přejezdové kce z litého asfaltu
přejezd 11: 20,0m2*0,08=1,600 [A]
přejezd 12: 22,5m2*0,08=1,800 [B]
přejezd 13: 23,0m2*0,08=1,840 [C]
přejezd 14: 16,5m2*0,08=1,320 [D]
přejezd 16: 16,5m2*0,08=1,320 [E]
přejezd 17: 54,0m2*0,08=4,320 [F]
přejezd 20: 22,5m2*0,08=1,800 [G]
přejezd 21: 15,5m2*0,08=1,240 [H]
přejezd 22: 25,0m2*0,08=2,000 [I]
přejezd 23: 37,0m2*0,08=2,960 [J]
přejezd 25: 42,0m2*0,08=3,360 [K]
přejezd 26: 69,0m2*0,08=5,520 [L]
přejezd 27: 19,5m2*0,08=1,560 [M]
přejezd 28: 19,5m2*0,08=1,560 [N]
přejezd 29: 20,5m2*0,08=1,640 [O]
Celkem: A+B+C+D+E+F+G+H+I+J+K+L+M+N+O=33,840 [P]</t>
  </si>
  <si>
    <t>přechod 15: 12,0m2*0,06=0,720 [A]
přechod 18: 10,5m2*0,06=0,630 [B]
přechod 19: 9,0m2*0,06=0,540 [C]
přechod 24: 11,5m2*0,06=0,690 [D]
Celkem: A+B+C+D=2,580 [E]</t>
  </si>
  <si>
    <t>vybourání podkladu zámk. dl.
přechod 15: 12,0m2*0,09=1,080 [A]
přechod 18: 10,5m2*0,09=0,945 [B]
přechod 19: 9,0m2*0,09=0,810 [C]
přechod 24: 11,5m2*0,09=1,035 [D]
Celkem: A+B+C+D=3,870 [E]</t>
  </si>
  <si>
    <t>11333</t>
  </si>
  <si>
    <t>ODSTRANĚNÍ PODKLADU ZPEVNĚNÝCH PLOCH S ASFALT POJIVEM</t>
  </si>
  <si>
    <t>vybourání podkladu přejezdové kce
přejezd 11: 20,0m2*0,07=1,400 [A]
přejezd 12: 22,5m2*0,07=1,575 [B]
přejezd 13: 23,0m2*0,07=1,610 [C]
přejezd 14: 16,5m2*0,07=1,155 [D]
přejezd 16: 16,5m2*0,07=1,155 [E]
přejezd 20: 22,5m2*0,07=1,575 [F]
přejezd 21: 15,5m2*0,07=1,085 [G]
přejezd 22: 25,0m2*0,07=1,750 [H]
přejezd 23: 37,0m2*0,07=2,590 [I]
přejezd 26: 69,0m2*0,07=4,830 [J]
přejezd 27: 19,5m2*0,07=1,365 [K]
přejezd 28: 19,5m2*0,07=1,365 [L]
přejezd 29: 20,5m2*0,07=1,435 [M]
Celkem: A+B+C+D+E+F+G+H+I+J+K+L+M=22,890 [N]</t>
  </si>
  <si>
    <t>vybourání podkladu přejezdové kce
přejezd 17: 54,0m2*0,07=3,780 [A]
přejezd 25: 42,0m2*0,07=2,940 [B]
Celkem: A+B=6,720 [C]</t>
  </si>
  <si>
    <t>vybourání přejezdové kce
přejezd 11: 8,0m=8,000 [A]
přejezd 12: 9,0m=9,000 [B]
přejezd 13: 10,0m=10,000 [C]
přejezd 14: 8,0m=8,000 [D]
přechod 15: 8,0m=8,000 [E]
přejezd 16: 9,0m=9,000 [F]
přejezd 17: 10,0m=10,000 [G]
přechod 18: 7,0m=7,000 [H]
přechod 19: 6,0m=6,000 [I]
přejezd 20: 8,0m=8,000 [J]
přejezd 21: 8,0m=8,000 [K]
přejezd 22: 8,0m=8,000 [L]
přejezd 23: 8,0m=8,000 [M]
přechod 24: 8,0m=8,000 [N]
přejezd 25: 8,3m=8,300 [O]
přejezd 26: 8,0m=8,000 [P]
přejezd 27: 8,0m=8,000 [Q]
přejezd 28: 8,0m=8,000 [R]
přejezd 29: 8,5m=8,500 [S]
Celkem: A+B+C+D+E+F+G+H+I+J+K+L+M+N+O+P+Q+R+S=155,800 [T]</t>
  </si>
  <si>
    <t>dle pol.č.12373: 28,8m3=28,800 [A]</t>
  </si>
  <si>
    <t>položit na pražce
přejezd 11 (S49 na pražcích): 20,0m2=20,000 [A]
přejezd 12 (S49 na pražcích): 22,5m2=22,500 [B]
přejezd 13 (S49 na pražcích): 23,0m2=23,000 [C]
přejezd 14 (S49 na pražcích): 16,5m2=16,500 [D]
přechod 15 (S49): 12m2=12,000 [E]
přejezd 16 (S49 na pražcích): 16,5m2=16,500 [F]
přechod 18 (S49): 10,5m2=10,500 [G]
přechod 19 (S49):9,0m2=9,000 [H]
přejezd 20 (S49 na pražcích): 22,5m2=22,500 [I]
přejezd 21 (S49 na pražcích): 15,5m2=15,500 [J]
přejezd 22 (S49 na pražcích): 25,0m2=25,000 [K]
přejezd 23 (S49 na pražcích): 37,0m2=37,000 [L]
přechod 24 (S49): 11,5m2=11,500 [M]
přejezd 26 (S49 na pražcích): 69,0m2=69,000 [N]
přejezd 27 (S49 na pražcích): 19,5m2=19,500 [O]
přejezd 28 (S49 na pražcích): 19,5m2=19,500 [P]
přejezd 29 (S49 na pražcích): 20,5m2=20,500 [Q]
Celkem: A+B+C+D+E+F+G+H+I+J+K+L+M+N+O+P+Q=370,000 [R]</t>
  </si>
  <si>
    <t>doplnění štěrku na podbití: 0,10*(1,35+1,35)*835,00=225,450 [A]</t>
  </si>
  <si>
    <t>dle pol.č.965144.B: 835,0m=835,000 [A]</t>
  </si>
  <si>
    <t>521340.R</t>
  </si>
  <si>
    <t>TRAMVAJOVÁ KOLEJNICE S49 NA BETONOVÉ DESCE - MONTÁŽ
OSAZENÍ STÁVAJÍCÍ KOLEJNICE S49 VČETNĚ PRODLOUŽENÍ ROZCHODNIC, NOVÁ UPEVŇOVADLA
OBALENÍ ROZCHODNIC A PATY, PODLITÍ PATY VYSOKOPEVNOSTNÍ MALTOU</t>
  </si>
  <si>
    <t>dle pol.č.965164.B: 65,0m=65,000 [A]</t>
  </si>
  <si>
    <t>přejezd 11 (S49) asfalt: 2*5,0=10,000 [A]
přejezd 12 (S49) asfalt: 2*6,0=12,000 [B]
přejezd 13 (S49) asfalt: 2*6,0=12,000 [C]
přejezd 14 (S49) asfalt: 2*4,5=9,000 [D]
přechod 15 (S49) asfalt: 2*3,5=7,000 [E]
přejezd 16 (S49) asfalt: 2*4,5=9,000 [F]
přejezd 17 (S49) asfalt: 21,0=21,000 [G]
přechod 18 (S49) asfalt: 2*3,5=7,000 [H]
přechod 19 (S49) asfalt: 2*3,5=7,000 [I]
přejezd 20 (S49) asfalt: 2*6,5=13,000 [J]
přejezd 21 (S49) asfalt: 2*4,5=9,000 [K]
přejezd 22 (S49) asfalt: 2*6,5=13,000 [L]
přejezd 23 (S49) asfalt: 2*10,0=20,000 [M]
přechod 24 (S49) asfalt: 2*3,5=7,000 [N]
přejezd 25 (S49) asfalt: 2*16,5=33,000 [O]
přejezd 26 (S49) asfalt: 2*18,0=36,000 [P]
přejezd 27 (S49) asfalt: 2*5,5=11,000 [Q]
přejezd 28 (S49) asfalt: 2*5,5=11,000 [R]
přejezd 29 (S49) asfalt: 2*5,0=10,000 [S]
Celkem: A+B+C+D+E+F+G+H+I+J+K+L+M+N+O+P+Q+R+S=257,000 [T]</t>
  </si>
  <si>
    <t>SMĚROVÉ A VÝŠKOVÉ VYROVNÁNÍ KOLEJNICE S49 NA BETONOVÉ DESCE - REKTIFIKACE
1 KOLEJNICE S49</t>
  </si>
  <si>
    <t>65,0m=65,000 [A]</t>
  </si>
  <si>
    <t>SMĚROVÉ A VÝŠKOVÉ VYROVNÁNÍ KOLEJE NA PRAŽCÍCH OCELOVÝCH Y
KOLEJ S49 - STROJNÍ PODBITÍ</t>
  </si>
  <si>
    <t>835,0m=835,000 [A]</t>
  </si>
  <si>
    <t>výzisk: 10ks+4ks=14,000 [A]</t>
  </si>
  <si>
    <t>montáž stávajících žlábkových profilů
přejezd 11: 5,5m=5,500 [A]
přejezd 12: 6,5m=6,500 [B]
přejezd 13: 6,0m=6,000 [C]
přejezd 14: 5,0m=5,000 [D]
přechod 15: 4,5m=4,500 [E]
přejezd 16: 5,5m=5,500 [F]
přejezd 17: 23,0m=23,000 [G]
přechod 18: 4,0m=4,000 [H]
přechod 19: 3,5m=3,500 [I]
přejezd 20: 6,5m=6,500 [J]
přejezd 21: 4,5m=4,500 [K]
přejezd 22: 7,0m=7,000 [L]
přejezd 23: 10,0m=10,000 [M]
přechod 24: 3,5m=3,500 [N]
přejezd 25: 17,5m=17,500 [O]
přejezd 26: 18,0m=18,000 [P]
přejezd 27: 5,5m=5,500 [Q]
přejezd 28: 5,5m=5,500 [R]
přejezd 29: 5,5m=5,500 [S]
Celkem: A+B+C+D+E+F+G+H+I+J+K+L+M+N+O+P+Q+R+S=147,000 [T]</t>
  </si>
  <si>
    <t>řezání kolejnic S49 na ocelových Y pražcích pro zpětné použití (posun): 4+4+2=10,000 [A]
řezání kolejnice S49 na betonové desce pro zpětné použití (posun): 2+2=4,000 [B]
Celkem: A+B=14,000 [C]</t>
  </si>
  <si>
    <t>65,0m+835,0m=900,000 [A]</t>
  </si>
  <si>
    <t>přechod 15 (S49): 12,0m2*0,12=1,440 [A]
přechod 18 (S49): 10,5m2*0,12=1,260 [B]
přechod 19 (S49): 9,0m2*0,12=1,080 [C]
přechod 24 (S49): 11,5m2*0,12=1,380 [D]
Celkem: A+B+C+D=5,160 [E]</t>
  </si>
  <si>
    <t>přejezd 17 (S49 na desce): 54,0m2=54,000 [A]
přejezd 25 (S49 na desce): 42,0m2=42,000 [B]
Celkem: A+B=96,000 [C]</t>
  </si>
  <si>
    <t>přejezd 11 (S49 na pražcích): 20,0m2=20,000 [A]
přejezd 12 (S49 na pražcích): 22,5m2=22,500 [B]
přejezd 13 (S49 na pražcích): 23,0m2=23,000 [C]
přejezd 14 (S49 na pražcích): 16,5m2=16,500 [D]
přejezd 16 (S49 na pražcích): 16,5m2=16,500 [E]
přejezd 17 (S49 na desce): 54,0m2=54,000 [F]
přejezd 20 (S49 na pražcích): 22,5m2=22,500 [G]
přejezd 21 (S49 na pražcích): 15,5m2=15,500 [H]
přejezd 22 (S49 na pražcích): 25,0m2=25,000 [I]
přejezd 23 (S49 na pražcích): 37,0m2=37,000 [J]
přejezd 25 (S49 na desce): 42,0m2=42,000 [K]
přejezd 26 (S49 na pražcích): 69,0m2=69,000 [L]
přejezd 27 (S49 na pražcích): 19,5m2=19,500 [M]
přejezd 28 (S49 na pražcích): 19,5m2=19,500 [N]
přejezd 29 (S49 na pražcích): 20,5m2=20,500 [O]
Celkem: A+B+C+D+E+F+G+H+I+J+K+L+M+N+O=423,000 [P]</t>
  </si>
  <si>
    <t>přejezd 17 (S49): 54,0m2=54,000 [A]
přejezd 25 (S49): 42,0m2=42,000 [B]
Celkem: A+B=96,000 [C]</t>
  </si>
  <si>
    <t>přejezd 11 (S49 na pražcích): 20,0m2=20,000 [A]
přejezd 12 (S49 na pražcích): 22,5m2=22,500 [B]
přejezd 13 (S49 na pražcích): 23,0m2=23,000 [C]
přejezd 14 (S49 na pražcích): 16,5m2=16,500 [D]
přejezd 16 (S49 na pražcích): 16,5m2=16,500 [E]
přejezd 17 (S49 na desce): 54,0m2=54,000 [F]
přejezd 20 (S49 na pražcích): 22,5m2=22,500 [G]
přejezd 21 (S49 na pražcích): 15,5m2=15,500 [H]
přejezd 22 (S49 na pražcích): 25,0m2=25,000 [I]
přejezd 23 (S49 na pražcích): 37,0m2=37,000 [J]
přejezd 25 (S49 na desce): 42,0m2=42,000 [K]
přejezd 26 (S49 na pražcích): 69,0m2=69,000 [L]
přejezd 27 (S49 na pražcích): 19,5m2=19,500 [M]
přejezd 28 (S49 na pražcích): 19,5m2=19,500 [N]
přejezd 29 (S49 na pražcích): 20,5m2=20,500 [O]
přechod 15 (S49): 12,0m2=12,000 [P]
přechod 18 (S49): 10,5m2=10,500 [Q]
přechod 19 (S49): 9,0m2=9,000 [R]
přechod 24 (S49): 11,5m2=11,500 [S]
Celkem: A+B+C+D+E+F+G+H+I+J+K+L+M+N+O+P+Q+R+S=466,000 [T]</t>
  </si>
  <si>
    <t>dle pol.č.572123: 96,0m2=96,000 [A]</t>
  </si>
  <si>
    <t>podél obrub: 100,0m=100,000 [A]
rozhraní litý asfalt/asfaltový beton
přejezd 17 (S49): 26,0m=26,000 [B]
přejezd 25 (S49): 20,5m=20,500 [C]
Celkem: A+B+C=146,500 [D]</t>
  </si>
  <si>
    <t>přejezd 11(S49): 4*5,00=20,000 [A]
přejezd 12(S49): 4*6,00=24,000 [B]
přejezd 13(S49): 4*6,00=24,000 [C]
přejezd 14(S49): 4*4,50=18,000 [D]
přejezd 16(S49): 4*4,50=18,000 [E]
přejezd 17(S49): 3*21,00=63,000 [F]
přejezd 20(S49): 4*6,50=26,000 [G]
přejezd 21(S49): 4*4,50=18,000 [H]
přejezd 22(S49): 4*6,50=26,000 [I]
přejezd 23(S49): 4*10,00=40,000 [J]
přejezd 25(S49): 3*16,50=49,500 [K]
přejezd 26(S49): 4*18,00=72,000 [L]
přejezd 27(S49): 4*5,50=22,000 [M]
přejezd 28(S49): 4*5,50=22,000 [N]
přejezd 29(S49): 4*5,00=20,000 [O]
přechod 15(S49) asfalt: 4*3,50=14,000 [P]
přechod 18(S49) asfalt: 4*3,50=14,000 [Q]
přechod 19(S49) asfalt: 4*3,50=14,000 [R]
přechod 24(S49) asfalt: 4*3,50=14,000 [S]
Celkem: A+B+C+D+E+F+G+H+I+J+K+L+M+N+O+P+Q+R+S=518,500 [T]</t>
  </si>
  <si>
    <t>přechod 15(S49): 12,0m2=12,000 [A]
přechod 18(S49): 10,5m2=10,500 [B]
přechod 19(S49): 9,0m2=9,000 [C]
přechod 24(S49): 11,5m2=11,500 [D]
Celkem: A+B+C+D=43,000 [E]</t>
  </si>
  <si>
    <t>nápis "POZOR TRAM"
přechod 15 (S49): 2*9ks=18,000 [A]
přechod 18 (S49): 2*9ks=18,000 [B]
přechod 19 (S49): 2*9ks=18,000 [C]
přechod 24 (S49): 2*9ks=18,000 [D]
Celkem: A+B+C+D=72,000 [E]</t>
  </si>
  <si>
    <t>přejezd 11 (S49 na pražcích): 8,0m=8,000 [A]
přejezd 12 (S49 na pražcích): 9,0m=9,000 [B]
přejezd 13 (S49 na pražcích): 10,0m=10,000 [C]
přejezd 14 (S49 na pražcích): 8,0m=8,000 [D]
přechod 15 (S49): 8,0m=8,000 [E]
přejezd 16 (S49 na pražcích): 9,0m=9,000 [F]
přejezd 17 (S49 na pražcích): 10,0m=10,000 [G]
přechod 18 (S49): 7,0m=7,000 [H]
přechod 19 (S49): 6,0m=6,000 [I]
přejezd 20 (S49 na pražcích): 8,0m=8,000 [J]
přejezd 21 (S49 na pražcích): 8,0m=8,000 [K]
přejezd 22 (S49 na pražcích): 8,0m=8,000 [L]
přejezd 23 (S49 na pražcích): 8,0m=8,000 [M]
přechod 24 (S49): 8,0m=8,000 [N]
přejezd 25 (S49 na pražcích): 8,3m=8,300 [O]
přejezd 26 (S49 na pražcích): 8,0m=8,000 [P]
přejezd 27 (S49 na pražcích): 8,0m=8,000 [Q]
přejezd 28 (S49 na pražcích): 8,0m=8,000 [R]
přejezd 29 (S49 na pražcích): 8,5m=8,500 [S]
Celkem: A+B+C+D+E+F+G+H+I+J+K+L+M+N+O+P+Q+R+S=155,800 [T]</t>
  </si>
  <si>
    <t>dle pol.č.58920.A: 
vylomené obruby: 100,0m=100,000 [A]
rozhraní litý asfalt/asfaltový beton: 26,0m+20,5m=46,500 [B]
Celkem: A+B=146,500 [C]</t>
  </si>
  <si>
    <t>proříznutí spáry 
dle pol.č.58920.B: 518,5m=518,500 [A]</t>
  </si>
  <si>
    <t>DEMONTÁŽ  PŘÍDAVNÉHO ŽLÁBKOVÉHO PROFILU
PRO ZPĚTNÉ POUŽITÍ</t>
  </si>
  <si>
    <t>přejezd 11: 5,5m=5,500 [A]
přejezd 12: 6,5m=6,500 [B]
přejezd 13: 6,0m=6,000 [C]
přejezd 14: 5,0m=5,000 [D]
přechod 15: 4,5m=4,500 [E]
přejezd 16: 5,5m=5,500 [F]
přejezd 17: 23,0m=23,000 [G]
přechod 18: 4,0m=4,000 [H]
přechod 19: 3,5m=3,500 [I]
přejezd 20: 6,5m=6,500 [J]
přejezd 21: 4,5m=4,500 [K]
přejezd 22: 7,0m=7,000 [L]
přejezd 23: 10,0m=10,000 [M]
přechod 24: 3,5m=3,500 [N]
přejezd 25: 17,5m=17,500 [O]
přejezd 26: 18,0m=18,000 [P]
přejezd 27: 5,5m=5,500 [Q]
přejezd 28: 5,5m=5,500 [R]
přejezd 29: 5,5m=5,500 [S]
Celkem: A+B+C+D+E+F+G+H+I+J+K+L+M+N+O+P+Q+R+S=147,000 [T]</t>
  </si>
  <si>
    <t>(4065-3685)+(4435-4105)+(4585-4460)=835,000 [A]</t>
  </si>
  <si>
    <t>DEMONTÁŽ KOLEJNICE S49 NA ŽELEZOBETON DESCE (BEZ BOURÁNÍ BETONU) ROZEBRÁNÍM DO SOUČÁSTÍ
KOLEJNICE S49 PRO ZPĚTNÉ POUŽITÍ - POSUN</t>
  </si>
  <si>
    <t>(4105-4065)+(4460-4435)=65,000 [A]</t>
  </si>
  <si>
    <t>SO 665</t>
  </si>
  <si>
    <t>PŘEROZCHODOVÁNÍ V ÚSEKU DLOUHOMOSTECKÁ - VRATISLAVICE, VÝHYBNA</t>
  </si>
  <si>
    <t>665</t>
  </si>
  <si>
    <t>z pol.č.11313: 117,34m3*2,4t/m3=281,616 [A]
z pol.č.11333: 4,41m3*2,4t/m3=10,584 [B]
z pol.č.11335: 103,32m3*2,3t/m3=237,636 [C]
z pol.č.11352: 56,5m*0,1t/m=5,650 [D]
z pol.č.96616: 1,6m3*2,5t/m3=4,000 [E]
z pol.č.969233: 10,5m*0,01t/m=0,105 [F]
Celkem: A+B+C+D+E+F=539,591 [G]</t>
  </si>
  <si>
    <t>dřevěné pražce: 83ks*80kg/1000=6,640 [A]</t>
  </si>
  <si>
    <t>vybourání přejezdové kce z litého asfaltu
přejezd 30: 22,0m2*0,08=1,760 [A]
přejezd 31: 42,0m2*0,08=3,360 [B]
smyčka Vratislavice: (1375m2+1,5*(4,5+6))*0,08=111,260 [C]
přejezd 32: 12,0m2*0,08=0,960 [D]
Celkem: A+B+C+D=117,340 [E]</t>
  </si>
  <si>
    <t>vybourání podkladu přejezdové kce
přejezd 31: 42,0m2*0,105=4,410 [A]</t>
  </si>
  <si>
    <t>vybourání podkladu smyčka Vratislavice z litého asfaltu: (745,0m2+1,5*(4,5+6))*0,13=98,898 [A]
přejezd 30: 22,0m2*0,13=2,860 [B]
přejezd 32: 12,0m2*0,13=1,560 [C]
Celkem: A+B+C=103,318 [D]</t>
  </si>
  <si>
    <t>vybourání přejezdové kce
přejezd 30: 10,0m=10,000 [A]
přejezd 31: 21,0m=21,000 [B]
smyčka Vratislavice: 7,5m+10,0m=17,500 [C]
přejezd 32: 4*2=8,000 [D]
Celkem: A+B+C+D=56,500 [E]</t>
  </si>
  <si>
    <t>položit na pražce
přejezd 30 (NT1, 4 kolejnice): 22,0m2=22,000 [A]
přejezd 31 (NT1, 4 kolejnice/S49, 2 kolejnice): 42,0m2=42,000 [B]
přejezd 32 (NT1): 12,0m2=12,000 [C]
Celkem: A+B+C=76,000 [D]</t>
  </si>
  <si>
    <t>doplnění štěrku na podbití: (220,00+139,00+352,00+76,00)*(1,35+1,35)*0,10=212,490 [A]</t>
  </si>
  <si>
    <t>dle pol.č.965144.B: 352,0m=352,000 [A]</t>
  </si>
  <si>
    <t>dle pol.č.965144.C: 76,0m=76,000 [A]</t>
  </si>
  <si>
    <t>KOLEJNICE ŽLÁBKOVÁ NT1 NA BETONOVÉ DESCE - DODÁVKA A MONTÁŽ
NOVÁ KOLEJNICE NT1 VČETNĚ ROZCHODNIC, NOVÁ UPEVŇOVADLA
OBALENÍ ROZCHODNIC A PATY, PODLITÍ PATY VYSOKOPEVNOSTNÍ MALTOU</t>
  </si>
  <si>
    <t>dle pol.č.965164.B: 112,0m=112,000 [A]</t>
  </si>
  <si>
    <t>521325</t>
  </si>
  <si>
    <t>KOLEJ TRAMVAJOVÁ Z KOLEJNIC ŽLÁBKOVÝCH NT1 NA PRAŽCÍCH DŘEVĚNÝCH
NOVÉ KOLEJNICE NT1, DŘEVĚNÉ PRAŽCE Z VÝZISKU</t>
  </si>
  <si>
    <t>dle pol.č.965124.B: 220,0m=220,000 [A]</t>
  </si>
  <si>
    <t>KOLEJ TRAMVAJOVÁ Z KOLEJNIC ŽLÁBKOVÝCH NT1 NA PRAŽCÍCH DŘEVĚNÝCH
KOLEJNICE Z VÝZISKU, NOVÉ DŘEVĚNÉ PRAŽCE</t>
  </si>
  <si>
    <t>dle pol.č.965124.A: 139,0m=139,000 [A]</t>
  </si>
  <si>
    <t>dle pol.č.965164.A: 430,0m=430,000 [A]</t>
  </si>
  <si>
    <t>BOKOVNICE Z RECYKLOVANÉ PRYŽE PRO KOLEJNICI S49 - PÁR + PATNÍ PROFIL
V ASFALTU</t>
  </si>
  <si>
    <t>přejezdy na pražcích
přejezd 31 (S49) na pražcích: 2*4,50=9,000 [A]</t>
  </si>
  <si>
    <t>přejezdy na pražcích
přejezd 30 (NT1) v asfaltu: 5*4,0=20,000 [A]
přejezd 31 (NT1) v asfaltu: 7*4,0=28,000 [B]
přejezd 32 (NT1) v asfaltu: 2*3,5=7,000 [C]
přejezdy na desce
přejezdy na desce
smyčka Vratislavice: ((4980-4878)*1+(4980-4895)*0+(4895-4878)*1)+((4974-4877)*1+(16+40+20)*0+(8+10)*1)+((79-27)*1+(15+20+10)*1+(79-27-15-20-10)*0)+(60*1+11*1+(60-11)*0)=402,000 [D]
Celkem: A+B+C+D=457,000 [E]</t>
  </si>
  <si>
    <t>531311.R</t>
  </si>
  <si>
    <t>KOLEJOVÉ KŘÍŽENÍ 4 SRDCOVKY NA ŽELEZOBETONOVÉ DESCE</t>
  </si>
  <si>
    <t>53J00.R1</t>
  </si>
  <si>
    <t>PŘESTAVBA ROZŘAZOVACÍCH VÝMĚN NA DŘEVĚVNÝCH PRAŽCÍCH VČETNĚ SRDCOVEK NA ROZCHOD 1435MM - DOVOZ A MONTÁŽ
PŘIPOJENÍ ODVODNĚNÍ, NAPÁJENÍ, OVLÁDÁNÍ</t>
  </si>
  <si>
    <t>3kpl=3,000 [A]</t>
  </si>
  <si>
    <t>53J00.R2</t>
  </si>
  <si>
    <t>PŘESTAVBA VÝHYBKY R=20M NA BETONOVÉ DESCE VČETNĚ SRDCOVEK NA ROZCHOD 1435MM - DOVOZ A MONTÁŽ
PŘIPOJENÍ ODVODNĚNÍ, NAPÁJENÍ, OVLÁDÁNÍ</t>
  </si>
  <si>
    <t>2kpl=2,000 [A]</t>
  </si>
  <si>
    <t>542111</t>
  </si>
  <si>
    <t>SMĚROVÉ A VÝŠKOVÉ VYROVNÁNÍ KOLEJE NA PRAŽCÍCH DŘEVĚNÝCH
KOLEJ NT1 - STROJNÍ PODBITÍ</t>
  </si>
  <si>
    <t>359,0m=359,000 [A]</t>
  </si>
  <si>
    <t>SMĚROVÉ A VÝŠKOVÉ VYROVNÁNÍ KOLEJNICE NT1 NA BETONOVÉ DESCE - REKTIFIKACE
1 KOLEJNICE NT1</t>
  </si>
  <si>
    <t>542,0m=542,000 [A]</t>
  </si>
  <si>
    <t>352,0m=352,000 [A]</t>
  </si>
  <si>
    <t>SMĚROVÉ A VÝŠKOVÉ VYROVNÁNÍ KOLEJE NA PRAŽCÍCH OCELOVÝCH Y
KOLEJ NT1 - STROJNÍ PODBITÍ</t>
  </si>
  <si>
    <t>76,0m=76,000 [A]</t>
  </si>
  <si>
    <t>SVAR KOLEJNIC (STEJNÉHO TVARU),49 E1 JEDNOTLIVĚ</t>
  </si>
  <si>
    <t>10+2+18+42+12+38=122,000 [A]</t>
  </si>
  <si>
    <t>řezání kolejnice NT1 na dřevěných pražcích k odvozu: 2*(5+4+5+7)ks=42,000 [A]
řezání kolejnice NT1 na betonové desce k odvozu: 2*(2+1+3)ks=12,000 [B]
řezání kolejnice NT1 na dřevěných pražcích pro zpětné použití (posun): (2+1+2+2+2+1)ks=10,000 [C]
řezání kolejnice NT1 na Y-pražcích pro zpětné použití (posun): 2ks=2,000 [D]
řezání kolejnice S49 na Y-pražcích pro zpětné použití (posun): (2+2)ks=4,000 [E]
řezání kolejnice NT1 na betonové desce pro zpětné použití (posun): 18ks=18,000 [F]
řezání kolejnic (vyřezání výhybek a křižovatky): 6*(3+2)+8*1=38,000 [G]
Celkem: A+B+C+D+E+F+G=126,000 [H]</t>
  </si>
  <si>
    <t>542,0m+352,0m+76,0m+359,0m=1 329,000 [A]</t>
  </si>
  <si>
    <t>549410</t>
  </si>
  <si>
    <t>PŘÍDAVNÉ ŽLÁBKOVÉ PROFILY - DODÁVKA A MONTÁŽ</t>
  </si>
  <si>
    <t>přejezd 31 (NT1): 4,5=4,500 [A]</t>
  </si>
  <si>
    <t>přejezd 30 (NT1, 4 kolejnice): 22,0m2*0,13=2,860 [A]
přejezd 31 (NT1, 4 kolejnice/S49, 2 kolejnice): 42,0m2*0,105=4,410 [B]
smyčka Vratislavice: 760,75m2*0,13=98,898 [C]
přejezd 32 (NT1): 12,0m2*0,13=1,560 [D]
Celkem: A+B+C+D=107,728 [E]</t>
  </si>
  <si>
    <t>přejezd 30 (NT1, 4 kolejnice): 22,0m2=22,000 [A]
přejezd 31 (NT1, 4 kolejnice/S49, 2 kolejnice): 42,0m2=42,000 [B]
smyčka Vratislavice: 1390,75m2=1 390,750 [C]
přejezd 32 (NT1): 12,0m2=12,000 [D]
Celkem: A+B+C+D=1 466,750 [E]</t>
  </si>
  <si>
    <t>smyčka Vratislavice: 1390,75m2=1 390,750 [A]</t>
  </si>
  <si>
    <t>58730</t>
  </si>
  <si>
    <t>PŘEDLÁŽDĚNÍ KRYTU Z DÍLCŮ (PANELŮ)
POSUN PANELŮ TL.20CM</t>
  </si>
  <si>
    <t>posun panelů - chodníček k výhybce: 3ks*0,60*2,20=3,960 [A]</t>
  </si>
  <si>
    <t>podél obrub: 10,0m=10,000 [A]
rozhraní asfaltů smyčka Vratislavice: 187,7m=187,700 [B]
Celkem: A+B=197,700 [C]</t>
  </si>
  <si>
    <t>dle pol.č.919111.B: 1248,0m=1 248,000 [A]</t>
  </si>
  <si>
    <t>6,0m=6,000 [A]</t>
  </si>
  <si>
    <t>obnova vodících linií
smyčka Vratislavice: (6,5+4,5+5,5+4)*0,5=10,250 [A]</t>
  </si>
  <si>
    <t>dle pol.č.915111: 10,25m2=10,250 [A]</t>
  </si>
  <si>
    <t>nápis "POZOR TRAM"
smyčka Vratislavice: 8*9ks=72,000 [A]</t>
  </si>
  <si>
    <t>přejezd 30 (NT1, 4 kolejnice): 10,0m=10,000 [A]
přejezd 31 (NT1, 4 kolejnice/S49, 2 kolejnice): 21,0m=21,000 [B]
smyčka Vratislavice: 17,5m=17,500 [C]
přejezd 32 (NT1): 8,0m=8,000 [D]
Celkem: A+B+C+D=56,500 [E]</t>
  </si>
  <si>
    <t>10,0m=10,000 [A]</t>
  </si>
  <si>
    <t>dle pol.č.58920.A: 
vylomené obruby: 10,0m=10,000 [A]
spáry v asfaltu smyčka Vratislavice: 187,7m=187,700 [B]
Celkem: A+B=197,700 [C]</t>
  </si>
  <si>
    <t>přejezd 30 (NT1, 4 kolejnice): 5*4*2=40,000 [A]
přejezd 31 (NT1, 4 kolejnice/S49, 2 kolejnice): 4*7*2+2*2*4,5=74,000 [B]
smyčka Vratislavice: ((4980-4878)*2+(4980-4895)*1+(4895-4878)*2)+((4974-4877)*2+(16+40+20)*1+(8+10)*2)+((79-27)*2+(15+20+10)*2+(79-27-15-20-10)*1)+(60*2+11*2+(60-11)*1)+(13+40+38+8)*1=1 120,000 [C]
přejezd 32 (NT1): 4*3,5=14,000 [D]
Celkem: A+B+C+D=1 248,000 [E]</t>
  </si>
  <si>
    <t>řezání v želbet desce pro litin. odvodňovače: 2*(6,00+4,50)=21,000 [A]</t>
  </si>
  <si>
    <t>odvodňovací žlaby TT: 6+1,435=7,435 [A]</t>
  </si>
  <si>
    <t>4,5m=4,500 [A]</t>
  </si>
  <si>
    <t>DEMONTÁŽ KOLEJE NA DŘEVĚNÝCH PRAŽCÍCH ROZEBRÁNÍM DO SOUČÁSTÍ
KOLEJ NT1 S ODVOZEM NA SKLÁDKU INVESTORA
DŘEVĚNÉ PRAŽCE PRO ZPĚTNÉ VYUŽITÍ</t>
  </si>
  <si>
    <t>(4635-4585)+(5044-4999)+(4635-4586)+(5074-4998)=220,000 [A]</t>
  </si>
  <si>
    <t>DEMONTÁŽ KOLEJNICE NA DŘEVĚNÝCH PRAŽCÍCH ROZEBRÁNÍM DO SOUČÁSTÍ
KOLEJNICE NT1 PRO ZPĚTNÉ POUŽITÍ (POSUN)</t>
  </si>
  <si>
    <t>2*(4649-4635)+(4877-4849)+2*(4999-4986)+2*(4649-4635)+2*(4998-4986)+(25-20)=139,000 [A]</t>
  </si>
  <si>
    <t>(4687-4649)+(4687-4649)=76,000 [A]</t>
  </si>
  <si>
    <t>(4849-4687)+(4877-4687)=352,000 [A]</t>
  </si>
  <si>
    <t>DEMONTÁŽ KOLEJNICE NT1 NA BETON DESCE (BEZ BOURÁNÍ BETONU) ROZEBRÁNÍM DO SOUČÁSTÍ
KOLEJNICE NT1 S ODVOZEM NA SKLÁDKU INVESTORA</t>
  </si>
  <si>
    <t>2*(4894-4879)+2*(4906-4895)+2*(57-27)=112,000 [A]</t>
  </si>
  <si>
    <t>DEMONTÁŽ KOLEJNICE NT1 NA BETON DESCE (BEZ BOURÁNÍ BETONU) ROZEBRÁNÍM DO SOUČÁSTÍ
KOLEJNICE NT1 PRO ZPĚTNÉ POUŽITÍ - POSUN
VČETNĚ UPEVŇOVADEL</t>
  </si>
  <si>
    <t>(4879-4877)+(4986-4894)+(4895-4877)+(4946-4906)+2*(4957-4946)+(4986-4957)+(27-25)+2*(69-57)+(166-69)+2*(177-166)+2*(12-0)+2*(23-12)+(59-23)=430,000 [A]</t>
  </si>
  <si>
    <t>965224</t>
  </si>
  <si>
    <t>DEMONTÁŽ VÝHYBKOVÉ KONSTRUKCE NA DŘEVĚNÝCH PRAŽCÍCH ROZEBRÁNÍM DO SOUČÁSTÍ
DEMONTÁŽ ROZŘAZOVACÍ VÝHYBKY VČETNĚ SRDCOVKY
VČETNĚ ODVOZU K PŘESTAVBĚ, ODPOJENÍ A ZAIZOLOVÁNÍ NAPÁJECÍCH A OVLÁDACÍCH KABELŮ, ODPOJENÍ A ZASLEPENÍ ODVODNĚNÍ</t>
  </si>
  <si>
    <t>DEMONTÁŽ VÝHYBKOVÉ KONSTRUKCE NA BETON DESCE (BEZ BOURÁNÍ BETONU) ROZEBRÁNÍM DO SOUČÁSTÍ
DEMONTÁŽ VÝHYBKY R=20M VČETNĚ SRDCOVKY
VČETNĚ ODVOZU K PŘESTAVBĚ, ODPOJENÍ A ZAIZOLOVÁNÍ NAPÁJECÍCH A OVLÁDACÍCH KABELŮ, ODPOJENÍ A ZASLEPENÍ ODVODNĚNÍ</t>
  </si>
  <si>
    <t>DEMONTÁŽ KOLEJOVÉ KŘIŽOVATKY NA BETON DESCE (BEZ BOURÁNÍ BETONU) ROZEBRÁNÍM
VČETNĚ ODVOZU NA SKLÁDKU INVESTORA</t>
  </si>
  <si>
    <t>smyčka Vratislavice
vybourání rýhy pro odvodňovače: (6,00+4,50)*0,75*0,20=1,575 [A]</t>
  </si>
  <si>
    <t>smyčka Vratislavice: 1,0m+6,0m=7,000 [A]</t>
  </si>
  <si>
    <t>smyčka Vratislavice
plast DN150: 6,0m+4,5m=10,500 [A]</t>
  </si>
  <si>
    <t>SO 666</t>
  </si>
  <si>
    <t>PŘEROZCHODOVÁNÍ V ÚSEKU VRATISLAVICE, VÝHYBNA - PROSEČ, PEKLO</t>
  </si>
  <si>
    <t>666</t>
  </si>
  <si>
    <t>zemina dle pol.č.17120: 67,15m3=67,150 [A]</t>
  </si>
  <si>
    <t>z pol.č.11313: 7,04m3*2,4t/m3=16,896 [A]
z pol.č.11333: 6,16m3*2,4t/m3=14,784 [B]
z pol.č.11343: 27,0m3*2,2t/m3=59,400 [C]
z pol.č.11352: 92,5m*0,1t/m=9,250 [D]
z pol.č.96652: 6,0m*0,2t/m=1,200 [E]
Celkem: A+B+C+D+E=101,530 [F]</t>
  </si>
  <si>
    <t>dle pol.č.12573: 19,75m3=19,750 [A]</t>
  </si>
  <si>
    <t>vybourání přejezdové kce z litého asfaltu
přejezd 33: 5,0m2*0,08=0,400 [A]
přejezd 34: (32,0m2+22,0m2)*0,08=4,320 [B]
přejezd 35: (22,0m2+7,0m2)*0,08=2,320 [C]
Celkem: A+B+C=7,040 [D]</t>
  </si>
  <si>
    <t>vybourání podkladu přejezdové kce
přejezd 33: 5,0m2*0,07=0,350 [A]
přejezd 34: (32,0m2+22,0m2)*0,07=3,780 [B]
přejezd 35: (22,0m2+7,0m2)*0,07=2,030 [C]
Celkem: A+B+C=6,160 [D]</t>
  </si>
  <si>
    <t>vybourání asfaltové vozovky
přejezd 34: 16,0m2*0,50=8,000 [A]
přejezd 35: 38,0m2*0,50=19,000 [B]
Celkem: A+B=27,000 [C]</t>
  </si>
  <si>
    <t>vybourání přejezdové kce
přejezd 33: 8,0+0,5+0,5=9,000 [A]
přejezd 34: 10,5+7,5+7,5+13,0+2,5+3,0=44,000 [B]
přejezd 35: 5,5+5,5+1,0+1,5+3,5+3,5+14,0+5,0=39,500 [C]
Celkem: A+B+C=92,500 [D]</t>
  </si>
  <si>
    <t>přejezd 34: (8,0m2+6,0m2)*0,10=1,400 [A]
přejezd 35: (7,0m2+8,0m2+10,0m2+3,0m2)*0,10=2,800 [B]
Celkem: A+B=4,200 [C]</t>
  </si>
  <si>
    <t>přejezd 34: (8,0m2+6,0m2)*0,50=7,000 [A]
přejezd 35: (7,0+8,0+10,0+3,0)m2*0,50+29,0m2*0,35=24,150 [B]
Celkem: A+B=31,150 [C]</t>
  </si>
  <si>
    <t>VYKOPÁVKY ZE ZEMNÍKŮ A SKLÁDEK TŘ. I</t>
  </si>
  <si>
    <t>natěžení a dovoz zeminy dle pol.č.17110,17411: 1,75m3+18,0m3=19,750 [A]</t>
  </si>
  <si>
    <t>výkop pro gabion
přejezd 35: 1,0*2,0*(14,0+4,0)=36,000 [A]</t>
  </si>
  <si>
    <t>17110</t>
  </si>
  <si>
    <t>ULOŽENÍ SYPANINY DO NÁSYPŮ SE ZHUTNĚNÍM</t>
  </si>
  <si>
    <t>přejezd 34 (S49): 3,5*0,5=1,750 [A]</t>
  </si>
  <si>
    <t>uložení na skládku dle pol.č.12373, 13173: 31,15m3+36,0m3=67,150 [A]</t>
  </si>
  <si>
    <t>zásyp gabionu
přejezd 35: 1,0*1,0*(14,0+4,0)=18,000 [A]</t>
  </si>
  <si>
    <t>přejezd 34: 72,0m2=72,000 [A]
přejezd 35: 88,5m2=88,500 [B]
Celkem: A+B=160,500 [C]</t>
  </si>
  <si>
    <t>přejezd 34: (3,5m2+29,00*0,50)*0,10=1,800 [A]
přejezd 35: 32,50*0,50*0,10=1,625 [B]
Celkem: A+B=3,425 [C]</t>
  </si>
  <si>
    <t>z pol.č.18230: 34,25m2=34,250 [A]</t>
  </si>
  <si>
    <t>položit na pražce
přejezd 33 (S49): 29,0m2=29,000 [A]
přejezd 34 (S49): 35,5m2=35,500 [B]
přejezd 35 (S49): 27,0m2=27,000 [C]
přejezd 36 (S49): 18,0m2=18,000 [D]
rub gabionu: 18,00*2,00=36,000 [E]
Celkem: A+B+C+D+E=145,500 [F]</t>
  </si>
  <si>
    <t>Svislé konstrukce</t>
  </si>
  <si>
    <t>3272A7</t>
  </si>
  <si>
    <t>ZDI OPĚR, ZÁRUB, NÁBŘEŽ Z GABIONŮ RUČNĚ ROVNANÝCH, DRÁT O4,0MM, POVRCHOVÁ ÚPRAVA Zn + Al</t>
  </si>
  <si>
    <t>přejezd 34: 1,00*1,00*(14,00+4,00)=18,000 [A]</t>
  </si>
  <si>
    <t>lože gabionu: 18,00*1,20*0,20=4,320 [A]</t>
  </si>
  <si>
    <t>doplnění štěrku na podbití: 0,10*(1,35+1,35)*(5396,0-5044,0)=95,040 [A]</t>
  </si>
  <si>
    <t>5396-5044+5364-5220=496,000 [A]</t>
  </si>
  <si>
    <t>přejezd 33 (S49) na pražcích: 2*8,0=16,000 [A]
přejezd 34 (S49) na pražcích: 2*8,5=17,000 [B]
přejezd 35 (S49) na pražcích: 2*7,0=14,000 [C]
přejezd 36 (S49) na pražcích: 2*6,0=12,000 [D]
Celkem: A+B+C+D=59,000 [E]</t>
  </si>
  <si>
    <t>5396,0-5044,0=352,000 [A]</t>
  </si>
  <si>
    <t>SVAR KOLEJNIC (STEJNÉHO TVARU), 49 E1  JEDNOTLIVĚ</t>
  </si>
  <si>
    <t>výzisk: 8ks=8,000 [A]</t>
  </si>
  <si>
    <t>řezání kolejnic S49 na Y-pražcích pro zpětné použití (posun): 2+2*2+2=8,000 [A]</t>
  </si>
  <si>
    <t>BROUŠENÍ KOLEJE A VÝHYBEK TRAMVAJOVÝCH (BLOKOVÝCH, ŽLÁBKOVÝCH)</t>
  </si>
  <si>
    <t>z pol.č.542141: 352,0m=352,000 [A]</t>
  </si>
  <si>
    <t>přejezd 33 (S49): 2*8,5=17,000 [A]
přejezd 34 (S49): 2*9,0=18,000 [B]
přejezd 35 (S49): 2*7,0=14,000 [C]
přejezd 36 (S49): 2*6,5=13,000 [D]
Celkem: A+B+C+D=62,000 [E]</t>
  </si>
  <si>
    <t>přejezd 34 (S49): 32,0m2+40,0m2=72,000 [A]
přejezd 35 (S49): 33,5m2+55,0m2=88,500 [B]
Celkem: A+B=160,500 [C]</t>
  </si>
  <si>
    <t>přejezd 34 (S49): (32,0m2+40,0m2)*0,22=15,840 [A]
přejezd 35 (S49): (33,5m2+55,0m2)*0,22=19,470 [B]
Celkem: A+B=35,310 [C]</t>
  </si>
  <si>
    <t>přejezd 33 (S49): 29,0m2=29,000 [A]
přejezd 34 (S49): 35,5m2+2*72,0m2=179,500 [B]
přejezd 35 (S49): 27,0m2+2*88,5m2=204,000 [C]
přejezd 36 (S49): 18,0m2=18,000 [D]
Celkem: A+B+C+D=430,500 [E]</t>
  </si>
  <si>
    <t>přejezd 33 (S49): 29,0m2=29,000 [A]
přejezd 34 (S49): 35,5m2=35,500 [B]
přejezd 35 (S49): 27,0m2=27,000 [C]
přejezd 36 (S49): 18,0m2=18,000 [D]
Celkem: A+B+C+D=109,500 [E]</t>
  </si>
  <si>
    <t>přejezd 33 (S49 - pražce i deska): 29,0m2=29,000 [A]
přejezd 34 (S49 - pražce i deska): 35,5m2=35,500 [B]
přejezd 35 (S49 - pražce i deska): 27,0m2=27,000 [C]
přejezd 36 (S49 - pražce i deska): 18,0m2=18,000 [D]
Celkem: A+B+C+D=109,500 [E]</t>
  </si>
  <si>
    <t>dle pol.č.572123: 160,5m2=160,500 [A]</t>
  </si>
  <si>
    <t>podél obrub: 20,0m=20,000 [A]
přejezd 34 (S49): 
rozhraní litý asfalt/asfaltový beton: 20,0+3,5=23,500 [B]
přejezd 35 (S49): 
rozhraní litý asfalt/asfaltový beton: 19,0+6,0+2,5=27,500 [C]
Celkem: A+B+C=71,000 [D]</t>
  </si>
  <si>
    <t>přejezd 33 (S49): 4*8,0=32,000 [A]
přejezd 34 (S49):  4*8,5=34,000 [B]
přejezd 35 (S49):  4*7,0=28,000 [C]
přejezd 36 (S49): 4*12,0=48,000 [D]
Celkem: A+B+C+D=142,000 [E]</t>
  </si>
  <si>
    <t>87627</t>
  </si>
  <si>
    <t>CHRÁNIČKY Z TRUB PLASTOVÝCH DN DO 100MM</t>
  </si>
  <si>
    <t>přejezd 34: (2*6,0+8,0)*2=40,000 [A]
přejezd 35: (2*6,0+7,0)*2=38,000 [B]
Celkem: A+B=78,000 [C]</t>
  </si>
  <si>
    <t>914131</t>
  </si>
  <si>
    <t>DOPRAVNÍ ZNAČKY ZÁKLADNÍ VELIKOSTI OCELOVÉ FÓLIE TŘ 2 - DODÁVKA A MONTÁŽ</t>
  </si>
  <si>
    <t>dle pol.č.914133: 10ks=10,000 [A]</t>
  </si>
  <si>
    <t>10ks=10,000 [A]</t>
  </si>
  <si>
    <t>914921</t>
  </si>
  <si>
    <t>SLOUPKY A STOJKY DOPRAVNÍCH ZNAČEK Z OCEL TRUBEK DO PATKY - DODÁVKA A MONTÁŽ</t>
  </si>
  <si>
    <t>dle pol.č.914923: 8ks=8,000 [A]</t>
  </si>
  <si>
    <t>SLOUPKY A STOJKY DZ Z OCEL TRUBEK DO PATKY DEMONTÁŽ
PRO ZPĚTNÉ POUŽITÍ</t>
  </si>
  <si>
    <t>8ks=8,000 [A]</t>
  </si>
  <si>
    <t>3,8m2+2,9m2+3,1m2+2,2m2=12,000 [A]</t>
  </si>
  <si>
    <t>přejezd 33 (S49): 3,5+3,5=7,000 [A]
přejezd 34 (S49): (4,5+4,5+10,0+9,0)+(5,5+6,5+11,5+5,5)=57,000 [B]
přejezd 35 (S49): (4,5+4,5+7,5+5,5)+(14,0+4,5+7,0+7,0)=54,500 [C]
přejezd 36 (S49): 3,0+3,0=6,000 [D]
Celkem: A+B+C+D=124,500 [E]</t>
  </si>
  <si>
    <t>dle pol.č.58920.A: 71,0m=71,000 [A]</t>
  </si>
  <si>
    <t>dle pol.č.58920.B: 142,0m=142,000 [A]</t>
  </si>
  <si>
    <t>96531</t>
  </si>
  <si>
    <t>ROZEBRÁNÍ PŘEJEZDU, PŘECHODU Z DÍLCŮ
DEMONTÁŽ PŘEJEZDOVÉ KONSTRUKCE Z PANELŮ VČETNĚ ODVOZU NA SKLÁDKU INVESTORA</t>
  </si>
  <si>
    <t>přejezd 33: 27,0m2=27,000 [A]
přejezd 34: 18,0m2=18,000 [B]
přejezd 35: 9,0m2=9,000 [C]
přejezd 36: 18,0m2=18,000 [D]
Celkem: A+B+C+D=72,000 [E]</t>
  </si>
  <si>
    <t>96652</t>
  </si>
  <si>
    <t>ODSTRANĚNÍ ŽLABŮ Z DÍLCŮ (VČET ŠTĚRBINOVÝCH) ŠÍŘKY 150MM
ACODRÉN</t>
  </si>
  <si>
    <t>vybourání acodrénu
přejezd 34: 6,0m=6,000 [A]</t>
  </si>
  <si>
    <t>SO 671</t>
  </si>
  <si>
    <t>ÚPRAVY TROLEJOVÉHO VEDENÍ V ÚSEKU U LOMU - NOVÁ RUDA</t>
  </si>
  <si>
    <t>671</t>
  </si>
  <si>
    <t>Elektroinstalace</t>
  </si>
  <si>
    <t>74</t>
  </si>
  <si>
    <t>01</t>
  </si>
  <si>
    <t>Úprava konzol ŘTV</t>
  </si>
  <si>
    <t>46ks=46,000 [A]</t>
  </si>
  <si>
    <t>02</t>
  </si>
  <si>
    <t>Úprava převěsů ŘTV</t>
  </si>
  <si>
    <t>03</t>
  </si>
  <si>
    <t>Věšáky ŘTV - kolej č. 1 - á 5 m</t>
  </si>
  <si>
    <t>162ks=162,000 [A]</t>
  </si>
  <si>
    <t>04</t>
  </si>
  <si>
    <t>Věšáky ŘTV - kolej č. 2 - á 5 m</t>
  </si>
  <si>
    <t>163ks=163,000 [A]</t>
  </si>
  <si>
    <t>05</t>
  </si>
  <si>
    <t>Úprava pevného bodu</t>
  </si>
  <si>
    <t>06</t>
  </si>
  <si>
    <t>Regulace geometrie (výška/klikatost) - kolej č.1+2</t>
  </si>
  <si>
    <t>1625,0m=1 625,000 [A]</t>
  </si>
  <si>
    <t>07</t>
  </si>
  <si>
    <t>Regulace, jízdní zkoužky a revize - kolej č. 1+2</t>
  </si>
  <si>
    <t xml:space="preserve">KM        </t>
  </si>
  <si>
    <t>1,625km=1,625 [A]</t>
  </si>
  <si>
    <t>08</t>
  </si>
  <si>
    <t>Stávající Pripaty -demontáž a zpětná montáž, výměna krabiček, úprava kabelů</t>
  </si>
  <si>
    <t xml:space="preserve">KS        </t>
  </si>
  <si>
    <t>09</t>
  </si>
  <si>
    <t>Nové pripaty -nákup, montáž, úprava kabelů</t>
  </si>
  <si>
    <t>10</t>
  </si>
  <si>
    <t>Kabel UNITRONIC Li2YCYv(TP) 2x2x0,5 k pripatům + korugovaná chránička</t>
  </si>
  <si>
    <t>360,0m=360,000 [A]</t>
  </si>
  <si>
    <t>671.1</t>
  </si>
  <si>
    <t>SOUVISEJÍCÍ ÚPRAVY ZABEZPEČENÍ TRATI V ÚSEKU FÜGNEROVA - U LOMU</t>
  </si>
  <si>
    <t>SO 672</t>
  </si>
  <si>
    <t>ÚPRAVY TROLEJOVÉHO VEDENÍ V ÚSEKU NOVÁ RUDA - U SILA</t>
  </si>
  <si>
    <t>672</t>
  </si>
  <si>
    <t>30ks=30,000 [A]</t>
  </si>
  <si>
    <t>159ks=159,000 [A]</t>
  </si>
  <si>
    <t>158ks=158,000 [A]</t>
  </si>
  <si>
    <t>Úprava proudového propojení</t>
  </si>
  <si>
    <t>1585,0m=1 585,000 [A]</t>
  </si>
  <si>
    <t>1,585km=1,585 [A]</t>
  </si>
  <si>
    <t>26,0m=26,000 [A]</t>
  </si>
  <si>
    <t>SO 673</t>
  </si>
  <si>
    <t>ÚPRAVY TROLEJOVÉHO VEDENÍ V ÚSEKU U SILA - ROCHLICKÁ</t>
  </si>
  <si>
    <t>673</t>
  </si>
  <si>
    <t>7ks=7,000 [A]</t>
  </si>
  <si>
    <t>20ks=20,000 [A]</t>
  </si>
  <si>
    <t>118ks=118,000 [A]</t>
  </si>
  <si>
    <t>1180,0m=1 180,000 [A]</t>
  </si>
  <si>
    <t>1,18km=1,180 [A]</t>
  </si>
  <si>
    <t>9ks=9,000 [A]</t>
  </si>
  <si>
    <t>SO 674</t>
  </si>
  <si>
    <t>ÚPRAVY TROLEJOVÉHO VEDENÍ V ÚSEKU ROCHLICKÁ - DLOUHOMOSTECKÁ</t>
  </si>
  <si>
    <t>674</t>
  </si>
  <si>
    <t>24ks=24,000 [A]</t>
  </si>
  <si>
    <t>180ks=180,000 [A]</t>
  </si>
  <si>
    <t>Regulace geometrie (výška/klikatost) - kolej č.1</t>
  </si>
  <si>
    <t>900,0m=900,000 [A]</t>
  </si>
  <si>
    <t>Regulace, jízdní zkoužky a revize - kolej č. 1</t>
  </si>
  <si>
    <t>0,9km=0,900 [A]</t>
  </si>
  <si>
    <t>21ks=21,000 [A]</t>
  </si>
  <si>
    <t>257,0m=257,000 [A]</t>
  </si>
  <si>
    <t>SO 675</t>
  </si>
  <si>
    <t>ÚPRAVY TROLEJOVÉHO VEDENÍ V ÚSEKU DLOUHOMOSTECKÁ - VRATISLAVICE, VÝHYBNA</t>
  </si>
  <si>
    <t>675</t>
  </si>
  <si>
    <t>Úprava převěsů PTV</t>
  </si>
  <si>
    <t>18ks=18,000 [A]</t>
  </si>
  <si>
    <t>92ks=92,000 [A]</t>
  </si>
  <si>
    <t>Regulace geometrie (výška/klikatost) - kolej č.1+2+3+4</t>
  </si>
  <si>
    <t>1157,0m=1 157,000 [A]</t>
  </si>
  <si>
    <t>Regulace, jízdní zkoužky a revize - kolej č. 1+2+3+4</t>
  </si>
  <si>
    <t>1,157km=1,157 [A]</t>
  </si>
  <si>
    <t>5ks=5,000 [A]</t>
  </si>
  <si>
    <t>11</t>
  </si>
  <si>
    <t>160,0m=160,000 [A]</t>
  </si>
  <si>
    <t>SO 676</t>
  </si>
  <si>
    <t>ÚPRAVY TROLEJ. VEDENÍ A VO TT V ÚSEKU VRATISLAVICE, VÝHYBNA - PROSEČ, PEKLO</t>
  </si>
  <si>
    <t>676.1</t>
  </si>
  <si>
    <t>ÚPRAVY TROLEJ. VEDENÍ TT V ÚSEKU VRATISLAVICE, VÝHYBNA - PROSEČ, PEKLO</t>
  </si>
  <si>
    <t>12ks=12,000 [A]</t>
  </si>
  <si>
    <t>71ks=71,000 [A]</t>
  </si>
  <si>
    <t>355,0m=355,000 [A]</t>
  </si>
  <si>
    <t>0,355km=0,355 [A]</t>
  </si>
  <si>
    <t>676.2</t>
  </si>
  <si>
    <t>ÚPRAVY VO TT V ÚSEKU VRATISLAVICE, VÝHYBNA - PROSEČ, PEKLO</t>
  </si>
  <si>
    <t>dle pol.č.17120: 66,0m3=66,000 [A]</t>
  </si>
  <si>
    <t>02730</t>
  </si>
  <si>
    <t>POMOC PRÁCE ZŘÍZ NEBO ZAJIŠŤ OCHRANU INŽENÝRSKÝCH SÍTÍ</t>
  </si>
  <si>
    <t>02911</t>
  </si>
  <si>
    <t>OSTATNÍ POŽADAVKY - GEODETICKÉ ZAMĚŘENÍ</t>
  </si>
  <si>
    <t xml:space="preserve">HM        </t>
  </si>
  <si>
    <t>4,0hm=4,000 [A]</t>
  </si>
  <si>
    <t>OSTAT POŽADAVKY - DOKUMENTACE SKUTEČ PROVEDENÍ V DIGIT FORMĚ</t>
  </si>
  <si>
    <t>029522</t>
  </si>
  <si>
    <t>OSTATNÍ POŽADAVKY - REVIZNÍ ZPRÁVY</t>
  </si>
  <si>
    <t>HLOUBENÍ RÝH ŠÍŘ DO 2M PAŽ I NEPAŽ TŘ. I
PRO ZPĚTNÝ ZÁSYP</t>
  </si>
  <si>
    <t>komunikace: 20,00*0,90*0,65=11,700 [A]
volný terén: 320,00*0,65*0,50+20,00*0,65*0,35=108,550 [B]
zúžení: 40,00*0,30*0,20=2,400 [C]
Celkem: A+B+C=122,650 [D]</t>
  </si>
  <si>
    <t>HLOUBENÍ RÝH ŠÍŘ DO 2M PAŽ I NEPAŽ TŘ. I
PŘEBYTEČNÁ ZEMINA</t>
  </si>
  <si>
    <t>komunikace: 20,00*0,40*0,65=5,200 [A]
volný terén: 320,00*0,65*0,25+20,00*0,65*0,40=57,200 [B]
zúžení: 40,00*0,30*0,30=3,600 [C]
Celkem: A+B+C=66,000 [D]</t>
  </si>
  <si>
    <t>uložení přebytečné zeminy na skládku z pol.č.13273.B: 66,0m3=66,000 [A]</t>
  </si>
  <si>
    <t>dle pol.č.13273.A: 122,65m3=122,650 [A]</t>
  </si>
  <si>
    <t>45157</t>
  </si>
  <si>
    <t>PODKLADNÍ A VÝPLŇOVÉ VRSTVY Z KAMENIVA TĚŽENÉHO</t>
  </si>
  <si>
    <t>pískové lože: 320,00*0,65*0,25+40,00*0,30*0,30=55,600 [A]</t>
  </si>
  <si>
    <t>701004</t>
  </si>
  <si>
    <t>VYHLEDÁVACÍ MARKER ZEMNÍ</t>
  </si>
  <si>
    <t>702211</t>
  </si>
  <si>
    <t>KABELOVÁ CHRÁNIČKA ZEMNÍ DN DO 100 MM
DN 50 SE ZATAHOVACÍM PRVKEM</t>
  </si>
  <si>
    <t>440,0m=440,000 [A]</t>
  </si>
  <si>
    <t>KABELOVÁ CHRÁNIČKA ZEMNÍ DN DO 100 MM
DN 63 SE ZATAHOVACÍM PRVKEM</t>
  </si>
  <si>
    <t>1210,0m=1 210,000 [A]</t>
  </si>
  <si>
    <t>702212</t>
  </si>
  <si>
    <t>KABELOVÁ CHRÁNIČKA ZEMNÍ DN PŘES 100 DO 200 MM
DN 110 SE ZATAHOVACÍM PRVKEM, včetně distančních rozpěrek pro chráničky a utěsnění proti vnikání vody a nečistot</t>
  </si>
  <si>
    <t>400,0m=400,000 [A]</t>
  </si>
  <si>
    <t>702312</t>
  </si>
  <si>
    <t>ZAKRYTÍ KABELŮ VÝSTRAŽNOU FÓLIÍ ŠÍŘKY PŘES 20 DO 40 CM
červená barva</t>
  </si>
  <si>
    <t>ZAKRYTÍ KABELŮ VÝSTRAŽNOU FÓLIÍ ŠÍŘKY PŘES 20 DO 40 CM
oranžová barva</t>
  </si>
  <si>
    <t>702322</t>
  </si>
  <si>
    <t>ZAKRYTÍ KABELŮ BETONOVOU DESKOU ŠÍŘKY PŘES 20 DO 40 CM</t>
  </si>
  <si>
    <t>80,0m=80,000 [A]</t>
  </si>
  <si>
    <t>702331</t>
  </si>
  <si>
    <t>ZAKRYTÍ KABELŮ PLASTOVOU DESKOU/PÁSEM ŠÍŘKY DO 20 CM</t>
  </si>
  <si>
    <t>1280,0m=1 280,000 [A]</t>
  </si>
  <si>
    <t>741911</t>
  </si>
  <si>
    <t>UZEMŇOVACÍ VODIČ V ZEMI FEZN DO 120 MM2
FeZn 30x4 MM (včetně zemnících a spojovacích svorek)</t>
  </si>
  <si>
    <t>460,0m=460,000 [A]</t>
  </si>
  <si>
    <t>742G11</t>
  </si>
  <si>
    <t>KABEL NN DVOU- A TŘÍŽÍLOVÝ CU S PLASTOVOU IZOLACÍ DO 2,5 MM2
CYKY-J 3x1,5mm2</t>
  </si>
  <si>
    <t>150,0m=150,000 [A]</t>
  </si>
  <si>
    <t>742H12</t>
  </si>
  <si>
    <t>KABEL NN ČTYŘ- A PĚTIŽÍLOVÝ CU S PLASTOVOU IZOLACÍ OD 4 DO 16 MM2
CYKY-J 4x16mm2</t>
  </si>
  <si>
    <t>770,0m=770,000 [A]</t>
  </si>
  <si>
    <t>KABEL NN ČTYŘ- A PĚTIŽÍLOVÝ CU S PLASTOVOU IZOLACÍ OD 4 DO 16 MM2
CYKY-J 5x10mm2</t>
  </si>
  <si>
    <t>742L11</t>
  </si>
  <si>
    <t>UKONČENÍ DVOU AŽ PĚTIŽÍLOVÉHO KABELU V ROZVADĚČI NEBO NA PŘÍSTROJI DO 2,5 MM2</t>
  </si>
  <si>
    <t>742L12</t>
  </si>
  <si>
    <t>UKONČENÍ DVOU AŽ PĚTIŽÍLOVÉHO KABELU V ROZVADĚČI NEBO NA PŘÍSTROJI OD 4 DO 16 MM2</t>
  </si>
  <si>
    <t>742L22</t>
  </si>
  <si>
    <t>UKONČENÍ DVOU AŽ PĚTIŽÍLOVÉHO KABELU KABELOVOU SPOJKOU OD 4 DO 16 MM2</t>
  </si>
  <si>
    <t>742P13</t>
  </si>
  <si>
    <t>ZATAŽENÍ KABELU DO CHRÁNIČKY - KABEL DO 4 KG/M</t>
  </si>
  <si>
    <t>742P15</t>
  </si>
  <si>
    <t>OZNAČOVACÍ ŠTÍTEK NA KABEL</t>
  </si>
  <si>
    <t>26ks=26,000 [A]</t>
  </si>
  <si>
    <t>743161</t>
  </si>
  <si>
    <t>OSVĚTLOVACÍ STOŽÁR  - ÚPRAVA PRO MONTÁŽ PŘÍDAVNÉHO ZAŘÍZENÍ
ÚPRAVA TRAKČNÍHO STOŽÁRU PRO OSVĚTLENÍ</t>
  </si>
  <si>
    <t>743311</t>
  </si>
  <si>
    <t>VÝLOŽNÍK PRO MONTÁŽ SVÍTIDLA NA STOŽÁR JEDNORAMENNÝ DÉLKA VYLOŽENÍ DO 1 M
atypický na trakční stožár, vyložení 1m, výška svítidla 10m</t>
  </si>
  <si>
    <t>743553</t>
  </si>
  <si>
    <t>SVÍTIDLO VENKOVNÍ VŠEOBECNÉ LED, MIN. IP 44, PŘES 25 DO 45 W
zdroj a veškeré příslušenství
např. TECEO S / 5102 / WW 730 / 30 W / 3000K</t>
  </si>
  <si>
    <t>743C11</t>
  </si>
  <si>
    <t>SKŘÍŇ PŘÍPOJKOVÁ POJISTKOVÁ NA STOŽÁR/STĚNU NEBO DO VÝKLENKU DO 63 A, DO 50 MM2, S 1-2 SADAMI JISTÍCÍCH PRVKŮ
např. EK 223 /1p/8s vč. kabelového kanálu EK 15</t>
  </si>
  <si>
    <t>75I321</t>
  </si>
  <si>
    <t>KABEL ZEMNÍ DVOUPLÁŠŤOVÝ S PANCÍŘEM PRŮMĚRU ŽÍLY 0,8 MM DO 5XN
TCEKFLEZx 5XN 0,8</t>
  </si>
  <si>
    <t>75I322</t>
  </si>
  <si>
    <t>KABEL ZEMNÍ DVOUPLÁŠŤOVÝ S PANCÍŘEM PRŮMĚRU ŽÍLY 0,8 MM DO 25XN
TCEKFLEZx 10XN 0,8</t>
  </si>
  <si>
    <t>75I911</t>
  </si>
  <si>
    <t>OPTOTRUBKA HDPE PRŮMĚRU DO 40 MM</t>
  </si>
  <si>
    <t>2940,0m=2 940,000 [A]</t>
  </si>
  <si>
    <t>75I961</t>
  </si>
  <si>
    <t>OPTOTRUBKA - HERMETIZACE ÚSEKU DO 2000 M</t>
  </si>
  <si>
    <t xml:space="preserve">ÚSEK      </t>
  </si>
  <si>
    <t>7=7,000 [A]</t>
  </si>
  <si>
    <t>75I962</t>
  </si>
  <si>
    <t>OPTOTRUBKA - KALIBRACE</t>
  </si>
  <si>
    <t>40,0m=40,000 [A]</t>
  </si>
  <si>
    <t>75IA11</t>
  </si>
  <si>
    <t>OPTOTRUBKOVÁ SPOJKA  PRŮMĚRU DO 40 MM</t>
  </si>
  <si>
    <t>75IA61</t>
  </si>
  <si>
    <t>OPTOTRUBKOVÁ KONCOKA S VENTILKEM PRŮMĚRU DO 40 MM</t>
  </si>
  <si>
    <t>75IH71</t>
  </si>
  <si>
    <t>UKONČENÍ KABELU SMRŠŤOVACÍ KONCOVKA  DO 40 MM</t>
  </si>
  <si>
    <t>87826</t>
  </si>
  <si>
    <t>NASUNUTÍ PLAST TRUB DN DO 80MM DO CHRÁNIČKY
DN 63 do DN 110</t>
  </si>
  <si>
    <t>120,0m=120,000 [A]</t>
  </si>
  <si>
    <t>NASUNUTÍ PLAST TRUB DN DO 80MM DO CHRÁNIČKY
HDPE do DN 110</t>
  </si>
  <si>
    <t>280,0m=280,000 [A]</t>
  </si>
  <si>
    <t>899524</t>
  </si>
  <si>
    <t>OBETONOVÁNÍ POTRUBÍ Z PROSTÉHO BETONU DO C25/30</t>
  </si>
  <si>
    <t>40,00*(0,65*0,40-8*0,055*0,055*3,14)=7,360 [A]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</si>
</sst>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rgb="FF0000FF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/>
    </xf>
    <xf numFmtId="177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/>
    <xf numFmtId="0" fontId="0" fillId="0" borderId="1" xfId="0" applyNumberFormat="1" applyFont="1" applyFill="1" applyBorder="1" applyAlignment="1" applyProtection="1">
      <alignment wrapText="1"/>
      <protection/>
    </xf>
    <xf numFmtId="0" fontId="3" fillId="0" borderId="2" xfId="0" applyFont="1" applyBorder="1"/>
    <xf numFmtId="0" fontId="4" fillId="0" borderId="0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177" fontId="0" fillId="0" borderId="4" xfId="0" applyNumberFormat="1" applyBorder="1" applyProtection="1">
      <protection locked="0"/>
    </xf>
    <xf numFmtId="177" fontId="0" fillId="0" borderId="1" xfId="0" applyNumberFormat="1" applyFont="1" applyFill="1" applyBorder="1" applyAlignment="1" applyProtection="1">
      <alignment/>
      <protection/>
    </xf>
    <xf numFmtId="177" fontId="0" fillId="0" borderId="1" xfId="0" applyNumberFormat="1" applyBorder="1" applyProtection="1">
      <protection locked="0"/>
    </xf>
    <xf numFmtId="0" fontId="0" fillId="0" borderId="0" xfId="0" applyNumberFormat="1" applyFont="1" applyFill="1" applyBorder="1" applyAlignment="1" applyProtection="1">
      <alignment wrapText="1" shrinkToFit="1"/>
      <protection/>
    </xf>
    <xf numFmtId="177" fontId="4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5" t="s">
        <v>13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SUM(C11:C26)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SUM(E11:E26)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22</v>
      </c>
      <c r="B11" s="7" t="s">
        <v>21</v>
      </c>
      <c r="C11" s="13">
        <f>'000'!H30</f>
      </c>
      <c r="D11" s="13">
        <f>'000'!P30</f>
      </c>
      <c r="E11" s="13">
        <f>C11+D11</f>
      </c>
    </row>
    <row r="12" spans="1:5" ht="12.75" customHeight="1">
      <c r="A12" s="7" t="s">
        <v>68</v>
      </c>
      <c r="B12" s="7" t="s">
        <v>67</v>
      </c>
      <c r="C12" s="13">
        <f>'661'!H282</f>
      </c>
      <c r="D12" s="13">
        <f>'661'!P282</f>
      </c>
      <c r="E12" s="13">
        <f>C12+D12</f>
      </c>
    </row>
    <row r="13" spans="1:5" ht="12.75" customHeight="1">
      <c r="A13" s="7" t="s">
        <v>437</v>
      </c>
      <c r="B13" s="7" t="s">
        <v>438</v>
      </c>
      <c r="C13" s="13">
        <f>'661.1'!H89</f>
      </c>
      <c r="D13" s="13">
        <f>'661.1'!P89</f>
      </c>
      <c r="E13" s="13">
        <f>C13+D13</f>
      </c>
    </row>
    <row r="14" spans="1:5" ht="12.75" customHeight="1">
      <c r="A14" s="7" t="s">
        <v>471</v>
      </c>
      <c r="B14" s="7" t="s">
        <v>470</v>
      </c>
      <c r="C14" s="13">
        <f>'662'!H133</f>
      </c>
      <c r="D14" s="13">
        <f>'662'!P133</f>
      </c>
      <c r="E14" s="13">
        <f>C14+D14</f>
      </c>
    </row>
    <row r="15" spans="1:5" ht="12.75" customHeight="1">
      <c r="A15" s="7" t="s">
        <v>522</v>
      </c>
      <c r="B15" s="7" t="s">
        <v>521</v>
      </c>
      <c r="C15" s="13">
        <f>'663'!H128</f>
      </c>
      <c r="D15" s="13">
        <f>'663'!P128</f>
      </c>
      <c r="E15" s="13">
        <f>C15+D15</f>
      </c>
    </row>
    <row r="16" spans="1:5" ht="12.75" customHeight="1">
      <c r="A16" s="7" t="s">
        <v>611</v>
      </c>
      <c r="B16" s="7" t="s">
        <v>610</v>
      </c>
      <c r="C16" s="13">
        <f>'664'!H115</f>
      </c>
      <c r="D16" s="13">
        <f>'664'!P115</f>
      </c>
      <c r="E16" s="13">
        <f>C16+D16</f>
      </c>
    </row>
    <row r="17" spans="1:5" ht="12.75" customHeight="1">
      <c r="A17" s="7" t="s">
        <v>657</v>
      </c>
      <c r="B17" s="7" t="s">
        <v>656</v>
      </c>
      <c r="C17" s="13">
        <f>'665'!H156</f>
      </c>
      <c r="D17" s="13">
        <f>'665'!P156</f>
      </c>
      <c r="E17" s="13">
        <f>C17+D17</f>
      </c>
    </row>
    <row r="18" spans="1:5" ht="12.75" customHeight="1">
      <c r="A18" s="7" t="s">
        <v>740</v>
      </c>
      <c r="B18" s="7" t="s">
        <v>739</v>
      </c>
      <c r="C18" s="13">
        <f>'666'!H151</f>
      </c>
      <c r="D18" s="13">
        <f>'666'!P151</f>
      </c>
      <c r="E18" s="13">
        <f>C18+D18</f>
      </c>
    </row>
    <row r="19" spans="1:5" ht="12.75" customHeight="1">
      <c r="A19" s="7" t="s">
        <v>809</v>
      </c>
      <c r="B19" s="7" t="s">
        <v>808</v>
      </c>
      <c r="C19" s="13">
        <f>'671'!H34</f>
      </c>
      <c r="D19" s="13">
        <f>'671'!P34</f>
      </c>
      <c r="E19" s="13">
        <f>C19+D19</f>
      </c>
    </row>
    <row r="20" spans="1:5" ht="12.75" customHeight="1">
      <c r="A20" s="7" t="s">
        <v>840</v>
      </c>
      <c r="B20" s="7" t="s">
        <v>841</v>
      </c>
      <c r="C20" s="13">
        <f>'671.1'!H18</f>
      </c>
      <c r="D20" s="13">
        <f>'671.1'!P18</f>
      </c>
      <c r="E20" s="13">
        <f>C20+D20</f>
      </c>
    </row>
    <row r="21" spans="1:5" ht="12.75" customHeight="1">
      <c r="A21" s="7" t="s">
        <v>844</v>
      </c>
      <c r="B21" s="7" t="s">
        <v>843</v>
      </c>
      <c r="C21" s="13">
        <f>'672'!H34</f>
      </c>
      <c r="D21" s="13">
        <f>'672'!P34</f>
      </c>
      <c r="E21" s="13">
        <f>C21+D21</f>
      </c>
    </row>
    <row r="22" spans="1:5" ht="12.75" customHeight="1">
      <c r="A22" s="7" t="s">
        <v>854</v>
      </c>
      <c r="B22" s="7" t="s">
        <v>853</v>
      </c>
      <c r="C22" s="13">
        <f>'673'!H28</f>
      </c>
      <c r="D22" s="13">
        <f>'673'!P28</f>
      </c>
      <c r="E22" s="13">
        <f>C22+D22</f>
      </c>
    </row>
    <row r="23" spans="1:5" ht="12.75" customHeight="1">
      <c r="A23" s="7" t="s">
        <v>863</v>
      </c>
      <c r="B23" s="7" t="s">
        <v>862</v>
      </c>
      <c r="C23" s="13">
        <f>'674'!H30</f>
      </c>
      <c r="D23" s="13">
        <f>'674'!P30</f>
      </c>
      <c r="E23" s="13">
        <f>C23+D23</f>
      </c>
    </row>
    <row r="24" spans="1:5" ht="12.75" customHeight="1">
      <c r="A24" s="7" t="s">
        <v>874</v>
      </c>
      <c r="B24" s="7" t="s">
        <v>873</v>
      </c>
      <c r="C24" s="13">
        <f>'675'!H36</f>
      </c>
      <c r="D24" s="13">
        <f>'675'!P36</f>
      </c>
      <c r="E24" s="13">
        <f>C24+D24</f>
      </c>
    </row>
    <row r="25" spans="1:5" ht="12.75" customHeight="1">
      <c r="A25" s="7" t="s">
        <v>887</v>
      </c>
      <c r="B25" s="7" t="s">
        <v>888</v>
      </c>
      <c r="C25" s="13">
        <f>'676.1'!H24</f>
      </c>
      <c r="D25" s="13">
        <f>'676.1'!P24</f>
      </c>
      <c r="E25" s="13">
        <f>C25+D25</f>
      </c>
    </row>
    <row r="26" spans="1:5" ht="12.75" customHeight="1">
      <c r="A26" s="7" t="s">
        <v>893</v>
      </c>
      <c r="B26" s="7" t="s">
        <v>894</v>
      </c>
      <c r="C26" s="13">
        <f>'676.2'!H110</f>
      </c>
      <c r="D26" s="13">
        <f>'676.2'!P110</f>
      </c>
      <c r="E26" s="13">
        <f>C26+D26</f>
      </c>
    </row>
  </sheetData>
  <sheetProtection formatColumns="0"/>
  <hyperlinks>
    <hyperlink ref="A11" location="#'000'!A1" tooltip="Odkaz na stranku objektu [000]" display="000"/>
    <hyperlink ref="A12" location="#'661'!A1" tooltip="Odkaz na stranku objektu [661]" display="661"/>
    <hyperlink ref="A13" location="#'661.1'!A1" tooltip="Odkaz na stranku objektu [661.1]" display="661.1"/>
    <hyperlink ref="A14" location="#'662'!A1" tooltip="Odkaz na stranku objektu [662]" display="662"/>
    <hyperlink ref="A15" location="#'663'!A1" tooltip="Odkaz na stranku objektu [663]" display="663"/>
    <hyperlink ref="A16" location="#'664'!A1" tooltip="Odkaz na stranku objektu [664]" display="664"/>
    <hyperlink ref="A17" location="#'665'!A1" tooltip="Odkaz na stranku objektu [665]" display="665"/>
    <hyperlink ref="A18" location="#'666'!A1" tooltip="Odkaz na stranku objektu [666]" display="666"/>
    <hyperlink ref="A19" location="#'671'!A1" tooltip="Odkaz na stranku objektu [671]" display="671"/>
    <hyperlink ref="A20" location="#'671.1'!A1" tooltip="Odkaz na stranku objektu [671.1]" display="671.1"/>
    <hyperlink ref="A21" location="#'672'!A1" tooltip="Odkaz na stranku objektu [672]" display="672"/>
    <hyperlink ref="A22" location="#'673'!A1" tooltip="Odkaz na stranku objektu [673]" display="673"/>
    <hyperlink ref="A23" location="#'674'!A1" tooltip="Odkaz na stranku objektu [674]" display="674"/>
    <hyperlink ref="A24" location="#'675'!A1" tooltip="Odkaz na stranku objektu [675]" display="675"/>
    <hyperlink ref="A25" location="#'676.1'!A1" tooltip="Odkaz na stranku objektu [676.1]" display="676.1"/>
    <hyperlink ref="A26" location="#'676.2'!A1" tooltip="Odkaz na stranku objektu [676.2]" display="676.2"/>
  </hyperlink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807</v>
      </c>
      <c r="D5" s="5" t="s">
        <v>808</v>
      </c>
      <c r="E5" s="5"/>
    </row>
    <row r="6" spans="1:5" ht="12.75" customHeight="1">
      <c r="A6" t="s">
        <v>17</v>
      </c>
      <c r="C6" s="5" t="s">
        <v>809</v>
      </c>
      <c r="D6" s="5" t="s">
        <v>808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811</v>
      </c>
      <c r="D11" s="9" t="s">
        <v>810</v>
      </c>
      <c r="E11" s="9"/>
      <c r="F11" s="11"/>
      <c r="G11" s="9"/>
      <c r="H11" s="11"/>
    </row>
    <row r="12" spans="1:16" ht="12.75">
      <c r="A12" s="7">
        <v>1</v>
      </c>
      <c r="B12" s="7" t="s">
        <v>812</v>
      </c>
      <c r="C12" s="7" t="s">
        <v>44</v>
      </c>
      <c r="D12" s="7" t="s">
        <v>813</v>
      </c>
      <c r="E12" s="7" t="s">
        <v>226</v>
      </c>
      <c r="F12" s="10">
        <v>46</v>
      </c>
      <c r="G12" s="14"/>
      <c r="H12" s="13">
        <f>ROUND((G12*F12),2)</f>
      </c>
      <c r="O12">
        <f>rekapitulace!H8</f>
      </c>
      <c r="P12">
        <f>O12/100*H12</f>
      </c>
    </row>
    <row r="13" ht="25.5">
      <c r="D13" s="15" t="s">
        <v>814</v>
      </c>
    </row>
    <row r="14" spans="1:16" ht="12.75">
      <c r="A14" s="7">
        <v>2</v>
      </c>
      <c r="B14" s="7" t="s">
        <v>815</v>
      </c>
      <c r="C14" s="7" t="s">
        <v>44</v>
      </c>
      <c r="D14" s="7" t="s">
        <v>816</v>
      </c>
      <c r="E14" s="7" t="s">
        <v>226</v>
      </c>
      <c r="F14" s="10">
        <v>6</v>
      </c>
      <c r="G14" s="14"/>
      <c r="H14" s="13">
        <f>ROUND((G14*F14),2)</f>
      </c>
      <c r="O14">
        <f>rekapitulace!H8</f>
      </c>
      <c r="P14">
        <f>O14/100*H14</f>
      </c>
    </row>
    <row r="15" ht="25.5">
      <c r="D15" s="15" t="s">
        <v>244</v>
      </c>
    </row>
    <row r="16" spans="1:16" ht="12.75">
      <c r="A16" s="7">
        <v>3</v>
      </c>
      <c r="B16" s="7" t="s">
        <v>817</v>
      </c>
      <c r="C16" s="7" t="s">
        <v>44</v>
      </c>
      <c r="D16" s="7" t="s">
        <v>818</v>
      </c>
      <c r="E16" s="7" t="s">
        <v>226</v>
      </c>
      <c r="F16" s="10">
        <v>162</v>
      </c>
      <c r="G16" s="14"/>
      <c r="H16" s="13">
        <f>ROUND((G16*F16),2)</f>
      </c>
      <c r="O16">
        <f>rekapitulace!H8</f>
      </c>
      <c r="P16">
        <f>O16/100*H16</f>
      </c>
    </row>
    <row r="17" ht="25.5">
      <c r="D17" s="15" t="s">
        <v>819</v>
      </c>
    </row>
    <row r="18" spans="1:16" ht="12.75">
      <c r="A18" s="7">
        <v>4</v>
      </c>
      <c r="B18" s="7" t="s">
        <v>820</v>
      </c>
      <c r="C18" s="7" t="s">
        <v>44</v>
      </c>
      <c r="D18" s="7" t="s">
        <v>821</v>
      </c>
      <c r="E18" s="7" t="s">
        <v>226</v>
      </c>
      <c r="F18" s="10">
        <v>163</v>
      </c>
      <c r="G18" s="14"/>
      <c r="H18" s="13">
        <f>ROUND((G18*F18),2)</f>
      </c>
      <c r="O18">
        <f>rekapitulace!H8</f>
      </c>
      <c r="P18">
        <f>O18/100*H18</f>
      </c>
    </row>
    <row r="19" ht="25.5">
      <c r="D19" s="15" t="s">
        <v>822</v>
      </c>
    </row>
    <row r="20" spans="1:16" ht="12.75">
      <c r="A20" s="7">
        <v>5</v>
      </c>
      <c r="B20" s="7" t="s">
        <v>823</v>
      </c>
      <c r="C20" s="7" t="s">
        <v>44</v>
      </c>
      <c r="D20" s="7" t="s">
        <v>824</v>
      </c>
      <c r="E20" s="7" t="s">
        <v>226</v>
      </c>
      <c r="F20" s="10">
        <v>1</v>
      </c>
      <c r="G20" s="14"/>
      <c r="H20" s="13">
        <f>ROUND((G20*F20),2)</f>
      </c>
      <c r="O20">
        <f>rekapitulace!H8</f>
      </c>
      <c r="P20">
        <f>O20/100*H20</f>
      </c>
    </row>
    <row r="21" ht="25.5">
      <c r="D21" s="15" t="s">
        <v>335</v>
      </c>
    </row>
    <row r="22" spans="1:16" ht="12.75">
      <c r="A22" s="7">
        <v>6</v>
      </c>
      <c r="B22" s="7" t="s">
        <v>825</v>
      </c>
      <c r="C22" s="7" t="s">
        <v>44</v>
      </c>
      <c r="D22" s="7" t="s">
        <v>826</v>
      </c>
      <c r="E22" s="7" t="s">
        <v>110</v>
      </c>
      <c r="F22" s="10">
        <v>1625</v>
      </c>
      <c r="G22" s="14"/>
      <c r="H22" s="13">
        <f>ROUND((G22*F22),2)</f>
      </c>
      <c r="O22">
        <f>rekapitulace!H8</f>
      </c>
      <c r="P22">
        <f>O22/100*H22</f>
      </c>
    </row>
    <row r="23" ht="38.25">
      <c r="D23" s="15" t="s">
        <v>827</v>
      </c>
    </row>
    <row r="24" spans="1:16" ht="12.75">
      <c r="A24" s="7">
        <v>7</v>
      </c>
      <c r="B24" s="7" t="s">
        <v>828</v>
      </c>
      <c r="C24" s="7" t="s">
        <v>44</v>
      </c>
      <c r="D24" s="7" t="s">
        <v>829</v>
      </c>
      <c r="E24" s="7" t="s">
        <v>830</v>
      </c>
      <c r="F24" s="10">
        <v>1.625</v>
      </c>
      <c r="G24" s="14"/>
      <c r="H24" s="13">
        <f>ROUND((G24*F24),2)</f>
      </c>
      <c r="O24">
        <f>rekapitulace!H8</f>
      </c>
      <c r="P24">
        <f>O24/100*H24</f>
      </c>
    </row>
    <row r="25" ht="25.5">
      <c r="D25" s="15" t="s">
        <v>831</v>
      </c>
    </row>
    <row r="26" spans="1:16" ht="12.75">
      <c r="A26" s="7">
        <v>8</v>
      </c>
      <c r="B26" s="7" t="s">
        <v>832</v>
      </c>
      <c r="C26" s="7" t="s">
        <v>44</v>
      </c>
      <c r="D26" s="7" t="s">
        <v>833</v>
      </c>
      <c r="E26" s="7" t="s">
        <v>834</v>
      </c>
      <c r="F26" s="10">
        <v>8</v>
      </c>
      <c r="G26" s="14"/>
      <c r="H26" s="13">
        <f>ROUND((G26*F26),2)</f>
      </c>
      <c r="O26">
        <f>rekapitulace!H8</f>
      </c>
      <c r="P26">
        <f>O26/100*H26</f>
      </c>
    </row>
    <row r="27" ht="25.5">
      <c r="D27" s="15" t="s">
        <v>796</v>
      </c>
    </row>
    <row r="28" spans="1:16" ht="12.75">
      <c r="A28" s="7">
        <v>9</v>
      </c>
      <c r="B28" s="7" t="s">
        <v>835</v>
      </c>
      <c r="C28" s="7" t="s">
        <v>44</v>
      </c>
      <c r="D28" s="7" t="s">
        <v>836</v>
      </c>
      <c r="E28" s="7" t="s">
        <v>834</v>
      </c>
      <c r="F28" s="10">
        <v>1</v>
      </c>
      <c r="G28" s="14"/>
      <c r="H28" s="13">
        <f>ROUND((G28*F28),2)</f>
      </c>
      <c r="O28">
        <f>rekapitulace!H8</f>
      </c>
      <c r="P28">
        <f>O28/100*H28</f>
      </c>
    </row>
    <row r="29" ht="25.5">
      <c r="D29" s="15" t="s">
        <v>335</v>
      </c>
    </row>
    <row r="30" spans="1:16" ht="12.75">
      <c r="A30" s="7">
        <v>10</v>
      </c>
      <c r="B30" s="7" t="s">
        <v>837</v>
      </c>
      <c r="C30" s="7" t="s">
        <v>44</v>
      </c>
      <c r="D30" s="7" t="s">
        <v>838</v>
      </c>
      <c r="E30" s="7" t="s">
        <v>110</v>
      </c>
      <c r="F30" s="10">
        <v>360</v>
      </c>
      <c r="G30" s="14"/>
      <c r="H30" s="13">
        <f>ROUND((G30*F30),2)</f>
      </c>
      <c r="O30">
        <f>rekapitulace!H8</f>
      </c>
      <c r="P30">
        <f>O30/100*H30</f>
      </c>
    </row>
    <row r="31" ht="38.25">
      <c r="D31" s="15" t="s">
        <v>839</v>
      </c>
    </row>
    <row r="32" spans="1:16" ht="12.75" customHeight="1">
      <c r="A32" s="16"/>
      <c r="B32" s="16"/>
      <c r="C32" s="16" t="s">
        <v>811</v>
      </c>
      <c r="D32" s="16" t="s">
        <v>810</v>
      </c>
      <c r="E32" s="16"/>
      <c r="F32" s="16"/>
      <c r="G32" s="16"/>
      <c r="H32" s="16">
        <f>SUM(H12:H31)</f>
      </c>
      <c r="P32">
        <f>ROUND(SUM(P12:P31),2)</f>
      </c>
    </row>
    <row r="34" spans="1:16" ht="12.75" customHeight="1">
      <c r="A34" s="16"/>
      <c r="B34" s="16"/>
      <c r="C34" s="16"/>
      <c r="D34" s="16" t="s">
        <v>65</v>
      </c>
      <c r="E34" s="16"/>
      <c r="F34" s="16"/>
      <c r="G34" s="16"/>
      <c r="H34" s="16">
        <f>+H32</f>
      </c>
      <c r="P34">
        <f>+P32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807</v>
      </c>
      <c r="D5" s="5" t="s">
        <v>808</v>
      </c>
      <c r="E5" s="5"/>
    </row>
    <row r="6" spans="1:5" ht="12.75" customHeight="1">
      <c r="A6" t="s">
        <v>17</v>
      </c>
      <c r="C6" s="5" t="s">
        <v>840</v>
      </c>
      <c r="D6" s="5" t="s">
        <v>841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811</v>
      </c>
      <c r="D11" s="9" t="s">
        <v>810</v>
      </c>
      <c r="E11" s="9"/>
      <c r="F11" s="11"/>
      <c r="G11" s="9"/>
      <c r="H11" s="11"/>
    </row>
    <row r="12" spans="1:16" ht="12.75">
      <c r="A12" s="7">
        <v>1</v>
      </c>
      <c r="B12" s="7" t="s">
        <v>832</v>
      </c>
      <c r="C12" s="7" t="s">
        <v>44</v>
      </c>
      <c r="D12" s="7" t="s">
        <v>833</v>
      </c>
      <c r="E12" s="7" t="s">
        <v>834</v>
      </c>
      <c r="F12" s="10">
        <v>8</v>
      </c>
      <c r="G12" s="14"/>
      <c r="H12" s="13">
        <f>ROUND((G12*F12),2)</f>
      </c>
      <c r="O12">
        <f>rekapitulace!H8</f>
      </c>
      <c r="P12">
        <f>O12/100*H12</f>
      </c>
    </row>
    <row r="13" ht="25.5">
      <c r="D13" s="15" t="s">
        <v>796</v>
      </c>
    </row>
    <row r="14" spans="1:16" ht="12.75">
      <c r="A14" s="7">
        <v>2</v>
      </c>
      <c r="B14" s="7" t="s">
        <v>835</v>
      </c>
      <c r="C14" s="7" t="s">
        <v>44</v>
      </c>
      <c r="D14" s="7" t="s">
        <v>836</v>
      </c>
      <c r="E14" s="7" t="s">
        <v>834</v>
      </c>
      <c r="F14" s="10">
        <v>8</v>
      </c>
      <c r="G14" s="14"/>
      <c r="H14" s="13">
        <f>ROUND((G14*F14),2)</f>
      </c>
      <c r="O14">
        <f>rekapitulace!H8</f>
      </c>
      <c r="P14">
        <f>O14/100*H14</f>
      </c>
    </row>
    <row r="15" ht="25.5">
      <c r="D15" s="15" t="s">
        <v>796</v>
      </c>
    </row>
    <row r="16" spans="1:16" ht="12.75" customHeight="1">
      <c r="A16" s="16"/>
      <c r="B16" s="16"/>
      <c r="C16" s="16" t="s">
        <v>811</v>
      </c>
      <c r="D16" s="16" t="s">
        <v>810</v>
      </c>
      <c r="E16" s="16"/>
      <c r="F16" s="16"/>
      <c r="G16" s="16"/>
      <c r="H16" s="16">
        <f>SUM(H12:H15)</f>
      </c>
      <c r="P16">
        <f>ROUND(SUM(P12:P15),2)</f>
      </c>
    </row>
    <row r="18" spans="1:16" ht="12.75" customHeight="1">
      <c r="A18" s="16"/>
      <c r="B18" s="16"/>
      <c r="C18" s="16"/>
      <c r="D18" s="16" t="s">
        <v>65</v>
      </c>
      <c r="E18" s="16"/>
      <c r="F18" s="16"/>
      <c r="G18" s="16"/>
      <c r="H18" s="16">
        <f>+H16</f>
      </c>
      <c r="P18">
        <f>+P16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842</v>
      </c>
      <c r="D5" s="5" t="s">
        <v>843</v>
      </c>
      <c r="E5" s="5"/>
    </row>
    <row r="6" spans="1:5" ht="12.75" customHeight="1">
      <c r="A6" t="s">
        <v>17</v>
      </c>
      <c r="C6" s="5" t="s">
        <v>844</v>
      </c>
      <c r="D6" s="5" t="s">
        <v>843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811</v>
      </c>
      <c r="D11" s="9" t="s">
        <v>810</v>
      </c>
      <c r="E11" s="9"/>
      <c r="F11" s="11"/>
      <c r="G11" s="9"/>
      <c r="H11" s="11"/>
    </row>
    <row r="12" spans="1:16" ht="12.75">
      <c r="A12" s="7">
        <v>1</v>
      </c>
      <c r="B12" s="7" t="s">
        <v>812</v>
      </c>
      <c r="C12" s="7" t="s">
        <v>44</v>
      </c>
      <c r="D12" s="7" t="s">
        <v>813</v>
      </c>
      <c r="E12" s="7" t="s">
        <v>226</v>
      </c>
      <c r="F12" s="10">
        <v>30</v>
      </c>
      <c r="G12" s="14"/>
      <c r="H12" s="13">
        <f>ROUND((G12*F12),2)</f>
      </c>
      <c r="O12">
        <f>rekapitulace!H8</f>
      </c>
      <c r="P12">
        <f>O12/100*H12</f>
      </c>
    </row>
    <row r="13" ht="25.5">
      <c r="D13" s="15" t="s">
        <v>845</v>
      </c>
    </row>
    <row r="14" spans="1:16" ht="12.75">
      <c r="A14" s="7">
        <v>2</v>
      </c>
      <c r="B14" s="7" t="s">
        <v>815</v>
      </c>
      <c r="C14" s="7" t="s">
        <v>44</v>
      </c>
      <c r="D14" s="7" t="s">
        <v>816</v>
      </c>
      <c r="E14" s="7" t="s">
        <v>226</v>
      </c>
      <c r="F14" s="10">
        <v>10</v>
      </c>
      <c r="G14" s="14"/>
      <c r="H14" s="13">
        <f>ROUND((G14*F14),2)</f>
      </c>
      <c r="O14">
        <f>rekapitulace!H8</f>
      </c>
      <c r="P14">
        <f>O14/100*H14</f>
      </c>
    </row>
    <row r="15" ht="25.5">
      <c r="D15" s="15" t="s">
        <v>791</v>
      </c>
    </row>
    <row r="16" spans="1:16" ht="12.75">
      <c r="A16" s="7">
        <v>3</v>
      </c>
      <c r="B16" s="7" t="s">
        <v>817</v>
      </c>
      <c r="C16" s="7" t="s">
        <v>44</v>
      </c>
      <c r="D16" s="7" t="s">
        <v>818</v>
      </c>
      <c r="E16" s="7" t="s">
        <v>226</v>
      </c>
      <c r="F16" s="10">
        <v>159</v>
      </c>
      <c r="G16" s="14"/>
      <c r="H16" s="13">
        <f>ROUND((G16*F16),2)</f>
      </c>
      <c r="O16">
        <f>rekapitulace!H8</f>
      </c>
      <c r="P16">
        <f>O16/100*H16</f>
      </c>
    </row>
    <row r="17" ht="25.5">
      <c r="D17" s="15" t="s">
        <v>846</v>
      </c>
    </row>
    <row r="18" spans="1:16" ht="12.75">
      <c r="A18" s="7">
        <v>4</v>
      </c>
      <c r="B18" s="7" t="s">
        <v>820</v>
      </c>
      <c r="C18" s="7" t="s">
        <v>44</v>
      </c>
      <c r="D18" s="7" t="s">
        <v>821</v>
      </c>
      <c r="E18" s="7" t="s">
        <v>226</v>
      </c>
      <c r="F18" s="10">
        <v>158</v>
      </c>
      <c r="G18" s="14"/>
      <c r="H18" s="13">
        <f>ROUND((G18*F18),2)</f>
      </c>
      <c r="O18">
        <f>rekapitulace!H8</f>
      </c>
      <c r="P18">
        <f>O18/100*H18</f>
      </c>
    </row>
    <row r="19" ht="25.5">
      <c r="D19" s="15" t="s">
        <v>847</v>
      </c>
    </row>
    <row r="20" spans="1:16" ht="12.75">
      <c r="A20" s="7">
        <v>5</v>
      </c>
      <c r="B20" s="7" t="s">
        <v>823</v>
      </c>
      <c r="C20" s="7" t="s">
        <v>44</v>
      </c>
      <c r="D20" s="7" t="s">
        <v>848</v>
      </c>
      <c r="E20" s="7" t="s">
        <v>226</v>
      </c>
      <c r="F20" s="10">
        <v>1</v>
      </c>
      <c r="G20" s="14"/>
      <c r="H20" s="13">
        <f>ROUND((G20*F20),2)</f>
      </c>
      <c r="O20">
        <f>rekapitulace!H8</f>
      </c>
      <c r="P20">
        <f>O20/100*H20</f>
      </c>
    </row>
    <row r="21" ht="25.5">
      <c r="D21" s="15" t="s">
        <v>335</v>
      </c>
    </row>
    <row r="22" spans="1:16" ht="12.75">
      <c r="A22" s="7">
        <v>6</v>
      </c>
      <c r="B22" s="7" t="s">
        <v>825</v>
      </c>
      <c r="C22" s="7" t="s">
        <v>44</v>
      </c>
      <c r="D22" s="7" t="s">
        <v>826</v>
      </c>
      <c r="E22" s="7" t="s">
        <v>110</v>
      </c>
      <c r="F22" s="10">
        <v>1585</v>
      </c>
      <c r="G22" s="14"/>
      <c r="H22" s="13">
        <f>ROUND((G22*F22),2)</f>
      </c>
      <c r="O22">
        <f>rekapitulace!H8</f>
      </c>
      <c r="P22">
        <f>O22/100*H22</f>
      </c>
    </row>
    <row r="23" ht="38.25">
      <c r="D23" s="15" t="s">
        <v>849</v>
      </c>
    </row>
    <row r="24" spans="1:16" ht="12.75">
      <c r="A24" s="7">
        <v>7</v>
      </c>
      <c r="B24" s="7" t="s">
        <v>828</v>
      </c>
      <c r="C24" s="7" t="s">
        <v>44</v>
      </c>
      <c r="D24" s="7" t="s">
        <v>829</v>
      </c>
      <c r="E24" s="7" t="s">
        <v>830</v>
      </c>
      <c r="F24" s="10">
        <v>1.585</v>
      </c>
      <c r="G24" s="14"/>
      <c r="H24" s="13">
        <f>ROUND((G24*F24),2)</f>
      </c>
      <c r="O24">
        <f>rekapitulace!H8</f>
      </c>
      <c r="P24">
        <f>O24/100*H24</f>
      </c>
    </row>
    <row r="25" ht="25.5">
      <c r="D25" s="15" t="s">
        <v>850</v>
      </c>
    </row>
    <row r="26" spans="1:16" ht="12.75">
      <c r="A26" s="7">
        <v>8</v>
      </c>
      <c r="B26" s="7" t="s">
        <v>832</v>
      </c>
      <c r="C26" s="7" t="s">
        <v>44</v>
      </c>
      <c r="D26" s="7" t="s">
        <v>833</v>
      </c>
      <c r="E26" s="7" t="s">
        <v>834</v>
      </c>
      <c r="F26" s="10">
        <v>6</v>
      </c>
      <c r="G26" s="14"/>
      <c r="H26" s="13">
        <f>ROUND((G26*F26),2)</f>
      </c>
      <c r="O26">
        <f>rekapitulace!H8</f>
      </c>
      <c r="P26">
        <f>O26/100*H26</f>
      </c>
    </row>
    <row r="27" ht="25.5">
      <c r="D27" s="15" t="s">
        <v>244</v>
      </c>
    </row>
    <row r="28" spans="1:16" ht="12.75">
      <c r="A28" s="7">
        <v>9</v>
      </c>
      <c r="B28" s="7" t="s">
        <v>835</v>
      </c>
      <c r="C28" s="7" t="s">
        <v>44</v>
      </c>
      <c r="D28" s="7" t="s">
        <v>836</v>
      </c>
      <c r="E28" s="7" t="s">
        <v>834</v>
      </c>
      <c r="F28" s="10">
        <v>1</v>
      </c>
      <c r="G28" s="14"/>
      <c r="H28" s="13">
        <f>ROUND((G28*F28),2)</f>
      </c>
      <c r="O28">
        <f>rekapitulace!H8</f>
      </c>
      <c r="P28">
        <f>O28/100*H28</f>
      </c>
    </row>
    <row r="29" ht="25.5">
      <c r="D29" s="15" t="s">
        <v>335</v>
      </c>
    </row>
    <row r="30" spans="1:16" ht="12.75">
      <c r="A30" s="7">
        <v>10</v>
      </c>
      <c r="B30" s="7" t="s">
        <v>837</v>
      </c>
      <c r="C30" s="7" t="s">
        <v>44</v>
      </c>
      <c r="D30" s="7" t="s">
        <v>838</v>
      </c>
      <c r="E30" s="7" t="s">
        <v>110</v>
      </c>
      <c r="F30" s="10">
        <v>26</v>
      </c>
      <c r="G30" s="14"/>
      <c r="H30" s="13">
        <f>ROUND((G30*F30),2)</f>
      </c>
      <c r="O30">
        <f>rekapitulace!H8</f>
      </c>
      <c r="P30">
        <f>O30/100*H30</f>
      </c>
    </row>
    <row r="31" ht="25.5">
      <c r="D31" s="15" t="s">
        <v>851</v>
      </c>
    </row>
    <row r="32" spans="1:16" ht="12.75" customHeight="1">
      <c r="A32" s="16"/>
      <c r="B32" s="16"/>
      <c r="C32" s="16" t="s">
        <v>811</v>
      </c>
      <c r="D32" s="16" t="s">
        <v>810</v>
      </c>
      <c r="E32" s="16"/>
      <c r="F32" s="16"/>
      <c r="G32" s="16"/>
      <c r="H32" s="16">
        <f>SUM(H12:H31)</f>
      </c>
      <c r="P32">
        <f>ROUND(SUM(P12:P31),2)</f>
      </c>
    </row>
    <row r="34" spans="1:16" ht="12.75" customHeight="1">
      <c r="A34" s="16"/>
      <c r="B34" s="16"/>
      <c r="C34" s="16"/>
      <c r="D34" s="16" t="s">
        <v>65</v>
      </c>
      <c r="E34" s="16"/>
      <c r="F34" s="16"/>
      <c r="G34" s="16"/>
      <c r="H34" s="16">
        <f>+H32</f>
      </c>
      <c r="P34">
        <f>+P32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852</v>
      </c>
      <c r="D5" s="5" t="s">
        <v>853</v>
      </c>
      <c r="E5" s="5"/>
    </row>
    <row r="6" spans="1:5" ht="12.75" customHeight="1">
      <c r="A6" t="s">
        <v>17</v>
      </c>
      <c r="C6" s="5" t="s">
        <v>854</v>
      </c>
      <c r="D6" s="5" t="s">
        <v>853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811</v>
      </c>
      <c r="D11" s="9" t="s">
        <v>810</v>
      </c>
      <c r="E11" s="9"/>
      <c r="F11" s="11"/>
      <c r="G11" s="9"/>
      <c r="H11" s="11"/>
    </row>
    <row r="12" spans="1:16" ht="12.75">
      <c r="A12" s="7">
        <v>1</v>
      </c>
      <c r="B12" s="7" t="s">
        <v>812</v>
      </c>
      <c r="C12" s="7" t="s">
        <v>44</v>
      </c>
      <c r="D12" s="7" t="s">
        <v>813</v>
      </c>
      <c r="E12" s="7" t="s">
        <v>226</v>
      </c>
      <c r="F12" s="10">
        <v>7</v>
      </c>
      <c r="G12" s="14"/>
      <c r="H12" s="13">
        <f>ROUND((G12*F12),2)</f>
      </c>
      <c r="O12">
        <f>rekapitulace!H8</f>
      </c>
      <c r="P12">
        <f>O12/100*H12</f>
      </c>
    </row>
    <row r="13" ht="25.5">
      <c r="D13" s="15" t="s">
        <v>855</v>
      </c>
    </row>
    <row r="14" spans="1:16" ht="12.75">
      <c r="A14" s="7">
        <v>2</v>
      </c>
      <c r="B14" s="7" t="s">
        <v>815</v>
      </c>
      <c r="C14" s="7" t="s">
        <v>44</v>
      </c>
      <c r="D14" s="7" t="s">
        <v>816</v>
      </c>
      <c r="E14" s="7" t="s">
        <v>226</v>
      </c>
      <c r="F14" s="10">
        <v>20</v>
      </c>
      <c r="G14" s="14"/>
      <c r="H14" s="13">
        <f>ROUND((G14*F14),2)</f>
      </c>
      <c r="O14">
        <f>rekapitulace!H8</f>
      </c>
      <c r="P14">
        <f>O14/100*H14</f>
      </c>
    </row>
    <row r="15" ht="25.5">
      <c r="D15" s="15" t="s">
        <v>856</v>
      </c>
    </row>
    <row r="16" spans="1:16" ht="12.75">
      <c r="A16" s="7">
        <v>3</v>
      </c>
      <c r="B16" s="7" t="s">
        <v>817</v>
      </c>
      <c r="C16" s="7" t="s">
        <v>44</v>
      </c>
      <c r="D16" s="7" t="s">
        <v>818</v>
      </c>
      <c r="E16" s="7" t="s">
        <v>226</v>
      </c>
      <c r="F16" s="10">
        <v>118</v>
      </c>
      <c r="G16" s="14"/>
      <c r="H16" s="13">
        <f>ROUND((G16*F16),2)</f>
      </c>
      <c r="O16">
        <f>rekapitulace!H8</f>
      </c>
      <c r="P16">
        <f>O16/100*H16</f>
      </c>
    </row>
    <row r="17" ht="25.5">
      <c r="D17" s="15" t="s">
        <v>857</v>
      </c>
    </row>
    <row r="18" spans="1:16" ht="12.75">
      <c r="A18" s="7">
        <v>4</v>
      </c>
      <c r="B18" s="7" t="s">
        <v>820</v>
      </c>
      <c r="C18" s="7" t="s">
        <v>44</v>
      </c>
      <c r="D18" s="7" t="s">
        <v>821</v>
      </c>
      <c r="E18" s="7" t="s">
        <v>226</v>
      </c>
      <c r="F18" s="10">
        <v>118</v>
      </c>
      <c r="G18" s="14"/>
      <c r="H18" s="13">
        <f>ROUND((G18*F18),2)</f>
      </c>
      <c r="O18">
        <f>rekapitulace!H8</f>
      </c>
      <c r="P18">
        <f>O18/100*H18</f>
      </c>
    </row>
    <row r="19" ht="25.5">
      <c r="D19" s="15" t="s">
        <v>857</v>
      </c>
    </row>
    <row r="20" spans="1:16" ht="12.75">
      <c r="A20" s="7">
        <v>5</v>
      </c>
      <c r="B20" s="7" t="s">
        <v>823</v>
      </c>
      <c r="C20" s="7" t="s">
        <v>44</v>
      </c>
      <c r="D20" s="7" t="s">
        <v>826</v>
      </c>
      <c r="E20" s="7" t="s">
        <v>110</v>
      </c>
      <c r="F20" s="10">
        <v>1180</v>
      </c>
      <c r="G20" s="14"/>
      <c r="H20" s="13">
        <f>ROUND((G20*F20),2)</f>
      </c>
      <c r="O20">
        <f>rekapitulace!H8</f>
      </c>
      <c r="P20">
        <f>O20/100*H20</f>
      </c>
    </row>
    <row r="21" ht="38.25">
      <c r="D21" s="15" t="s">
        <v>858</v>
      </c>
    </row>
    <row r="22" spans="1:16" ht="12.75">
      <c r="A22" s="7">
        <v>6</v>
      </c>
      <c r="B22" s="7" t="s">
        <v>825</v>
      </c>
      <c r="C22" s="7" t="s">
        <v>44</v>
      </c>
      <c r="D22" s="7" t="s">
        <v>829</v>
      </c>
      <c r="E22" s="7" t="s">
        <v>830</v>
      </c>
      <c r="F22" s="10">
        <v>1.18</v>
      </c>
      <c r="G22" s="14"/>
      <c r="H22" s="13">
        <f>ROUND((G22*F22),2)</f>
      </c>
      <c r="O22">
        <f>rekapitulace!H8</f>
      </c>
      <c r="P22">
        <f>O22/100*H22</f>
      </c>
    </row>
    <row r="23" ht="25.5">
      <c r="D23" s="15" t="s">
        <v>859</v>
      </c>
    </row>
    <row r="24" spans="1:16" ht="12.75">
      <c r="A24" s="7">
        <v>7</v>
      </c>
      <c r="B24" s="7" t="s">
        <v>828</v>
      </c>
      <c r="C24" s="7" t="s">
        <v>44</v>
      </c>
      <c r="D24" s="7" t="s">
        <v>833</v>
      </c>
      <c r="E24" s="7" t="s">
        <v>834</v>
      </c>
      <c r="F24" s="10">
        <v>9</v>
      </c>
      <c r="G24" s="14"/>
      <c r="H24" s="13">
        <f>ROUND((G24*F24),2)</f>
      </c>
      <c r="O24">
        <f>rekapitulace!H8</f>
      </c>
      <c r="P24">
        <f>O24/100*H24</f>
      </c>
    </row>
    <row r="25" ht="25.5">
      <c r="D25" s="15" t="s">
        <v>860</v>
      </c>
    </row>
    <row r="26" spans="1:16" ht="12.75" customHeight="1">
      <c r="A26" s="16"/>
      <c r="B26" s="16"/>
      <c r="C26" s="16" t="s">
        <v>811</v>
      </c>
      <c r="D26" s="16" t="s">
        <v>810</v>
      </c>
      <c r="E26" s="16"/>
      <c r="F26" s="16"/>
      <c r="G26" s="16"/>
      <c r="H26" s="16">
        <f>SUM(H12:H25)</f>
      </c>
      <c r="P26">
        <f>ROUND(SUM(P12:P25),2)</f>
      </c>
    </row>
    <row r="28" spans="1:16" ht="12.75" customHeight="1">
      <c r="A28" s="16"/>
      <c r="B28" s="16"/>
      <c r="C28" s="16"/>
      <c r="D28" s="16" t="s">
        <v>65</v>
      </c>
      <c r="E28" s="16"/>
      <c r="F28" s="16"/>
      <c r="G28" s="16"/>
      <c r="H28" s="16">
        <f>+H26</f>
      </c>
      <c r="P28">
        <f>+P26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861</v>
      </c>
      <c r="D5" s="5" t="s">
        <v>862</v>
      </c>
      <c r="E5" s="5"/>
    </row>
    <row r="6" spans="1:5" ht="12.75" customHeight="1">
      <c r="A6" t="s">
        <v>17</v>
      </c>
      <c r="C6" s="5" t="s">
        <v>863</v>
      </c>
      <c r="D6" s="5" t="s">
        <v>862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811</v>
      </c>
      <c r="D11" s="9" t="s">
        <v>810</v>
      </c>
      <c r="E11" s="9"/>
      <c r="F11" s="11"/>
      <c r="G11" s="9"/>
      <c r="H11" s="11"/>
    </row>
    <row r="12" spans="1:16" ht="12.75">
      <c r="A12" s="7">
        <v>1</v>
      </c>
      <c r="B12" s="7" t="s">
        <v>812</v>
      </c>
      <c r="C12" s="7" t="s">
        <v>44</v>
      </c>
      <c r="D12" s="7" t="s">
        <v>813</v>
      </c>
      <c r="E12" s="7" t="s">
        <v>226</v>
      </c>
      <c r="F12" s="10">
        <v>24</v>
      </c>
      <c r="G12" s="14"/>
      <c r="H12" s="13">
        <f>ROUND((G12*F12),2)</f>
      </c>
      <c r="O12">
        <f>rekapitulace!H8</f>
      </c>
      <c r="P12">
        <f>O12/100*H12</f>
      </c>
    </row>
    <row r="13" ht="25.5">
      <c r="D13" s="15" t="s">
        <v>864</v>
      </c>
    </row>
    <row r="14" spans="1:16" ht="12.75">
      <c r="A14" s="7">
        <v>2</v>
      </c>
      <c r="B14" s="7" t="s">
        <v>815</v>
      </c>
      <c r="C14" s="7" t="s">
        <v>44</v>
      </c>
      <c r="D14" s="7" t="s">
        <v>818</v>
      </c>
      <c r="E14" s="7" t="s">
        <v>226</v>
      </c>
      <c r="F14" s="10">
        <v>180</v>
      </c>
      <c r="G14" s="14"/>
      <c r="H14" s="13">
        <f>ROUND((G14*F14),2)</f>
      </c>
      <c r="O14">
        <f>rekapitulace!H8</f>
      </c>
      <c r="P14">
        <f>O14/100*H14</f>
      </c>
    </row>
    <row r="15" ht="25.5">
      <c r="D15" s="15" t="s">
        <v>865</v>
      </c>
    </row>
    <row r="16" spans="1:16" ht="12.75">
      <c r="A16" s="7">
        <v>3</v>
      </c>
      <c r="B16" s="7" t="s">
        <v>817</v>
      </c>
      <c r="C16" s="7" t="s">
        <v>44</v>
      </c>
      <c r="D16" s="7" t="s">
        <v>824</v>
      </c>
      <c r="E16" s="7" t="s">
        <v>226</v>
      </c>
      <c r="F16" s="10">
        <v>1</v>
      </c>
      <c r="G16" s="14"/>
      <c r="H16" s="13">
        <f>ROUND((G16*F16),2)</f>
      </c>
      <c r="O16">
        <f>rekapitulace!H8</f>
      </c>
      <c r="P16">
        <f>O16/100*H16</f>
      </c>
    </row>
    <row r="17" ht="25.5">
      <c r="D17" s="15" t="s">
        <v>335</v>
      </c>
    </row>
    <row r="18" spans="1:16" ht="12.75">
      <c r="A18" s="7">
        <v>4</v>
      </c>
      <c r="B18" s="7" t="s">
        <v>820</v>
      </c>
      <c r="C18" s="7" t="s">
        <v>44</v>
      </c>
      <c r="D18" s="7" t="s">
        <v>866</v>
      </c>
      <c r="E18" s="7" t="s">
        <v>110</v>
      </c>
      <c r="F18" s="10">
        <v>900</v>
      </c>
      <c r="G18" s="14"/>
      <c r="H18" s="13">
        <f>ROUND((G18*F18),2)</f>
      </c>
      <c r="O18">
        <f>rekapitulace!H8</f>
      </c>
      <c r="P18">
        <f>O18/100*H18</f>
      </c>
    </row>
    <row r="19" ht="38.25">
      <c r="D19" s="15" t="s">
        <v>867</v>
      </c>
    </row>
    <row r="20" spans="1:16" ht="12.75">
      <c r="A20" s="7">
        <v>5</v>
      </c>
      <c r="B20" s="7" t="s">
        <v>823</v>
      </c>
      <c r="C20" s="7" t="s">
        <v>44</v>
      </c>
      <c r="D20" s="7" t="s">
        <v>868</v>
      </c>
      <c r="E20" s="7" t="s">
        <v>830</v>
      </c>
      <c r="F20" s="10">
        <v>0.9</v>
      </c>
      <c r="G20" s="14"/>
      <c r="H20" s="13">
        <f>ROUND((G20*F20),2)</f>
      </c>
      <c r="O20">
        <f>rekapitulace!H8</f>
      </c>
      <c r="P20">
        <f>O20/100*H20</f>
      </c>
    </row>
    <row r="21" ht="25.5">
      <c r="D21" s="15" t="s">
        <v>869</v>
      </c>
    </row>
    <row r="22" spans="1:16" ht="12.75">
      <c r="A22" s="7">
        <v>6</v>
      </c>
      <c r="B22" s="7" t="s">
        <v>825</v>
      </c>
      <c r="C22" s="7" t="s">
        <v>44</v>
      </c>
      <c r="D22" s="7" t="s">
        <v>833</v>
      </c>
      <c r="E22" s="7" t="s">
        <v>834</v>
      </c>
      <c r="F22" s="10">
        <v>21</v>
      </c>
      <c r="G22" s="14"/>
      <c r="H22" s="13">
        <f>ROUND((G22*F22),2)</f>
      </c>
      <c r="O22">
        <f>rekapitulace!H8</f>
      </c>
      <c r="P22">
        <f>O22/100*H22</f>
      </c>
    </row>
    <row r="23" ht="25.5">
      <c r="D23" s="15" t="s">
        <v>870</v>
      </c>
    </row>
    <row r="24" spans="1:16" ht="12.75">
      <c r="A24" s="7">
        <v>7</v>
      </c>
      <c r="B24" s="7" t="s">
        <v>828</v>
      </c>
      <c r="C24" s="7" t="s">
        <v>44</v>
      </c>
      <c r="D24" s="7" t="s">
        <v>836</v>
      </c>
      <c r="E24" s="7" t="s">
        <v>834</v>
      </c>
      <c r="F24" s="10">
        <v>2</v>
      </c>
      <c r="G24" s="14"/>
      <c r="H24" s="13">
        <f>ROUND((G24*F24),2)</f>
      </c>
      <c r="O24">
        <f>rekapitulace!H8</f>
      </c>
      <c r="P24">
        <f>O24/100*H24</f>
      </c>
    </row>
    <row r="25" ht="25.5">
      <c r="D25" s="15" t="s">
        <v>232</v>
      </c>
    </row>
    <row r="26" spans="1:16" ht="12.75">
      <c r="A26" s="7">
        <v>8</v>
      </c>
      <c r="B26" s="7" t="s">
        <v>832</v>
      </c>
      <c r="C26" s="7" t="s">
        <v>44</v>
      </c>
      <c r="D26" s="7" t="s">
        <v>838</v>
      </c>
      <c r="E26" s="7" t="s">
        <v>110</v>
      </c>
      <c r="F26" s="10">
        <v>257</v>
      </c>
      <c r="G26" s="14"/>
      <c r="H26" s="13">
        <f>ROUND((G26*F26),2)</f>
      </c>
      <c r="O26">
        <f>rekapitulace!H8</f>
      </c>
      <c r="P26">
        <f>O26/100*H26</f>
      </c>
    </row>
    <row r="27" ht="38.25">
      <c r="D27" s="15" t="s">
        <v>871</v>
      </c>
    </row>
    <row r="28" spans="1:16" ht="12.75" customHeight="1">
      <c r="A28" s="16"/>
      <c r="B28" s="16"/>
      <c r="C28" s="16" t="s">
        <v>811</v>
      </c>
      <c r="D28" s="16" t="s">
        <v>810</v>
      </c>
      <c r="E28" s="16"/>
      <c r="F28" s="16"/>
      <c r="G28" s="16"/>
      <c r="H28" s="16">
        <f>SUM(H12:H27)</f>
      </c>
      <c r="P28">
        <f>ROUND(SUM(P12:P27),2)</f>
      </c>
    </row>
    <row r="30" spans="1:16" ht="12.75" customHeight="1">
      <c r="A30" s="16"/>
      <c r="B30" s="16"/>
      <c r="C30" s="16"/>
      <c r="D30" s="16" t="s">
        <v>65</v>
      </c>
      <c r="E30" s="16"/>
      <c r="F30" s="16"/>
      <c r="G30" s="16"/>
      <c r="H30" s="16">
        <f>+H28</f>
      </c>
      <c r="P30">
        <f>+P28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872</v>
      </c>
      <c r="D5" s="5" t="s">
        <v>873</v>
      </c>
      <c r="E5" s="5"/>
    </row>
    <row r="6" spans="1:5" ht="12.75" customHeight="1">
      <c r="A6" t="s">
        <v>17</v>
      </c>
      <c r="C6" s="5" t="s">
        <v>874</v>
      </c>
      <c r="D6" s="5" t="s">
        <v>873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811</v>
      </c>
      <c r="D11" s="9" t="s">
        <v>810</v>
      </c>
      <c r="E11" s="9"/>
      <c r="F11" s="11"/>
      <c r="G11" s="9"/>
      <c r="H11" s="11"/>
    </row>
    <row r="12" spans="1:16" ht="12.75">
      <c r="A12" s="7">
        <v>1</v>
      </c>
      <c r="B12" s="7" t="s">
        <v>812</v>
      </c>
      <c r="C12" s="7" t="s">
        <v>44</v>
      </c>
      <c r="D12" s="7" t="s">
        <v>813</v>
      </c>
      <c r="E12" s="7" t="s">
        <v>226</v>
      </c>
      <c r="F12" s="10">
        <v>20</v>
      </c>
      <c r="G12" s="14"/>
      <c r="H12" s="13">
        <f>ROUND((G12*F12),2)</f>
      </c>
      <c r="O12">
        <f>rekapitulace!H8</f>
      </c>
      <c r="P12">
        <f>O12/100*H12</f>
      </c>
    </row>
    <row r="13" ht="25.5">
      <c r="D13" s="15" t="s">
        <v>856</v>
      </c>
    </row>
    <row r="14" spans="1:16" ht="12.75">
      <c r="A14" s="7">
        <v>2</v>
      </c>
      <c r="B14" s="7" t="s">
        <v>815</v>
      </c>
      <c r="C14" s="7" t="s">
        <v>44</v>
      </c>
      <c r="D14" s="7" t="s">
        <v>816</v>
      </c>
      <c r="E14" s="7" t="s">
        <v>226</v>
      </c>
      <c r="F14" s="10">
        <v>8</v>
      </c>
      <c r="G14" s="14"/>
      <c r="H14" s="13">
        <f>ROUND((G14*F14),2)</f>
      </c>
      <c r="O14">
        <f>rekapitulace!H8</f>
      </c>
      <c r="P14">
        <f>O14/100*H14</f>
      </c>
    </row>
    <row r="15" ht="25.5">
      <c r="D15" s="15" t="s">
        <v>796</v>
      </c>
    </row>
    <row r="16" spans="1:16" ht="12.75">
      <c r="A16" s="7">
        <v>3</v>
      </c>
      <c r="B16" s="7" t="s">
        <v>817</v>
      </c>
      <c r="C16" s="7" t="s">
        <v>44</v>
      </c>
      <c r="D16" s="7" t="s">
        <v>875</v>
      </c>
      <c r="E16" s="7" t="s">
        <v>226</v>
      </c>
      <c r="F16" s="10">
        <v>18</v>
      </c>
      <c r="G16" s="14"/>
      <c r="H16" s="13">
        <f>ROUND((G16*F16),2)</f>
      </c>
      <c r="O16">
        <f>rekapitulace!H8</f>
      </c>
      <c r="P16">
        <f>O16/100*H16</f>
      </c>
    </row>
    <row r="17" ht="25.5">
      <c r="D17" s="15" t="s">
        <v>876</v>
      </c>
    </row>
    <row r="18" spans="1:16" ht="12.75">
      <c r="A18" s="7">
        <v>4</v>
      </c>
      <c r="B18" s="7" t="s">
        <v>820</v>
      </c>
      <c r="C18" s="7" t="s">
        <v>44</v>
      </c>
      <c r="D18" s="7" t="s">
        <v>818</v>
      </c>
      <c r="E18" s="7" t="s">
        <v>226</v>
      </c>
      <c r="F18" s="10">
        <v>92</v>
      </c>
      <c r="G18" s="14"/>
      <c r="H18" s="13">
        <f>ROUND((G18*F18),2)</f>
      </c>
      <c r="O18">
        <f>rekapitulace!H8</f>
      </c>
      <c r="P18">
        <f>O18/100*H18</f>
      </c>
    </row>
    <row r="19" ht="25.5">
      <c r="D19" s="15" t="s">
        <v>877</v>
      </c>
    </row>
    <row r="20" spans="1:16" ht="12.75">
      <c r="A20" s="7">
        <v>5</v>
      </c>
      <c r="B20" s="7" t="s">
        <v>823</v>
      </c>
      <c r="C20" s="7" t="s">
        <v>44</v>
      </c>
      <c r="D20" s="7" t="s">
        <v>821</v>
      </c>
      <c r="E20" s="7" t="s">
        <v>226</v>
      </c>
      <c r="F20" s="10">
        <v>92</v>
      </c>
      <c r="G20" s="14"/>
      <c r="H20" s="13">
        <f>ROUND((G20*F20),2)</f>
      </c>
      <c r="O20">
        <f>rekapitulace!H8</f>
      </c>
      <c r="P20">
        <f>O20/100*H20</f>
      </c>
    </row>
    <row r="21" ht="25.5">
      <c r="D21" s="15" t="s">
        <v>877</v>
      </c>
    </row>
    <row r="22" spans="1:16" ht="12.75">
      <c r="A22" s="7">
        <v>6</v>
      </c>
      <c r="B22" s="7" t="s">
        <v>825</v>
      </c>
      <c r="C22" s="7" t="s">
        <v>44</v>
      </c>
      <c r="D22" s="7" t="s">
        <v>824</v>
      </c>
      <c r="E22" s="7" t="s">
        <v>226</v>
      </c>
      <c r="F22" s="10">
        <v>1</v>
      </c>
      <c r="G22" s="14"/>
      <c r="H22" s="13">
        <f>ROUND((G22*F22),2)</f>
      </c>
      <c r="O22">
        <f>rekapitulace!H8</f>
      </c>
      <c r="P22">
        <f>O22/100*H22</f>
      </c>
    </row>
    <row r="23" ht="25.5">
      <c r="D23" s="15" t="s">
        <v>335</v>
      </c>
    </row>
    <row r="24" spans="1:16" ht="12.75">
      <c r="A24" s="7">
        <v>7</v>
      </c>
      <c r="B24" s="7" t="s">
        <v>828</v>
      </c>
      <c r="C24" s="7" t="s">
        <v>44</v>
      </c>
      <c r="D24" s="7" t="s">
        <v>878</v>
      </c>
      <c r="E24" s="7" t="s">
        <v>110</v>
      </c>
      <c r="F24" s="10">
        <v>1157</v>
      </c>
      <c r="G24" s="14"/>
      <c r="H24" s="13">
        <f>ROUND((G24*F24),2)</f>
      </c>
      <c r="O24">
        <f>rekapitulace!H8</f>
      </c>
      <c r="P24">
        <f>O24/100*H24</f>
      </c>
    </row>
    <row r="25" ht="38.25">
      <c r="D25" s="15" t="s">
        <v>879</v>
      </c>
    </row>
    <row r="26" spans="1:16" ht="12.75">
      <c r="A26" s="7">
        <v>8</v>
      </c>
      <c r="B26" s="7" t="s">
        <v>832</v>
      </c>
      <c r="C26" s="7" t="s">
        <v>44</v>
      </c>
      <c r="D26" s="7" t="s">
        <v>880</v>
      </c>
      <c r="E26" s="7" t="s">
        <v>830</v>
      </c>
      <c r="F26" s="10">
        <v>1.157</v>
      </c>
      <c r="G26" s="14"/>
      <c r="H26" s="13">
        <f>ROUND((G26*F26),2)</f>
      </c>
      <c r="O26">
        <f>rekapitulace!H8</f>
      </c>
      <c r="P26">
        <f>O26/100*H26</f>
      </c>
    </row>
    <row r="27" ht="25.5">
      <c r="D27" s="15" t="s">
        <v>881</v>
      </c>
    </row>
    <row r="28" spans="1:16" ht="12.75">
      <c r="A28" s="7">
        <v>9</v>
      </c>
      <c r="B28" s="7" t="s">
        <v>835</v>
      </c>
      <c r="C28" s="7" t="s">
        <v>44</v>
      </c>
      <c r="D28" s="7" t="s">
        <v>833</v>
      </c>
      <c r="E28" s="7" t="s">
        <v>834</v>
      </c>
      <c r="F28" s="10">
        <v>5</v>
      </c>
      <c r="G28" s="14"/>
      <c r="H28" s="13">
        <f>ROUND((G28*F28),2)</f>
      </c>
      <c r="O28">
        <f>rekapitulace!H8</f>
      </c>
      <c r="P28">
        <f>O28/100*H28</f>
      </c>
    </row>
    <row r="29" ht="25.5">
      <c r="D29" s="15" t="s">
        <v>882</v>
      </c>
    </row>
    <row r="30" spans="1:16" ht="12.75">
      <c r="A30" s="7">
        <v>10</v>
      </c>
      <c r="B30" s="7" t="s">
        <v>837</v>
      </c>
      <c r="C30" s="7" t="s">
        <v>44</v>
      </c>
      <c r="D30" s="7" t="s">
        <v>836</v>
      </c>
      <c r="E30" s="7" t="s">
        <v>834</v>
      </c>
      <c r="F30" s="10">
        <v>1</v>
      </c>
      <c r="G30" s="14"/>
      <c r="H30" s="13">
        <f>ROUND((G30*F30),2)</f>
      </c>
      <c r="O30">
        <f>rekapitulace!H8</f>
      </c>
      <c r="P30">
        <f>O30/100*H30</f>
      </c>
    </row>
    <row r="31" ht="25.5">
      <c r="D31" s="15" t="s">
        <v>335</v>
      </c>
    </row>
    <row r="32" spans="1:16" ht="12.75">
      <c r="A32" s="7">
        <v>11</v>
      </c>
      <c r="B32" s="7" t="s">
        <v>883</v>
      </c>
      <c r="C32" s="7" t="s">
        <v>44</v>
      </c>
      <c r="D32" s="7" t="s">
        <v>838</v>
      </c>
      <c r="E32" s="7" t="s">
        <v>110</v>
      </c>
      <c r="F32" s="10">
        <v>160</v>
      </c>
      <c r="G32" s="14"/>
      <c r="H32" s="13">
        <f>ROUND((G32*F32),2)</f>
      </c>
      <c r="O32">
        <f>rekapitulace!H8</f>
      </c>
      <c r="P32">
        <f>O32/100*H32</f>
      </c>
    </row>
    <row r="33" ht="38.25">
      <c r="D33" s="15" t="s">
        <v>884</v>
      </c>
    </row>
    <row r="34" spans="1:16" ht="12.75" customHeight="1">
      <c r="A34" s="16"/>
      <c r="B34" s="16"/>
      <c r="C34" s="16" t="s">
        <v>811</v>
      </c>
      <c r="D34" s="16" t="s">
        <v>810</v>
      </c>
      <c r="E34" s="16"/>
      <c r="F34" s="16"/>
      <c r="G34" s="16"/>
      <c r="H34" s="16">
        <f>SUM(H12:H33)</f>
      </c>
      <c r="P34">
        <f>ROUND(SUM(P12:P33),2)</f>
      </c>
    </row>
    <row r="36" spans="1:16" ht="12.75" customHeight="1">
      <c r="A36" s="16"/>
      <c r="B36" s="16"/>
      <c r="C36" s="16"/>
      <c r="D36" s="16" t="s">
        <v>65</v>
      </c>
      <c r="E36" s="16"/>
      <c r="F36" s="16"/>
      <c r="G36" s="16"/>
      <c r="H36" s="16">
        <f>+H34</f>
      </c>
      <c r="P36">
        <f>+P34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885</v>
      </c>
      <c r="D5" s="5" t="s">
        <v>886</v>
      </c>
      <c r="E5" s="5"/>
    </row>
    <row r="6" spans="1:5" ht="12.75" customHeight="1">
      <c r="A6" t="s">
        <v>17</v>
      </c>
      <c r="C6" s="5" t="s">
        <v>887</v>
      </c>
      <c r="D6" s="5" t="s">
        <v>888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811</v>
      </c>
      <c r="D11" s="9" t="s">
        <v>810</v>
      </c>
      <c r="E11" s="9"/>
      <c r="F11" s="11"/>
      <c r="G11" s="9"/>
      <c r="H11" s="11"/>
    </row>
    <row r="12" spans="1:16" ht="12.75">
      <c r="A12" s="7">
        <v>1</v>
      </c>
      <c r="B12" s="7" t="s">
        <v>812</v>
      </c>
      <c r="C12" s="7" t="s">
        <v>44</v>
      </c>
      <c r="D12" s="7" t="s">
        <v>813</v>
      </c>
      <c r="E12" s="7" t="s">
        <v>226</v>
      </c>
      <c r="F12" s="10">
        <v>12</v>
      </c>
      <c r="G12" s="14"/>
      <c r="H12" s="13">
        <f>ROUND((G12*F12),2)</f>
      </c>
      <c r="O12">
        <f>rekapitulace!H8</f>
      </c>
      <c r="P12">
        <f>O12/100*H12</f>
      </c>
    </row>
    <row r="13" ht="25.5">
      <c r="D13" s="15" t="s">
        <v>889</v>
      </c>
    </row>
    <row r="14" spans="1:16" ht="12.75">
      <c r="A14" s="7">
        <v>2</v>
      </c>
      <c r="B14" s="7" t="s">
        <v>815</v>
      </c>
      <c r="C14" s="7" t="s">
        <v>44</v>
      </c>
      <c r="D14" s="7" t="s">
        <v>818</v>
      </c>
      <c r="E14" s="7" t="s">
        <v>226</v>
      </c>
      <c r="F14" s="10">
        <v>71</v>
      </c>
      <c r="G14" s="14"/>
      <c r="H14" s="13">
        <f>ROUND((G14*F14),2)</f>
      </c>
      <c r="O14">
        <f>rekapitulace!H8</f>
      </c>
      <c r="P14">
        <f>O14/100*H14</f>
      </c>
    </row>
    <row r="15" ht="25.5">
      <c r="D15" s="15" t="s">
        <v>890</v>
      </c>
    </row>
    <row r="16" spans="1:16" ht="12.75">
      <c r="A16" s="7">
        <v>3</v>
      </c>
      <c r="B16" s="7" t="s">
        <v>817</v>
      </c>
      <c r="C16" s="7" t="s">
        <v>44</v>
      </c>
      <c r="D16" s="7" t="s">
        <v>866</v>
      </c>
      <c r="E16" s="7" t="s">
        <v>110</v>
      </c>
      <c r="F16" s="10">
        <v>355</v>
      </c>
      <c r="G16" s="14"/>
      <c r="H16" s="13">
        <f>ROUND((G16*F16),2)</f>
      </c>
      <c r="O16">
        <f>rekapitulace!H8</f>
      </c>
      <c r="P16">
        <f>O16/100*H16</f>
      </c>
    </row>
    <row r="17" ht="38.25">
      <c r="D17" s="15" t="s">
        <v>891</v>
      </c>
    </row>
    <row r="18" spans="1:16" ht="12.75">
      <c r="A18" s="7">
        <v>4</v>
      </c>
      <c r="B18" s="7" t="s">
        <v>820</v>
      </c>
      <c r="C18" s="7" t="s">
        <v>44</v>
      </c>
      <c r="D18" s="7" t="s">
        <v>868</v>
      </c>
      <c r="E18" s="7" t="s">
        <v>830</v>
      </c>
      <c r="F18" s="10">
        <v>0.355</v>
      </c>
      <c r="G18" s="14"/>
      <c r="H18" s="13">
        <f>ROUND((G18*F18),2)</f>
      </c>
      <c r="O18">
        <f>rekapitulace!H8</f>
      </c>
      <c r="P18">
        <f>O18/100*H18</f>
      </c>
    </row>
    <row r="19" ht="25.5">
      <c r="D19" s="15" t="s">
        <v>892</v>
      </c>
    </row>
    <row r="20" spans="1:16" ht="12.75">
      <c r="A20" s="7">
        <v>5</v>
      </c>
      <c r="B20" s="7" t="s">
        <v>823</v>
      </c>
      <c r="C20" s="7" t="s">
        <v>44</v>
      </c>
      <c r="D20" s="7" t="s">
        <v>833</v>
      </c>
      <c r="E20" s="7" t="s">
        <v>834</v>
      </c>
      <c r="F20" s="10">
        <v>2</v>
      </c>
      <c r="G20" s="14"/>
      <c r="H20" s="13">
        <f>ROUND((G20*F20),2)</f>
      </c>
      <c r="O20">
        <f>rekapitulace!H8</f>
      </c>
      <c r="P20">
        <f>O20/100*H20</f>
      </c>
    </row>
    <row r="21" ht="25.5">
      <c r="D21" s="15" t="s">
        <v>232</v>
      </c>
    </row>
    <row r="22" spans="1:16" ht="12.75" customHeight="1">
      <c r="A22" s="16"/>
      <c r="B22" s="16"/>
      <c r="C22" s="16" t="s">
        <v>811</v>
      </c>
      <c r="D22" s="16" t="s">
        <v>810</v>
      </c>
      <c r="E22" s="16"/>
      <c r="F22" s="16"/>
      <c r="G22" s="16"/>
      <c r="H22" s="16">
        <f>SUM(H12:H21)</f>
      </c>
      <c r="P22">
        <f>ROUND(SUM(P12:P21),2)</f>
      </c>
    </row>
    <row r="24" spans="1:16" ht="12.75" customHeight="1">
      <c r="A24" s="16"/>
      <c r="B24" s="16"/>
      <c r="C24" s="16"/>
      <c r="D24" s="16" t="s">
        <v>65</v>
      </c>
      <c r="E24" s="16"/>
      <c r="F24" s="16"/>
      <c r="G24" s="16"/>
      <c r="H24" s="16">
        <f>+H22</f>
      </c>
      <c r="P24">
        <f>+P22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885</v>
      </c>
      <c r="D5" s="5" t="s">
        <v>886</v>
      </c>
      <c r="E5" s="5"/>
    </row>
    <row r="6" spans="1:5" ht="12.75" customHeight="1">
      <c r="A6" t="s">
        <v>17</v>
      </c>
      <c r="C6" s="5" t="s">
        <v>893</v>
      </c>
      <c r="D6" s="5" t="s">
        <v>894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69</v>
      </c>
      <c r="C12" s="7" t="s">
        <v>44</v>
      </c>
      <c r="D12" s="7" t="s">
        <v>70</v>
      </c>
      <c r="E12" s="7" t="s">
        <v>71</v>
      </c>
      <c r="F12" s="10">
        <v>66</v>
      </c>
      <c r="G12" s="14"/>
      <c r="H12" s="13">
        <f>ROUND((G12*F12),2)</f>
      </c>
      <c r="O12">
        <f>rekapitulace!H8</f>
      </c>
      <c r="P12">
        <f>O12/100*H12</f>
      </c>
    </row>
    <row r="13" ht="63.75">
      <c r="D13" s="15" t="s">
        <v>895</v>
      </c>
    </row>
    <row r="14" spans="1:16" ht="12.75">
      <c r="A14" s="7">
        <v>2</v>
      </c>
      <c r="B14" s="7" t="s">
        <v>896</v>
      </c>
      <c r="C14" s="7" t="s">
        <v>44</v>
      </c>
      <c r="D14" s="7" t="s">
        <v>897</v>
      </c>
      <c r="E14" s="7" t="s">
        <v>46</v>
      </c>
      <c r="F14" s="10">
        <v>1</v>
      </c>
      <c r="G14" s="14"/>
      <c r="H14" s="13">
        <f>ROUND((G14*F14),2)</f>
      </c>
      <c r="O14">
        <f>rekapitulace!H8</f>
      </c>
      <c r="P14">
        <f>O14/100*H14</f>
      </c>
    </row>
    <row r="15" ht="25.5">
      <c r="D15" s="15" t="s">
        <v>50</v>
      </c>
    </row>
    <row r="16" spans="1:16" ht="12.75">
      <c r="A16" s="7">
        <v>3</v>
      </c>
      <c r="B16" s="7" t="s">
        <v>898</v>
      </c>
      <c r="C16" s="7" t="s">
        <v>44</v>
      </c>
      <c r="D16" s="7" t="s">
        <v>899</v>
      </c>
      <c r="E16" s="7" t="s">
        <v>900</v>
      </c>
      <c r="F16" s="10">
        <v>4</v>
      </c>
      <c r="G16" s="14"/>
      <c r="H16" s="13">
        <f>ROUND((G16*F16),2)</f>
      </c>
      <c r="O16">
        <f>rekapitulace!H8</f>
      </c>
      <c r="P16">
        <f>O16/100*H16</f>
      </c>
    </row>
    <row r="17" ht="25.5">
      <c r="D17" s="15" t="s">
        <v>901</v>
      </c>
    </row>
    <row r="18" spans="1:16" ht="12.75">
      <c r="A18" s="7">
        <v>4</v>
      </c>
      <c r="B18" s="7" t="s">
        <v>54</v>
      </c>
      <c r="C18" s="7" t="s">
        <v>44</v>
      </c>
      <c r="D18" s="7" t="s">
        <v>902</v>
      </c>
      <c r="E18" s="7" t="s">
        <v>46</v>
      </c>
      <c r="F18" s="10">
        <v>1</v>
      </c>
      <c r="G18" s="14"/>
      <c r="H18" s="13">
        <f>ROUND((G18*F18),2)</f>
      </c>
      <c r="O18">
        <f>rekapitulace!H8</f>
      </c>
      <c r="P18">
        <f>O18/100*H18</f>
      </c>
    </row>
    <row r="19" ht="25.5">
      <c r="D19" s="15" t="s">
        <v>50</v>
      </c>
    </row>
    <row r="20" spans="1:16" ht="12.75">
      <c r="A20" s="7">
        <v>5</v>
      </c>
      <c r="B20" s="7" t="s">
        <v>903</v>
      </c>
      <c r="C20" s="7" t="s">
        <v>44</v>
      </c>
      <c r="D20" s="7" t="s">
        <v>904</v>
      </c>
      <c r="E20" s="7" t="s">
        <v>226</v>
      </c>
      <c r="F20" s="10">
        <v>1</v>
      </c>
      <c r="G20" s="14"/>
      <c r="H20" s="13">
        <f>ROUND((G20*F20),2)</f>
      </c>
      <c r="O20">
        <f>rekapitulace!H8</f>
      </c>
      <c r="P20">
        <f>O20/100*H20</f>
      </c>
    </row>
    <row r="21" ht="25.5">
      <c r="D21" s="15" t="s">
        <v>335</v>
      </c>
    </row>
    <row r="22" spans="1:16" ht="12.75" customHeight="1">
      <c r="A22" s="16"/>
      <c r="B22" s="16"/>
      <c r="C22" s="16" t="s">
        <v>42</v>
      </c>
      <c r="D22" s="16" t="s">
        <v>41</v>
      </c>
      <c r="E22" s="16"/>
      <c r="F22" s="16"/>
      <c r="G22" s="16"/>
      <c r="H22" s="16">
        <f>SUM(H12:H21)</f>
      </c>
      <c r="P22">
        <f>ROUND(SUM(P12:P21),2)</f>
      </c>
    </row>
    <row r="24" spans="1:8" ht="12.75" customHeight="1">
      <c r="A24" s="9"/>
      <c r="B24" s="9"/>
      <c r="C24" s="9" t="s">
        <v>24</v>
      </c>
      <c r="D24" s="9" t="s">
        <v>85</v>
      </c>
      <c r="E24" s="9"/>
      <c r="F24" s="11"/>
      <c r="G24" s="9"/>
      <c r="H24" s="11"/>
    </row>
    <row r="25" spans="1:16" ht="12.75">
      <c r="A25" s="7">
        <v>6</v>
      </c>
      <c r="B25" s="7" t="s">
        <v>531</v>
      </c>
      <c r="C25" s="7" t="s">
        <v>61</v>
      </c>
      <c r="D25" s="7" t="s">
        <v>905</v>
      </c>
      <c r="E25" s="7" t="s">
        <v>71</v>
      </c>
      <c r="F25" s="10">
        <v>122.65</v>
      </c>
      <c r="G25" s="14"/>
      <c r="H25" s="13">
        <f>ROUND((G25*F25),2)</f>
      </c>
      <c r="O25">
        <f>rekapitulace!H8</f>
      </c>
      <c r="P25">
        <f>O25/100*H25</f>
      </c>
    </row>
    <row r="26" ht="255">
      <c r="D26" s="15" t="s">
        <v>906</v>
      </c>
    </row>
    <row r="27" spans="1:16" ht="12.75">
      <c r="A27" s="7">
        <v>7</v>
      </c>
      <c r="B27" s="7" t="s">
        <v>531</v>
      </c>
      <c r="C27" s="7" t="s">
        <v>63</v>
      </c>
      <c r="D27" s="7" t="s">
        <v>907</v>
      </c>
      <c r="E27" s="7" t="s">
        <v>71</v>
      </c>
      <c r="F27" s="10">
        <v>66</v>
      </c>
      <c r="G27" s="14"/>
      <c r="H27" s="13">
        <f>ROUND((G27*F27),2)</f>
      </c>
      <c r="O27">
        <f>rekapitulace!H8</f>
      </c>
      <c r="P27">
        <f>O27/100*H27</f>
      </c>
    </row>
    <row r="28" ht="242.25">
      <c r="D28" s="15" t="s">
        <v>908</v>
      </c>
    </row>
    <row r="29" spans="1:16" ht="12.75">
      <c r="A29" s="7">
        <v>8</v>
      </c>
      <c r="B29" s="7" t="s">
        <v>136</v>
      </c>
      <c r="C29" s="7" t="s">
        <v>44</v>
      </c>
      <c r="D29" s="7" t="s">
        <v>137</v>
      </c>
      <c r="E29" s="7" t="s">
        <v>71</v>
      </c>
      <c r="F29" s="10">
        <v>66</v>
      </c>
      <c r="G29" s="14"/>
      <c r="H29" s="13">
        <f>ROUND((G29*F29),2)</f>
      </c>
      <c r="O29">
        <f>rekapitulace!H8</f>
      </c>
      <c r="P29">
        <f>O29/100*H29</f>
      </c>
    </row>
    <row r="30" ht="114.75">
      <c r="D30" s="15" t="s">
        <v>909</v>
      </c>
    </row>
    <row r="31" spans="1:16" ht="12.75">
      <c r="A31" s="7">
        <v>9</v>
      </c>
      <c r="B31" s="7" t="s">
        <v>142</v>
      </c>
      <c r="C31" s="7" t="s">
        <v>44</v>
      </c>
      <c r="D31" s="7" t="s">
        <v>143</v>
      </c>
      <c r="E31" s="7" t="s">
        <v>71</v>
      </c>
      <c r="F31" s="10">
        <v>122.65</v>
      </c>
      <c r="G31" s="14"/>
      <c r="H31" s="13">
        <f>ROUND((G31*F31),2)</f>
      </c>
      <c r="O31">
        <f>rekapitulace!H8</f>
      </c>
      <c r="P31">
        <f>O31/100*H31</f>
      </c>
    </row>
    <row r="32" ht="76.5">
      <c r="D32" s="15" t="s">
        <v>910</v>
      </c>
    </row>
    <row r="33" spans="1:16" ht="12.75" customHeight="1">
      <c r="A33" s="16"/>
      <c r="B33" s="16"/>
      <c r="C33" s="16" t="s">
        <v>24</v>
      </c>
      <c r="D33" s="16" t="s">
        <v>85</v>
      </c>
      <c r="E33" s="16"/>
      <c r="F33" s="16"/>
      <c r="G33" s="16"/>
      <c r="H33" s="16">
        <f>SUM(H25:H32)</f>
      </c>
      <c r="P33">
        <f>ROUND(SUM(P25:P32),2)</f>
      </c>
    </row>
    <row r="35" spans="1:8" ht="12.75" customHeight="1">
      <c r="A35" s="9"/>
      <c r="B35" s="9"/>
      <c r="C35" s="9" t="s">
        <v>36</v>
      </c>
      <c r="D35" s="9" t="s">
        <v>176</v>
      </c>
      <c r="E35" s="9"/>
      <c r="F35" s="11"/>
      <c r="G35" s="9"/>
      <c r="H35" s="11"/>
    </row>
    <row r="36" spans="1:16" ht="12.75">
      <c r="A36" s="7">
        <v>10</v>
      </c>
      <c r="B36" s="7" t="s">
        <v>911</v>
      </c>
      <c r="C36" s="7" t="s">
        <v>44</v>
      </c>
      <c r="D36" s="7" t="s">
        <v>912</v>
      </c>
      <c r="E36" s="7" t="s">
        <v>71</v>
      </c>
      <c r="F36" s="10">
        <v>55.6</v>
      </c>
      <c r="G36" s="14"/>
      <c r="H36" s="13">
        <f>ROUND((G36*F36),2)</f>
      </c>
      <c r="O36">
        <f>rekapitulace!H8</f>
      </c>
      <c r="P36">
        <f>O36/100*H36</f>
      </c>
    </row>
    <row r="37" ht="89.25">
      <c r="D37" s="15" t="s">
        <v>913</v>
      </c>
    </row>
    <row r="38" spans="1:16" ht="12.75" customHeight="1">
      <c r="A38" s="16"/>
      <c r="B38" s="16"/>
      <c r="C38" s="16" t="s">
        <v>36</v>
      </c>
      <c r="D38" s="16" t="s">
        <v>176</v>
      </c>
      <c r="E38" s="16"/>
      <c r="F38" s="16"/>
      <c r="G38" s="16"/>
      <c r="H38" s="16">
        <f>SUM(H36:H37)</f>
      </c>
      <c r="P38">
        <f>ROUND(SUM(P36:P37),2)</f>
      </c>
    </row>
    <row r="40" spans="1:8" ht="12.75" customHeight="1">
      <c r="A40" s="9"/>
      <c r="B40" s="9"/>
      <c r="C40" s="9" t="s">
        <v>39</v>
      </c>
      <c r="D40" s="9" t="s">
        <v>313</v>
      </c>
      <c r="E40" s="9"/>
      <c r="F40" s="11"/>
      <c r="G40" s="9"/>
      <c r="H40" s="11"/>
    </row>
    <row r="41" spans="1:16" ht="12.75">
      <c r="A41" s="7">
        <v>11</v>
      </c>
      <c r="B41" s="7" t="s">
        <v>914</v>
      </c>
      <c r="C41" s="7" t="s">
        <v>44</v>
      </c>
      <c r="D41" s="7" t="s">
        <v>915</v>
      </c>
      <c r="E41" s="7" t="s">
        <v>226</v>
      </c>
      <c r="F41" s="10">
        <v>7</v>
      </c>
      <c r="G41" s="14"/>
      <c r="H41" s="13">
        <f>ROUND((G41*F41),2)</f>
      </c>
      <c r="O41">
        <f>rekapitulace!H8</f>
      </c>
      <c r="P41">
        <f>O41/100*H41</f>
      </c>
    </row>
    <row r="42" ht="25.5">
      <c r="D42" s="15" t="s">
        <v>855</v>
      </c>
    </row>
    <row r="43" spans="1:16" ht="12.75">
      <c r="A43" s="7">
        <v>12</v>
      </c>
      <c r="B43" s="7" t="s">
        <v>916</v>
      </c>
      <c r="C43" s="7" t="s">
        <v>61</v>
      </c>
      <c r="D43" s="7" t="s">
        <v>917</v>
      </c>
      <c r="E43" s="7" t="s">
        <v>110</v>
      </c>
      <c r="F43" s="10">
        <v>440</v>
      </c>
      <c r="G43" s="14"/>
      <c r="H43" s="13">
        <f>ROUND((G43*F43),2)</f>
      </c>
      <c r="O43">
        <f>rekapitulace!H8</f>
      </c>
      <c r="P43">
        <f>O43/100*H43</f>
      </c>
    </row>
    <row r="44" ht="38.25">
      <c r="D44" s="15" t="s">
        <v>918</v>
      </c>
    </row>
    <row r="45" spans="1:16" ht="12.75">
      <c r="A45" s="7">
        <v>13</v>
      </c>
      <c r="B45" s="7" t="s">
        <v>916</v>
      </c>
      <c r="C45" s="7" t="s">
        <v>63</v>
      </c>
      <c r="D45" s="7" t="s">
        <v>919</v>
      </c>
      <c r="E45" s="7" t="s">
        <v>110</v>
      </c>
      <c r="F45" s="10">
        <v>1210</v>
      </c>
      <c r="G45" s="14"/>
      <c r="H45" s="13">
        <f>ROUND((G45*F45),2)</f>
      </c>
      <c r="O45">
        <f>rekapitulace!H8</f>
      </c>
      <c r="P45">
        <f>O45/100*H45</f>
      </c>
    </row>
    <row r="46" ht="38.25">
      <c r="D46" s="15" t="s">
        <v>920</v>
      </c>
    </row>
    <row r="47" spans="1:16" ht="12.75">
      <c r="A47" s="7">
        <v>14</v>
      </c>
      <c r="B47" s="7" t="s">
        <v>921</v>
      </c>
      <c r="C47" s="7" t="s">
        <v>44</v>
      </c>
      <c r="D47" s="7" t="s">
        <v>922</v>
      </c>
      <c r="E47" s="7" t="s">
        <v>110</v>
      </c>
      <c r="F47" s="10">
        <v>400</v>
      </c>
      <c r="G47" s="14"/>
      <c r="H47" s="13">
        <f>ROUND((G47*F47),2)</f>
      </c>
      <c r="O47">
        <f>rekapitulace!H8</f>
      </c>
      <c r="P47">
        <f>O47/100*H47</f>
      </c>
    </row>
    <row r="48" ht="38.25">
      <c r="D48" s="15" t="s">
        <v>923</v>
      </c>
    </row>
    <row r="49" spans="1:16" ht="12.75">
      <c r="A49" s="7">
        <v>15</v>
      </c>
      <c r="B49" s="7" t="s">
        <v>924</v>
      </c>
      <c r="C49" s="7" t="s">
        <v>61</v>
      </c>
      <c r="D49" s="7" t="s">
        <v>925</v>
      </c>
      <c r="E49" s="7" t="s">
        <v>110</v>
      </c>
      <c r="F49" s="10">
        <v>440</v>
      </c>
      <c r="G49" s="14"/>
      <c r="H49" s="13">
        <f>ROUND((G49*F49),2)</f>
      </c>
      <c r="O49">
        <f>rekapitulace!H8</f>
      </c>
      <c r="P49">
        <f>O49/100*H49</f>
      </c>
    </row>
    <row r="50" ht="38.25">
      <c r="D50" s="15" t="s">
        <v>918</v>
      </c>
    </row>
    <row r="51" spans="1:16" ht="12.75">
      <c r="A51" s="7">
        <v>16</v>
      </c>
      <c r="B51" s="7" t="s">
        <v>924</v>
      </c>
      <c r="C51" s="7" t="s">
        <v>63</v>
      </c>
      <c r="D51" s="7" t="s">
        <v>926</v>
      </c>
      <c r="E51" s="7" t="s">
        <v>110</v>
      </c>
      <c r="F51" s="10">
        <v>400</v>
      </c>
      <c r="G51" s="14"/>
      <c r="H51" s="13">
        <f>ROUND((G51*F51),2)</f>
      </c>
      <c r="O51">
        <f>rekapitulace!H8</f>
      </c>
      <c r="P51">
        <f>O51/100*H51</f>
      </c>
    </row>
    <row r="52" ht="38.25">
      <c r="D52" s="15" t="s">
        <v>923</v>
      </c>
    </row>
    <row r="53" spans="1:16" ht="12.75">
      <c r="A53" s="7">
        <v>17</v>
      </c>
      <c r="B53" s="7" t="s">
        <v>927</v>
      </c>
      <c r="C53" s="7" t="s">
        <v>44</v>
      </c>
      <c r="D53" s="7" t="s">
        <v>928</v>
      </c>
      <c r="E53" s="7" t="s">
        <v>110</v>
      </c>
      <c r="F53" s="10">
        <v>80</v>
      </c>
      <c r="G53" s="14"/>
      <c r="H53" s="13">
        <f>ROUND((G53*F53),2)</f>
      </c>
      <c r="O53">
        <f>rekapitulace!H8</f>
      </c>
      <c r="P53">
        <f>O53/100*H53</f>
      </c>
    </row>
    <row r="54" ht="25.5">
      <c r="D54" s="15" t="s">
        <v>929</v>
      </c>
    </row>
    <row r="55" spans="1:16" ht="12.75">
      <c r="A55" s="7">
        <v>18</v>
      </c>
      <c r="B55" s="7" t="s">
        <v>930</v>
      </c>
      <c r="C55" s="7" t="s">
        <v>44</v>
      </c>
      <c r="D55" s="7" t="s">
        <v>931</v>
      </c>
      <c r="E55" s="7" t="s">
        <v>110</v>
      </c>
      <c r="F55" s="10">
        <v>1280</v>
      </c>
      <c r="G55" s="14"/>
      <c r="H55" s="13">
        <f>ROUND((G55*F55),2)</f>
      </c>
      <c r="O55">
        <f>rekapitulace!H8</f>
      </c>
      <c r="P55">
        <f>O55/100*H55</f>
      </c>
    </row>
    <row r="56" ht="38.25">
      <c r="D56" s="15" t="s">
        <v>932</v>
      </c>
    </row>
    <row r="57" spans="1:16" ht="12.75">
      <c r="A57" s="7">
        <v>19</v>
      </c>
      <c r="B57" s="7" t="s">
        <v>933</v>
      </c>
      <c r="C57" s="7" t="s">
        <v>44</v>
      </c>
      <c r="D57" s="7" t="s">
        <v>934</v>
      </c>
      <c r="E57" s="7" t="s">
        <v>110</v>
      </c>
      <c r="F57" s="10">
        <v>460</v>
      </c>
      <c r="G57" s="14"/>
      <c r="H57" s="13">
        <f>ROUND((G57*F57),2)</f>
      </c>
      <c r="O57">
        <f>rekapitulace!H8</f>
      </c>
      <c r="P57">
        <f>O57/100*H57</f>
      </c>
    </row>
    <row r="58" ht="38.25">
      <c r="D58" s="15" t="s">
        <v>935</v>
      </c>
    </row>
    <row r="59" spans="1:16" ht="12.75">
      <c r="A59" s="7">
        <v>20</v>
      </c>
      <c r="B59" s="7" t="s">
        <v>936</v>
      </c>
      <c r="C59" s="7" t="s">
        <v>44</v>
      </c>
      <c r="D59" s="7" t="s">
        <v>937</v>
      </c>
      <c r="E59" s="7" t="s">
        <v>110</v>
      </c>
      <c r="F59" s="10">
        <v>150</v>
      </c>
      <c r="G59" s="14"/>
      <c r="H59" s="13">
        <f>ROUND((G59*F59),2)</f>
      </c>
      <c r="O59">
        <f>rekapitulace!H8</f>
      </c>
      <c r="P59">
        <f>O59/100*H59</f>
      </c>
    </row>
    <row r="60" ht="38.25">
      <c r="D60" s="15" t="s">
        <v>938</v>
      </c>
    </row>
    <row r="61" spans="1:16" ht="12.75">
      <c r="A61" s="7">
        <v>21</v>
      </c>
      <c r="B61" s="7" t="s">
        <v>939</v>
      </c>
      <c r="C61" s="7" t="s">
        <v>61</v>
      </c>
      <c r="D61" s="7" t="s">
        <v>940</v>
      </c>
      <c r="E61" s="7" t="s">
        <v>110</v>
      </c>
      <c r="F61" s="10">
        <v>770</v>
      </c>
      <c r="G61" s="14"/>
      <c r="H61" s="13">
        <f>ROUND((G61*F61),2)</f>
      </c>
      <c r="O61">
        <f>rekapitulace!H8</f>
      </c>
      <c r="P61">
        <f>O61/100*H61</f>
      </c>
    </row>
    <row r="62" ht="38.25">
      <c r="D62" s="15" t="s">
        <v>941</v>
      </c>
    </row>
    <row r="63" spans="1:16" ht="12.75">
      <c r="A63" s="7">
        <v>22</v>
      </c>
      <c r="B63" s="7" t="s">
        <v>939</v>
      </c>
      <c r="C63" s="7" t="s">
        <v>63</v>
      </c>
      <c r="D63" s="7" t="s">
        <v>942</v>
      </c>
      <c r="E63" s="7" t="s">
        <v>110</v>
      </c>
      <c r="F63" s="10">
        <v>440</v>
      </c>
      <c r="G63" s="14"/>
      <c r="H63" s="13">
        <f>ROUND((G63*F63),2)</f>
      </c>
      <c r="O63">
        <f>rekapitulace!H8</f>
      </c>
      <c r="P63">
        <f>O63/100*H63</f>
      </c>
    </row>
    <row r="64" ht="38.25">
      <c r="D64" s="15" t="s">
        <v>918</v>
      </c>
    </row>
    <row r="65" spans="1:16" ht="12.75">
      <c r="A65" s="7">
        <v>23</v>
      </c>
      <c r="B65" s="7" t="s">
        <v>943</v>
      </c>
      <c r="C65" s="7" t="s">
        <v>44</v>
      </c>
      <c r="D65" s="7" t="s">
        <v>944</v>
      </c>
      <c r="E65" s="7" t="s">
        <v>226</v>
      </c>
      <c r="F65" s="10">
        <v>20</v>
      </c>
      <c r="G65" s="14"/>
      <c r="H65" s="13">
        <f>ROUND((G65*F65),2)</f>
      </c>
      <c r="O65">
        <f>rekapitulace!H8</f>
      </c>
      <c r="P65">
        <f>O65/100*H65</f>
      </c>
    </row>
    <row r="66" ht="25.5">
      <c r="D66" s="15" t="s">
        <v>856</v>
      </c>
    </row>
    <row r="67" spans="1:16" ht="12.75">
      <c r="A67" s="7">
        <v>24</v>
      </c>
      <c r="B67" s="7" t="s">
        <v>945</v>
      </c>
      <c r="C67" s="7" t="s">
        <v>44</v>
      </c>
      <c r="D67" s="7" t="s">
        <v>946</v>
      </c>
      <c r="E67" s="7" t="s">
        <v>226</v>
      </c>
      <c r="F67" s="10">
        <v>21</v>
      </c>
      <c r="G67" s="14"/>
      <c r="H67" s="13">
        <f>ROUND((G67*F67),2)</f>
      </c>
      <c r="O67">
        <f>rekapitulace!H8</f>
      </c>
      <c r="P67">
        <f>O67/100*H67</f>
      </c>
    </row>
    <row r="68" ht="25.5">
      <c r="D68" s="15" t="s">
        <v>870</v>
      </c>
    </row>
    <row r="69" spans="1:16" ht="12.75">
      <c r="A69" s="7">
        <v>25</v>
      </c>
      <c r="B69" s="7" t="s">
        <v>947</v>
      </c>
      <c r="C69" s="7" t="s">
        <v>44</v>
      </c>
      <c r="D69" s="7" t="s">
        <v>948</v>
      </c>
      <c r="E69" s="7" t="s">
        <v>226</v>
      </c>
      <c r="F69" s="10">
        <v>1</v>
      </c>
      <c r="G69" s="14"/>
      <c r="H69" s="13">
        <f>ROUND((G69*F69),2)</f>
      </c>
      <c r="O69">
        <f>rekapitulace!H8</f>
      </c>
      <c r="P69">
        <f>O69/100*H69</f>
      </c>
    </row>
    <row r="70" ht="25.5">
      <c r="D70" s="15" t="s">
        <v>335</v>
      </c>
    </row>
    <row r="71" spans="1:16" ht="12.75">
      <c r="A71" s="7">
        <v>26</v>
      </c>
      <c r="B71" s="7" t="s">
        <v>949</v>
      </c>
      <c r="C71" s="7" t="s">
        <v>44</v>
      </c>
      <c r="D71" s="7" t="s">
        <v>950</v>
      </c>
      <c r="E71" s="7" t="s">
        <v>110</v>
      </c>
      <c r="F71" s="10">
        <v>1210</v>
      </c>
      <c r="G71" s="14"/>
      <c r="H71" s="13">
        <f>ROUND((G71*F71),2)</f>
      </c>
      <c r="O71">
        <f>rekapitulace!H8</f>
      </c>
      <c r="P71">
        <f>O71/100*H71</f>
      </c>
    </row>
    <row r="72" ht="38.25">
      <c r="D72" s="15" t="s">
        <v>920</v>
      </c>
    </row>
    <row r="73" spans="1:16" ht="12.75">
      <c r="A73" s="7">
        <v>27</v>
      </c>
      <c r="B73" s="7" t="s">
        <v>951</v>
      </c>
      <c r="C73" s="7" t="s">
        <v>44</v>
      </c>
      <c r="D73" s="7" t="s">
        <v>952</v>
      </c>
      <c r="E73" s="7" t="s">
        <v>226</v>
      </c>
      <c r="F73" s="10">
        <v>26</v>
      </c>
      <c r="G73" s="14"/>
      <c r="H73" s="13">
        <f>ROUND((G73*F73),2)</f>
      </c>
      <c r="O73">
        <f>rekapitulace!H8</f>
      </c>
      <c r="P73">
        <f>O73/100*H73</f>
      </c>
    </row>
    <row r="74" ht="25.5">
      <c r="D74" s="15" t="s">
        <v>953</v>
      </c>
    </row>
    <row r="75" spans="1:16" ht="12.75">
      <c r="A75" s="7">
        <v>28</v>
      </c>
      <c r="B75" s="7" t="s">
        <v>954</v>
      </c>
      <c r="C75" s="7" t="s">
        <v>44</v>
      </c>
      <c r="D75" s="7" t="s">
        <v>955</v>
      </c>
      <c r="E75" s="7" t="s">
        <v>226</v>
      </c>
      <c r="F75" s="10">
        <v>10</v>
      </c>
      <c r="G75" s="14"/>
      <c r="H75" s="13">
        <f>ROUND((G75*F75),2)</f>
      </c>
      <c r="O75">
        <f>rekapitulace!H8</f>
      </c>
      <c r="P75">
        <f>O75/100*H75</f>
      </c>
    </row>
    <row r="76" ht="25.5">
      <c r="D76" s="15" t="s">
        <v>791</v>
      </c>
    </row>
    <row r="77" spans="1:16" ht="12.75">
      <c r="A77" s="7">
        <v>29</v>
      </c>
      <c r="B77" s="7" t="s">
        <v>956</v>
      </c>
      <c r="C77" s="7" t="s">
        <v>61</v>
      </c>
      <c r="D77" s="7" t="s">
        <v>957</v>
      </c>
      <c r="E77" s="7" t="s">
        <v>226</v>
      </c>
      <c r="F77" s="10">
        <v>10</v>
      </c>
      <c r="G77" s="14"/>
      <c r="H77" s="13">
        <f>ROUND((G77*F77),2)</f>
      </c>
      <c r="O77">
        <f>rekapitulace!H8</f>
      </c>
      <c r="P77">
        <f>O77/100*H77</f>
      </c>
    </row>
    <row r="78" ht="25.5">
      <c r="D78" s="15" t="s">
        <v>791</v>
      </c>
    </row>
    <row r="79" spans="1:16" ht="12.75">
      <c r="A79" s="7">
        <v>30</v>
      </c>
      <c r="B79" s="7" t="s">
        <v>958</v>
      </c>
      <c r="C79" s="7" t="s">
        <v>44</v>
      </c>
      <c r="D79" s="7" t="s">
        <v>959</v>
      </c>
      <c r="E79" s="7" t="s">
        <v>226</v>
      </c>
      <c r="F79" s="10">
        <v>10</v>
      </c>
      <c r="G79" s="14"/>
      <c r="H79" s="13">
        <f>ROUND((G79*F79),2)</f>
      </c>
      <c r="O79">
        <f>rekapitulace!H8</f>
      </c>
      <c r="P79">
        <f>O79/100*H79</f>
      </c>
    </row>
    <row r="80" ht="25.5">
      <c r="D80" s="15" t="s">
        <v>791</v>
      </c>
    </row>
    <row r="81" spans="1:16" ht="12.75">
      <c r="A81" s="7">
        <v>31</v>
      </c>
      <c r="B81" s="7" t="s">
        <v>960</v>
      </c>
      <c r="C81" s="7" t="s">
        <v>61</v>
      </c>
      <c r="D81" s="7" t="s">
        <v>961</v>
      </c>
      <c r="E81" s="7" t="s">
        <v>226</v>
      </c>
      <c r="F81" s="10">
        <v>10</v>
      </c>
      <c r="G81" s="14"/>
      <c r="H81" s="13">
        <f>ROUND((G81*F81),2)</f>
      </c>
      <c r="O81">
        <f>rekapitulace!H8</f>
      </c>
      <c r="P81">
        <f>O81/100*H81</f>
      </c>
    </row>
    <row r="82" ht="25.5">
      <c r="D82" s="15" t="s">
        <v>791</v>
      </c>
    </row>
    <row r="83" spans="1:16" ht="12.75">
      <c r="A83" s="7">
        <v>32</v>
      </c>
      <c r="B83" s="7" t="s">
        <v>962</v>
      </c>
      <c r="C83" s="7" t="s">
        <v>61</v>
      </c>
      <c r="D83" s="7" t="s">
        <v>963</v>
      </c>
      <c r="E83" s="7" t="s">
        <v>110</v>
      </c>
      <c r="F83" s="10">
        <v>440</v>
      </c>
      <c r="G83" s="14"/>
      <c r="H83" s="13">
        <f>ROUND((G83*F83),2)</f>
      </c>
      <c r="O83">
        <f>rekapitulace!H8</f>
      </c>
      <c r="P83">
        <f>O83/100*H83</f>
      </c>
    </row>
    <row r="84" ht="38.25">
      <c r="D84" s="15" t="s">
        <v>918</v>
      </c>
    </row>
    <row r="85" spans="1:16" ht="12.75">
      <c r="A85" s="7">
        <v>33</v>
      </c>
      <c r="B85" s="7" t="s">
        <v>964</v>
      </c>
      <c r="C85" s="7" t="s">
        <v>61</v>
      </c>
      <c r="D85" s="7" t="s">
        <v>965</v>
      </c>
      <c r="E85" s="7" t="s">
        <v>110</v>
      </c>
      <c r="F85" s="10">
        <v>440</v>
      </c>
      <c r="G85" s="14"/>
      <c r="H85" s="13">
        <f>ROUND((G85*F85),2)</f>
      </c>
      <c r="O85">
        <f>rekapitulace!H8</f>
      </c>
      <c r="P85">
        <f>O85/100*H85</f>
      </c>
    </row>
    <row r="86" ht="38.25">
      <c r="D86" s="15" t="s">
        <v>918</v>
      </c>
    </row>
    <row r="87" spans="1:16" ht="12.75">
      <c r="A87" s="7">
        <v>34</v>
      </c>
      <c r="B87" s="7" t="s">
        <v>966</v>
      </c>
      <c r="C87" s="7" t="s">
        <v>44</v>
      </c>
      <c r="D87" s="7" t="s">
        <v>967</v>
      </c>
      <c r="E87" s="7" t="s">
        <v>110</v>
      </c>
      <c r="F87" s="10">
        <v>2940</v>
      </c>
      <c r="G87" s="14"/>
      <c r="H87" s="13">
        <f>ROUND((G87*F87),2)</f>
      </c>
      <c r="O87">
        <f>rekapitulace!H8</f>
      </c>
      <c r="P87">
        <f>O87/100*H87</f>
      </c>
    </row>
    <row r="88" ht="38.25">
      <c r="D88" s="15" t="s">
        <v>968</v>
      </c>
    </row>
    <row r="89" spans="1:16" ht="12.75">
      <c r="A89" s="7">
        <v>35</v>
      </c>
      <c r="B89" s="7" t="s">
        <v>969</v>
      </c>
      <c r="C89" s="7" t="s">
        <v>44</v>
      </c>
      <c r="D89" s="7" t="s">
        <v>970</v>
      </c>
      <c r="E89" s="7" t="s">
        <v>971</v>
      </c>
      <c r="F89" s="10">
        <v>7</v>
      </c>
      <c r="G89" s="14"/>
      <c r="H89" s="13">
        <f>ROUND((G89*F89),2)</f>
      </c>
      <c r="O89">
        <f>rekapitulace!H8</f>
      </c>
      <c r="P89">
        <f>O89/100*H89</f>
      </c>
    </row>
    <row r="90" ht="25.5">
      <c r="D90" s="15" t="s">
        <v>972</v>
      </c>
    </row>
    <row r="91" spans="1:16" ht="12.75">
      <c r="A91" s="7">
        <v>36</v>
      </c>
      <c r="B91" s="7" t="s">
        <v>973</v>
      </c>
      <c r="C91" s="7" t="s">
        <v>44</v>
      </c>
      <c r="D91" s="7" t="s">
        <v>974</v>
      </c>
      <c r="E91" s="7" t="s">
        <v>110</v>
      </c>
      <c r="F91" s="10">
        <v>40</v>
      </c>
      <c r="G91" s="14"/>
      <c r="H91" s="13">
        <f>ROUND((G91*F91),2)</f>
      </c>
      <c r="O91">
        <f>rekapitulace!H8</f>
      </c>
      <c r="P91">
        <f>O91/100*H91</f>
      </c>
    </row>
    <row r="92" ht="25.5">
      <c r="D92" s="15" t="s">
        <v>975</v>
      </c>
    </row>
    <row r="93" spans="1:16" ht="12.75">
      <c r="A93" s="7">
        <v>37</v>
      </c>
      <c r="B93" s="7" t="s">
        <v>976</v>
      </c>
      <c r="C93" s="7" t="s">
        <v>44</v>
      </c>
      <c r="D93" s="7" t="s">
        <v>977</v>
      </c>
      <c r="E93" s="7" t="s">
        <v>226</v>
      </c>
      <c r="F93" s="10">
        <v>7</v>
      </c>
      <c r="G93" s="14"/>
      <c r="H93" s="13">
        <f>ROUND((G93*F93),2)</f>
      </c>
      <c r="O93">
        <f>rekapitulace!H8</f>
      </c>
      <c r="P93">
        <f>O93/100*H93</f>
      </c>
    </row>
    <row r="94" ht="25.5">
      <c r="D94" s="15" t="s">
        <v>855</v>
      </c>
    </row>
    <row r="95" spans="1:16" ht="12.75">
      <c r="A95" s="7">
        <v>38</v>
      </c>
      <c r="B95" s="7" t="s">
        <v>978</v>
      </c>
      <c r="C95" s="7" t="s">
        <v>44</v>
      </c>
      <c r="D95" s="7" t="s">
        <v>979</v>
      </c>
      <c r="E95" s="7" t="s">
        <v>226</v>
      </c>
      <c r="F95" s="10">
        <v>7</v>
      </c>
      <c r="G95" s="14"/>
      <c r="H95" s="13">
        <f>ROUND((G95*F95),2)</f>
      </c>
      <c r="O95">
        <f>rekapitulace!H8</f>
      </c>
      <c r="P95">
        <f>O95/100*H95</f>
      </c>
    </row>
    <row r="96" ht="25.5">
      <c r="D96" s="15" t="s">
        <v>855</v>
      </c>
    </row>
    <row r="97" spans="1:16" ht="12.75">
      <c r="A97" s="7">
        <v>39</v>
      </c>
      <c r="B97" s="7" t="s">
        <v>980</v>
      </c>
      <c r="C97" s="7" t="s">
        <v>44</v>
      </c>
      <c r="D97" s="7" t="s">
        <v>981</v>
      </c>
      <c r="E97" s="7" t="s">
        <v>226</v>
      </c>
      <c r="F97" s="10">
        <v>9</v>
      </c>
      <c r="G97" s="14"/>
      <c r="H97" s="13">
        <f>ROUND((G97*F97),2)</f>
      </c>
      <c r="O97">
        <f>rekapitulace!H8</f>
      </c>
      <c r="P97">
        <f>O97/100*H97</f>
      </c>
    </row>
    <row r="98" ht="25.5">
      <c r="D98" s="15" t="s">
        <v>860</v>
      </c>
    </row>
    <row r="99" spans="1:16" ht="12.75" customHeight="1">
      <c r="A99" s="16"/>
      <c r="B99" s="16"/>
      <c r="C99" s="16" t="s">
        <v>39</v>
      </c>
      <c r="D99" s="16" t="s">
        <v>313</v>
      </c>
      <c r="E99" s="16"/>
      <c r="F99" s="16"/>
      <c r="G99" s="16"/>
      <c r="H99" s="16">
        <f>SUM(H41:H98)</f>
      </c>
      <c r="P99">
        <f>ROUND(SUM(P41:P98),2)</f>
      </c>
    </row>
    <row r="101" spans="1:8" ht="12.75" customHeight="1">
      <c r="A101" s="9"/>
      <c r="B101" s="9"/>
      <c r="C101" s="9" t="s">
        <v>40</v>
      </c>
      <c r="D101" s="9" t="s">
        <v>341</v>
      </c>
      <c r="E101" s="9"/>
      <c r="F101" s="11"/>
      <c r="G101" s="9"/>
      <c r="H101" s="11"/>
    </row>
    <row r="102" spans="1:16" ht="12.75">
      <c r="A102" s="7">
        <v>40</v>
      </c>
      <c r="B102" s="7" t="s">
        <v>982</v>
      </c>
      <c r="C102" s="7" t="s">
        <v>61</v>
      </c>
      <c r="D102" s="7" t="s">
        <v>983</v>
      </c>
      <c r="E102" s="7" t="s">
        <v>110</v>
      </c>
      <c r="F102" s="10">
        <v>120</v>
      </c>
      <c r="G102" s="14"/>
      <c r="H102" s="13">
        <f>ROUND((G102*F102),2)</f>
      </c>
      <c r="O102">
        <f>rekapitulace!H8</f>
      </c>
      <c r="P102">
        <f>O102/100*H102</f>
      </c>
    </row>
    <row r="103" ht="38.25">
      <c r="D103" s="15" t="s">
        <v>984</v>
      </c>
    </row>
    <row r="104" spans="1:16" ht="12.75">
      <c r="A104" s="7">
        <v>41</v>
      </c>
      <c r="B104" s="7" t="s">
        <v>982</v>
      </c>
      <c r="C104" s="7" t="s">
        <v>63</v>
      </c>
      <c r="D104" s="7" t="s">
        <v>985</v>
      </c>
      <c r="E104" s="7" t="s">
        <v>110</v>
      </c>
      <c r="F104" s="10">
        <v>280</v>
      </c>
      <c r="G104" s="14"/>
      <c r="H104" s="13">
        <f>ROUND((G104*F104),2)</f>
      </c>
      <c r="O104">
        <f>rekapitulace!H8</f>
      </c>
      <c r="P104">
        <f>O104/100*H104</f>
      </c>
    </row>
    <row r="105" ht="38.25">
      <c r="D105" s="15" t="s">
        <v>986</v>
      </c>
    </row>
    <row r="106" spans="1:16" ht="12.75">
      <c r="A106" s="7">
        <v>42</v>
      </c>
      <c r="B106" s="7" t="s">
        <v>987</v>
      </c>
      <c r="C106" s="7" t="s">
        <v>44</v>
      </c>
      <c r="D106" s="7" t="s">
        <v>988</v>
      </c>
      <c r="E106" s="7" t="s">
        <v>71</v>
      </c>
      <c r="F106" s="10">
        <v>7.36</v>
      </c>
      <c r="G106" s="14"/>
      <c r="H106" s="13">
        <f>ROUND((G106*F106),2)</f>
      </c>
      <c r="O106">
        <f>rekapitulace!H8</f>
      </c>
      <c r="P106">
        <f>O106/100*H106</f>
      </c>
    </row>
    <row r="107" ht="76.5">
      <c r="D107" s="15" t="s">
        <v>989</v>
      </c>
    </row>
    <row r="108" spans="1:16" ht="12.75" customHeight="1">
      <c r="A108" s="16"/>
      <c r="B108" s="16"/>
      <c r="C108" s="16" t="s">
        <v>40</v>
      </c>
      <c r="D108" s="16" t="s">
        <v>341</v>
      </c>
      <c r="E108" s="16"/>
      <c r="F108" s="16"/>
      <c r="G108" s="16"/>
      <c r="H108" s="16">
        <f>SUM(H102:H107)</f>
      </c>
      <c r="P108">
        <f>ROUND(SUM(P102:P107),2)</f>
      </c>
    </row>
    <row r="110" spans="1:16" ht="12.75" customHeight="1">
      <c r="A110" s="16"/>
      <c r="B110" s="16"/>
      <c r="C110" s="16"/>
      <c r="D110" s="16" t="s">
        <v>65</v>
      </c>
      <c r="E110" s="16"/>
      <c r="F110" s="16"/>
      <c r="G110" s="16"/>
      <c r="H110" s="16">
        <f>+H22+H33+H38+H99+H108</f>
      </c>
      <c r="P110">
        <f>+P22+P33+P38+P99+P108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20</v>
      </c>
      <c r="D5" s="5" t="s">
        <v>21</v>
      </c>
      <c r="E5" s="5"/>
    </row>
    <row r="6" spans="1:5" ht="12.75" customHeight="1">
      <c r="A6" t="s">
        <v>17</v>
      </c>
      <c r="C6" s="5" t="s">
        <v>22</v>
      </c>
      <c r="D6" s="5" t="s">
        <v>21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10">
        <v>1</v>
      </c>
      <c r="G12" s="14"/>
      <c r="H12" s="13">
        <f>ROUND((G12*F12),2)</f>
      </c>
      <c r="O12">
        <f>rekapitulace!H8</f>
      </c>
      <c r="P12">
        <f>O12/100*H12</f>
      </c>
    </row>
    <row r="13" ht="25.5">
      <c r="D13" s="15" t="s">
        <v>47</v>
      </c>
    </row>
    <row r="14" spans="1:16" ht="12.75">
      <c r="A14" s="7">
        <v>2</v>
      </c>
      <c r="B14" s="7" t="s">
        <v>48</v>
      </c>
      <c r="C14" s="7" t="s">
        <v>44</v>
      </c>
      <c r="D14" s="7" t="s">
        <v>49</v>
      </c>
      <c r="E14" s="7" t="s">
        <v>46</v>
      </c>
      <c r="F14" s="10">
        <v>1</v>
      </c>
      <c r="G14" s="14"/>
      <c r="H14" s="13">
        <f>ROUND((G14*F14),2)</f>
      </c>
      <c r="O14">
        <f>rekapitulace!H8</f>
      </c>
      <c r="P14">
        <f>O14/100*H14</f>
      </c>
    </row>
    <row r="15" ht="25.5">
      <c r="D15" s="15" t="s">
        <v>50</v>
      </c>
    </row>
    <row r="16" spans="1:16" ht="12.75">
      <c r="A16" s="7">
        <v>3</v>
      </c>
      <c r="B16" s="7" t="s">
        <v>51</v>
      </c>
      <c r="C16" s="7" t="s">
        <v>44</v>
      </c>
      <c r="D16" s="7" t="s">
        <v>52</v>
      </c>
      <c r="E16" s="7" t="s">
        <v>53</v>
      </c>
      <c r="F16" s="10">
        <v>1</v>
      </c>
      <c r="G16" s="14"/>
      <c r="H16" s="13">
        <f>ROUND((G16*F16),2)</f>
      </c>
      <c r="O16">
        <f>rekapitulace!H8</f>
      </c>
      <c r="P16">
        <f>O16/100*H16</f>
      </c>
    </row>
    <row r="17" ht="25.5">
      <c r="D17" s="15" t="s">
        <v>50</v>
      </c>
    </row>
    <row r="18" spans="1:16" ht="12.75">
      <c r="A18" s="7">
        <v>4</v>
      </c>
      <c r="B18" s="7" t="s">
        <v>54</v>
      </c>
      <c r="C18" s="7" t="s">
        <v>44</v>
      </c>
      <c r="D18" s="7" t="s">
        <v>55</v>
      </c>
      <c r="E18" s="7" t="s">
        <v>46</v>
      </c>
      <c r="F18" s="10">
        <v>1</v>
      </c>
      <c r="G18" s="14"/>
      <c r="H18" s="13">
        <f>ROUND((G18*F18),2)</f>
      </c>
      <c r="O18">
        <f>rekapitulace!H8</f>
      </c>
      <c r="P18">
        <f>O18/100*H18</f>
      </c>
    </row>
    <row r="19" ht="25.5">
      <c r="D19" s="15" t="s">
        <v>50</v>
      </c>
    </row>
    <row r="20" spans="1:16" ht="12.75">
      <c r="A20" s="7">
        <v>5</v>
      </c>
      <c r="B20" s="7" t="s">
        <v>56</v>
      </c>
      <c r="C20" s="7" t="s">
        <v>44</v>
      </c>
      <c r="D20" s="7" t="s">
        <v>57</v>
      </c>
      <c r="E20" s="7" t="s">
        <v>46</v>
      </c>
      <c r="F20" s="10">
        <v>1</v>
      </c>
      <c r="G20" s="14"/>
      <c r="H20" s="13">
        <f>ROUND((G20*F20),2)</f>
      </c>
      <c r="O20">
        <f>rekapitulace!H8</f>
      </c>
      <c r="P20">
        <f>O20/100*H20</f>
      </c>
    </row>
    <row r="21" ht="25.5">
      <c r="D21" s="15" t="s">
        <v>50</v>
      </c>
    </row>
    <row r="22" spans="1:16" ht="12.75">
      <c r="A22" s="7">
        <v>6</v>
      </c>
      <c r="B22" s="7" t="s">
        <v>58</v>
      </c>
      <c r="C22" s="7" t="s">
        <v>44</v>
      </c>
      <c r="D22" s="7" t="s">
        <v>59</v>
      </c>
      <c r="E22" s="7" t="s">
        <v>46</v>
      </c>
      <c r="F22" s="10">
        <v>1</v>
      </c>
      <c r="G22" s="14"/>
      <c r="H22" s="13">
        <f>ROUND((G22*F22),2)</f>
      </c>
      <c r="O22">
        <f>rekapitulace!H8</f>
      </c>
      <c r="P22">
        <f>O22/100*H22</f>
      </c>
    </row>
    <row r="23" ht="25.5">
      <c r="D23" s="15" t="s">
        <v>47</v>
      </c>
    </row>
    <row r="24" spans="1:16" ht="12.75">
      <c r="A24" s="7">
        <v>7</v>
      </c>
      <c r="B24" s="7" t="s">
        <v>60</v>
      </c>
      <c r="C24" s="7" t="s">
        <v>61</v>
      </c>
      <c r="D24" s="7" t="s">
        <v>62</v>
      </c>
      <c r="E24" s="7" t="s">
        <v>46</v>
      </c>
      <c r="F24" s="10">
        <v>1</v>
      </c>
      <c r="G24" s="14"/>
      <c r="H24" s="13">
        <f>ROUND((G24*F24),2)</f>
      </c>
      <c r="O24">
        <f>rekapitulace!H8</f>
      </c>
      <c r="P24">
        <f>O24/100*H24</f>
      </c>
    </row>
    <row r="25" ht="25.5">
      <c r="D25" s="15" t="s">
        <v>50</v>
      </c>
    </row>
    <row r="26" spans="1:16" ht="12.75">
      <c r="A26" s="7">
        <v>8</v>
      </c>
      <c r="B26" s="7" t="s">
        <v>60</v>
      </c>
      <c r="C26" s="7" t="s">
        <v>63</v>
      </c>
      <c r="D26" s="7" t="s">
        <v>64</v>
      </c>
      <c r="E26" s="7" t="s">
        <v>46</v>
      </c>
      <c r="F26" s="10">
        <v>1</v>
      </c>
      <c r="G26" s="14"/>
      <c r="H26" s="13">
        <f>ROUND((G26*F26),2)</f>
      </c>
      <c r="O26">
        <f>rekapitulace!H8</f>
      </c>
      <c r="P26">
        <f>O26/100*H26</f>
      </c>
    </row>
    <row r="27" ht="25.5">
      <c r="D27" s="15" t="s">
        <v>50</v>
      </c>
    </row>
    <row r="28" spans="1:16" ht="12.75" customHeight="1">
      <c r="A28" s="16"/>
      <c r="B28" s="16"/>
      <c r="C28" s="16" t="s">
        <v>42</v>
      </c>
      <c r="D28" s="16" t="s">
        <v>41</v>
      </c>
      <c r="E28" s="16"/>
      <c r="F28" s="16"/>
      <c r="G28" s="16"/>
      <c r="H28" s="16">
        <f>SUM(H12:H27)</f>
      </c>
      <c r="P28">
        <f>ROUND(SUM(P12:P27),2)</f>
      </c>
    </row>
    <row r="30" spans="1:16" ht="12.75" customHeight="1">
      <c r="A30" s="16"/>
      <c r="B30" s="16"/>
      <c r="C30" s="16"/>
      <c r="D30" s="16" t="s">
        <v>65</v>
      </c>
      <c r="E30" s="16"/>
      <c r="F30" s="16"/>
      <c r="G30" s="16"/>
      <c r="H30" s="16">
        <f>+H28</f>
      </c>
      <c r="P30">
        <f>+P28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66</v>
      </c>
      <c r="D5" s="5" t="s">
        <v>67</v>
      </c>
      <c r="E5" s="5"/>
    </row>
    <row r="6" spans="1:5" ht="12.75" customHeight="1">
      <c r="A6" t="s">
        <v>17</v>
      </c>
      <c r="C6" s="5" t="s">
        <v>68</v>
      </c>
      <c r="D6" s="5" t="s">
        <v>67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69</v>
      </c>
      <c r="C12" s="7" t="s">
        <v>44</v>
      </c>
      <c r="D12" s="7" t="s">
        <v>70</v>
      </c>
      <c r="E12" s="7" t="s">
        <v>71</v>
      </c>
      <c r="F12" s="10">
        <v>521.6</v>
      </c>
      <c r="G12" s="14"/>
      <c r="H12" s="13">
        <f>ROUND((G12*F12),2)</f>
      </c>
      <c r="O12">
        <f>rekapitulace!H8</f>
      </c>
      <c r="P12">
        <f>O12/100*H12</f>
      </c>
    </row>
    <row r="13" ht="216.75">
      <c r="D13" s="15" t="s">
        <v>72</v>
      </c>
    </row>
    <row r="14" spans="1:16" ht="12.75">
      <c r="A14" s="7">
        <v>2</v>
      </c>
      <c r="B14" s="7" t="s">
        <v>73</v>
      </c>
      <c r="C14" s="7" t="s">
        <v>44</v>
      </c>
      <c r="D14" s="7" t="s">
        <v>70</v>
      </c>
      <c r="E14" s="7" t="s">
        <v>74</v>
      </c>
      <c r="F14" s="10">
        <v>200.597</v>
      </c>
      <c r="G14" s="14"/>
      <c r="H14" s="13">
        <f>ROUND((G14*F14),2)</f>
      </c>
      <c r="O14">
        <f>rekapitulace!H8</f>
      </c>
      <c r="P14">
        <f>O14/100*H14</f>
      </c>
    </row>
    <row r="15" ht="409.5">
      <c r="D15" s="15" t="s">
        <v>75</v>
      </c>
    </row>
    <row r="16" spans="1:16" ht="12.75">
      <c r="A16" s="7">
        <v>3</v>
      </c>
      <c r="B16" s="7" t="s">
        <v>76</v>
      </c>
      <c r="C16" s="7" t="s">
        <v>44</v>
      </c>
      <c r="D16" s="7" t="s">
        <v>77</v>
      </c>
      <c r="E16" s="7" t="s">
        <v>71</v>
      </c>
      <c r="F16" s="10">
        <v>315.9</v>
      </c>
      <c r="G16" s="14"/>
      <c r="H16" s="13">
        <f>ROUND((G16*F16),2)</f>
      </c>
      <c r="O16">
        <f>rekapitulace!H8</f>
      </c>
      <c r="P16">
        <f>O16/100*H16</f>
      </c>
    </row>
    <row r="17" ht="76.5">
      <c r="D17" s="15" t="s">
        <v>78</v>
      </c>
    </row>
    <row r="18" spans="1:16" ht="12.75">
      <c r="A18" s="7">
        <v>4</v>
      </c>
      <c r="B18" s="7" t="s">
        <v>79</v>
      </c>
      <c r="C18" s="7" t="s">
        <v>44</v>
      </c>
      <c r="D18" s="7" t="s">
        <v>80</v>
      </c>
      <c r="E18" s="7" t="s">
        <v>74</v>
      </c>
      <c r="F18" s="10">
        <v>376.523</v>
      </c>
      <c r="G18" s="14"/>
      <c r="H18" s="13">
        <f>ROUND((G18*F18),2)</f>
      </c>
      <c r="O18">
        <f>rekapitulace!H8</f>
      </c>
      <c r="P18">
        <f>O18/100*H18</f>
      </c>
    </row>
    <row r="19" ht="89.25">
      <c r="D19" s="15" t="s">
        <v>81</v>
      </c>
    </row>
    <row r="20" spans="1:16" ht="12.75">
      <c r="A20" s="7">
        <v>5</v>
      </c>
      <c r="B20" s="7" t="s">
        <v>82</v>
      </c>
      <c r="C20" s="7" t="s">
        <v>44</v>
      </c>
      <c r="D20" s="7" t="s">
        <v>83</v>
      </c>
      <c r="E20" s="7" t="s">
        <v>74</v>
      </c>
      <c r="F20" s="10">
        <v>94.72</v>
      </c>
      <c r="G20" s="14"/>
      <c r="H20" s="13">
        <f>ROUND((G20*F20),2)</f>
      </c>
      <c r="O20">
        <f>rekapitulace!H8</f>
      </c>
      <c r="P20">
        <f>O20/100*H20</f>
      </c>
    </row>
    <row r="21" ht="76.5">
      <c r="D21" s="15" t="s">
        <v>84</v>
      </c>
    </row>
    <row r="22" spans="1:16" ht="12.75" customHeight="1">
      <c r="A22" s="16"/>
      <c r="B22" s="16"/>
      <c r="C22" s="16" t="s">
        <v>42</v>
      </c>
      <c r="D22" s="16" t="s">
        <v>41</v>
      </c>
      <c r="E22" s="16"/>
      <c r="F22" s="16"/>
      <c r="G22" s="16"/>
      <c r="H22" s="16">
        <f>SUM(H12:H21)</f>
      </c>
      <c r="P22">
        <f>ROUND(SUM(P12:P21),2)</f>
      </c>
    </row>
    <row r="24" spans="1:8" ht="12.75" customHeight="1">
      <c r="A24" s="9"/>
      <c r="B24" s="9"/>
      <c r="C24" s="9" t="s">
        <v>24</v>
      </c>
      <c r="D24" s="9" t="s">
        <v>85</v>
      </c>
      <c r="E24" s="9"/>
      <c r="F24" s="11"/>
      <c r="G24" s="9"/>
      <c r="H24" s="11"/>
    </row>
    <row r="25" spans="1:16" ht="12.75">
      <c r="A25" s="7">
        <v>6</v>
      </c>
      <c r="B25" s="7" t="s">
        <v>86</v>
      </c>
      <c r="C25" s="7" t="s">
        <v>44</v>
      </c>
      <c r="D25" s="7" t="s">
        <v>87</v>
      </c>
      <c r="E25" s="7" t="s">
        <v>71</v>
      </c>
      <c r="F25" s="10">
        <v>16.688</v>
      </c>
      <c r="G25" s="14"/>
      <c r="H25" s="13">
        <f>ROUND((G25*F25),2)</f>
      </c>
      <c r="O25">
        <f>rekapitulace!H8</f>
      </c>
      <c r="P25">
        <f>O25/100*H25</f>
      </c>
    </row>
    <row r="26" ht="267.75">
      <c r="D26" s="15" t="s">
        <v>88</v>
      </c>
    </row>
    <row r="27" spans="1:16" ht="12.75">
      <c r="A27" s="7">
        <v>7</v>
      </c>
      <c r="B27" s="7" t="s">
        <v>89</v>
      </c>
      <c r="C27" s="7" t="s">
        <v>44</v>
      </c>
      <c r="D27" s="7" t="s">
        <v>90</v>
      </c>
      <c r="E27" s="7" t="s">
        <v>71</v>
      </c>
      <c r="F27" s="10">
        <v>1.92</v>
      </c>
      <c r="G27" s="14"/>
      <c r="H27" s="13">
        <f>ROUND((G27*F27),2)</f>
      </c>
      <c r="O27">
        <f>rekapitulace!H8</f>
      </c>
      <c r="P27">
        <f>O27/100*H27</f>
      </c>
    </row>
    <row r="28" ht="267.75">
      <c r="D28" s="15" t="s">
        <v>91</v>
      </c>
    </row>
    <row r="29" spans="1:16" ht="12.75">
      <c r="A29" s="7">
        <v>8</v>
      </c>
      <c r="B29" s="7" t="s">
        <v>92</v>
      </c>
      <c r="C29" s="7" t="s">
        <v>44</v>
      </c>
      <c r="D29" s="7" t="s">
        <v>93</v>
      </c>
      <c r="E29" s="7" t="s">
        <v>71</v>
      </c>
      <c r="F29" s="10">
        <v>4.11</v>
      </c>
      <c r="G29" s="14"/>
      <c r="H29" s="13">
        <f>ROUND((G29*F29),2)</f>
      </c>
      <c r="O29">
        <f>rekapitulace!H8</f>
      </c>
      <c r="P29">
        <f>O29/100*H29</f>
      </c>
    </row>
    <row r="30" ht="191.25">
      <c r="D30" s="15" t="s">
        <v>94</v>
      </c>
    </row>
    <row r="31" spans="1:16" ht="12.75">
      <c r="A31" s="7">
        <v>9</v>
      </c>
      <c r="B31" s="7" t="s">
        <v>95</v>
      </c>
      <c r="C31" s="7" t="s">
        <v>44</v>
      </c>
      <c r="D31" s="7" t="s">
        <v>96</v>
      </c>
      <c r="E31" s="7" t="s">
        <v>97</v>
      </c>
      <c r="F31" s="10">
        <v>28.8</v>
      </c>
      <c r="G31" s="14"/>
      <c r="H31" s="13">
        <f>ROUND((G31*F31),2)</f>
      </c>
      <c r="O31">
        <f>rekapitulace!H8</f>
      </c>
      <c r="P31">
        <f>O31/100*H31</f>
      </c>
    </row>
    <row r="32" ht="76.5">
      <c r="D32" s="15" t="s">
        <v>98</v>
      </c>
    </row>
    <row r="33" spans="1:16" ht="12.75">
      <c r="A33" s="7">
        <v>10</v>
      </c>
      <c r="B33" s="7" t="s">
        <v>99</v>
      </c>
      <c r="C33" s="7" t="s">
        <v>44</v>
      </c>
      <c r="D33" s="7" t="s">
        <v>100</v>
      </c>
      <c r="E33" s="7" t="s">
        <v>71</v>
      </c>
      <c r="F33" s="10">
        <v>16.39</v>
      </c>
      <c r="G33" s="14"/>
      <c r="H33" s="13">
        <f>ROUND((G33*F33),2)</f>
      </c>
      <c r="O33">
        <f>rekapitulace!H8</f>
      </c>
      <c r="P33">
        <f>O33/100*H33</f>
      </c>
    </row>
    <row r="34" ht="267.75">
      <c r="D34" s="15" t="s">
        <v>101</v>
      </c>
    </row>
    <row r="35" spans="1:16" ht="12.75">
      <c r="A35" s="7">
        <v>11</v>
      </c>
      <c r="B35" s="7" t="s">
        <v>102</v>
      </c>
      <c r="C35" s="7" t="s">
        <v>44</v>
      </c>
      <c r="D35" s="7" t="s">
        <v>103</v>
      </c>
      <c r="E35" s="7" t="s">
        <v>71</v>
      </c>
      <c r="F35" s="10">
        <v>23.802</v>
      </c>
      <c r="G35" s="14"/>
      <c r="H35" s="13">
        <f>ROUND((G35*F35),2)</f>
      </c>
      <c r="O35">
        <f>rekapitulace!H8</f>
      </c>
      <c r="P35">
        <f>O35/100*H35</f>
      </c>
    </row>
    <row r="36" ht="409.5">
      <c r="D36" s="15" t="s">
        <v>104</v>
      </c>
    </row>
    <row r="37" spans="1:16" ht="12.75">
      <c r="A37" s="7">
        <v>12</v>
      </c>
      <c r="B37" s="7" t="s">
        <v>105</v>
      </c>
      <c r="C37" s="7" t="s">
        <v>44</v>
      </c>
      <c r="D37" s="7" t="s">
        <v>106</v>
      </c>
      <c r="E37" s="7" t="s">
        <v>71</v>
      </c>
      <c r="F37" s="10">
        <v>21.9</v>
      </c>
      <c r="G37" s="14"/>
      <c r="H37" s="13">
        <f>ROUND((G37*F37),2)</f>
      </c>
      <c r="O37">
        <f>rekapitulace!H8</f>
      </c>
      <c r="P37">
        <f>O37/100*H37</f>
      </c>
    </row>
    <row r="38" ht="89.25">
      <c r="D38" s="15" t="s">
        <v>107</v>
      </c>
    </row>
    <row r="39" spans="1:16" ht="12.75">
      <c r="A39" s="7">
        <v>13</v>
      </c>
      <c r="B39" s="7" t="s">
        <v>108</v>
      </c>
      <c r="C39" s="7" t="s">
        <v>44</v>
      </c>
      <c r="D39" s="7" t="s">
        <v>109</v>
      </c>
      <c r="E39" s="7" t="s">
        <v>110</v>
      </c>
      <c r="F39" s="10">
        <v>14</v>
      </c>
      <c r="G39" s="14"/>
      <c r="H39" s="13">
        <f>ROUND((G39*F39),2)</f>
      </c>
      <c r="O39">
        <f>rekapitulace!H8</f>
      </c>
      <c r="P39">
        <f>O39/100*H39</f>
      </c>
    </row>
    <row r="40" ht="165.75">
      <c r="D40" s="15" t="s">
        <v>111</v>
      </c>
    </row>
    <row r="41" spans="1:16" ht="12.75">
      <c r="A41" s="7">
        <v>14</v>
      </c>
      <c r="B41" s="7" t="s">
        <v>112</v>
      </c>
      <c r="C41" s="7" t="s">
        <v>44</v>
      </c>
      <c r="D41" s="7" t="s">
        <v>113</v>
      </c>
      <c r="E41" s="7" t="s">
        <v>110</v>
      </c>
      <c r="F41" s="10">
        <v>55</v>
      </c>
      <c r="G41" s="14"/>
      <c r="H41" s="13">
        <f>ROUND((G41*F41),2)</f>
      </c>
      <c r="O41">
        <f>rekapitulace!H8</f>
      </c>
      <c r="P41">
        <f>O41/100*H41</f>
      </c>
    </row>
    <row r="42" ht="255">
      <c r="D42" s="15" t="s">
        <v>114</v>
      </c>
    </row>
    <row r="43" spans="1:16" ht="12.75">
      <c r="A43" s="7">
        <v>15</v>
      </c>
      <c r="B43" s="7" t="s">
        <v>115</v>
      </c>
      <c r="C43" s="7" t="s">
        <v>44</v>
      </c>
      <c r="D43" s="7" t="s">
        <v>116</v>
      </c>
      <c r="E43" s="7" t="s">
        <v>71</v>
      </c>
      <c r="F43" s="10">
        <v>1.618</v>
      </c>
      <c r="G43" s="14"/>
      <c r="H43" s="13">
        <f>ROUND((G43*F43),2)</f>
      </c>
      <c r="O43">
        <f>rekapitulace!H8</f>
      </c>
      <c r="P43">
        <f>O43/100*H43</f>
      </c>
    </row>
    <row r="44" ht="229.5">
      <c r="D44" s="15" t="s">
        <v>117</v>
      </c>
    </row>
    <row r="45" spans="1:16" ht="12.75">
      <c r="A45" s="7">
        <v>16</v>
      </c>
      <c r="B45" s="7" t="s">
        <v>118</v>
      </c>
      <c r="C45" s="7" t="s">
        <v>44</v>
      </c>
      <c r="D45" s="7" t="s">
        <v>119</v>
      </c>
      <c r="E45" s="7" t="s">
        <v>71</v>
      </c>
      <c r="F45" s="10">
        <v>6.4</v>
      </c>
      <c r="G45" s="14"/>
      <c r="H45" s="13">
        <f>ROUND((G45*F45),2)</f>
      </c>
      <c r="O45">
        <f>rekapitulace!H8</f>
      </c>
      <c r="P45">
        <f>O45/100*H45</f>
      </c>
    </row>
    <row r="46" ht="51">
      <c r="D46" s="15" t="s">
        <v>120</v>
      </c>
    </row>
    <row r="47" spans="1:16" ht="12.75">
      <c r="A47" s="7">
        <v>17</v>
      </c>
      <c r="B47" s="7" t="s">
        <v>121</v>
      </c>
      <c r="C47" s="7" t="s">
        <v>44</v>
      </c>
      <c r="D47" s="7" t="s">
        <v>122</v>
      </c>
      <c r="E47" s="7" t="s">
        <v>71</v>
      </c>
      <c r="F47" s="10">
        <v>41.7</v>
      </c>
      <c r="G47" s="14"/>
      <c r="H47" s="13">
        <f>ROUND((G47*F47),2)</f>
      </c>
      <c r="O47">
        <f>rekapitulace!H8</f>
      </c>
      <c r="P47">
        <f>O47/100*H47</f>
      </c>
    </row>
    <row r="48" ht="255">
      <c r="D48" s="15" t="s">
        <v>123</v>
      </c>
    </row>
    <row r="49" spans="1:16" ht="12.75">
      <c r="A49" s="7">
        <v>18</v>
      </c>
      <c r="B49" s="7" t="s">
        <v>124</v>
      </c>
      <c r="C49" s="7" t="s">
        <v>44</v>
      </c>
      <c r="D49" s="7" t="s">
        <v>125</v>
      </c>
      <c r="E49" s="7" t="s">
        <v>71</v>
      </c>
      <c r="F49" s="10">
        <v>315.9</v>
      </c>
      <c r="G49" s="14"/>
      <c r="H49" s="13">
        <f>ROUND((G49*F49),2)</f>
      </c>
      <c r="O49">
        <f>rekapitulace!H8</f>
      </c>
      <c r="P49">
        <f>O49/100*H49</f>
      </c>
    </row>
    <row r="50" ht="114.75">
      <c r="D50" s="15" t="s">
        <v>126</v>
      </c>
    </row>
    <row r="51" spans="1:16" ht="12.75">
      <c r="A51" s="7">
        <v>19</v>
      </c>
      <c r="B51" s="7" t="s">
        <v>127</v>
      </c>
      <c r="C51" s="7" t="s">
        <v>44</v>
      </c>
      <c r="D51" s="7" t="s">
        <v>128</v>
      </c>
      <c r="E51" s="7" t="s">
        <v>110</v>
      </c>
      <c r="F51" s="10">
        <v>35</v>
      </c>
      <c r="G51" s="14"/>
      <c r="H51" s="13">
        <f>ROUND((G51*F51),2)</f>
      </c>
      <c r="O51">
        <f>rekapitulace!H8</f>
      </c>
      <c r="P51">
        <f>O51/100*H51</f>
      </c>
    </row>
    <row r="52" ht="25.5">
      <c r="D52" s="15" t="s">
        <v>129</v>
      </c>
    </row>
    <row r="53" spans="1:16" ht="12.75">
      <c r="A53" s="7">
        <v>20</v>
      </c>
      <c r="B53" s="7" t="s">
        <v>130</v>
      </c>
      <c r="C53" s="7" t="s">
        <v>44</v>
      </c>
      <c r="D53" s="7" t="s">
        <v>131</v>
      </c>
      <c r="E53" s="7" t="s">
        <v>110</v>
      </c>
      <c r="F53" s="10">
        <v>15</v>
      </c>
      <c r="G53" s="14"/>
      <c r="H53" s="13">
        <f>ROUND((G53*F53),2)</f>
      </c>
      <c r="O53">
        <f>rekapitulace!H8</f>
      </c>
      <c r="P53">
        <f>O53/100*H53</f>
      </c>
    </row>
    <row r="54" ht="89.25">
      <c r="D54" s="15" t="s">
        <v>132</v>
      </c>
    </row>
    <row r="55" spans="1:16" ht="12.75">
      <c r="A55" s="7">
        <v>21</v>
      </c>
      <c r="B55" s="7" t="s">
        <v>133</v>
      </c>
      <c r="C55" s="7" t="s">
        <v>44</v>
      </c>
      <c r="D55" s="7" t="s">
        <v>134</v>
      </c>
      <c r="E55" s="7" t="s">
        <v>71</v>
      </c>
      <c r="F55" s="10">
        <v>471.15</v>
      </c>
      <c r="G55" s="14"/>
      <c r="H55" s="13">
        <f>ROUND((G55*F55),2)</f>
      </c>
      <c r="O55">
        <f>rekapitulace!H8</f>
      </c>
      <c r="P55">
        <f>O55/100*H55</f>
      </c>
    </row>
    <row r="56" ht="102">
      <c r="D56" s="15" t="s">
        <v>135</v>
      </c>
    </row>
    <row r="57" spans="1:16" ht="12.75">
      <c r="A57" s="7">
        <v>22</v>
      </c>
      <c r="B57" s="7" t="s">
        <v>136</v>
      </c>
      <c r="C57" s="7" t="s">
        <v>44</v>
      </c>
      <c r="D57" s="7" t="s">
        <v>137</v>
      </c>
      <c r="E57" s="7" t="s">
        <v>71</v>
      </c>
      <c r="F57" s="10">
        <v>512.85</v>
      </c>
      <c r="G57" s="14"/>
      <c r="H57" s="13">
        <f>ROUND((G57*F57),2)</f>
      </c>
      <c r="O57">
        <f>rekapitulace!H8</f>
      </c>
      <c r="P57">
        <f>O57/100*H57</f>
      </c>
    </row>
    <row r="58" ht="127.5">
      <c r="D58" s="15" t="s">
        <v>138</v>
      </c>
    </row>
    <row r="59" spans="1:16" ht="12.75">
      <c r="A59" s="7">
        <v>23</v>
      </c>
      <c r="B59" s="7" t="s">
        <v>139</v>
      </c>
      <c r="C59" s="7" t="s">
        <v>44</v>
      </c>
      <c r="D59" s="7" t="s">
        <v>140</v>
      </c>
      <c r="E59" s="7" t="s">
        <v>71</v>
      </c>
      <c r="F59" s="10">
        <v>19.2</v>
      </c>
      <c r="G59" s="14"/>
      <c r="H59" s="13">
        <f>ROUND((G59*F59),2)</f>
      </c>
      <c r="O59">
        <f>rekapitulace!H8</f>
      </c>
      <c r="P59">
        <f>O59/100*H59</f>
      </c>
    </row>
    <row r="60" ht="114.75">
      <c r="D60" s="15" t="s">
        <v>141</v>
      </c>
    </row>
    <row r="61" spans="1:16" ht="12.75">
      <c r="A61" s="7">
        <v>24</v>
      </c>
      <c r="B61" s="7" t="s">
        <v>142</v>
      </c>
      <c r="C61" s="7" t="s">
        <v>44</v>
      </c>
      <c r="D61" s="7" t="s">
        <v>143</v>
      </c>
      <c r="E61" s="7" t="s">
        <v>71</v>
      </c>
      <c r="F61" s="10">
        <v>315.9</v>
      </c>
      <c r="G61" s="14"/>
      <c r="H61" s="13">
        <f>ROUND((G61*F61),2)</f>
      </c>
      <c r="O61">
        <f>rekapitulace!H8</f>
      </c>
      <c r="P61">
        <f>O61/100*H61</f>
      </c>
    </row>
    <row r="62" ht="153">
      <c r="D62" s="15" t="s">
        <v>144</v>
      </c>
    </row>
    <row r="63" spans="1:16" ht="12.75">
      <c r="A63" s="7">
        <v>25</v>
      </c>
      <c r="B63" s="7" t="s">
        <v>145</v>
      </c>
      <c r="C63" s="7" t="s">
        <v>44</v>
      </c>
      <c r="D63" s="7" t="s">
        <v>146</v>
      </c>
      <c r="E63" s="7" t="s">
        <v>71</v>
      </c>
      <c r="F63" s="10">
        <v>4.74</v>
      </c>
      <c r="G63" s="14"/>
      <c r="H63" s="13">
        <f>ROUND((G63*F63),2)</f>
      </c>
      <c r="O63">
        <f>rekapitulace!H8</f>
      </c>
      <c r="P63">
        <f>O63/100*H63</f>
      </c>
    </row>
    <row r="64" ht="102">
      <c r="D64" s="15" t="s">
        <v>147</v>
      </c>
    </row>
    <row r="65" spans="1:16" ht="12.75">
      <c r="A65" s="7">
        <v>26</v>
      </c>
      <c r="B65" s="7" t="s">
        <v>148</v>
      </c>
      <c r="C65" s="7" t="s">
        <v>44</v>
      </c>
      <c r="D65" s="7" t="s">
        <v>149</v>
      </c>
      <c r="E65" s="7" t="s">
        <v>97</v>
      </c>
      <c r="F65" s="10">
        <v>251.25</v>
      </c>
      <c r="G65" s="14"/>
      <c r="H65" s="13">
        <f>ROUND((G65*F65),2)</f>
      </c>
      <c r="O65">
        <f>rekapitulace!H8</f>
      </c>
      <c r="P65">
        <f>O65/100*H65</f>
      </c>
    </row>
    <row r="66" ht="63.75">
      <c r="D66" s="15" t="s">
        <v>150</v>
      </c>
    </row>
    <row r="67" spans="1:16" ht="12.75">
      <c r="A67" s="7">
        <v>27</v>
      </c>
      <c r="B67" s="7" t="s">
        <v>151</v>
      </c>
      <c r="C67" s="7" t="s">
        <v>44</v>
      </c>
      <c r="D67" s="7" t="s">
        <v>152</v>
      </c>
      <c r="E67" s="7" t="s">
        <v>71</v>
      </c>
      <c r="F67" s="10">
        <v>2.295</v>
      </c>
      <c r="G67" s="14"/>
      <c r="H67" s="13">
        <f>ROUND((G67*F67),2)</f>
      </c>
      <c r="O67">
        <f>rekapitulace!H8</f>
      </c>
      <c r="P67">
        <f>O67/100*H67</f>
      </c>
    </row>
    <row r="68" ht="165.75">
      <c r="D68" s="15" t="s">
        <v>153</v>
      </c>
    </row>
    <row r="69" spans="1:16" ht="12.75">
      <c r="A69" s="7">
        <v>28</v>
      </c>
      <c r="B69" s="7" t="s">
        <v>154</v>
      </c>
      <c r="C69" s="7" t="s">
        <v>44</v>
      </c>
      <c r="D69" s="7" t="s">
        <v>155</v>
      </c>
      <c r="E69" s="7" t="s">
        <v>71</v>
      </c>
      <c r="F69" s="10">
        <v>4.5</v>
      </c>
      <c r="G69" s="14"/>
      <c r="H69" s="13">
        <f>ROUND((G69*F69),2)</f>
      </c>
      <c r="O69">
        <f>rekapitulace!H8</f>
      </c>
      <c r="P69">
        <f>O69/100*H69</f>
      </c>
    </row>
    <row r="70" ht="63.75">
      <c r="D70" s="15" t="s">
        <v>156</v>
      </c>
    </row>
    <row r="71" spans="1:16" ht="12.75">
      <c r="A71" s="7">
        <v>29</v>
      </c>
      <c r="B71" s="7" t="s">
        <v>157</v>
      </c>
      <c r="C71" s="7" t="s">
        <v>44</v>
      </c>
      <c r="D71" s="7" t="s">
        <v>158</v>
      </c>
      <c r="E71" s="7" t="s">
        <v>97</v>
      </c>
      <c r="F71" s="10">
        <v>45</v>
      </c>
      <c r="G71" s="14"/>
      <c r="H71" s="13">
        <f>ROUND((G71*F71),2)</f>
      </c>
      <c r="O71">
        <f>rekapitulace!H8</f>
      </c>
      <c r="P71">
        <f>O71/100*H71</f>
      </c>
    </row>
    <row r="72" ht="63.75">
      <c r="D72" s="15" t="s">
        <v>159</v>
      </c>
    </row>
    <row r="73" spans="1:16" ht="12.75" customHeight="1">
      <c r="A73" s="16"/>
      <c r="B73" s="16"/>
      <c r="C73" s="16" t="s">
        <v>24</v>
      </c>
      <c r="D73" s="16" t="s">
        <v>85</v>
      </c>
      <c r="E73" s="16"/>
      <c r="F73" s="16"/>
      <c r="G73" s="16"/>
      <c r="H73" s="16">
        <f>SUM(H25:H72)</f>
      </c>
      <c r="P73">
        <f>ROUND(SUM(P25:P72),2)</f>
      </c>
    </row>
    <row r="75" spans="1:8" ht="12.75" customHeight="1">
      <c r="A75" s="9"/>
      <c r="B75" s="9"/>
      <c r="C75" s="9" t="s">
        <v>34</v>
      </c>
      <c r="D75" s="9" t="s">
        <v>160</v>
      </c>
      <c r="E75" s="9"/>
      <c r="F75" s="11"/>
      <c r="G75" s="9"/>
      <c r="H75" s="11"/>
    </row>
    <row r="76" spans="1:16" ht="12.75">
      <c r="A76" s="7">
        <v>30</v>
      </c>
      <c r="B76" s="7" t="s">
        <v>161</v>
      </c>
      <c r="C76" s="7" t="s">
        <v>44</v>
      </c>
      <c r="D76" s="7" t="s">
        <v>162</v>
      </c>
      <c r="E76" s="7" t="s">
        <v>110</v>
      </c>
      <c r="F76" s="10">
        <v>9.2</v>
      </c>
      <c r="G76" s="14"/>
      <c r="H76" s="13">
        <f>ROUND((G76*F76),2)</f>
      </c>
      <c r="O76">
        <f>rekapitulace!H8</f>
      </c>
      <c r="P76">
        <f>O76/100*H76</f>
      </c>
    </row>
    <row r="77" ht="89.25">
      <c r="D77" s="15" t="s">
        <v>163</v>
      </c>
    </row>
    <row r="78" spans="1:16" ht="12.75">
      <c r="A78" s="7">
        <v>31</v>
      </c>
      <c r="B78" s="7" t="s">
        <v>164</v>
      </c>
      <c r="C78" s="7" t="s">
        <v>44</v>
      </c>
      <c r="D78" s="7" t="s">
        <v>165</v>
      </c>
      <c r="E78" s="7" t="s">
        <v>97</v>
      </c>
      <c r="F78" s="10">
        <v>248.3</v>
      </c>
      <c r="G78" s="14"/>
      <c r="H78" s="13">
        <f>ROUND((G78*F78),2)</f>
      </c>
      <c r="O78">
        <f>rekapitulace!H8</f>
      </c>
      <c r="P78">
        <f>O78/100*H78</f>
      </c>
    </row>
    <row r="79" ht="369.75">
      <c r="D79" s="15" t="s">
        <v>166</v>
      </c>
    </row>
    <row r="80" spans="1:16" ht="12.75">
      <c r="A80" s="7">
        <v>32</v>
      </c>
      <c r="B80" s="7" t="s">
        <v>167</v>
      </c>
      <c r="C80" s="7" t="s">
        <v>44</v>
      </c>
      <c r="D80" s="7" t="s">
        <v>168</v>
      </c>
      <c r="E80" s="7" t="s">
        <v>97</v>
      </c>
      <c r="F80" s="10">
        <v>288</v>
      </c>
      <c r="G80" s="14"/>
      <c r="H80" s="13">
        <f>ROUND((G80*F80),2)</f>
      </c>
      <c r="O80">
        <f>rekapitulace!H8</f>
      </c>
      <c r="P80">
        <f>O80/100*H80</f>
      </c>
    </row>
    <row r="81" ht="114.75">
      <c r="D81" s="15" t="s">
        <v>169</v>
      </c>
    </row>
    <row r="82" spans="1:16" ht="12.75">
      <c r="A82" s="7">
        <v>33</v>
      </c>
      <c r="B82" s="7" t="s">
        <v>170</v>
      </c>
      <c r="C82" s="7" t="s">
        <v>44</v>
      </c>
      <c r="D82" s="7" t="s">
        <v>171</v>
      </c>
      <c r="E82" s="7" t="s">
        <v>97</v>
      </c>
      <c r="F82" s="10">
        <v>288</v>
      </c>
      <c r="G82" s="14"/>
      <c r="H82" s="13">
        <f>ROUND((G82*F82),2)</f>
      </c>
      <c r="O82">
        <f>rekapitulace!H8</f>
      </c>
      <c r="P82">
        <f>O82/100*H82</f>
      </c>
    </row>
    <row r="83" ht="76.5">
      <c r="D83" s="15" t="s">
        <v>172</v>
      </c>
    </row>
    <row r="84" spans="1:16" ht="12.75">
      <c r="A84" s="7">
        <v>34</v>
      </c>
      <c r="B84" s="7" t="s">
        <v>173</v>
      </c>
      <c r="C84" s="7" t="s">
        <v>44</v>
      </c>
      <c r="D84" s="7" t="s">
        <v>174</v>
      </c>
      <c r="E84" s="7" t="s">
        <v>110</v>
      </c>
      <c r="F84" s="10">
        <v>6.9</v>
      </c>
      <c r="G84" s="14"/>
      <c r="H84" s="13">
        <f>ROUND((G84*F84),2)</f>
      </c>
      <c r="O84">
        <f>rekapitulace!H8</f>
      </c>
      <c r="P84">
        <f>O84/100*H84</f>
      </c>
    </row>
    <row r="85" ht="127.5">
      <c r="D85" s="15" t="s">
        <v>175</v>
      </c>
    </row>
    <row r="86" spans="1:16" ht="12.75" customHeight="1">
      <c r="A86" s="16"/>
      <c r="B86" s="16"/>
      <c r="C86" s="16" t="s">
        <v>34</v>
      </c>
      <c r="D86" s="16" t="s">
        <v>160</v>
      </c>
      <c r="E86" s="16"/>
      <c r="F86" s="16"/>
      <c r="G86" s="16"/>
      <c r="H86" s="16">
        <f>SUM(H76:H85)</f>
      </c>
      <c r="P86">
        <f>ROUND(SUM(P76:P85),2)</f>
      </c>
    </row>
    <row r="88" spans="1:8" ht="12.75" customHeight="1">
      <c r="A88" s="9"/>
      <c r="B88" s="9"/>
      <c r="C88" s="9" t="s">
        <v>36</v>
      </c>
      <c r="D88" s="9" t="s">
        <v>176</v>
      </c>
      <c r="E88" s="9"/>
      <c r="F88" s="11"/>
      <c r="G88" s="9"/>
      <c r="H88" s="11"/>
    </row>
    <row r="89" spans="1:16" ht="12.75">
      <c r="A89" s="7">
        <v>35</v>
      </c>
      <c r="B89" s="7" t="s">
        <v>177</v>
      </c>
      <c r="C89" s="7" t="s">
        <v>44</v>
      </c>
      <c r="D89" s="7" t="s">
        <v>178</v>
      </c>
      <c r="E89" s="7" t="s">
        <v>71</v>
      </c>
      <c r="F89" s="10">
        <v>5</v>
      </c>
      <c r="G89" s="14"/>
      <c r="H89" s="13">
        <f>ROUND((G89*F89),2)</f>
      </c>
      <c r="O89">
        <f>rekapitulace!H8</f>
      </c>
      <c r="P89">
        <f>O89/100*H89</f>
      </c>
    </row>
    <row r="90" ht="89.25">
      <c r="D90" s="15" t="s">
        <v>179</v>
      </c>
    </row>
    <row r="91" spans="1:16" ht="12.75">
      <c r="A91" s="7">
        <v>36</v>
      </c>
      <c r="B91" s="7" t="s">
        <v>180</v>
      </c>
      <c r="C91" s="7" t="s">
        <v>44</v>
      </c>
      <c r="D91" s="7" t="s">
        <v>181</v>
      </c>
      <c r="E91" s="7" t="s">
        <v>71</v>
      </c>
      <c r="F91" s="10">
        <v>155.25</v>
      </c>
      <c r="G91" s="14"/>
      <c r="H91" s="13">
        <f>ROUND((G91*F91),2)</f>
      </c>
      <c r="O91">
        <f>rekapitulace!H8</f>
      </c>
      <c r="P91">
        <f>O91/100*H91</f>
      </c>
    </row>
    <row r="92" ht="127.5">
      <c r="D92" s="15" t="s">
        <v>182</v>
      </c>
    </row>
    <row r="93" spans="1:16" ht="12.75" customHeight="1">
      <c r="A93" s="16"/>
      <c r="B93" s="16"/>
      <c r="C93" s="16" t="s">
        <v>36</v>
      </c>
      <c r="D93" s="16" t="s">
        <v>176</v>
      </c>
      <c r="E93" s="16"/>
      <c r="F93" s="16"/>
      <c r="G93" s="16"/>
      <c r="H93" s="16">
        <f>SUM(H89:H92)</f>
      </c>
      <c r="P93">
        <f>ROUND(SUM(P89:P92),2)</f>
      </c>
    </row>
    <row r="95" spans="1:8" ht="12.75" customHeight="1">
      <c r="A95" s="9"/>
      <c r="B95" s="9"/>
      <c r="C95" s="9" t="s">
        <v>37</v>
      </c>
      <c r="D95" s="9" t="s">
        <v>183</v>
      </c>
      <c r="E95" s="9"/>
      <c r="F95" s="11"/>
      <c r="G95" s="9"/>
      <c r="H95" s="11"/>
    </row>
    <row r="96" spans="1:16" ht="12.75">
      <c r="A96" s="7">
        <v>37</v>
      </c>
      <c r="B96" s="7" t="s">
        <v>184</v>
      </c>
      <c r="C96" s="7" t="s">
        <v>44</v>
      </c>
      <c r="D96" s="7" t="s">
        <v>185</v>
      </c>
      <c r="E96" s="7" t="s">
        <v>71</v>
      </c>
      <c r="F96" s="10">
        <v>826.45</v>
      </c>
      <c r="G96" s="14"/>
      <c r="H96" s="13">
        <f>ROUND((G96*F96),2)</f>
      </c>
      <c r="O96">
        <f>rekapitulace!H8</f>
      </c>
      <c r="P96">
        <f>O96/100*H96</f>
      </c>
    </row>
    <row r="97" ht="409.5">
      <c r="D97" s="15" t="s">
        <v>186</v>
      </c>
    </row>
    <row r="98" spans="1:16" ht="12.75">
      <c r="A98" s="7">
        <v>38</v>
      </c>
      <c r="B98" s="7" t="s">
        <v>187</v>
      </c>
      <c r="C98" s="7" t="s">
        <v>44</v>
      </c>
      <c r="D98" s="7" t="s">
        <v>188</v>
      </c>
      <c r="E98" s="7" t="s">
        <v>71</v>
      </c>
      <c r="F98" s="10">
        <v>396.34</v>
      </c>
      <c r="G98" s="14"/>
      <c r="H98" s="13">
        <f>ROUND((G98*F98),2)</f>
      </c>
      <c r="O98">
        <f>rekapitulace!H8</f>
      </c>
      <c r="P98">
        <f>O98/100*H98</f>
      </c>
    </row>
    <row r="99" ht="89.25">
      <c r="D99" s="15" t="s">
        <v>189</v>
      </c>
    </row>
    <row r="100" spans="1:16" ht="12.75">
      <c r="A100" s="7">
        <v>39</v>
      </c>
      <c r="B100" s="7" t="s">
        <v>190</v>
      </c>
      <c r="C100" s="7" t="s">
        <v>44</v>
      </c>
      <c r="D100" s="7" t="s">
        <v>191</v>
      </c>
      <c r="E100" s="7" t="s">
        <v>71</v>
      </c>
      <c r="F100" s="10">
        <v>594.51</v>
      </c>
      <c r="G100" s="14"/>
      <c r="H100" s="13">
        <f>ROUND((G100*F100),2)</f>
      </c>
      <c r="O100">
        <f>rekapitulace!H8</f>
      </c>
      <c r="P100">
        <f>O100/100*H100</f>
      </c>
    </row>
    <row r="101" ht="127.5">
      <c r="D101" s="15" t="s">
        <v>192</v>
      </c>
    </row>
    <row r="102" spans="1:16" ht="12.75">
      <c r="A102" s="7">
        <v>40</v>
      </c>
      <c r="B102" s="7" t="s">
        <v>193</v>
      </c>
      <c r="C102" s="7" t="s">
        <v>44</v>
      </c>
      <c r="D102" s="7" t="s">
        <v>194</v>
      </c>
      <c r="E102" s="7" t="s">
        <v>110</v>
      </c>
      <c r="F102" s="10">
        <v>143</v>
      </c>
      <c r="G102" s="14"/>
      <c r="H102" s="13">
        <f>ROUND((G102*F102),2)</f>
      </c>
      <c r="O102">
        <f>rekapitulace!H8</f>
      </c>
      <c r="P102">
        <f>O102/100*H102</f>
      </c>
    </row>
    <row r="103" ht="51">
      <c r="D103" s="15" t="s">
        <v>195</v>
      </c>
    </row>
    <row r="104" spans="1:16" ht="12.75">
      <c r="A104" s="7">
        <v>41</v>
      </c>
      <c r="B104" s="7" t="s">
        <v>196</v>
      </c>
      <c r="C104" s="7" t="s">
        <v>44</v>
      </c>
      <c r="D104" s="7" t="s">
        <v>197</v>
      </c>
      <c r="E104" s="7" t="s">
        <v>110</v>
      </c>
      <c r="F104" s="10">
        <v>139</v>
      </c>
      <c r="G104" s="14"/>
      <c r="H104" s="13">
        <f>ROUND((G104*F104),2)</f>
      </c>
      <c r="O104">
        <f>rekapitulace!H8</f>
      </c>
      <c r="P104">
        <f>O104/100*H104</f>
      </c>
    </row>
    <row r="105" ht="63.75">
      <c r="D105" s="15" t="s">
        <v>198</v>
      </c>
    </row>
    <row r="106" spans="1:16" ht="12.75">
      <c r="A106" s="7">
        <v>42</v>
      </c>
      <c r="B106" s="7" t="s">
        <v>199</v>
      </c>
      <c r="C106" s="7" t="s">
        <v>44</v>
      </c>
      <c r="D106" s="7" t="s">
        <v>200</v>
      </c>
      <c r="E106" s="7" t="s">
        <v>110</v>
      </c>
      <c r="F106" s="10">
        <v>460</v>
      </c>
      <c r="G106" s="14"/>
      <c r="H106" s="13">
        <f>ROUND((G106*F106),2)</f>
      </c>
      <c r="O106">
        <f>rekapitulace!H8</f>
      </c>
      <c r="P106">
        <f>O106/100*H106</f>
      </c>
    </row>
    <row r="107" ht="51">
      <c r="D107" s="15" t="s">
        <v>201</v>
      </c>
    </row>
    <row r="108" spans="1:16" ht="12.75">
      <c r="A108" s="7">
        <v>43</v>
      </c>
      <c r="B108" s="7" t="s">
        <v>202</v>
      </c>
      <c r="C108" s="7" t="s">
        <v>44</v>
      </c>
      <c r="D108" s="7" t="s">
        <v>203</v>
      </c>
      <c r="E108" s="7" t="s">
        <v>110</v>
      </c>
      <c r="F108" s="10">
        <v>25</v>
      </c>
      <c r="G108" s="14"/>
      <c r="H108" s="13">
        <f>ROUND((G108*F108),2)</f>
      </c>
      <c r="O108">
        <f>rekapitulace!H8</f>
      </c>
      <c r="P108">
        <f>O108/100*H108</f>
      </c>
    </row>
    <row r="109" ht="25.5">
      <c r="D109" s="15" t="s">
        <v>204</v>
      </c>
    </row>
    <row r="110" spans="1:16" ht="12.75">
      <c r="A110" s="7">
        <v>44</v>
      </c>
      <c r="B110" s="7" t="s">
        <v>205</v>
      </c>
      <c r="C110" s="7" t="s">
        <v>44</v>
      </c>
      <c r="D110" s="7" t="s">
        <v>206</v>
      </c>
      <c r="E110" s="7" t="s">
        <v>110</v>
      </c>
      <c r="F110" s="10">
        <v>626</v>
      </c>
      <c r="G110" s="14"/>
      <c r="H110" s="13">
        <f>ROUND((G110*F110),2)</f>
      </c>
      <c r="O110">
        <f>rekapitulace!H8</f>
      </c>
      <c r="P110">
        <f>O110/100*H110</f>
      </c>
    </row>
    <row r="111" ht="102">
      <c r="D111" s="15" t="s">
        <v>207</v>
      </c>
    </row>
    <row r="112" spans="1:16" ht="12.75">
      <c r="A112" s="7">
        <v>45</v>
      </c>
      <c r="B112" s="7" t="s">
        <v>208</v>
      </c>
      <c r="C112" s="7" t="s">
        <v>44</v>
      </c>
      <c r="D112" s="7" t="s">
        <v>209</v>
      </c>
      <c r="E112" s="7" t="s">
        <v>110</v>
      </c>
      <c r="F112" s="10">
        <v>225</v>
      </c>
      <c r="G112" s="14"/>
      <c r="H112" s="13">
        <f>ROUND((G112*F112),2)</f>
      </c>
      <c r="O112">
        <f>rekapitulace!H8</f>
      </c>
      <c r="P112">
        <f>O112/100*H112</f>
      </c>
    </row>
    <row r="113" ht="63.75">
      <c r="D113" s="15" t="s">
        <v>210</v>
      </c>
    </row>
    <row r="114" spans="1:16" ht="12.75">
      <c r="A114" s="7">
        <v>46</v>
      </c>
      <c r="B114" s="7" t="s">
        <v>211</v>
      </c>
      <c r="C114" s="7" t="s">
        <v>44</v>
      </c>
      <c r="D114" s="7" t="s">
        <v>212</v>
      </c>
      <c r="E114" s="7" t="s">
        <v>110</v>
      </c>
      <c r="F114" s="10">
        <v>37</v>
      </c>
      <c r="G114" s="14"/>
      <c r="H114" s="13">
        <f>ROUND((G114*F114),2)</f>
      </c>
      <c r="O114">
        <f>rekapitulace!H8</f>
      </c>
      <c r="P114">
        <f>O114/100*H114</f>
      </c>
    </row>
    <row r="115" ht="63.75">
      <c r="D115" s="15" t="s">
        <v>213</v>
      </c>
    </row>
    <row r="116" spans="1:16" ht="12.75">
      <c r="A116" s="7">
        <v>47</v>
      </c>
      <c r="B116" s="7" t="s">
        <v>214</v>
      </c>
      <c r="C116" s="7" t="s">
        <v>44</v>
      </c>
      <c r="D116" s="7" t="s">
        <v>215</v>
      </c>
      <c r="E116" s="7" t="s">
        <v>110</v>
      </c>
      <c r="F116" s="10">
        <v>92</v>
      </c>
      <c r="G116" s="14"/>
      <c r="H116" s="13">
        <f>ROUND((G116*F116),2)</f>
      </c>
      <c r="O116">
        <f>rekapitulace!H8</f>
      </c>
      <c r="P116">
        <f>O116/100*H116</f>
      </c>
    </row>
    <row r="117" ht="344.25">
      <c r="D117" s="15" t="s">
        <v>216</v>
      </c>
    </row>
    <row r="118" spans="1:16" ht="12.75">
      <c r="A118" s="7">
        <v>48</v>
      </c>
      <c r="B118" s="7" t="s">
        <v>217</v>
      </c>
      <c r="C118" s="7" t="s">
        <v>44</v>
      </c>
      <c r="D118" s="7" t="s">
        <v>218</v>
      </c>
      <c r="E118" s="7" t="s">
        <v>110</v>
      </c>
      <c r="F118" s="10">
        <v>25</v>
      </c>
      <c r="G118" s="14"/>
      <c r="H118" s="13">
        <f>ROUND((G118*F118),2)</f>
      </c>
      <c r="O118">
        <f>rekapitulace!H8</f>
      </c>
      <c r="P118">
        <f>O118/100*H118</f>
      </c>
    </row>
    <row r="119" ht="25.5">
      <c r="D119" s="15" t="s">
        <v>204</v>
      </c>
    </row>
    <row r="120" spans="1:16" ht="12.75">
      <c r="A120" s="7">
        <v>49</v>
      </c>
      <c r="B120" s="7" t="s">
        <v>219</v>
      </c>
      <c r="C120" s="7" t="s">
        <v>61</v>
      </c>
      <c r="D120" s="7" t="s">
        <v>220</v>
      </c>
      <c r="E120" s="7" t="s">
        <v>110</v>
      </c>
      <c r="F120" s="10">
        <v>1086</v>
      </c>
      <c r="G120" s="14"/>
      <c r="H120" s="13">
        <f>ROUND((G120*F120),2)</f>
      </c>
      <c r="O120">
        <f>rekapitulace!H8</f>
      </c>
      <c r="P120">
        <f>O120/100*H120</f>
      </c>
    </row>
    <row r="121" ht="51">
      <c r="D121" s="15" t="s">
        <v>221</v>
      </c>
    </row>
    <row r="122" spans="1:16" ht="12.75">
      <c r="A122" s="7">
        <v>50</v>
      </c>
      <c r="B122" s="7" t="s">
        <v>219</v>
      </c>
      <c r="C122" s="7" t="s">
        <v>63</v>
      </c>
      <c r="D122" s="7" t="s">
        <v>222</v>
      </c>
      <c r="E122" s="7" t="s">
        <v>110</v>
      </c>
      <c r="F122" s="10">
        <v>507</v>
      </c>
      <c r="G122" s="14"/>
      <c r="H122" s="13">
        <f>ROUND((G122*F122),2)</f>
      </c>
      <c r="O122">
        <f>rekapitulace!H8</f>
      </c>
      <c r="P122">
        <f>O122/100*H122</f>
      </c>
    </row>
    <row r="123" ht="51">
      <c r="D123" s="15" t="s">
        <v>223</v>
      </c>
    </row>
    <row r="124" spans="1:16" ht="12.75">
      <c r="A124" s="7">
        <v>51</v>
      </c>
      <c r="B124" s="7" t="s">
        <v>224</v>
      </c>
      <c r="C124" s="7" t="s">
        <v>61</v>
      </c>
      <c r="D124" s="7" t="s">
        <v>225</v>
      </c>
      <c r="E124" s="7" t="s">
        <v>226</v>
      </c>
      <c r="F124" s="10">
        <v>41</v>
      </c>
      <c r="G124" s="14"/>
      <c r="H124" s="13">
        <f>ROUND((G124*F124),2)</f>
      </c>
      <c r="O124">
        <f>rekapitulace!H8</f>
      </c>
      <c r="P124">
        <f>O124/100*H124</f>
      </c>
    </row>
    <row r="125" ht="127.5">
      <c r="D125" s="15" t="s">
        <v>227</v>
      </c>
    </row>
    <row r="126" spans="1:16" ht="12.75">
      <c r="A126" s="7">
        <v>52</v>
      </c>
      <c r="B126" s="7" t="s">
        <v>224</v>
      </c>
      <c r="C126" s="7" t="s">
        <v>63</v>
      </c>
      <c r="D126" s="7" t="s">
        <v>228</v>
      </c>
      <c r="E126" s="7" t="s">
        <v>226</v>
      </c>
      <c r="F126" s="10">
        <v>110</v>
      </c>
      <c r="G126" s="14"/>
      <c r="H126" s="13">
        <f>ROUND((G126*F126),2)</f>
      </c>
      <c r="O126">
        <f>rekapitulace!H8</f>
      </c>
      <c r="P126">
        <f>O126/100*H126</f>
      </c>
    </row>
    <row r="127" ht="114.75">
      <c r="D127" s="15" t="s">
        <v>229</v>
      </c>
    </row>
    <row r="128" spans="1:16" ht="12.75">
      <c r="A128" s="7">
        <v>53</v>
      </c>
      <c r="B128" s="7" t="s">
        <v>230</v>
      </c>
      <c r="C128" s="7" t="s">
        <v>44</v>
      </c>
      <c r="D128" s="7" t="s">
        <v>231</v>
      </c>
      <c r="E128" s="7" t="s">
        <v>226</v>
      </c>
      <c r="F128" s="10">
        <v>2</v>
      </c>
      <c r="G128" s="14"/>
      <c r="H128" s="13">
        <f>ROUND((G128*F128),2)</f>
      </c>
      <c r="O128">
        <f>rekapitulace!H8</f>
      </c>
      <c r="P128">
        <f>O128/100*H128</f>
      </c>
    </row>
    <row r="129" ht="25.5">
      <c r="D129" s="15" t="s">
        <v>232</v>
      </c>
    </row>
    <row r="130" spans="1:16" ht="12.75">
      <c r="A130" s="7">
        <v>54</v>
      </c>
      <c r="B130" s="7" t="s">
        <v>233</v>
      </c>
      <c r="C130" s="7" t="s">
        <v>44</v>
      </c>
      <c r="D130" s="7" t="s">
        <v>234</v>
      </c>
      <c r="E130" s="7" t="s">
        <v>110</v>
      </c>
      <c r="F130" s="10">
        <v>37</v>
      </c>
      <c r="G130" s="14"/>
      <c r="H130" s="13">
        <f>ROUND((G130*F130),2)</f>
      </c>
      <c r="O130">
        <f>rekapitulace!H8</f>
      </c>
      <c r="P130">
        <f>O130/100*H130</f>
      </c>
    </row>
    <row r="131" ht="140.25">
      <c r="D131" s="15" t="s">
        <v>235</v>
      </c>
    </row>
    <row r="132" spans="1:16" ht="12.75">
      <c r="A132" s="7">
        <v>55</v>
      </c>
      <c r="B132" s="7" t="s">
        <v>236</v>
      </c>
      <c r="C132" s="7" t="s">
        <v>44</v>
      </c>
      <c r="D132" s="7" t="s">
        <v>237</v>
      </c>
      <c r="E132" s="7" t="s">
        <v>226</v>
      </c>
      <c r="F132" s="10">
        <v>305</v>
      </c>
      <c r="G132" s="14"/>
      <c r="H132" s="13">
        <f>ROUND((G132*F132),2)</f>
      </c>
      <c r="O132">
        <f>rekapitulace!H8</f>
      </c>
      <c r="P132">
        <f>O132/100*H132</f>
      </c>
    </row>
    <row r="133" ht="409.5">
      <c r="D133" s="15" t="s">
        <v>238</v>
      </c>
    </row>
    <row r="134" spans="1:16" ht="12.75">
      <c r="A134" s="7">
        <v>56</v>
      </c>
      <c r="B134" s="7" t="s">
        <v>239</v>
      </c>
      <c r="C134" s="7" t="s">
        <v>44</v>
      </c>
      <c r="D134" s="7" t="s">
        <v>240</v>
      </c>
      <c r="E134" s="7" t="s">
        <v>110</v>
      </c>
      <c r="F134" s="10">
        <v>1593</v>
      </c>
      <c r="G134" s="14"/>
      <c r="H134" s="13">
        <f>ROUND((G134*F134),2)</f>
      </c>
      <c r="O134">
        <f>rekapitulace!H8</f>
      </c>
      <c r="P134">
        <f>O134/100*H134</f>
      </c>
    </row>
    <row r="135" ht="102">
      <c r="D135" s="15" t="s">
        <v>241</v>
      </c>
    </row>
    <row r="136" spans="1:16" ht="12.75">
      <c r="A136" s="7">
        <v>57</v>
      </c>
      <c r="B136" s="7" t="s">
        <v>242</v>
      </c>
      <c r="C136" s="7" t="s">
        <v>44</v>
      </c>
      <c r="D136" s="7" t="s">
        <v>243</v>
      </c>
      <c r="E136" s="7" t="s">
        <v>226</v>
      </c>
      <c r="F136" s="10">
        <v>6</v>
      </c>
      <c r="G136" s="14"/>
      <c r="H136" s="13">
        <f>ROUND((G136*F136),2)</f>
      </c>
      <c r="O136">
        <f>rekapitulace!H8</f>
      </c>
      <c r="P136">
        <f>O136/100*H136</f>
      </c>
    </row>
    <row r="137" ht="25.5">
      <c r="D137" s="15" t="s">
        <v>244</v>
      </c>
    </row>
    <row r="138" spans="1:16" ht="12.75">
      <c r="A138" s="7">
        <v>58</v>
      </c>
      <c r="B138" s="7" t="s">
        <v>245</v>
      </c>
      <c r="C138" s="7" t="s">
        <v>44</v>
      </c>
      <c r="D138" s="7" t="s">
        <v>246</v>
      </c>
      <c r="E138" s="7" t="s">
        <v>226</v>
      </c>
      <c r="F138" s="10">
        <v>2</v>
      </c>
      <c r="G138" s="14"/>
      <c r="H138" s="13">
        <f>ROUND((G138*F138),2)</f>
      </c>
      <c r="O138">
        <f>rekapitulace!H8</f>
      </c>
      <c r="P138">
        <f>O138/100*H138</f>
      </c>
    </row>
    <row r="139" ht="25.5">
      <c r="D139" s="15" t="s">
        <v>232</v>
      </c>
    </row>
    <row r="140" spans="1:16" ht="12.75">
      <c r="A140" s="7">
        <v>59</v>
      </c>
      <c r="B140" s="7" t="s">
        <v>247</v>
      </c>
      <c r="C140" s="7" t="s">
        <v>44</v>
      </c>
      <c r="D140" s="7" t="s">
        <v>248</v>
      </c>
      <c r="E140" s="7" t="s">
        <v>71</v>
      </c>
      <c r="F140" s="10">
        <v>29.382</v>
      </c>
      <c r="G140" s="14"/>
      <c r="H140" s="13">
        <f>ROUND((G140*F140),2)</f>
      </c>
      <c r="O140">
        <f>rekapitulace!H8</f>
      </c>
      <c r="P140">
        <f>O140/100*H140</f>
      </c>
    </row>
    <row r="141" ht="395.25">
      <c r="D141" s="15" t="s">
        <v>249</v>
      </c>
    </row>
    <row r="142" spans="1:16" ht="12.75">
      <c r="A142" s="7">
        <v>60</v>
      </c>
      <c r="B142" s="7" t="s">
        <v>250</v>
      </c>
      <c r="C142" s="7" t="s">
        <v>44</v>
      </c>
      <c r="D142" s="7" t="s">
        <v>251</v>
      </c>
      <c r="E142" s="7" t="s">
        <v>97</v>
      </c>
      <c r="F142" s="10">
        <v>17.2</v>
      </c>
      <c r="G142" s="14"/>
      <c r="H142" s="13">
        <f>ROUND((G142*F142),2)</f>
      </c>
      <c r="O142">
        <f>rekapitulace!H8</f>
      </c>
      <c r="P142">
        <f>O142/100*H142</f>
      </c>
    </row>
    <row r="143" ht="51">
      <c r="D143" s="15" t="s">
        <v>252</v>
      </c>
    </row>
    <row r="144" spans="1:16" ht="12.75">
      <c r="A144" s="7">
        <v>61</v>
      </c>
      <c r="B144" s="7" t="s">
        <v>253</v>
      </c>
      <c r="C144" s="7" t="s">
        <v>44</v>
      </c>
      <c r="D144" s="7" t="s">
        <v>254</v>
      </c>
      <c r="E144" s="7" t="s">
        <v>71</v>
      </c>
      <c r="F144" s="10">
        <v>34.154</v>
      </c>
      <c r="G144" s="14"/>
      <c r="H144" s="13">
        <f>ROUND((G144*F144),2)</f>
      </c>
      <c r="O144">
        <f>rekapitulace!H8</f>
      </c>
      <c r="P144">
        <f>O144/100*H144</f>
      </c>
    </row>
    <row r="145" ht="409.5">
      <c r="D145" s="15" t="s">
        <v>255</v>
      </c>
    </row>
    <row r="146" spans="1:16" ht="12.75">
      <c r="A146" s="7">
        <v>62</v>
      </c>
      <c r="B146" s="7" t="s">
        <v>256</v>
      </c>
      <c r="C146" s="7" t="s">
        <v>44</v>
      </c>
      <c r="D146" s="7" t="s">
        <v>257</v>
      </c>
      <c r="E146" s="7" t="s">
        <v>97</v>
      </c>
      <c r="F146" s="10">
        <v>38</v>
      </c>
      <c r="G146" s="14"/>
      <c r="H146" s="13">
        <f>ROUND((G146*F146),2)</f>
      </c>
      <c r="O146">
        <f>rekapitulace!H8</f>
      </c>
      <c r="P146">
        <f>O146/100*H146</f>
      </c>
    </row>
    <row r="147" ht="76.5">
      <c r="D147" s="15" t="s">
        <v>258</v>
      </c>
    </row>
    <row r="148" spans="1:16" ht="12.75">
      <c r="A148" s="7">
        <v>63</v>
      </c>
      <c r="B148" s="7" t="s">
        <v>259</v>
      </c>
      <c r="C148" s="7" t="s">
        <v>44</v>
      </c>
      <c r="D148" s="7" t="s">
        <v>260</v>
      </c>
      <c r="E148" s="7" t="s">
        <v>97</v>
      </c>
      <c r="F148" s="10">
        <v>101.8</v>
      </c>
      <c r="G148" s="14"/>
      <c r="H148" s="13">
        <f>ROUND((G148*F148),2)</f>
      </c>
      <c r="O148">
        <f>rekapitulace!H8</f>
      </c>
      <c r="P148">
        <f>O148/100*H148</f>
      </c>
    </row>
    <row r="149" ht="114.75">
      <c r="D149" s="15" t="s">
        <v>261</v>
      </c>
    </row>
    <row r="150" spans="1:16" ht="12.75">
      <c r="A150" s="7">
        <v>64</v>
      </c>
      <c r="B150" s="7" t="s">
        <v>262</v>
      </c>
      <c r="C150" s="7" t="s">
        <v>44</v>
      </c>
      <c r="D150" s="7" t="s">
        <v>263</v>
      </c>
      <c r="E150" s="7" t="s">
        <v>97</v>
      </c>
      <c r="F150" s="10">
        <v>105.4</v>
      </c>
      <c r="G150" s="14"/>
      <c r="H150" s="13">
        <f>ROUND((G150*F150),2)</f>
      </c>
      <c r="O150">
        <f>rekapitulace!H8</f>
      </c>
      <c r="P150">
        <f>O150/100*H150</f>
      </c>
    </row>
    <row r="151" ht="140.25">
      <c r="D151" s="15" t="s">
        <v>264</v>
      </c>
    </row>
    <row r="152" spans="1:16" ht="12.75">
      <c r="A152" s="7">
        <v>65</v>
      </c>
      <c r="B152" s="7" t="s">
        <v>265</v>
      </c>
      <c r="C152" s="7" t="s">
        <v>44</v>
      </c>
      <c r="D152" s="7" t="s">
        <v>266</v>
      </c>
      <c r="E152" s="7" t="s">
        <v>97</v>
      </c>
      <c r="F152" s="10">
        <v>248</v>
      </c>
      <c r="G152" s="14"/>
      <c r="H152" s="13">
        <f>ROUND((G152*F152),2)</f>
      </c>
      <c r="O152">
        <f>rekapitulace!H8</f>
      </c>
      <c r="P152">
        <f>O152/100*H152</f>
      </c>
    </row>
    <row r="153" ht="216.75">
      <c r="D153" s="15" t="s">
        <v>267</v>
      </c>
    </row>
    <row r="154" spans="1:16" ht="12.75">
      <c r="A154" s="7">
        <v>66</v>
      </c>
      <c r="B154" s="7" t="s">
        <v>268</v>
      </c>
      <c r="C154" s="7" t="s">
        <v>44</v>
      </c>
      <c r="D154" s="7" t="s">
        <v>269</v>
      </c>
      <c r="E154" s="7" t="s">
        <v>97</v>
      </c>
      <c r="F154" s="10">
        <v>276.5</v>
      </c>
      <c r="G154" s="14"/>
      <c r="H154" s="13">
        <f>ROUND((G154*F154),2)</f>
      </c>
      <c r="O154">
        <f>rekapitulace!H8</f>
      </c>
      <c r="P154">
        <f>O154/100*H154</f>
      </c>
    </row>
    <row r="155" ht="165.75">
      <c r="D155" s="15" t="s">
        <v>270</v>
      </c>
    </row>
    <row r="156" spans="1:16" ht="12.75">
      <c r="A156" s="7">
        <v>67</v>
      </c>
      <c r="B156" s="7" t="s">
        <v>271</v>
      </c>
      <c r="C156" s="7" t="s">
        <v>44</v>
      </c>
      <c r="D156" s="7" t="s">
        <v>272</v>
      </c>
      <c r="E156" s="7" t="s">
        <v>97</v>
      </c>
      <c r="F156" s="10">
        <v>22</v>
      </c>
      <c r="G156" s="14"/>
      <c r="H156" s="13">
        <f>ROUND((G156*F156),2)</f>
      </c>
      <c r="O156">
        <f>rekapitulace!H8</f>
      </c>
      <c r="P156">
        <f>O156/100*H156</f>
      </c>
    </row>
    <row r="157" ht="38.25">
      <c r="D157" s="15" t="s">
        <v>273</v>
      </c>
    </row>
    <row r="158" spans="1:16" ht="12.75">
      <c r="A158" s="7">
        <v>68</v>
      </c>
      <c r="B158" s="7" t="s">
        <v>274</v>
      </c>
      <c r="C158" s="7" t="s">
        <v>44</v>
      </c>
      <c r="D158" s="7" t="s">
        <v>275</v>
      </c>
      <c r="E158" s="7" t="s">
        <v>97</v>
      </c>
      <c r="F158" s="10">
        <v>20.4</v>
      </c>
      <c r="G158" s="14"/>
      <c r="H158" s="13">
        <f>ROUND((G158*F158),2)</f>
      </c>
      <c r="O158">
        <f>rekapitulace!H8</f>
      </c>
      <c r="P158">
        <f>O158/100*H158</f>
      </c>
    </row>
    <row r="159" ht="51">
      <c r="D159" s="15" t="s">
        <v>276</v>
      </c>
    </row>
    <row r="160" spans="1:16" ht="12.75">
      <c r="A160" s="7">
        <v>69</v>
      </c>
      <c r="B160" s="7" t="s">
        <v>277</v>
      </c>
      <c r="C160" s="7" t="s">
        <v>44</v>
      </c>
      <c r="D160" s="7" t="s">
        <v>278</v>
      </c>
      <c r="E160" s="7" t="s">
        <v>97</v>
      </c>
      <c r="F160" s="10">
        <v>18.8</v>
      </c>
      <c r="G160" s="14"/>
      <c r="H160" s="13">
        <f>ROUND((G160*F160),2)</f>
      </c>
      <c r="O160">
        <f>rekapitulace!H8</f>
      </c>
      <c r="P160">
        <f>O160/100*H160</f>
      </c>
    </row>
    <row r="161" ht="51">
      <c r="D161" s="15" t="s">
        <v>279</v>
      </c>
    </row>
    <row r="162" spans="1:16" ht="12.75">
      <c r="A162" s="7">
        <v>70</v>
      </c>
      <c r="B162" s="7" t="s">
        <v>280</v>
      </c>
      <c r="C162" s="7" t="s">
        <v>44</v>
      </c>
      <c r="D162" s="7" t="s">
        <v>281</v>
      </c>
      <c r="E162" s="7" t="s">
        <v>97</v>
      </c>
      <c r="F162" s="10">
        <v>63</v>
      </c>
      <c r="G162" s="14"/>
      <c r="H162" s="13">
        <f>ROUND((G162*F162),2)</f>
      </c>
      <c r="O162">
        <f>rekapitulace!H8</f>
      </c>
      <c r="P162">
        <f>O162/100*H162</f>
      </c>
    </row>
    <row r="163" ht="51">
      <c r="D163" s="15" t="s">
        <v>282</v>
      </c>
    </row>
    <row r="164" spans="1:16" ht="12.75">
      <c r="A164" s="7">
        <v>71</v>
      </c>
      <c r="B164" s="7" t="s">
        <v>283</v>
      </c>
      <c r="C164" s="7" t="s">
        <v>44</v>
      </c>
      <c r="D164" s="7" t="s">
        <v>284</v>
      </c>
      <c r="E164" s="7" t="s">
        <v>97</v>
      </c>
      <c r="F164" s="10">
        <v>237.2</v>
      </c>
      <c r="G164" s="14"/>
      <c r="H164" s="13">
        <f>ROUND((G164*F164),2)</f>
      </c>
      <c r="O164">
        <f>rekapitulace!H8</f>
      </c>
      <c r="P164">
        <f>O164/100*H164</f>
      </c>
    </row>
    <row r="165" ht="204">
      <c r="D165" s="15" t="s">
        <v>285</v>
      </c>
    </row>
    <row r="166" spans="1:16" ht="12.75">
      <c r="A166" s="7">
        <v>72</v>
      </c>
      <c r="B166" s="7" t="s">
        <v>286</v>
      </c>
      <c r="C166" s="7" t="s">
        <v>44</v>
      </c>
      <c r="D166" s="7" t="s">
        <v>287</v>
      </c>
      <c r="E166" s="7" t="s">
        <v>97</v>
      </c>
      <c r="F166" s="10">
        <v>272</v>
      </c>
      <c r="G166" s="14"/>
      <c r="H166" s="13">
        <f>ROUND((G166*F166),2)</f>
      </c>
      <c r="O166">
        <f>rekapitulace!H8</f>
      </c>
      <c r="P166">
        <f>O166/100*H166</f>
      </c>
    </row>
    <row r="167" ht="267.75">
      <c r="D167" s="15" t="s">
        <v>288</v>
      </c>
    </row>
    <row r="168" spans="1:16" ht="12.75">
      <c r="A168" s="7">
        <v>73</v>
      </c>
      <c r="B168" s="7" t="s">
        <v>289</v>
      </c>
      <c r="C168" s="7" t="s">
        <v>44</v>
      </c>
      <c r="D168" s="7" t="s">
        <v>290</v>
      </c>
      <c r="E168" s="7" t="s">
        <v>97</v>
      </c>
      <c r="F168" s="10">
        <v>101.8</v>
      </c>
      <c r="G168" s="14"/>
      <c r="H168" s="13">
        <f>ROUND((G168*F168),2)</f>
      </c>
      <c r="O168">
        <f>rekapitulace!H8</f>
      </c>
      <c r="P168">
        <f>O168/100*H168</f>
      </c>
    </row>
    <row r="169" ht="76.5">
      <c r="D169" s="15" t="s">
        <v>291</v>
      </c>
    </row>
    <row r="170" spans="1:16" ht="12.75">
      <c r="A170" s="7">
        <v>74</v>
      </c>
      <c r="B170" s="7" t="s">
        <v>292</v>
      </c>
      <c r="C170" s="7" t="s">
        <v>44</v>
      </c>
      <c r="D170" s="7" t="s">
        <v>293</v>
      </c>
      <c r="E170" s="7" t="s">
        <v>97</v>
      </c>
      <c r="F170" s="10">
        <v>60</v>
      </c>
      <c r="G170" s="14"/>
      <c r="H170" s="13">
        <f>ROUND((G170*F170),2)</f>
      </c>
      <c r="O170">
        <f>rekapitulace!H8</f>
      </c>
      <c r="P170">
        <f>O170/100*H170</f>
      </c>
    </row>
    <row r="171" ht="114.75">
      <c r="D171" s="15" t="s">
        <v>294</v>
      </c>
    </row>
    <row r="172" spans="1:16" ht="12.75">
      <c r="A172" s="7">
        <v>75</v>
      </c>
      <c r="B172" s="7" t="s">
        <v>295</v>
      </c>
      <c r="C172" s="7" t="s">
        <v>44</v>
      </c>
      <c r="D172" s="7" t="s">
        <v>296</v>
      </c>
      <c r="E172" s="7" t="s">
        <v>97</v>
      </c>
      <c r="F172" s="10">
        <v>13.4</v>
      </c>
      <c r="G172" s="14"/>
      <c r="H172" s="13">
        <f>ROUND((G172*F172),2)</f>
      </c>
      <c r="O172">
        <f>rekapitulace!H8</f>
      </c>
      <c r="P172">
        <f>O172/100*H172</f>
      </c>
    </row>
    <row r="173" ht="114.75">
      <c r="D173" s="15" t="s">
        <v>297</v>
      </c>
    </row>
    <row r="174" spans="1:16" ht="12.75">
      <c r="A174" s="7">
        <v>76</v>
      </c>
      <c r="B174" s="7" t="s">
        <v>298</v>
      </c>
      <c r="C174" s="7" t="s">
        <v>44</v>
      </c>
      <c r="D174" s="7" t="s">
        <v>299</v>
      </c>
      <c r="E174" s="7" t="s">
        <v>97</v>
      </c>
      <c r="F174" s="10">
        <v>40.6</v>
      </c>
      <c r="G174" s="14"/>
      <c r="H174" s="13">
        <f>ROUND((G174*F174),2)</f>
      </c>
      <c r="O174">
        <f>rekapitulace!H8</f>
      </c>
      <c r="P174">
        <f>O174/100*H174</f>
      </c>
    </row>
    <row r="175" ht="51">
      <c r="D175" s="15" t="s">
        <v>300</v>
      </c>
    </row>
    <row r="176" spans="1:16" ht="12.75">
      <c r="A176" s="7">
        <v>77</v>
      </c>
      <c r="B176" s="7" t="s">
        <v>301</v>
      </c>
      <c r="C176" s="7" t="s">
        <v>44</v>
      </c>
      <c r="D176" s="7" t="s">
        <v>302</v>
      </c>
      <c r="E176" s="7" t="s">
        <v>97</v>
      </c>
      <c r="F176" s="10">
        <v>4</v>
      </c>
      <c r="G176" s="14"/>
      <c r="H176" s="13">
        <f>ROUND((G176*F176),2)</f>
      </c>
      <c r="O176">
        <f>rekapitulace!H8</f>
      </c>
      <c r="P176">
        <f>O176/100*H176</f>
      </c>
    </row>
    <row r="177" ht="51">
      <c r="D177" s="15" t="s">
        <v>303</v>
      </c>
    </row>
    <row r="178" spans="1:16" ht="12.75">
      <c r="A178" s="7">
        <v>78</v>
      </c>
      <c r="B178" s="7" t="s">
        <v>304</v>
      </c>
      <c r="C178" s="7" t="s">
        <v>61</v>
      </c>
      <c r="D178" s="7" t="s">
        <v>305</v>
      </c>
      <c r="E178" s="7" t="s">
        <v>110</v>
      </c>
      <c r="F178" s="10">
        <v>72</v>
      </c>
      <c r="G178" s="14"/>
      <c r="H178" s="13">
        <f>ROUND((G178*F178),2)</f>
      </c>
      <c r="O178">
        <f>rekapitulace!H8</f>
      </c>
      <c r="P178">
        <f>O178/100*H178</f>
      </c>
    </row>
    <row r="179" ht="357">
      <c r="D179" s="15" t="s">
        <v>306</v>
      </c>
    </row>
    <row r="180" spans="1:16" ht="12.75">
      <c r="A180" s="7">
        <v>79</v>
      </c>
      <c r="B180" s="7" t="s">
        <v>304</v>
      </c>
      <c r="C180" s="7" t="s">
        <v>63</v>
      </c>
      <c r="D180" s="7" t="s">
        <v>307</v>
      </c>
      <c r="E180" s="7" t="s">
        <v>110</v>
      </c>
      <c r="F180" s="10">
        <v>226</v>
      </c>
      <c r="G180" s="14"/>
      <c r="H180" s="13">
        <f>ROUND((G180*F180),2)</f>
      </c>
      <c r="O180">
        <f>rekapitulace!H8</f>
      </c>
      <c r="P180">
        <f>O180/100*H180</f>
      </c>
    </row>
    <row r="181" ht="293.25">
      <c r="D181" s="15" t="s">
        <v>308</v>
      </c>
    </row>
    <row r="182" spans="1:16" ht="12.75" customHeight="1">
      <c r="A182" s="16"/>
      <c r="B182" s="16"/>
      <c r="C182" s="16" t="s">
        <v>37</v>
      </c>
      <c r="D182" s="16" t="s">
        <v>183</v>
      </c>
      <c r="E182" s="16"/>
      <c r="F182" s="16"/>
      <c r="G182" s="16"/>
      <c r="H182" s="16">
        <f>SUM(H96:H181)</f>
      </c>
      <c r="P182">
        <f>ROUND(SUM(P96:P181),2)</f>
      </c>
    </row>
    <row r="184" spans="1:8" ht="12.75" customHeight="1">
      <c r="A184" s="9"/>
      <c r="B184" s="9"/>
      <c r="C184" s="9" t="s">
        <v>38</v>
      </c>
      <c r="D184" s="9" t="s">
        <v>309</v>
      </c>
      <c r="E184" s="9"/>
      <c r="F184" s="11"/>
      <c r="G184" s="9"/>
      <c r="H184" s="11"/>
    </row>
    <row r="185" spans="1:16" ht="12.75">
      <c r="A185" s="7">
        <v>80</v>
      </c>
      <c r="B185" s="7" t="s">
        <v>310</v>
      </c>
      <c r="C185" s="7" t="s">
        <v>44</v>
      </c>
      <c r="D185" s="7" t="s">
        <v>311</v>
      </c>
      <c r="E185" s="7" t="s">
        <v>97</v>
      </c>
      <c r="F185" s="10">
        <v>94</v>
      </c>
      <c r="G185" s="14"/>
      <c r="H185" s="13">
        <f>ROUND((G185*F185),2)</f>
      </c>
      <c r="O185">
        <f>rekapitulace!H8</f>
      </c>
      <c r="P185">
        <f>O185/100*H185</f>
      </c>
    </row>
    <row r="186" ht="114.75">
      <c r="D186" s="15" t="s">
        <v>312</v>
      </c>
    </row>
    <row r="187" spans="1:16" ht="12.75" customHeight="1">
      <c r="A187" s="16"/>
      <c r="B187" s="16"/>
      <c r="C187" s="16" t="s">
        <v>38</v>
      </c>
      <c r="D187" s="16" t="s">
        <v>309</v>
      </c>
      <c r="E187" s="16"/>
      <c r="F187" s="16"/>
      <c r="G187" s="16"/>
      <c r="H187" s="16">
        <f>SUM(H185:H186)</f>
      </c>
      <c r="P187">
        <f>ROUND(SUM(P185:P186),2)</f>
      </c>
    </row>
    <row r="189" spans="1:8" ht="12.75" customHeight="1">
      <c r="A189" s="9"/>
      <c r="B189" s="9"/>
      <c r="C189" s="9" t="s">
        <v>39</v>
      </c>
      <c r="D189" s="9" t="s">
        <v>313</v>
      </c>
      <c r="E189" s="9"/>
      <c r="F189" s="11"/>
      <c r="G189" s="9"/>
      <c r="H189" s="11"/>
    </row>
    <row r="190" spans="1:16" ht="12.75">
      <c r="A190" s="7">
        <v>81</v>
      </c>
      <c r="B190" s="7" t="s">
        <v>314</v>
      </c>
      <c r="C190" s="7" t="s">
        <v>44</v>
      </c>
      <c r="D190" s="7" t="s">
        <v>315</v>
      </c>
      <c r="E190" s="7" t="s">
        <v>97</v>
      </c>
      <c r="F190" s="10">
        <v>382</v>
      </c>
      <c r="G190" s="14"/>
      <c r="H190" s="13">
        <f>ROUND((G190*F190),2)</f>
      </c>
      <c r="O190">
        <f>rekapitulace!H8</f>
      </c>
      <c r="P190">
        <f>O190/100*H190</f>
      </c>
    </row>
    <row r="191" ht="89.25">
      <c r="D191" s="15" t="s">
        <v>316</v>
      </c>
    </row>
    <row r="192" spans="1:16" ht="12.75">
      <c r="A192" s="7">
        <v>82</v>
      </c>
      <c r="B192" s="7" t="s">
        <v>317</v>
      </c>
      <c r="C192" s="7" t="s">
        <v>44</v>
      </c>
      <c r="D192" s="7" t="s">
        <v>318</v>
      </c>
      <c r="E192" s="7" t="s">
        <v>97</v>
      </c>
      <c r="F192" s="10">
        <v>382</v>
      </c>
      <c r="G192" s="14"/>
      <c r="H192" s="13">
        <f>ROUND((G192*F192),2)</f>
      </c>
      <c r="O192">
        <f>rekapitulace!H8</f>
      </c>
      <c r="P192">
        <f>O192/100*H192</f>
      </c>
    </row>
    <row r="193" ht="114.75">
      <c r="D193" s="15" t="s">
        <v>319</v>
      </c>
    </row>
    <row r="194" spans="1:16" ht="12.75">
      <c r="A194" s="7">
        <v>83</v>
      </c>
      <c r="B194" s="7" t="s">
        <v>320</v>
      </c>
      <c r="C194" s="7" t="s">
        <v>44</v>
      </c>
      <c r="D194" s="7" t="s">
        <v>321</v>
      </c>
      <c r="E194" s="7" t="s">
        <v>97</v>
      </c>
      <c r="F194" s="10">
        <v>106.7</v>
      </c>
      <c r="G194" s="14"/>
      <c r="H194" s="13">
        <f>ROUND((G194*F194),2)</f>
      </c>
      <c r="O194">
        <f>rekapitulace!H8</f>
      </c>
      <c r="P194">
        <f>O194/100*H194</f>
      </c>
    </row>
    <row r="195" ht="140.25">
      <c r="D195" s="15" t="s">
        <v>322</v>
      </c>
    </row>
    <row r="196" spans="1:16" ht="12.75" customHeight="1">
      <c r="A196" s="16"/>
      <c r="B196" s="16"/>
      <c r="C196" s="16" t="s">
        <v>39</v>
      </c>
      <c r="D196" s="16" t="s">
        <v>313</v>
      </c>
      <c r="E196" s="16"/>
      <c r="F196" s="16"/>
      <c r="G196" s="16"/>
      <c r="H196" s="16">
        <f>SUM(H190:H195)</f>
      </c>
      <c r="P196">
        <f>ROUND(SUM(P190:P195),2)</f>
      </c>
    </row>
    <row r="198" spans="1:8" ht="12.75" customHeight="1">
      <c r="A198" s="9"/>
      <c r="B198" s="9"/>
      <c r="C198" s="9" t="s">
        <v>40</v>
      </c>
      <c r="D198" s="9" t="s">
        <v>323</v>
      </c>
      <c r="E198" s="9"/>
      <c r="F198" s="11"/>
      <c r="G198" s="9"/>
      <c r="H198" s="11"/>
    </row>
    <row r="199" spans="1:16" ht="12.75">
      <c r="A199" s="7">
        <v>84</v>
      </c>
      <c r="B199" s="7" t="s">
        <v>324</v>
      </c>
      <c r="C199" s="7" t="s">
        <v>44</v>
      </c>
      <c r="D199" s="7" t="s">
        <v>325</v>
      </c>
      <c r="E199" s="7" t="s">
        <v>110</v>
      </c>
      <c r="F199" s="10">
        <v>2</v>
      </c>
      <c r="G199" s="14"/>
      <c r="H199" s="13">
        <f>ROUND((G199*F199),2)</f>
      </c>
      <c r="O199">
        <f>rekapitulace!H8</f>
      </c>
      <c r="P199">
        <f>O199/100*H199</f>
      </c>
    </row>
    <row r="200" ht="51">
      <c r="D200" s="15" t="s">
        <v>326</v>
      </c>
    </row>
    <row r="201" spans="1:16" ht="12.75">
      <c r="A201" s="7">
        <v>85</v>
      </c>
      <c r="B201" s="7" t="s">
        <v>327</v>
      </c>
      <c r="C201" s="7" t="s">
        <v>44</v>
      </c>
      <c r="D201" s="7" t="s">
        <v>328</v>
      </c>
      <c r="E201" s="7" t="s">
        <v>110</v>
      </c>
      <c r="F201" s="10">
        <v>100</v>
      </c>
      <c r="G201" s="14"/>
      <c r="H201" s="13">
        <f>ROUND((G201*F201),2)</f>
      </c>
      <c r="O201">
        <f>rekapitulace!H8</f>
      </c>
      <c r="P201">
        <f>O201/100*H201</f>
      </c>
    </row>
    <row r="202" ht="76.5">
      <c r="D202" s="15" t="s">
        <v>329</v>
      </c>
    </row>
    <row r="203" spans="1:16" ht="12.75">
      <c r="A203" s="7">
        <v>86</v>
      </c>
      <c r="B203" s="7" t="s">
        <v>330</v>
      </c>
      <c r="C203" s="7" t="s">
        <v>44</v>
      </c>
      <c r="D203" s="7" t="s">
        <v>331</v>
      </c>
      <c r="E203" s="7" t="s">
        <v>226</v>
      </c>
      <c r="F203" s="10">
        <v>2</v>
      </c>
      <c r="G203" s="14"/>
      <c r="H203" s="13">
        <f>ROUND((G203*F203),2)</f>
      </c>
      <c r="O203">
        <f>rekapitulace!H8</f>
      </c>
      <c r="P203">
        <f>O203/100*H203</f>
      </c>
    </row>
    <row r="204" ht="63.75">
      <c r="D204" s="15" t="s">
        <v>332</v>
      </c>
    </row>
    <row r="205" spans="1:16" ht="12.75">
      <c r="A205" s="7">
        <v>87</v>
      </c>
      <c r="B205" s="7" t="s">
        <v>333</v>
      </c>
      <c r="C205" s="7" t="s">
        <v>44</v>
      </c>
      <c r="D205" s="7" t="s">
        <v>334</v>
      </c>
      <c r="E205" s="7" t="s">
        <v>226</v>
      </c>
      <c r="F205" s="10">
        <v>1</v>
      </c>
      <c r="G205" s="14"/>
      <c r="H205" s="13">
        <f>ROUND((G205*F205),2)</f>
      </c>
      <c r="O205">
        <f>rekapitulace!H8</f>
      </c>
      <c r="P205">
        <f>O205/100*H205</f>
      </c>
    </row>
    <row r="206" ht="25.5">
      <c r="D206" s="15" t="s">
        <v>335</v>
      </c>
    </row>
    <row r="207" spans="1:16" ht="12.75">
      <c r="A207" s="7">
        <v>88</v>
      </c>
      <c r="B207" s="7" t="s">
        <v>336</v>
      </c>
      <c r="C207" s="7" t="s">
        <v>44</v>
      </c>
      <c r="D207" s="7" t="s">
        <v>337</v>
      </c>
      <c r="E207" s="7" t="s">
        <v>226</v>
      </c>
      <c r="F207" s="10">
        <v>1</v>
      </c>
      <c r="G207" s="14"/>
      <c r="H207" s="13">
        <f>ROUND((G207*F207),2)</f>
      </c>
      <c r="O207">
        <f>rekapitulace!H8</f>
      </c>
      <c r="P207">
        <f>O207/100*H207</f>
      </c>
    </row>
    <row r="208" ht="25.5">
      <c r="D208" s="15" t="s">
        <v>335</v>
      </c>
    </row>
    <row r="209" spans="1:16" ht="12.75">
      <c r="A209" s="7">
        <v>89</v>
      </c>
      <c r="B209" s="7" t="s">
        <v>338</v>
      </c>
      <c r="C209" s="7" t="s">
        <v>44</v>
      </c>
      <c r="D209" s="7" t="s">
        <v>339</v>
      </c>
      <c r="E209" s="7" t="s">
        <v>226</v>
      </c>
      <c r="F209" s="10">
        <v>2</v>
      </c>
      <c r="G209" s="14"/>
      <c r="H209" s="13">
        <f>ROUND((G209*F209),2)</f>
      </c>
      <c r="O209">
        <f>rekapitulace!H8</f>
      </c>
      <c r="P209">
        <f>O209/100*H209</f>
      </c>
    </row>
    <row r="210" ht="76.5">
      <c r="D210" s="15" t="s">
        <v>340</v>
      </c>
    </row>
    <row r="211" spans="1:16" ht="12.75" customHeight="1">
      <c r="A211" s="16"/>
      <c r="B211" s="16"/>
      <c r="C211" s="16" t="s">
        <v>40</v>
      </c>
      <c r="D211" s="16" t="s">
        <v>341</v>
      </c>
      <c r="E211" s="16"/>
      <c r="F211" s="16"/>
      <c r="G211" s="16"/>
      <c r="H211" s="16">
        <f>SUM(H199:H210)</f>
      </c>
      <c r="P211">
        <f>ROUND(SUM(P199:P210),2)</f>
      </c>
    </row>
    <row r="213" spans="1:8" ht="12.75" customHeight="1">
      <c r="A213" s="9"/>
      <c r="B213" s="9"/>
      <c r="C213" s="9" t="s">
        <v>343</v>
      </c>
      <c r="D213" s="9" t="s">
        <v>342</v>
      </c>
      <c r="E213" s="9"/>
      <c r="F213" s="11"/>
      <c r="G213" s="9"/>
      <c r="H213" s="11"/>
    </row>
    <row r="214" spans="1:16" ht="12.75">
      <c r="A214" s="7">
        <v>90</v>
      </c>
      <c r="B214" s="7" t="s">
        <v>344</v>
      </c>
      <c r="C214" s="7" t="s">
        <v>44</v>
      </c>
      <c r="D214" s="7" t="s">
        <v>345</v>
      </c>
      <c r="E214" s="7" t="s">
        <v>110</v>
      </c>
      <c r="F214" s="10">
        <v>23</v>
      </c>
      <c r="G214" s="14"/>
      <c r="H214" s="13">
        <f>ROUND((G214*F214),2)</f>
      </c>
      <c r="O214">
        <f>rekapitulace!H8</f>
      </c>
      <c r="P214">
        <f>O214/100*H214</f>
      </c>
    </row>
    <row r="215" ht="140.25">
      <c r="D215" s="15" t="s">
        <v>346</v>
      </c>
    </row>
    <row r="216" spans="1:16" ht="12.75">
      <c r="A216" s="7">
        <v>91</v>
      </c>
      <c r="B216" s="7" t="s">
        <v>347</v>
      </c>
      <c r="C216" s="7" t="s">
        <v>44</v>
      </c>
      <c r="D216" s="7" t="s">
        <v>348</v>
      </c>
      <c r="E216" s="7" t="s">
        <v>226</v>
      </c>
      <c r="F216" s="10">
        <v>1</v>
      </c>
      <c r="G216" s="14"/>
      <c r="H216" s="13">
        <f>ROUND((G216*F216),2)</f>
      </c>
      <c r="O216">
        <f>rekapitulace!H8</f>
      </c>
      <c r="P216">
        <f>O216/100*H216</f>
      </c>
    </row>
    <row r="217" ht="63.75">
      <c r="D217" s="15" t="s">
        <v>349</v>
      </c>
    </row>
    <row r="218" spans="1:16" ht="12.75">
      <c r="A218" s="7">
        <v>92</v>
      </c>
      <c r="B218" s="7" t="s">
        <v>350</v>
      </c>
      <c r="C218" s="7" t="s">
        <v>44</v>
      </c>
      <c r="D218" s="7" t="s">
        <v>351</v>
      </c>
      <c r="E218" s="7" t="s">
        <v>226</v>
      </c>
      <c r="F218" s="10">
        <v>1</v>
      </c>
      <c r="G218" s="14"/>
      <c r="H218" s="13">
        <f>ROUND((G218*F218),2)</f>
      </c>
      <c r="O218">
        <f>rekapitulace!H8</f>
      </c>
      <c r="P218">
        <f>O218/100*H218</f>
      </c>
    </row>
    <row r="219" ht="51">
      <c r="D219" s="15" t="s">
        <v>352</v>
      </c>
    </row>
    <row r="220" spans="1:16" ht="12.75">
      <c r="A220" s="7">
        <v>93</v>
      </c>
      <c r="B220" s="7" t="s">
        <v>353</v>
      </c>
      <c r="C220" s="7" t="s">
        <v>44</v>
      </c>
      <c r="D220" s="7" t="s">
        <v>354</v>
      </c>
      <c r="E220" s="7" t="s">
        <v>226</v>
      </c>
      <c r="F220" s="10">
        <v>1</v>
      </c>
      <c r="G220" s="14"/>
      <c r="H220" s="13">
        <f>ROUND((G220*F220),2)</f>
      </c>
      <c r="O220">
        <f>rekapitulace!H8</f>
      </c>
      <c r="P220">
        <f>O220/100*H220</f>
      </c>
    </row>
    <row r="221" ht="63.75">
      <c r="D221" s="15" t="s">
        <v>355</v>
      </c>
    </row>
    <row r="222" spans="1:16" ht="12.75">
      <c r="A222" s="7">
        <v>94</v>
      </c>
      <c r="B222" s="7" t="s">
        <v>356</v>
      </c>
      <c r="C222" s="7" t="s">
        <v>44</v>
      </c>
      <c r="D222" s="7" t="s">
        <v>357</v>
      </c>
      <c r="E222" s="7" t="s">
        <v>226</v>
      </c>
      <c r="F222" s="10">
        <v>1</v>
      </c>
      <c r="G222" s="14"/>
      <c r="H222" s="13">
        <f>ROUND((G222*F222),2)</f>
      </c>
      <c r="O222">
        <f>rekapitulace!H8</f>
      </c>
      <c r="P222">
        <f>O222/100*H222</f>
      </c>
    </row>
    <row r="223" ht="51">
      <c r="D223" s="15" t="s">
        <v>352</v>
      </c>
    </row>
    <row r="224" spans="1:16" ht="12.75">
      <c r="A224" s="7">
        <v>95</v>
      </c>
      <c r="B224" s="7" t="s">
        <v>358</v>
      </c>
      <c r="C224" s="7" t="s">
        <v>44</v>
      </c>
      <c r="D224" s="7" t="s">
        <v>359</v>
      </c>
      <c r="E224" s="7" t="s">
        <v>97</v>
      </c>
      <c r="F224" s="10">
        <v>5</v>
      </c>
      <c r="G224" s="14"/>
      <c r="H224" s="13">
        <f>ROUND((G224*F224),2)</f>
      </c>
      <c r="O224">
        <f>rekapitulace!H8</f>
      </c>
      <c r="P224">
        <f>O224/100*H224</f>
      </c>
    </row>
    <row r="225" ht="38.25">
      <c r="D225" s="15" t="s">
        <v>360</v>
      </c>
    </row>
    <row r="226" spans="1:16" ht="12.75">
      <c r="A226" s="7">
        <v>96</v>
      </c>
      <c r="B226" s="7" t="s">
        <v>361</v>
      </c>
      <c r="C226" s="7" t="s">
        <v>44</v>
      </c>
      <c r="D226" s="7" t="s">
        <v>362</v>
      </c>
      <c r="E226" s="7" t="s">
        <v>226</v>
      </c>
      <c r="F226" s="10">
        <v>36</v>
      </c>
      <c r="G226" s="14"/>
      <c r="H226" s="13">
        <f>ROUND((G226*F226),2)</f>
      </c>
      <c r="O226">
        <f>rekapitulace!H8</f>
      </c>
      <c r="P226">
        <f>O226/100*H226</f>
      </c>
    </row>
    <row r="227" ht="178.5">
      <c r="D227" s="15" t="s">
        <v>363</v>
      </c>
    </row>
    <row r="228" spans="1:16" ht="12.75">
      <c r="A228" s="7">
        <v>97</v>
      </c>
      <c r="B228" s="7" t="s">
        <v>364</v>
      </c>
      <c r="C228" s="7" t="s">
        <v>44</v>
      </c>
      <c r="D228" s="7" t="s">
        <v>365</v>
      </c>
      <c r="E228" s="7" t="s">
        <v>226</v>
      </c>
      <c r="F228" s="10">
        <v>1</v>
      </c>
      <c r="G228" s="14"/>
      <c r="H228" s="13">
        <f>ROUND((G228*F228),2)</f>
      </c>
      <c r="O228">
        <f>rekapitulace!H8</f>
      </c>
      <c r="P228">
        <f>O228/100*H228</f>
      </c>
    </row>
    <row r="229" ht="63.75">
      <c r="D229" s="15" t="s">
        <v>366</v>
      </c>
    </row>
    <row r="230" spans="1:16" ht="12.75">
      <c r="A230" s="7">
        <v>98</v>
      </c>
      <c r="B230" s="7" t="s">
        <v>367</v>
      </c>
      <c r="C230" s="7" t="s">
        <v>44</v>
      </c>
      <c r="D230" s="7" t="s">
        <v>368</v>
      </c>
      <c r="E230" s="7" t="s">
        <v>226</v>
      </c>
      <c r="F230" s="10">
        <v>1</v>
      </c>
      <c r="G230" s="14"/>
      <c r="H230" s="13">
        <f>ROUND((G230*F230),2)</f>
      </c>
      <c r="O230">
        <f>rekapitulace!H8</f>
      </c>
      <c r="P230">
        <f>O230/100*H230</f>
      </c>
    </row>
    <row r="231" ht="51">
      <c r="D231" s="15" t="s">
        <v>369</v>
      </c>
    </row>
    <row r="232" spans="1:16" ht="12.75">
      <c r="A232" s="7">
        <v>99</v>
      </c>
      <c r="B232" s="7" t="s">
        <v>370</v>
      </c>
      <c r="C232" s="7" t="s">
        <v>44</v>
      </c>
      <c r="D232" s="7" t="s">
        <v>371</v>
      </c>
      <c r="E232" s="7" t="s">
        <v>71</v>
      </c>
      <c r="F232" s="10">
        <v>4</v>
      </c>
      <c r="G232" s="14"/>
      <c r="H232" s="13">
        <f>ROUND((G232*F232),2)</f>
      </c>
      <c r="O232">
        <f>rekapitulace!H8</f>
      </c>
      <c r="P232">
        <f>O232/100*H232</f>
      </c>
    </row>
    <row r="233" ht="51">
      <c r="D233" s="15" t="s">
        <v>372</v>
      </c>
    </row>
    <row r="234" spans="1:16" ht="12.75">
      <c r="A234" s="7">
        <v>100</v>
      </c>
      <c r="B234" s="7" t="s">
        <v>373</v>
      </c>
      <c r="C234" s="7" t="s">
        <v>44</v>
      </c>
      <c r="D234" s="7" t="s">
        <v>374</v>
      </c>
      <c r="E234" s="7" t="s">
        <v>110</v>
      </c>
      <c r="F234" s="10">
        <v>15</v>
      </c>
      <c r="G234" s="14"/>
      <c r="H234" s="13">
        <f>ROUND((G234*F234),2)</f>
      </c>
      <c r="O234">
        <f>rekapitulace!H8</f>
      </c>
      <c r="P234">
        <f>O234/100*H234</f>
      </c>
    </row>
    <row r="235" ht="114.75">
      <c r="D235" s="15" t="s">
        <v>375</v>
      </c>
    </row>
    <row r="236" spans="1:16" ht="12.75">
      <c r="A236" s="7">
        <v>101</v>
      </c>
      <c r="B236" s="7" t="s">
        <v>376</v>
      </c>
      <c r="C236" s="7" t="s">
        <v>44</v>
      </c>
      <c r="D236" s="7" t="s">
        <v>377</v>
      </c>
      <c r="E236" s="7" t="s">
        <v>110</v>
      </c>
      <c r="F236" s="10">
        <v>149.5</v>
      </c>
      <c r="G236" s="14"/>
      <c r="H236" s="13">
        <f>ROUND((G236*F236),2)</f>
      </c>
      <c r="O236">
        <f>rekapitulace!H8</f>
      </c>
      <c r="P236">
        <f>O236/100*H236</f>
      </c>
    </row>
    <row r="237" ht="280.5">
      <c r="D237" s="15" t="s">
        <v>378</v>
      </c>
    </row>
    <row r="238" spans="1:16" ht="12.75">
      <c r="A238" s="7">
        <v>102</v>
      </c>
      <c r="B238" s="7" t="s">
        <v>379</v>
      </c>
      <c r="C238" s="7" t="s">
        <v>44</v>
      </c>
      <c r="D238" s="7" t="s">
        <v>380</v>
      </c>
      <c r="E238" s="7" t="s">
        <v>110</v>
      </c>
      <c r="F238" s="10">
        <v>30</v>
      </c>
      <c r="G238" s="14"/>
      <c r="H238" s="13">
        <f>ROUND((G238*F238),2)</f>
      </c>
      <c r="O238">
        <f>rekapitulace!H8</f>
      </c>
      <c r="P238">
        <f>O238/100*H238</f>
      </c>
    </row>
    <row r="239" ht="76.5">
      <c r="D239" s="15" t="s">
        <v>381</v>
      </c>
    </row>
    <row r="240" spans="1:16" ht="12.75">
      <c r="A240" s="7">
        <v>103</v>
      </c>
      <c r="B240" s="7" t="s">
        <v>382</v>
      </c>
      <c r="C240" s="7" t="s">
        <v>44</v>
      </c>
      <c r="D240" s="7" t="s">
        <v>383</v>
      </c>
      <c r="E240" s="7" t="s">
        <v>110</v>
      </c>
      <c r="F240" s="10">
        <v>20</v>
      </c>
      <c r="G240" s="14"/>
      <c r="H240" s="13">
        <f>ROUND((G240*F240),2)</f>
      </c>
      <c r="O240">
        <f>rekapitulace!H8</f>
      </c>
      <c r="P240">
        <f>O240/100*H240</f>
      </c>
    </row>
    <row r="241" ht="25.5">
      <c r="D241" s="15" t="s">
        <v>384</v>
      </c>
    </row>
    <row r="242" spans="1:16" ht="12.75">
      <c r="A242" s="7">
        <v>104</v>
      </c>
      <c r="B242" s="7" t="s">
        <v>385</v>
      </c>
      <c r="C242" s="7" t="s">
        <v>44</v>
      </c>
      <c r="D242" s="7" t="s">
        <v>386</v>
      </c>
      <c r="E242" s="7" t="s">
        <v>226</v>
      </c>
      <c r="F242" s="10">
        <v>2</v>
      </c>
      <c r="G242" s="14"/>
      <c r="H242" s="13">
        <f>ROUND((G242*F242),2)</f>
      </c>
      <c r="O242">
        <f>rekapitulace!H8</f>
      </c>
      <c r="P242">
        <f>O242/100*H242</f>
      </c>
    </row>
    <row r="243" ht="63.75">
      <c r="D243" s="15" t="s">
        <v>387</v>
      </c>
    </row>
    <row r="244" spans="1:16" ht="12.75">
      <c r="A244" s="7">
        <v>105</v>
      </c>
      <c r="B244" s="7" t="s">
        <v>388</v>
      </c>
      <c r="C244" s="7" t="s">
        <v>61</v>
      </c>
      <c r="D244" s="7" t="s">
        <v>389</v>
      </c>
      <c r="E244" s="7" t="s">
        <v>110</v>
      </c>
      <c r="F244" s="10">
        <v>72</v>
      </c>
      <c r="G244" s="14"/>
      <c r="H244" s="13">
        <f>ROUND((G244*F244),2)</f>
      </c>
      <c r="O244">
        <f>rekapitulace!H8</f>
      </c>
      <c r="P244">
        <f>O244/100*H244</f>
      </c>
    </row>
    <row r="245" ht="344.25">
      <c r="D245" s="15" t="s">
        <v>390</v>
      </c>
    </row>
    <row r="246" spans="1:16" ht="12.75">
      <c r="A246" s="7">
        <v>106</v>
      </c>
      <c r="B246" s="7" t="s">
        <v>388</v>
      </c>
      <c r="C246" s="7" t="s">
        <v>63</v>
      </c>
      <c r="D246" s="7" t="s">
        <v>391</v>
      </c>
      <c r="E246" s="7" t="s">
        <v>110</v>
      </c>
      <c r="F246" s="10">
        <v>226</v>
      </c>
      <c r="G246" s="14"/>
      <c r="H246" s="13">
        <f>ROUND((G246*F246),2)</f>
      </c>
      <c r="O246">
        <f>rekapitulace!H8</f>
      </c>
      <c r="P246">
        <f>O246/100*H246</f>
      </c>
    </row>
    <row r="247" ht="344.25">
      <c r="D247" s="15" t="s">
        <v>392</v>
      </c>
    </row>
    <row r="248" spans="1:16" ht="12.75">
      <c r="A248" s="7">
        <v>107</v>
      </c>
      <c r="B248" s="7" t="s">
        <v>393</v>
      </c>
      <c r="C248" s="7" t="s">
        <v>44</v>
      </c>
      <c r="D248" s="7" t="s">
        <v>394</v>
      </c>
      <c r="E248" s="7" t="s">
        <v>110</v>
      </c>
      <c r="F248" s="10">
        <v>130.45</v>
      </c>
      <c r="G248" s="14"/>
      <c r="H248" s="13">
        <f>ROUND((G248*F248),2)</f>
      </c>
      <c r="O248">
        <f>rekapitulace!H8</f>
      </c>
      <c r="P248">
        <f>O248/100*H248</f>
      </c>
    </row>
    <row r="249" ht="165.75">
      <c r="D249" s="15" t="s">
        <v>395</v>
      </c>
    </row>
    <row r="250" spans="1:16" ht="12.75">
      <c r="A250" s="7">
        <v>108</v>
      </c>
      <c r="B250" s="7" t="s">
        <v>396</v>
      </c>
      <c r="C250" s="7" t="s">
        <v>44</v>
      </c>
      <c r="D250" s="7" t="s">
        <v>397</v>
      </c>
      <c r="E250" s="7" t="s">
        <v>97</v>
      </c>
      <c r="F250" s="10">
        <v>65.225</v>
      </c>
      <c r="G250" s="14"/>
      <c r="H250" s="13">
        <f>ROUND((G250*F250),2)</f>
      </c>
      <c r="O250">
        <f>rekapitulace!H8</f>
      </c>
      <c r="P250">
        <f>O250/100*H250</f>
      </c>
    </row>
    <row r="251" ht="114.75">
      <c r="D251" s="15" t="s">
        <v>398</v>
      </c>
    </row>
    <row r="252" spans="1:16" ht="12.75">
      <c r="A252" s="7">
        <v>109</v>
      </c>
      <c r="B252" s="7" t="s">
        <v>399</v>
      </c>
      <c r="C252" s="7" t="s">
        <v>44</v>
      </c>
      <c r="D252" s="7" t="s">
        <v>400</v>
      </c>
      <c r="E252" s="7" t="s">
        <v>110</v>
      </c>
      <c r="F252" s="10">
        <v>1</v>
      </c>
      <c r="G252" s="14"/>
      <c r="H252" s="13">
        <f>ROUND((G252*F252),2)</f>
      </c>
      <c r="O252">
        <f>rekapitulace!H8</f>
      </c>
      <c r="P252">
        <f>O252/100*H252</f>
      </c>
    </row>
    <row r="253" ht="38.25">
      <c r="D253" s="15" t="s">
        <v>401</v>
      </c>
    </row>
    <row r="254" spans="1:16" ht="12.75">
      <c r="A254" s="7">
        <v>110</v>
      </c>
      <c r="B254" s="7" t="s">
        <v>402</v>
      </c>
      <c r="C254" s="7" t="s">
        <v>44</v>
      </c>
      <c r="D254" s="7" t="s">
        <v>403</v>
      </c>
      <c r="E254" s="7" t="s">
        <v>110</v>
      </c>
      <c r="F254" s="10">
        <v>49</v>
      </c>
      <c r="G254" s="14"/>
      <c r="H254" s="13">
        <f>ROUND((G254*F254),2)</f>
      </c>
      <c r="O254">
        <f>rekapitulace!H8</f>
      </c>
      <c r="P254">
        <f>O254/100*H254</f>
      </c>
    </row>
    <row r="255" ht="204">
      <c r="D255" s="15" t="s">
        <v>404</v>
      </c>
    </row>
    <row r="256" spans="1:16" ht="12.75">
      <c r="A256" s="7">
        <v>111</v>
      </c>
      <c r="B256" s="7" t="s">
        <v>405</v>
      </c>
      <c r="C256" s="7" t="s">
        <v>44</v>
      </c>
      <c r="D256" s="7" t="s">
        <v>406</v>
      </c>
      <c r="E256" s="7" t="s">
        <v>97</v>
      </c>
      <c r="F256" s="10">
        <v>382</v>
      </c>
      <c r="G256" s="14"/>
      <c r="H256" s="13">
        <f>ROUND((G256*F256),2)</f>
      </c>
      <c r="O256">
        <f>rekapitulace!H8</f>
      </c>
      <c r="P256">
        <f>O256/100*H256</f>
      </c>
    </row>
    <row r="257" ht="114.75">
      <c r="D257" s="15" t="s">
        <v>407</v>
      </c>
    </row>
    <row r="258" spans="1:16" ht="12.75">
      <c r="A258" s="7">
        <v>112</v>
      </c>
      <c r="B258" s="7" t="s">
        <v>408</v>
      </c>
      <c r="C258" s="7" t="s">
        <v>44</v>
      </c>
      <c r="D258" s="7" t="s">
        <v>409</v>
      </c>
      <c r="E258" s="7" t="s">
        <v>71</v>
      </c>
      <c r="F258" s="10">
        <v>594.51</v>
      </c>
      <c r="G258" s="14"/>
      <c r="H258" s="13">
        <f>ROUND((G258*F258),2)</f>
      </c>
      <c r="O258">
        <f>rekapitulace!H8</f>
      </c>
      <c r="P258">
        <f>O258/100*H258</f>
      </c>
    </row>
    <row r="259" ht="331.5">
      <c r="D259" s="15" t="s">
        <v>410</v>
      </c>
    </row>
    <row r="260" spans="1:16" ht="12.75">
      <c r="A260" s="7">
        <v>113</v>
      </c>
      <c r="B260" s="7" t="s">
        <v>411</v>
      </c>
      <c r="C260" s="7" t="s">
        <v>44</v>
      </c>
      <c r="D260" s="7" t="s">
        <v>412</v>
      </c>
      <c r="E260" s="7" t="s">
        <v>413</v>
      </c>
      <c r="F260" s="10">
        <v>1981.7</v>
      </c>
      <c r="G260" s="14"/>
      <c r="H260" s="13">
        <f>ROUND((G260*F260),2)</f>
      </c>
      <c r="O260">
        <f>rekapitulace!H8</f>
      </c>
      <c r="P260">
        <f>O260/100*H260</f>
      </c>
    </row>
    <row r="261" ht="178.5">
      <c r="D261" s="15" t="s">
        <v>414</v>
      </c>
    </row>
    <row r="262" spans="1:16" ht="12.75">
      <c r="A262" s="7">
        <v>114</v>
      </c>
      <c r="B262" s="7" t="s">
        <v>415</v>
      </c>
      <c r="C262" s="7" t="s">
        <v>44</v>
      </c>
      <c r="D262" s="7" t="s">
        <v>416</v>
      </c>
      <c r="E262" s="7" t="s">
        <v>110</v>
      </c>
      <c r="F262" s="10">
        <v>241</v>
      </c>
      <c r="G262" s="14"/>
      <c r="H262" s="13">
        <f>ROUND((G262*F262),2)</f>
      </c>
      <c r="O262">
        <f>rekapitulace!H8</f>
      </c>
      <c r="P262">
        <f>O262/100*H262</f>
      </c>
    </row>
    <row r="263" ht="76.5">
      <c r="D263" s="15" t="s">
        <v>417</v>
      </c>
    </row>
    <row r="264" spans="1:16" ht="12.75">
      <c r="A264" s="7">
        <v>115</v>
      </c>
      <c r="B264" s="7" t="s">
        <v>418</v>
      </c>
      <c r="C264" s="7" t="s">
        <v>61</v>
      </c>
      <c r="D264" s="7" t="s">
        <v>419</v>
      </c>
      <c r="E264" s="7" t="s">
        <v>110</v>
      </c>
      <c r="F264" s="10">
        <v>347</v>
      </c>
      <c r="G264" s="14"/>
      <c r="H264" s="13">
        <f>ROUND((G264*F264),2)</f>
      </c>
      <c r="O264">
        <f>rekapitulace!H8</f>
      </c>
      <c r="P264">
        <f>O264/100*H264</f>
      </c>
    </row>
    <row r="265" ht="76.5">
      <c r="D265" s="15" t="s">
        <v>420</v>
      </c>
    </row>
    <row r="266" spans="1:16" ht="12.75">
      <c r="A266" s="7">
        <v>116</v>
      </c>
      <c r="B266" s="7" t="s">
        <v>418</v>
      </c>
      <c r="C266" s="7" t="s">
        <v>63</v>
      </c>
      <c r="D266" s="7" t="s">
        <v>421</v>
      </c>
      <c r="E266" s="7" t="s">
        <v>110</v>
      </c>
      <c r="F266" s="10">
        <v>422</v>
      </c>
      <c r="G266" s="14"/>
      <c r="H266" s="13">
        <f>ROUND((G266*F266),2)</f>
      </c>
      <c r="O266">
        <f>rekapitulace!H8</f>
      </c>
      <c r="P266">
        <f>O266/100*H266</f>
      </c>
    </row>
    <row r="267" ht="76.5">
      <c r="D267" s="15" t="s">
        <v>422</v>
      </c>
    </row>
    <row r="268" spans="1:16" ht="12.75">
      <c r="A268" s="7">
        <v>117</v>
      </c>
      <c r="B268" s="7" t="s">
        <v>423</v>
      </c>
      <c r="C268" s="7" t="s">
        <v>61</v>
      </c>
      <c r="D268" s="7" t="s">
        <v>424</v>
      </c>
      <c r="E268" s="7" t="s">
        <v>110</v>
      </c>
      <c r="F268" s="10">
        <v>225</v>
      </c>
      <c r="G268" s="14"/>
      <c r="H268" s="13">
        <f>ROUND((G268*F268),2)</f>
      </c>
      <c r="O268">
        <f>rekapitulace!H8</f>
      </c>
      <c r="P268">
        <f>O268/100*H268</f>
      </c>
    </row>
    <row r="269" ht="63.75">
      <c r="D269" s="15" t="s">
        <v>210</v>
      </c>
    </row>
    <row r="270" spans="1:16" ht="12.75">
      <c r="A270" s="7">
        <v>118</v>
      </c>
      <c r="B270" s="7" t="s">
        <v>423</v>
      </c>
      <c r="C270" s="7" t="s">
        <v>63</v>
      </c>
      <c r="D270" s="7" t="s">
        <v>425</v>
      </c>
      <c r="E270" s="7" t="s">
        <v>110</v>
      </c>
      <c r="F270" s="10">
        <v>139</v>
      </c>
      <c r="G270" s="14"/>
      <c r="H270" s="13">
        <f>ROUND((G270*F270),2)</f>
      </c>
      <c r="O270">
        <f>rekapitulace!H8</f>
      </c>
      <c r="P270">
        <f>O270/100*H270</f>
      </c>
    </row>
    <row r="271" ht="63.75">
      <c r="D271" s="15" t="s">
        <v>198</v>
      </c>
    </row>
    <row r="272" spans="1:16" ht="12.75">
      <c r="A272" s="7">
        <v>119</v>
      </c>
      <c r="B272" s="7" t="s">
        <v>423</v>
      </c>
      <c r="C272" s="7" t="s">
        <v>426</v>
      </c>
      <c r="D272" s="7" t="s">
        <v>427</v>
      </c>
      <c r="E272" s="7" t="s">
        <v>110</v>
      </c>
      <c r="F272" s="10">
        <v>460</v>
      </c>
      <c r="G272" s="14"/>
      <c r="H272" s="13">
        <f>ROUND((G272*F272),2)</f>
      </c>
      <c r="O272">
        <f>rekapitulace!H8</f>
      </c>
      <c r="P272">
        <f>O272/100*H272</f>
      </c>
    </row>
    <row r="273" ht="51">
      <c r="D273" s="15" t="s">
        <v>201</v>
      </c>
    </row>
    <row r="274" spans="1:16" ht="12.75">
      <c r="A274" s="7">
        <v>120</v>
      </c>
      <c r="B274" s="7" t="s">
        <v>428</v>
      </c>
      <c r="C274" s="7" t="s">
        <v>44</v>
      </c>
      <c r="D274" s="7" t="s">
        <v>429</v>
      </c>
      <c r="E274" s="7" t="s">
        <v>110</v>
      </c>
      <c r="F274" s="10">
        <v>25</v>
      </c>
      <c r="G274" s="14"/>
      <c r="H274" s="13">
        <f>ROUND((G274*F274),2)</f>
      </c>
      <c r="O274">
        <f>rekapitulace!H8</f>
      </c>
      <c r="P274">
        <f>O274/100*H274</f>
      </c>
    </row>
    <row r="275" ht="76.5">
      <c r="D275" s="15" t="s">
        <v>430</v>
      </c>
    </row>
    <row r="276" spans="1:16" ht="12.75">
      <c r="A276" s="7">
        <v>121</v>
      </c>
      <c r="B276" s="7" t="s">
        <v>431</v>
      </c>
      <c r="C276" s="7" t="s">
        <v>44</v>
      </c>
      <c r="D276" s="7" t="s">
        <v>432</v>
      </c>
      <c r="E276" s="7" t="s">
        <v>110</v>
      </c>
      <c r="F276" s="10">
        <v>3</v>
      </c>
      <c r="G276" s="14"/>
      <c r="H276" s="13">
        <f>ROUND((G276*F276),2)</f>
      </c>
      <c r="O276">
        <f>rekapitulace!H8</f>
      </c>
      <c r="P276">
        <f>O276/100*H276</f>
      </c>
    </row>
    <row r="277" ht="38.25">
      <c r="D277" s="15" t="s">
        <v>433</v>
      </c>
    </row>
    <row r="278" spans="1:16" ht="12.75">
      <c r="A278" s="7">
        <v>122</v>
      </c>
      <c r="B278" s="7" t="s">
        <v>434</v>
      </c>
      <c r="C278" s="7" t="s">
        <v>44</v>
      </c>
      <c r="D278" s="7" t="s">
        <v>435</v>
      </c>
      <c r="E278" s="7" t="s">
        <v>110</v>
      </c>
      <c r="F278" s="10">
        <v>2</v>
      </c>
      <c r="G278" s="14"/>
      <c r="H278" s="13">
        <f>ROUND((G278*F278),2)</f>
      </c>
      <c r="O278">
        <f>rekapitulace!H8</f>
      </c>
      <c r="P278">
        <f>O278/100*H278</f>
      </c>
    </row>
    <row r="279" ht="89.25">
      <c r="D279" s="15" t="s">
        <v>436</v>
      </c>
    </row>
    <row r="280" spans="1:16" ht="12.75" customHeight="1">
      <c r="A280" s="16"/>
      <c r="B280" s="16"/>
      <c r="C280" s="16" t="s">
        <v>343</v>
      </c>
      <c r="D280" s="16" t="s">
        <v>342</v>
      </c>
      <c r="E280" s="16"/>
      <c r="F280" s="16"/>
      <c r="G280" s="16"/>
      <c r="H280" s="16">
        <f>SUM(H214:H279)</f>
      </c>
      <c r="P280">
        <f>ROUND(SUM(P214:P279),2)</f>
      </c>
    </row>
    <row r="282" spans="1:16" ht="12.75" customHeight="1">
      <c r="A282" s="16"/>
      <c r="B282" s="16"/>
      <c r="C282" s="16"/>
      <c r="D282" s="16" t="s">
        <v>65</v>
      </c>
      <c r="E282" s="16"/>
      <c r="F282" s="16"/>
      <c r="G282" s="16"/>
      <c r="H282" s="16">
        <f>+H22+H73+H86+H93+H182+H187+H196+H211+H280</f>
      </c>
      <c r="P282">
        <f>+P22+P73+P86+P93+P182+P187+P196+P211+P280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66</v>
      </c>
      <c r="D5" s="5" t="s">
        <v>67</v>
      </c>
      <c r="E5" s="5"/>
    </row>
    <row r="6" spans="1:5" ht="12.75" customHeight="1">
      <c r="A6" t="s">
        <v>17</v>
      </c>
      <c r="C6" s="5" t="s">
        <v>437</v>
      </c>
      <c r="D6" s="5" t="s">
        <v>438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69</v>
      </c>
      <c r="C12" s="7" t="s">
        <v>44</v>
      </c>
      <c r="D12" s="7" t="s">
        <v>70</v>
      </c>
      <c r="E12" s="7" t="s">
        <v>71</v>
      </c>
      <c r="F12" s="10">
        <v>28.8</v>
      </c>
      <c r="G12" s="14"/>
      <c r="H12" s="13">
        <f>ROUND((G12*F12),2)</f>
      </c>
      <c r="O12">
        <f>rekapitulace!H8</f>
      </c>
      <c r="P12">
        <f>O12/100*H12</f>
      </c>
    </row>
    <row r="13" ht="76.5">
      <c r="D13" s="15" t="s">
        <v>439</v>
      </c>
    </row>
    <row r="14" spans="1:16" ht="12.75">
      <c r="A14" s="7">
        <v>2</v>
      </c>
      <c r="B14" s="7" t="s">
        <v>73</v>
      </c>
      <c r="C14" s="7" t="s">
        <v>44</v>
      </c>
      <c r="D14" s="7" t="s">
        <v>70</v>
      </c>
      <c r="E14" s="7" t="s">
        <v>74</v>
      </c>
      <c r="F14" s="10">
        <v>53.325</v>
      </c>
      <c r="G14" s="14"/>
      <c r="H14" s="13">
        <f>ROUND((G14*F14),2)</f>
      </c>
      <c r="O14">
        <f>rekapitulace!H8</f>
      </c>
      <c r="P14">
        <f>O14/100*H14</f>
      </c>
    </row>
    <row r="15" ht="409.5">
      <c r="D15" s="15" t="s">
        <v>440</v>
      </c>
    </row>
    <row r="16" spans="1:16" ht="12.75" customHeight="1">
      <c r="A16" s="16"/>
      <c r="B16" s="16"/>
      <c r="C16" s="16" t="s">
        <v>42</v>
      </c>
      <c r="D16" s="16" t="s">
        <v>41</v>
      </c>
      <c r="E16" s="16"/>
      <c r="F16" s="16"/>
      <c r="G16" s="16"/>
      <c r="H16" s="16">
        <f>SUM(H12:H15)</f>
      </c>
      <c r="P16">
        <f>ROUND(SUM(P12:P15),2)</f>
      </c>
    </row>
    <row r="18" spans="1:8" ht="12.75" customHeight="1">
      <c r="A18" s="9"/>
      <c r="B18" s="9"/>
      <c r="C18" s="9" t="s">
        <v>24</v>
      </c>
      <c r="D18" s="9" t="s">
        <v>85</v>
      </c>
      <c r="E18" s="9"/>
      <c r="F18" s="11"/>
      <c r="G18" s="9"/>
      <c r="H18" s="11"/>
    </row>
    <row r="19" spans="1:16" ht="12.75">
      <c r="A19" s="7">
        <v>3</v>
      </c>
      <c r="B19" s="7" t="s">
        <v>86</v>
      </c>
      <c r="C19" s="7" t="s">
        <v>44</v>
      </c>
      <c r="D19" s="7" t="s">
        <v>87</v>
      </c>
      <c r="E19" s="7" t="s">
        <v>71</v>
      </c>
      <c r="F19" s="10">
        <v>6.56</v>
      </c>
      <c r="G19" s="14"/>
      <c r="H19" s="13">
        <f>ROUND((G19*F19),2)</f>
      </c>
      <c r="O19">
        <f>rekapitulace!H8</f>
      </c>
      <c r="P19">
        <f>O19/100*H19</f>
      </c>
    </row>
    <row r="20" ht="127.5">
      <c r="D20" s="15" t="s">
        <v>441</v>
      </c>
    </row>
    <row r="21" spans="1:16" ht="12.75">
      <c r="A21" s="7">
        <v>4</v>
      </c>
      <c r="B21" s="7" t="s">
        <v>92</v>
      </c>
      <c r="C21" s="7" t="s">
        <v>44</v>
      </c>
      <c r="D21" s="7" t="s">
        <v>93</v>
      </c>
      <c r="E21" s="7" t="s">
        <v>71</v>
      </c>
      <c r="F21" s="10">
        <v>3.24</v>
      </c>
      <c r="G21" s="14"/>
      <c r="H21" s="13">
        <f>ROUND((G21*F21),2)</f>
      </c>
      <c r="O21">
        <f>rekapitulace!H8</f>
      </c>
      <c r="P21">
        <f>O21/100*H21</f>
      </c>
    </row>
    <row r="22" ht="165.75">
      <c r="D22" s="15" t="s">
        <v>442</v>
      </c>
    </row>
    <row r="23" spans="1:16" ht="12.75">
      <c r="A23" s="7">
        <v>5</v>
      </c>
      <c r="B23" s="7" t="s">
        <v>99</v>
      </c>
      <c r="C23" s="7" t="s">
        <v>44</v>
      </c>
      <c r="D23" s="7" t="s">
        <v>100</v>
      </c>
      <c r="E23" s="7" t="s">
        <v>71</v>
      </c>
      <c r="F23" s="10">
        <v>6.21</v>
      </c>
      <c r="G23" s="14"/>
      <c r="H23" s="13">
        <f>ROUND((G23*F23),2)</f>
      </c>
      <c r="O23">
        <f>rekapitulace!H8</f>
      </c>
      <c r="P23">
        <f>O23/100*H23</f>
      </c>
    </row>
    <row r="24" ht="165.75">
      <c r="D24" s="15" t="s">
        <v>443</v>
      </c>
    </row>
    <row r="25" spans="1:16" ht="12.75">
      <c r="A25" s="7">
        <v>6</v>
      </c>
      <c r="B25" s="7" t="s">
        <v>102</v>
      </c>
      <c r="C25" s="7" t="s">
        <v>44</v>
      </c>
      <c r="D25" s="7" t="s">
        <v>103</v>
      </c>
      <c r="E25" s="7" t="s">
        <v>71</v>
      </c>
      <c r="F25" s="10">
        <v>5.74</v>
      </c>
      <c r="G25" s="14"/>
      <c r="H25" s="13">
        <f>ROUND((G25*F25),2)</f>
      </c>
      <c r="O25">
        <f>rekapitulace!H8</f>
      </c>
      <c r="P25">
        <f>O25/100*H25</f>
      </c>
    </row>
    <row r="26" ht="114.75">
      <c r="D26" s="15" t="s">
        <v>444</v>
      </c>
    </row>
    <row r="27" spans="1:16" ht="12.75">
      <c r="A27" s="7">
        <v>7</v>
      </c>
      <c r="B27" s="7" t="s">
        <v>112</v>
      </c>
      <c r="C27" s="7" t="s">
        <v>44</v>
      </c>
      <c r="D27" s="7" t="s">
        <v>113</v>
      </c>
      <c r="E27" s="7" t="s">
        <v>110</v>
      </c>
      <c r="F27" s="10">
        <v>61</v>
      </c>
      <c r="G27" s="14"/>
      <c r="H27" s="13">
        <f>ROUND((G27*F27),2)</f>
      </c>
      <c r="O27">
        <f>rekapitulace!H8</f>
      </c>
      <c r="P27">
        <f>O27/100*H27</f>
      </c>
    </row>
    <row r="28" ht="242.25">
      <c r="D28" s="15" t="s">
        <v>445</v>
      </c>
    </row>
    <row r="29" spans="1:16" ht="12.75">
      <c r="A29" s="7">
        <v>8</v>
      </c>
      <c r="B29" s="7" t="s">
        <v>121</v>
      </c>
      <c r="C29" s="7" t="s">
        <v>44</v>
      </c>
      <c r="D29" s="7" t="s">
        <v>122</v>
      </c>
      <c r="E29" s="7" t="s">
        <v>71</v>
      </c>
      <c r="F29" s="10">
        <v>28.8</v>
      </c>
      <c r="G29" s="14"/>
      <c r="H29" s="13">
        <f>ROUND((G29*F29),2)</f>
      </c>
      <c r="O29">
        <f>rekapitulace!H8</f>
      </c>
      <c r="P29">
        <f>O29/100*H29</f>
      </c>
    </row>
    <row r="30" ht="165.75">
      <c r="D30" s="15" t="s">
        <v>446</v>
      </c>
    </row>
    <row r="31" spans="1:16" ht="12.75">
      <c r="A31" s="7">
        <v>9</v>
      </c>
      <c r="B31" s="7" t="s">
        <v>136</v>
      </c>
      <c r="C31" s="7" t="s">
        <v>44</v>
      </c>
      <c r="D31" s="7" t="s">
        <v>137</v>
      </c>
      <c r="E31" s="7" t="s">
        <v>71</v>
      </c>
      <c r="F31" s="10">
        <v>28.8</v>
      </c>
      <c r="G31" s="14"/>
      <c r="H31" s="13">
        <f>ROUND((G31*F31),2)</f>
      </c>
      <c r="O31">
        <f>rekapitulace!H8</f>
      </c>
      <c r="P31">
        <f>O31/100*H31</f>
      </c>
    </row>
    <row r="32" ht="89.25">
      <c r="D32" s="15" t="s">
        <v>447</v>
      </c>
    </row>
    <row r="33" spans="1:16" ht="12.75">
      <c r="A33" s="7">
        <v>10</v>
      </c>
      <c r="B33" s="7" t="s">
        <v>139</v>
      </c>
      <c r="C33" s="7" t="s">
        <v>44</v>
      </c>
      <c r="D33" s="7" t="s">
        <v>140</v>
      </c>
      <c r="E33" s="7" t="s">
        <v>71</v>
      </c>
      <c r="F33" s="10">
        <v>28.8</v>
      </c>
      <c r="G33" s="14"/>
      <c r="H33" s="13">
        <f>ROUND((G33*F33),2)</f>
      </c>
      <c r="O33">
        <f>rekapitulace!H8</f>
      </c>
      <c r="P33">
        <f>O33/100*H33</f>
      </c>
    </row>
    <row r="34" ht="89.25">
      <c r="D34" s="15" t="s">
        <v>448</v>
      </c>
    </row>
    <row r="35" spans="1:16" ht="12.75" customHeight="1">
      <c r="A35" s="16"/>
      <c r="B35" s="16"/>
      <c r="C35" s="16" t="s">
        <v>24</v>
      </c>
      <c r="D35" s="16" t="s">
        <v>85</v>
      </c>
      <c r="E35" s="16"/>
      <c r="F35" s="16"/>
      <c r="G35" s="16"/>
      <c r="H35" s="16">
        <f>SUM(H19:H34)</f>
      </c>
      <c r="P35">
        <f>ROUND(SUM(P19:P34),2)</f>
      </c>
    </row>
    <row r="37" spans="1:8" ht="12.75" customHeight="1">
      <c r="A37" s="9"/>
      <c r="B37" s="9"/>
      <c r="C37" s="9" t="s">
        <v>34</v>
      </c>
      <c r="D37" s="9" t="s">
        <v>160</v>
      </c>
      <c r="E37" s="9"/>
      <c r="F37" s="11"/>
      <c r="G37" s="9"/>
      <c r="H37" s="11"/>
    </row>
    <row r="38" spans="1:16" ht="12.75">
      <c r="A38" s="7">
        <v>11</v>
      </c>
      <c r="B38" s="7" t="s">
        <v>164</v>
      </c>
      <c r="C38" s="7" t="s">
        <v>44</v>
      </c>
      <c r="D38" s="7" t="s">
        <v>165</v>
      </c>
      <c r="E38" s="7" t="s">
        <v>97</v>
      </c>
      <c r="F38" s="10">
        <v>136</v>
      </c>
      <c r="G38" s="14"/>
      <c r="H38" s="13">
        <f>ROUND((G38*F38),2)</f>
      </c>
      <c r="O38">
        <f>rekapitulace!H8</f>
      </c>
      <c r="P38">
        <f>O38/100*H38</f>
      </c>
    </row>
    <row r="39" ht="229.5">
      <c r="D39" s="15" t="s">
        <v>449</v>
      </c>
    </row>
    <row r="40" spans="1:16" ht="12.75" customHeight="1">
      <c r="A40" s="16"/>
      <c r="B40" s="16"/>
      <c r="C40" s="16" t="s">
        <v>34</v>
      </c>
      <c r="D40" s="16" t="s">
        <v>160</v>
      </c>
      <c r="E40" s="16"/>
      <c r="F40" s="16"/>
      <c r="G40" s="16"/>
      <c r="H40" s="16">
        <f>SUM(H38:H39)</f>
      </c>
      <c r="P40">
        <f>ROUND(SUM(P38:P39),2)</f>
      </c>
    </row>
    <row r="42" spans="1:8" ht="12.75" customHeight="1">
      <c r="A42" s="9"/>
      <c r="B42" s="9"/>
      <c r="C42" s="9" t="s">
        <v>37</v>
      </c>
      <c r="D42" s="9" t="s">
        <v>183</v>
      </c>
      <c r="E42" s="9"/>
      <c r="F42" s="11"/>
      <c r="G42" s="9"/>
      <c r="H42" s="11"/>
    </row>
    <row r="43" spans="1:16" ht="12.75">
      <c r="A43" s="7">
        <v>12</v>
      </c>
      <c r="B43" s="7" t="s">
        <v>184</v>
      </c>
      <c r="C43" s="7" t="s">
        <v>44</v>
      </c>
      <c r="D43" s="7" t="s">
        <v>185</v>
      </c>
      <c r="E43" s="7" t="s">
        <v>71</v>
      </c>
      <c r="F43" s="10">
        <v>402.84</v>
      </c>
      <c r="G43" s="14"/>
      <c r="H43" s="13">
        <f>ROUND((G43*F43),2)</f>
      </c>
      <c r="O43">
        <f>rekapitulace!H8</f>
      </c>
      <c r="P43">
        <f>O43/100*H43</f>
      </c>
    </row>
    <row r="44" ht="127.5">
      <c r="D44" s="15" t="s">
        <v>450</v>
      </c>
    </row>
    <row r="45" spans="1:16" ht="12.75">
      <c r="A45" s="7">
        <v>13</v>
      </c>
      <c r="B45" s="7" t="s">
        <v>211</v>
      </c>
      <c r="C45" s="7" t="s">
        <v>44</v>
      </c>
      <c r="D45" s="7" t="s">
        <v>212</v>
      </c>
      <c r="E45" s="7" t="s">
        <v>110</v>
      </c>
      <c r="F45" s="10">
        <v>93</v>
      </c>
      <c r="G45" s="14"/>
      <c r="H45" s="13">
        <f>ROUND((G45*F45),2)</f>
      </c>
      <c r="O45">
        <f>rekapitulace!H8</f>
      </c>
      <c r="P45">
        <f>O45/100*H45</f>
      </c>
    </row>
    <row r="46" ht="204">
      <c r="D46" s="15" t="s">
        <v>451</v>
      </c>
    </row>
    <row r="47" spans="1:16" ht="12.75">
      <c r="A47" s="7">
        <v>15</v>
      </c>
      <c r="B47" s="7" t="s">
        <v>219</v>
      </c>
      <c r="C47" s="7" t="s">
        <v>63</v>
      </c>
      <c r="D47" s="7" t="s">
        <v>222</v>
      </c>
      <c r="E47" s="7" t="s">
        <v>110</v>
      </c>
      <c r="F47" s="10">
        <v>1082</v>
      </c>
      <c r="G47" s="14"/>
      <c r="H47" s="13">
        <f>ROUND((G47*F47),2)</f>
      </c>
      <c r="O47">
        <f>rekapitulace!H8</f>
      </c>
      <c r="P47">
        <f>O47/100*H47</f>
      </c>
    </row>
    <row r="48" ht="51">
      <c r="D48" s="15" t="s">
        <v>452</v>
      </c>
    </row>
    <row r="49" spans="1:16" ht="12.75">
      <c r="A49" s="7">
        <v>14</v>
      </c>
      <c r="B49" s="7" t="s">
        <v>219</v>
      </c>
      <c r="C49" s="7" t="s">
        <v>61</v>
      </c>
      <c r="D49" s="7" t="s">
        <v>453</v>
      </c>
      <c r="E49" s="7" t="s">
        <v>110</v>
      </c>
      <c r="F49" s="10">
        <v>410</v>
      </c>
      <c r="G49" s="14"/>
      <c r="H49" s="13">
        <f>ROUND((G49*F49),2)</f>
      </c>
      <c r="O49">
        <f>rekapitulace!H8</f>
      </c>
      <c r="P49">
        <f>O49/100*H49</f>
      </c>
    </row>
    <row r="50" ht="51">
      <c r="D50" s="15" t="s">
        <v>454</v>
      </c>
    </row>
    <row r="51" spans="1:16" ht="12.75">
      <c r="A51" s="7">
        <v>16</v>
      </c>
      <c r="B51" s="7" t="s">
        <v>239</v>
      </c>
      <c r="C51" s="7" t="s">
        <v>44</v>
      </c>
      <c r="D51" s="7" t="s">
        <v>240</v>
      </c>
      <c r="E51" s="7" t="s">
        <v>110</v>
      </c>
      <c r="F51" s="10">
        <v>3010</v>
      </c>
      <c r="G51" s="14"/>
      <c r="H51" s="13">
        <f>ROUND((G51*F51),2)</f>
      </c>
      <c r="O51">
        <f>rekapitulace!H8</f>
      </c>
      <c r="P51">
        <f>O51/100*H51</f>
      </c>
    </row>
    <row r="52" ht="51">
      <c r="D52" s="15" t="s">
        <v>455</v>
      </c>
    </row>
    <row r="53" spans="1:16" ht="12.75">
      <c r="A53" s="7">
        <v>17</v>
      </c>
      <c r="B53" s="7" t="s">
        <v>247</v>
      </c>
      <c r="C53" s="7" t="s">
        <v>44</v>
      </c>
      <c r="D53" s="7" t="s">
        <v>248</v>
      </c>
      <c r="E53" s="7" t="s">
        <v>71</v>
      </c>
      <c r="F53" s="10">
        <v>7.83</v>
      </c>
      <c r="G53" s="14"/>
      <c r="H53" s="13">
        <f>ROUND((G53*F53),2)</f>
      </c>
      <c r="O53">
        <f>rekapitulace!H8</f>
      </c>
      <c r="P53">
        <f>O53/100*H53</f>
      </c>
    </row>
    <row r="54" ht="165.75">
      <c r="D54" s="15" t="s">
        <v>456</v>
      </c>
    </row>
    <row r="55" spans="1:16" ht="12.75">
      <c r="A55" s="7">
        <v>18</v>
      </c>
      <c r="B55" s="7" t="s">
        <v>262</v>
      </c>
      <c r="C55" s="7" t="s">
        <v>44</v>
      </c>
      <c r="D55" s="7" t="s">
        <v>263</v>
      </c>
      <c r="E55" s="7" t="s">
        <v>97</v>
      </c>
      <c r="F55" s="10">
        <v>82</v>
      </c>
      <c r="G55" s="14"/>
      <c r="H55" s="13">
        <f>ROUND((G55*F55),2)</f>
      </c>
      <c r="O55">
        <f>rekapitulace!H8</f>
      </c>
      <c r="P55">
        <f>O55/100*H55</f>
      </c>
    </row>
    <row r="56" ht="51">
      <c r="D56" s="15" t="s">
        <v>457</v>
      </c>
    </row>
    <row r="57" spans="1:16" ht="12.75">
      <c r="A57" s="7">
        <v>19</v>
      </c>
      <c r="B57" s="7" t="s">
        <v>265</v>
      </c>
      <c r="C57" s="7" t="s">
        <v>44</v>
      </c>
      <c r="D57" s="7" t="s">
        <v>266</v>
      </c>
      <c r="E57" s="7" t="s">
        <v>97</v>
      </c>
      <c r="F57" s="10">
        <v>82</v>
      </c>
      <c r="G57" s="14"/>
      <c r="H57" s="13">
        <f>ROUND((G57*F57),2)</f>
      </c>
      <c r="O57">
        <f>rekapitulace!H8</f>
      </c>
      <c r="P57">
        <f>O57/100*H57</f>
      </c>
    </row>
    <row r="58" ht="51">
      <c r="D58" s="15" t="s">
        <v>457</v>
      </c>
    </row>
    <row r="59" spans="1:16" ht="12.75">
      <c r="A59" s="7">
        <v>20</v>
      </c>
      <c r="B59" s="7" t="s">
        <v>280</v>
      </c>
      <c r="C59" s="7" t="s">
        <v>44</v>
      </c>
      <c r="D59" s="7" t="s">
        <v>281</v>
      </c>
      <c r="E59" s="7" t="s">
        <v>97</v>
      </c>
      <c r="F59" s="10">
        <v>82</v>
      </c>
      <c r="G59" s="14"/>
      <c r="H59" s="13">
        <f>ROUND((G59*F59),2)</f>
      </c>
      <c r="O59">
        <f>rekapitulace!H8</f>
      </c>
      <c r="P59">
        <f>O59/100*H59</f>
      </c>
    </row>
    <row r="60" ht="51">
      <c r="D60" s="15" t="s">
        <v>457</v>
      </c>
    </row>
    <row r="61" spans="1:16" ht="12.75">
      <c r="A61" s="7">
        <v>21</v>
      </c>
      <c r="B61" s="7" t="s">
        <v>283</v>
      </c>
      <c r="C61" s="7" t="s">
        <v>44</v>
      </c>
      <c r="D61" s="7" t="s">
        <v>284</v>
      </c>
      <c r="E61" s="7" t="s">
        <v>97</v>
      </c>
      <c r="F61" s="10">
        <v>82</v>
      </c>
      <c r="G61" s="14"/>
      <c r="H61" s="13">
        <f>ROUND((G61*F61),2)</f>
      </c>
      <c r="O61">
        <f>rekapitulace!H8</f>
      </c>
      <c r="P61">
        <f>O61/100*H61</f>
      </c>
    </row>
    <row r="62" ht="51">
      <c r="D62" s="15" t="s">
        <v>457</v>
      </c>
    </row>
    <row r="63" spans="1:16" ht="12.75">
      <c r="A63" s="7">
        <v>22</v>
      </c>
      <c r="B63" s="7" t="s">
        <v>286</v>
      </c>
      <c r="C63" s="7" t="s">
        <v>44</v>
      </c>
      <c r="D63" s="7" t="s">
        <v>287</v>
      </c>
      <c r="E63" s="7" t="s">
        <v>97</v>
      </c>
      <c r="F63" s="10">
        <v>136</v>
      </c>
      <c r="G63" s="14"/>
      <c r="H63" s="13">
        <f>ROUND((G63*F63),2)</f>
      </c>
      <c r="O63">
        <f>rekapitulace!H8</f>
      </c>
      <c r="P63">
        <f>O63/100*H63</f>
      </c>
    </row>
    <row r="64" ht="204">
      <c r="D64" s="15" t="s">
        <v>458</v>
      </c>
    </row>
    <row r="65" spans="1:16" ht="12.75">
      <c r="A65" s="7">
        <v>23</v>
      </c>
      <c r="B65" s="7" t="s">
        <v>304</v>
      </c>
      <c r="C65" s="7" t="s">
        <v>61</v>
      </c>
      <c r="D65" s="7" t="s">
        <v>305</v>
      </c>
      <c r="E65" s="7" t="s">
        <v>110</v>
      </c>
      <c r="F65" s="10">
        <v>100</v>
      </c>
      <c r="G65" s="14"/>
      <c r="H65" s="13">
        <f>ROUND((G65*F65),2)</f>
      </c>
      <c r="O65">
        <f>rekapitulace!H8</f>
      </c>
      <c r="P65">
        <f>O65/100*H65</f>
      </c>
    </row>
    <row r="66" ht="63.75">
      <c r="D66" s="15" t="s">
        <v>459</v>
      </c>
    </row>
    <row r="67" spans="1:16" ht="12.75">
      <c r="A67" s="7">
        <v>24</v>
      </c>
      <c r="B67" s="7" t="s">
        <v>304</v>
      </c>
      <c r="C67" s="7" t="s">
        <v>63</v>
      </c>
      <c r="D67" s="7" t="s">
        <v>307</v>
      </c>
      <c r="E67" s="7" t="s">
        <v>110</v>
      </c>
      <c r="F67" s="10">
        <v>186</v>
      </c>
      <c r="G67" s="14"/>
      <c r="H67" s="13">
        <f>ROUND((G67*F67),2)</f>
      </c>
      <c r="O67">
        <f>rekapitulace!H8</f>
      </c>
      <c r="P67">
        <f>O67/100*H67</f>
      </c>
    </row>
    <row r="68" ht="229.5">
      <c r="D68" s="15" t="s">
        <v>460</v>
      </c>
    </row>
    <row r="69" spans="1:16" ht="12.75" customHeight="1">
      <c r="A69" s="16"/>
      <c r="B69" s="16"/>
      <c r="C69" s="16" t="s">
        <v>37</v>
      </c>
      <c r="D69" s="16" t="s">
        <v>183</v>
      </c>
      <c r="E69" s="16"/>
      <c r="F69" s="16"/>
      <c r="G69" s="16"/>
      <c r="H69" s="16">
        <f>SUM(H43:H68)</f>
      </c>
      <c r="P69">
        <f>ROUND(SUM(P43:P68),2)</f>
      </c>
    </row>
    <row r="71" spans="1:8" ht="12.75" customHeight="1">
      <c r="A71" s="9"/>
      <c r="B71" s="9"/>
      <c r="C71" s="9" t="s">
        <v>39</v>
      </c>
      <c r="D71" s="9" t="s">
        <v>313</v>
      </c>
      <c r="E71" s="9"/>
      <c r="F71" s="11"/>
      <c r="G71" s="9"/>
      <c r="H71" s="11"/>
    </row>
    <row r="72" spans="1:16" ht="12.75">
      <c r="A72" s="7">
        <v>25</v>
      </c>
      <c r="B72" s="7" t="s">
        <v>320</v>
      </c>
      <c r="C72" s="7" t="s">
        <v>44</v>
      </c>
      <c r="D72" s="7" t="s">
        <v>321</v>
      </c>
      <c r="E72" s="7" t="s">
        <v>97</v>
      </c>
      <c r="F72" s="10">
        <v>54</v>
      </c>
      <c r="G72" s="14"/>
      <c r="H72" s="13">
        <f>ROUND((G72*F72),2)</f>
      </c>
      <c r="O72">
        <f>rekapitulace!H8</f>
      </c>
      <c r="P72">
        <f>O72/100*H72</f>
      </c>
    </row>
    <row r="73" ht="140.25">
      <c r="D73" s="15" t="s">
        <v>461</v>
      </c>
    </row>
    <row r="74" spans="1:16" ht="12.75" customHeight="1">
      <c r="A74" s="16"/>
      <c r="B74" s="16"/>
      <c r="C74" s="16" t="s">
        <v>39</v>
      </c>
      <c r="D74" s="16" t="s">
        <v>313</v>
      </c>
      <c r="E74" s="16"/>
      <c r="F74" s="16"/>
      <c r="G74" s="16"/>
      <c r="H74" s="16">
        <f>SUM(H72:H73)</f>
      </c>
      <c r="P74">
        <f>ROUND(SUM(P72:P73),2)</f>
      </c>
    </row>
    <row r="76" spans="1:8" ht="12.75" customHeight="1">
      <c r="A76" s="9"/>
      <c r="B76" s="9"/>
      <c r="C76" s="9" t="s">
        <v>343</v>
      </c>
      <c r="D76" s="9" t="s">
        <v>342</v>
      </c>
      <c r="E76" s="9"/>
      <c r="F76" s="11"/>
      <c r="G76" s="9"/>
      <c r="H76" s="11"/>
    </row>
    <row r="77" spans="1:16" ht="12.75">
      <c r="A77" s="7">
        <v>26</v>
      </c>
      <c r="B77" s="7" t="s">
        <v>361</v>
      </c>
      <c r="C77" s="7" t="s">
        <v>44</v>
      </c>
      <c r="D77" s="7" t="s">
        <v>462</v>
      </c>
      <c r="E77" s="7" t="s">
        <v>226</v>
      </c>
      <c r="F77" s="10">
        <v>36</v>
      </c>
      <c r="G77" s="14"/>
      <c r="H77" s="13">
        <f>ROUND((G77*F77),2)</f>
      </c>
      <c r="O77">
        <f>rekapitulace!H8</f>
      </c>
      <c r="P77">
        <f>O77/100*H77</f>
      </c>
    </row>
    <row r="78" ht="178.5">
      <c r="D78" s="15" t="s">
        <v>463</v>
      </c>
    </row>
    <row r="79" spans="1:16" ht="12.75">
      <c r="A79" s="7">
        <v>27</v>
      </c>
      <c r="B79" s="7" t="s">
        <v>376</v>
      </c>
      <c r="C79" s="7" t="s">
        <v>44</v>
      </c>
      <c r="D79" s="7" t="s">
        <v>377</v>
      </c>
      <c r="E79" s="7" t="s">
        <v>110</v>
      </c>
      <c r="F79" s="10">
        <v>61</v>
      </c>
      <c r="G79" s="14"/>
      <c r="H79" s="13">
        <f>ROUND((G79*F79),2)</f>
      </c>
      <c r="O79">
        <f>rekapitulace!H8</f>
      </c>
      <c r="P79">
        <f>O79/100*H79</f>
      </c>
    </row>
    <row r="80" ht="204">
      <c r="D80" s="15" t="s">
        <v>464</v>
      </c>
    </row>
    <row r="81" spans="1:16" ht="12.75">
      <c r="A81" s="7">
        <v>28</v>
      </c>
      <c r="B81" s="7" t="s">
        <v>382</v>
      </c>
      <c r="C81" s="7" t="s">
        <v>44</v>
      </c>
      <c r="D81" s="7" t="s">
        <v>383</v>
      </c>
      <c r="E81" s="7" t="s">
        <v>110</v>
      </c>
      <c r="F81" s="10">
        <v>100</v>
      </c>
      <c r="G81" s="14"/>
      <c r="H81" s="13">
        <f>ROUND((G81*F81),2)</f>
      </c>
      <c r="O81">
        <f>rekapitulace!H8</f>
      </c>
      <c r="P81">
        <f>O81/100*H81</f>
      </c>
    </row>
    <row r="82" ht="38.25">
      <c r="D82" s="15" t="s">
        <v>465</v>
      </c>
    </row>
    <row r="83" spans="1:16" ht="12.75">
      <c r="A83" s="7">
        <v>29</v>
      </c>
      <c r="B83" s="7" t="s">
        <v>388</v>
      </c>
      <c r="C83" s="7" t="s">
        <v>61</v>
      </c>
      <c r="D83" s="7" t="s">
        <v>389</v>
      </c>
      <c r="E83" s="7" t="s">
        <v>110</v>
      </c>
      <c r="F83" s="10">
        <v>100</v>
      </c>
      <c r="G83" s="14"/>
      <c r="H83" s="13">
        <f>ROUND((G83*F83),2)</f>
      </c>
      <c r="O83">
        <f>rekapitulace!H8</f>
      </c>
      <c r="P83">
        <f>O83/100*H83</f>
      </c>
    </row>
    <row r="84" ht="76.5">
      <c r="D84" s="15" t="s">
        <v>466</v>
      </c>
    </row>
    <row r="85" spans="1:16" ht="12.75">
      <c r="A85" s="7">
        <v>30</v>
      </c>
      <c r="B85" s="7" t="s">
        <v>388</v>
      </c>
      <c r="C85" s="7" t="s">
        <v>63</v>
      </c>
      <c r="D85" s="7" t="s">
        <v>467</v>
      </c>
      <c r="E85" s="7" t="s">
        <v>110</v>
      </c>
      <c r="F85" s="10">
        <v>186</v>
      </c>
      <c r="G85" s="14"/>
      <c r="H85" s="13">
        <f>ROUND((G85*F85),2)</f>
      </c>
      <c r="O85">
        <f>rekapitulace!H8</f>
      </c>
      <c r="P85">
        <f>O85/100*H85</f>
      </c>
    </row>
    <row r="86" ht="89.25">
      <c r="D86" s="15" t="s">
        <v>468</v>
      </c>
    </row>
    <row r="87" spans="1:16" ht="12.75" customHeight="1">
      <c r="A87" s="16"/>
      <c r="B87" s="16"/>
      <c r="C87" s="16" t="s">
        <v>343</v>
      </c>
      <c r="D87" s="16" t="s">
        <v>342</v>
      </c>
      <c r="E87" s="16"/>
      <c r="F87" s="16"/>
      <c r="G87" s="16"/>
      <c r="H87" s="16">
        <f>SUM(H77:H86)</f>
      </c>
      <c r="P87">
        <f>ROUND(SUM(P77:P86),2)</f>
      </c>
    </row>
    <row r="89" spans="1:16" ht="12.75" customHeight="1">
      <c r="A89" s="16"/>
      <c r="B89" s="16"/>
      <c r="C89" s="16"/>
      <c r="D89" s="16" t="s">
        <v>65</v>
      </c>
      <c r="E89" s="16"/>
      <c r="F89" s="16"/>
      <c r="G89" s="16"/>
      <c r="H89" s="16">
        <f>+H16+H35+H40+H69+H74+H87</f>
      </c>
      <c r="P89">
        <f>+P16+P35+P40+P69+P74+P87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469</v>
      </c>
      <c r="D5" s="5" t="s">
        <v>470</v>
      </c>
      <c r="E5" s="5"/>
    </row>
    <row r="6" spans="1:5" ht="12.75" customHeight="1">
      <c r="A6" t="s">
        <v>17</v>
      </c>
      <c r="C6" s="5" t="s">
        <v>471</v>
      </c>
      <c r="D6" s="5" t="s">
        <v>470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69</v>
      </c>
      <c r="C12" s="7" t="s">
        <v>44</v>
      </c>
      <c r="D12" s="7" t="s">
        <v>70</v>
      </c>
      <c r="E12" s="7" t="s">
        <v>71</v>
      </c>
      <c r="F12" s="10">
        <v>19.2</v>
      </c>
      <c r="G12" s="14"/>
      <c r="H12" s="13">
        <f>ROUND((G12*F12),2)</f>
      </c>
      <c r="O12">
        <f>rekapitulace!H8</f>
      </c>
      <c r="P12">
        <f>O12/100*H12</f>
      </c>
    </row>
    <row r="13" ht="76.5">
      <c r="D13" s="15" t="s">
        <v>472</v>
      </c>
    </row>
    <row r="14" spans="1:16" ht="12.75">
      <c r="A14" s="7">
        <v>2</v>
      </c>
      <c r="B14" s="7" t="s">
        <v>73</v>
      </c>
      <c r="C14" s="7" t="s">
        <v>44</v>
      </c>
      <c r="D14" s="7" t="s">
        <v>70</v>
      </c>
      <c r="E14" s="7" t="s">
        <v>74</v>
      </c>
      <c r="F14" s="10">
        <v>83.37</v>
      </c>
      <c r="G14" s="14"/>
      <c r="H14" s="13">
        <f>ROUND((G14*F14),2)</f>
      </c>
      <c r="O14">
        <f>rekapitulace!H8</f>
      </c>
      <c r="P14">
        <f>O14/100*H14</f>
      </c>
    </row>
    <row r="15" ht="409.5">
      <c r="D15" s="15" t="s">
        <v>473</v>
      </c>
    </row>
    <row r="16" spans="1:16" ht="12.75">
      <c r="A16" s="7">
        <v>3</v>
      </c>
      <c r="B16" s="7" t="s">
        <v>79</v>
      </c>
      <c r="C16" s="7" t="s">
        <v>44</v>
      </c>
      <c r="D16" s="7" t="s">
        <v>80</v>
      </c>
      <c r="E16" s="7" t="s">
        <v>74</v>
      </c>
      <c r="F16" s="10">
        <v>7.524</v>
      </c>
      <c r="G16" s="14"/>
      <c r="H16" s="13">
        <f>ROUND((G16*F16),2)</f>
      </c>
      <c r="O16">
        <f>rekapitulace!H8</f>
      </c>
      <c r="P16">
        <f>O16/100*H16</f>
      </c>
    </row>
    <row r="17" ht="89.25">
      <c r="D17" s="15" t="s">
        <v>474</v>
      </c>
    </row>
    <row r="18" spans="1:16" ht="12.75">
      <c r="A18" s="7">
        <v>4</v>
      </c>
      <c r="B18" s="7" t="s">
        <v>82</v>
      </c>
      <c r="C18" s="7" t="s">
        <v>44</v>
      </c>
      <c r="D18" s="7" t="s">
        <v>83</v>
      </c>
      <c r="E18" s="7" t="s">
        <v>74</v>
      </c>
      <c r="F18" s="10">
        <v>1.6</v>
      </c>
      <c r="G18" s="14"/>
      <c r="H18" s="13">
        <f>ROUND((G18*F18),2)</f>
      </c>
      <c r="O18">
        <f>rekapitulace!H8</f>
      </c>
      <c r="P18">
        <f>O18/100*H18</f>
      </c>
    </row>
    <row r="19" ht="76.5">
      <c r="D19" s="15" t="s">
        <v>475</v>
      </c>
    </row>
    <row r="20" spans="1:16" ht="12.75" customHeight="1">
      <c r="A20" s="16"/>
      <c r="B20" s="16"/>
      <c r="C20" s="16" t="s">
        <v>42</v>
      </c>
      <c r="D20" s="16" t="s">
        <v>41</v>
      </c>
      <c r="E20" s="16"/>
      <c r="F20" s="16"/>
      <c r="G20" s="16"/>
      <c r="H20" s="16">
        <f>SUM(H12:H19)</f>
      </c>
      <c r="P20">
        <f>ROUND(SUM(P12:P19),2)</f>
      </c>
    </row>
    <row r="22" spans="1:8" ht="12.75" customHeight="1">
      <c r="A22" s="9"/>
      <c r="B22" s="9"/>
      <c r="C22" s="9" t="s">
        <v>24</v>
      </c>
      <c r="D22" s="9" t="s">
        <v>85</v>
      </c>
      <c r="E22" s="9"/>
      <c r="F22" s="11"/>
      <c r="G22" s="9"/>
      <c r="H22" s="11"/>
    </row>
    <row r="23" spans="1:16" ht="12.75">
      <c r="A23" s="7">
        <v>5</v>
      </c>
      <c r="B23" s="7" t="s">
        <v>86</v>
      </c>
      <c r="C23" s="7" t="s">
        <v>44</v>
      </c>
      <c r="D23" s="7" t="s">
        <v>87</v>
      </c>
      <c r="E23" s="7" t="s">
        <v>71</v>
      </c>
      <c r="F23" s="10">
        <v>8.72</v>
      </c>
      <c r="G23" s="14"/>
      <c r="H23" s="13">
        <f>ROUND((G23*F23),2)</f>
      </c>
      <c r="O23">
        <f>rekapitulace!H8</f>
      </c>
      <c r="P23">
        <f>O23/100*H23</f>
      </c>
    </row>
    <row r="24" ht="204">
      <c r="D24" s="15" t="s">
        <v>476</v>
      </c>
    </row>
    <row r="25" spans="1:16" ht="12.75">
      <c r="A25" s="7">
        <v>6</v>
      </c>
      <c r="B25" s="7" t="s">
        <v>92</v>
      </c>
      <c r="C25" s="7" t="s">
        <v>44</v>
      </c>
      <c r="D25" s="7" t="s">
        <v>93</v>
      </c>
      <c r="E25" s="7" t="s">
        <v>71</v>
      </c>
      <c r="F25" s="10">
        <v>4.68</v>
      </c>
      <c r="G25" s="14"/>
      <c r="H25" s="13">
        <f>ROUND((G25*F25),2)</f>
      </c>
      <c r="O25">
        <f>rekapitulace!H8</f>
      </c>
      <c r="P25">
        <f>O25/100*H25</f>
      </c>
    </row>
    <row r="26" ht="216.75">
      <c r="D26" s="15" t="s">
        <v>477</v>
      </c>
    </row>
    <row r="27" spans="1:16" ht="12.75">
      <c r="A27" s="7">
        <v>7</v>
      </c>
      <c r="B27" s="7" t="s">
        <v>99</v>
      </c>
      <c r="C27" s="7" t="s">
        <v>44</v>
      </c>
      <c r="D27" s="7" t="s">
        <v>100</v>
      </c>
      <c r="E27" s="7" t="s">
        <v>71</v>
      </c>
      <c r="F27" s="10">
        <v>10.92</v>
      </c>
      <c r="G27" s="14"/>
      <c r="H27" s="13">
        <f>ROUND((G27*F27),2)</f>
      </c>
      <c r="O27">
        <f>rekapitulace!H8</f>
      </c>
      <c r="P27">
        <f>O27/100*H27</f>
      </c>
    </row>
    <row r="28" ht="216.75">
      <c r="D28" s="15" t="s">
        <v>478</v>
      </c>
    </row>
    <row r="29" spans="1:16" ht="12.75">
      <c r="A29" s="7">
        <v>8</v>
      </c>
      <c r="B29" s="7" t="s">
        <v>102</v>
      </c>
      <c r="C29" s="7" t="s">
        <v>44</v>
      </c>
      <c r="D29" s="7" t="s">
        <v>103</v>
      </c>
      <c r="E29" s="7" t="s">
        <v>71</v>
      </c>
      <c r="F29" s="10">
        <v>10.58</v>
      </c>
      <c r="G29" s="14"/>
      <c r="H29" s="13">
        <f>ROUND((G29*F29),2)</f>
      </c>
      <c r="O29">
        <f>rekapitulace!H8</f>
      </c>
      <c r="P29">
        <f>O29/100*H29</f>
      </c>
    </row>
    <row r="30" ht="191.25">
      <c r="D30" s="15" t="s">
        <v>479</v>
      </c>
    </row>
    <row r="31" spans="1:16" ht="12.75">
      <c r="A31" s="7">
        <v>9</v>
      </c>
      <c r="B31" s="7" t="s">
        <v>112</v>
      </c>
      <c r="C31" s="7" t="s">
        <v>44</v>
      </c>
      <c r="D31" s="7" t="s">
        <v>113</v>
      </c>
      <c r="E31" s="7" t="s">
        <v>110</v>
      </c>
      <c r="F31" s="10">
        <v>80</v>
      </c>
      <c r="G31" s="14"/>
      <c r="H31" s="13">
        <f>ROUND((G31*F31),2)</f>
      </c>
      <c r="O31">
        <f>rekapitulace!H8</f>
      </c>
      <c r="P31">
        <f>O31/100*H31</f>
      </c>
    </row>
    <row r="32" ht="267.75">
      <c r="D32" s="15" t="s">
        <v>480</v>
      </c>
    </row>
    <row r="33" spans="1:16" ht="12.75">
      <c r="A33" s="7">
        <v>10</v>
      </c>
      <c r="B33" s="7" t="s">
        <v>121</v>
      </c>
      <c r="C33" s="7" t="s">
        <v>44</v>
      </c>
      <c r="D33" s="7" t="s">
        <v>122</v>
      </c>
      <c r="E33" s="7" t="s">
        <v>71</v>
      </c>
      <c r="F33" s="10">
        <v>19.2</v>
      </c>
      <c r="G33" s="14"/>
      <c r="H33" s="13">
        <f>ROUND((G33*F33),2)</f>
      </c>
      <c r="O33">
        <f>rekapitulace!H8</f>
      </c>
      <c r="P33">
        <f>O33/100*H33</f>
      </c>
    </row>
    <row r="34" ht="165.75">
      <c r="D34" s="15" t="s">
        <v>481</v>
      </c>
    </row>
    <row r="35" spans="1:16" ht="12.75">
      <c r="A35" s="7">
        <v>11</v>
      </c>
      <c r="B35" s="7" t="s">
        <v>136</v>
      </c>
      <c r="C35" s="7" t="s">
        <v>44</v>
      </c>
      <c r="D35" s="7" t="s">
        <v>137</v>
      </c>
      <c r="E35" s="7" t="s">
        <v>71</v>
      </c>
      <c r="F35" s="10">
        <v>19.2</v>
      </c>
      <c r="G35" s="14"/>
      <c r="H35" s="13">
        <f>ROUND((G35*F35),2)</f>
      </c>
      <c r="O35">
        <f>rekapitulace!H8</f>
      </c>
      <c r="P35">
        <f>O35/100*H35</f>
      </c>
    </row>
    <row r="36" ht="89.25">
      <c r="D36" s="15" t="s">
        <v>482</v>
      </c>
    </row>
    <row r="37" spans="1:16" ht="12.75">
      <c r="A37" s="7">
        <v>12</v>
      </c>
      <c r="B37" s="7" t="s">
        <v>139</v>
      </c>
      <c r="C37" s="7" t="s">
        <v>44</v>
      </c>
      <c r="D37" s="7" t="s">
        <v>140</v>
      </c>
      <c r="E37" s="7" t="s">
        <v>71</v>
      </c>
      <c r="F37" s="10">
        <v>19.2</v>
      </c>
      <c r="G37" s="14"/>
      <c r="H37" s="13">
        <f>ROUND((G37*F37),2)</f>
      </c>
      <c r="O37">
        <f>rekapitulace!H8</f>
      </c>
      <c r="P37">
        <f>O37/100*H37</f>
      </c>
    </row>
    <row r="38" ht="114.75">
      <c r="D38" s="15" t="s">
        <v>141</v>
      </c>
    </row>
    <row r="39" spans="1:16" ht="12.75" customHeight="1">
      <c r="A39" s="16"/>
      <c r="B39" s="16"/>
      <c r="C39" s="16" t="s">
        <v>24</v>
      </c>
      <c r="D39" s="16" t="s">
        <v>85</v>
      </c>
      <c r="E39" s="16"/>
      <c r="F39" s="16"/>
      <c r="G39" s="16"/>
      <c r="H39" s="16">
        <f>SUM(H23:H38)</f>
      </c>
      <c r="P39">
        <f>ROUND(SUM(P23:P38),2)</f>
      </c>
    </row>
    <row r="41" spans="1:8" ht="12.75" customHeight="1">
      <c r="A41" s="9"/>
      <c r="B41" s="9"/>
      <c r="C41" s="9" t="s">
        <v>34</v>
      </c>
      <c r="D41" s="9" t="s">
        <v>160</v>
      </c>
      <c r="E41" s="9"/>
      <c r="F41" s="11"/>
      <c r="G41" s="9"/>
      <c r="H41" s="11"/>
    </row>
    <row r="42" spans="1:16" ht="12.75">
      <c r="A42" s="7">
        <v>13</v>
      </c>
      <c r="B42" s="7" t="s">
        <v>164</v>
      </c>
      <c r="C42" s="7" t="s">
        <v>44</v>
      </c>
      <c r="D42" s="7" t="s">
        <v>165</v>
      </c>
      <c r="E42" s="7" t="s">
        <v>97</v>
      </c>
      <c r="F42" s="10">
        <v>190</v>
      </c>
      <c r="G42" s="14"/>
      <c r="H42" s="13">
        <f>ROUND((G42*F42),2)</f>
      </c>
      <c r="O42">
        <f>rekapitulace!H8</f>
      </c>
      <c r="P42">
        <f>O42/100*H42</f>
      </c>
    </row>
    <row r="43" ht="293.25">
      <c r="D43" s="15" t="s">
        <v>483</v>
      </c>
    </row>
    <row r="44" spans="1:16" ht="12.75" customHeight="1">
      <c r="A44" s="16"/>
      <c r="B44" s="16"/>
      <c r="C44" s="16" t="s">
        <v>34</v>
      </c>
      <c r="D44" s="16" t="s">
        <v>160</v>
      </c>
      <c r="E44" s="16"/>
      <c r="F44" s="16"/>
      <c r="G44" s="16"/>
      <c r="H44" s="16">
        <f>SUM(H42:H43)</f>
      </c>
      <c r="P44">
        <f>ROUND(SUM(P42:P43),2)</f>
      </c>
    </row>
    <row r="46" spans="1:8" ht="12.75" customHeight="1">
      <c r="A46" s="9"/>
      <c r="B46" s="9"/>
      <c r="C46" s="9" t="s">
        <v>37</v>
      </c>
      <c r="D46" s="9" t="s">
        <v>183</v>
      </c>
      <c r="E46" s="9"/>
      <c r="F46" s="11"/>
      <c r="G46" s="9"/>
      <c r="H46" s="11"/>
    </row>
    <row r="47" spans="1:16" ht="12.75">
      <c r="A47" s="7">
        <v>14</v>
      </c>
      <c r="B47" s="7" t="s">
        <v>184</v>
      </c>
      <c r="C47" s="7" t="s">
        <v>44</v>
      </c>
      <c r="D47" s="7" t="s">
        <v>185</v>
      </c>
      <c r="E47" s="7" t="s">
        <v>71</v>
      </c>
      <c r="F47" s="10">
        <v>432.72</v>
      </c>
      <c r="G47" s="14"/>
      <c r="H47" s="13">
        <f>ROUND((G47*F47),2)</f>
      </c>
      <c r="O47">
        <f>rekapitulace!H8</f>
      </c>
      <c r="P47">
        <f>O47/100*H47</f>
      </c>
    </row>
    <row r="48" ht="242.25">
      <c r="D48" s="15" t="s">
        <v>484</v>
      </c>
    </row>
    <row r="49" spans="1:16" ht="12.75">
      <c r="A49" s="7">
        <v>15</v>
      </c>
      <c r="B49" s="7" t="s">
        <v>187</v>
      </c>
      <c r="C49" s="7" t="s">
        <v>44</v>
      </c>
      <c r="D49" s="7" t="s">
        <v>188</v>
      </c>
      <c r="E49" s="7" t="s">
        <v>71</v>
      </c>
      <c r="F49" s="10">
        <v>7.92</v>
      </c>
      <c r="G49" s="14"/>
      <c r="H49" s="13">
        <f>ROUND((G49*F49),2)</f>
      </c>
      <c r="O49">
        <f>rekapitulace!H8</f>
      </c>
      <c r="P49">
        <f>O49/100*H49</f>
      </c>
    </row>
    <row r="50" ht="76.5">
      <c r="D50" s="15" t="s">
        <v>485</v>
      </c>
    </row>
    <row r="51" spans="1:16" ht="12.75">
      <c r="A51" s="7">
        <v>16</v>
      </c>
      <c r="B51" s="7" t="s">
        <v>190</v>
      </c>
      <c r="C51" s="7" t="s">
        <v>44</v>
      </c>
      <c r="D51" s="7" t="s">
        <v>191</v>
      </c>
      <c r="E51" s="7" t="s">
        <v>71</v>
      </c>
      <c r="F51" s="10">
        <v>11.88</v>
      </c>
      <c r="G51" s="14"/>
      <c r="H51" s="13">
        <f>ROUND((G51*F51),2)</f>
      </c>
      <c r="O51">
        <f>rekapitulace!H8</f>
      </c>
      <c r="P51">
        <f>O51/100*H51</f>
      </c>
    </row>
    <row r="52" ht="127.5">
      <c r="D52" s="15" t="s">
        <v>486</v>
      </c>
    </row>
    <row r="53" spans="1:16" ht="12.75">
      <c r="A53" s="7">
        <v>17</v>
      </c>
      <c r="B53" s="7" t="s">
        <v>193</v>
      </c>
      <c r="C53" s="7" t="s">
        <v>44</v>
      </c>
      <c r="D53" s="7" t="s">
        <v>194</v>
      </c>
      <c r="E53" s="7" t="s">
        <v>110</v>
      </c>
      <c r="F53" s="10">
        <v>12</v>
      </c>
      <c r="G53" s="14"/>
      <c r="H53" s="13">
        <f>ROUND((G53*F53),2)</f>
      </c>
      <c r="O53">
        <f>rekapitulace!H8</f>
      </c>
      <c r="P53">
        <f>O53/100*H53</f>
      </c>
    </row>
    <row r="54" ht="63.75">
      <c r="D54" s="15" t="s">
        <v>487</v>
      </c>
    </row>
    <row r="55" spans="1:16" ht="12.75">
      <c r="A55" s="7">
        <v>18</v>
      </c>
      <c r="B55" s="7" t="s">
        <v>196</v>
      </c>
      <c r="C55" s="7" t="s">
        <v>44</v>
      </c>
      <c r="D55" s="7" t="s">
        <v>197</v>
      </c>
      <c r="E55" s="7" t="s">
        <v>110</v>
      </c>
      <c r="F55" s="10">
        <v>1277</v>
      </c>
      <c r="G55" s="14"/>
      <c r="H55" s="13">
        <f>ROUND((G55*F55),2)</f>
      </c>
      <c r="O55">
        <f>rekapitulace!H8</f>
      </c>
      <c r="P55">
        <f>O55/100*H55</f>
      </c>
    </row>
    <row r="56" ht="114.75">
      <c r="D56" s="15" t="s">
        <v>488</v>
      </c>
    </row>
    <row r="57" spans="1:16" ht="12.75">
      <c r="A57" s="7">
        <v>19</v>
      </c>
      <c r="B57" s="7" t="s">
        <v>199</v>
      </c>
      <c r="C57" s="7" t="s">
        <v>44</v>
      </c>
      <c r="D57" s="7" t="s">
        <v>200</v>
      </c>
      <c r="E57" s="7" t="s">
        <v>110</v>
      </c>
      <c r="F57" s="10">
        <v>279</v>
      </c>
      <c r="G57" s="14"/>
      <c r="H57" s="13">
        <f>ROUND((G57*F57),2)</f>
      </c>
      <c r="O57">
        <f>rekapitulace!H8</f>
      </c>
      <c r="P57">
        <f>O57/100*H57</f>
      </c>
    </row>
    <row r="58" ht="63.75">
      <c r="D58" s="15" t="s">
        <v>489</v>
      </c>
    </row>
    <row r="59" spans="1:16" ht="12.75">
      <c r="A59" s="7">
        <v>20</v>
      </c>
      <c r="B59" s="7" t="s">
        <v>208</v>
      </c>
      <c r="C59" s="7" t="s">
        <v>44</v>
      </c>
      <c r="D59" s="7" t="s">
        <v>209</v>
      </c>
      <c r="E59" s="7" t="s">
        <v>110</v>
      </c>
      <c r="F59" s="10">
        <v>20</v>
      </c>
      <c r="G59" s="14"/>
      <c r="H59" s="13">
        <f>ROUND((G59*F59),2)</f>
      </c>
      <c r="O59">
        <f>rekapitulace!H8</f>
      </c>
      <c r="P59">
        <f>O59/100*H59</f>
      </c>
    </row>
    <row r="60" ht="63.75">
      <c r="D60" s="15" t="s">
        <v>490</v>
      </c>
    </row>
    <row r="61" spans="1:16" ht="12.75">
      <c r="A61" s="7">
        <v>21</v>
      </c>
      <c r="B61" s="7" t="s">
        <v>211</v>
      </c>
      <c r="C61" s="7" t="s">
        <v>44</v>
      </c>
      <c r="D61" s="7" t="s">
        <v>212</v>
      </c>
      <c r="E61" s="7" t="s">
        <v>110</v>
      </c>
      <c r="F61" s="10">
        <v>36</v>
      </c>
      <c r="G61" s="14"/>
      <c r="H61" s="13">
        <f>ROUND((G61*F61),2)</f>
      </c>
      <c r="O61">
        <f>rekapitulace!H8</f>
      </c>
      <c r="P61">
        <f>O61/100*H61</f>
      </c>
    </row>
    <row r="62" ht="165.75">
      <c r="D62" s="15" t="s">
        <v>491</v>
      </c>
    </row>
    <row r="63" spans="1:16" ht="12.75">
      <c r="A63" s="7">
        <v>22</v>
      </c>
      <c r="B63" s="7" t="s">
        <v>214</v>
      </c>
      <c r="C63" s="7" t="s">
        <v>44</v>
      </c>
      <c r="D63" s="7" t="s">
        <v>215</v>
      </c>
      <c r="E63" s="7" t="s">
        <v>110</v>
      </c>
      <c r="F63" s="10">
        <v>50</v>
      </c>
      <c r="G63" s="14"/>
      <c r="H63" s="13">
        <f>ROUND((G63*F63),2)</f>
      </c>
      <c r="O63">
        <f>rekapitulace!H8</f>
      </c>
      <c r="P63">
        <f>O63/100*H63</f>
      </c>
    </row>
    <row r="64" ht="280.5">
      <c r="D64" s="15" t="s">
        <v>492</v>
      </c>
    </row>
    <row r="65" spans="1:16" ht="12.75">
      <c r="A65" s="7">
        <v>23</v>
      </c>
      <c r="B65" s="7" t="s">
        <v>219</v>
      </c>
      <c r="C65" s="7" t="s">
        <v>61</v>
      </c>
      <c r="D65" s="7" t="s">
        <v>220</v>
      </c>
      <c r="E65" s="7" t="s">
        <v>110</v>
      </c>
      <c r="F65" s="10">
        <v>279</v>
      </c>
      <c r="G65" s="14"/>
      <c r="H65" s="13">
        <f>ROUND((G65*F65),2)</f>
      </c>
      <c r="O65">
        <f>rekapitulace!H8</f>
      </c>
      <c r="P65">
        <f>O65/100*H65</f>
      </c>
    </row>
    <row r="66" ht="63.75">
      <c r="D66" s="15" t="s">
        <v>489</v>
      </c>
    </row>
    <row r="67" spans="1:16" ht="12.75">
      <c r="A67" s="7">
        <v>24</v>
      </c>
      <c r="B67" s="7" t="s">
        <v>219</v>
      </c>
      <c r="C67" s="7" t="s">
        <v>63</v>
      </c>
      <c r="D67" s="7" t="s">
        <v>222</v>
      </c>
      <c r="E67" s="7" t="s">
        <v>110</v>
      </c>
      <c r="F67" s="10">
        <v>1309</v>
      </c>
      <c r="G67" s="14"/>
      <c r="H67" s="13">
        <f>ROUND((G67*F67),2)</f>
      </c>
      <c r="O67">
        <f>rekapitulace!H8</f>
      </c>
      <c r="P67">
        <f>O67/100*H67</f>
      </c>
    </row>
    <row r="68" ht="204">
      <c r="D68" s="15" t="s">
        <v>493</v>
      </c>
    </row>
    <row r="69" spans="1:16" ht="12.75">
      <c r="A69" s="7">
        <v>26</v>
      </c>
      <c r="B69" s="7" t="s">
        <v>224</v>
      </c>
      <c r="C69" s="7" t="s">
        <v>63</v>
      </c>
      <c r="D69" s="7" t="s">
        <v>494</v>
      </c>
      <c r="E69" s="7" t="s">
        <v>226</v>
      </c>
      <c r="F69" s="10">
        <v>4</v>
      </c>
      <c r="G69" s="14"/>
      <c r="H69" s="13">
        <f>ROUND((G69*F69),2)</f>
      </c>
      <c r="O69">
        <f>rekapitulace!H8</f>
      </c>
      <c r="P69">
        <f>O69/100*H69</f>
      </c>
    </row>
    <row r="70" ht="114.75">
      <c r="D70" s="15" t="s">
        <v>495</v>
      </c>
    </row>
    <row r="71" spans="1:16" ht="12.75">
      <c r="A71" s="7">
        <v>25</v>
      </c>
      <c r="B71" s="7" t="s">
        <v>224</v>
      </c>
      <c r="C71" s="7" t="s">
        <v>61</v>
      </c>
      <c r="D71" s="7" t="s">
        <v>225</v>
      </c>
      <c r="E71" s="7" t="s">
        <v>226</v>
      </c>
      <c r="F71" s="10">
        <v>24</v>
      </c>
      <c r="G71" s="14"/>
      <c r="H71" s="13">
        <f>ROUND((G71*F71),2)</f>
      </c>
      <c r="O71">
        <f>rekapitulace!H8</f>
      </c>
      <c r="P71">
        <f>O71/100*H71</f>
      </c>
    </row>
    <row r="72" ht="127.5">
      <c r="D72" s="15" t="s">
        <v>496</v>
      </c>
    </row>
    <row r="73" spans="1:16" ht="12.75">
      <c r="A73" s="7">
        <v>27</v>
      </c>
      <c r="B73" s="7" t="s">
        <v>233</v>
      </c>
      <c r="C73" s="7" t="s">
        <v>44</v>
      </c>
      <c r="D73" s="7" t="s">
        <v>234</v>
      </c>
      <c r="E73" s="7" t="s">
        <v>110</v>
      </c>
      <c r="F73" s="10">
        <v>18</v>
      </c>
      <c r="G73" s="14"/>
      <c r="H73" s="13">
        <f>ROUND((G73*F73),2)</f>
      </c>
      <c r="O73">
        <f>rekapitulace!H8</f>
      </c>
      <c r="P73">
        <f>O73/100*H73</f>
      </c>
    </row>
    <row r="74" ht="204">
      <c r="D74" s="15" t="s">
        <v>497</v>
      </c>
    </row>
    <row r="75" spans="1:16" ht="12.75">
      <c r="A75" s="7">
        <v>28</v>
      </c>
      <c r="B75" s="7" t="s">
        <v>236</v>
      </c>
      <c r="C75" s="7" t="s">
        <v>44</v>
      </c>
      <c r="D75" s="7" t="s">
        <v>237</v>
      </c>
      <c r="E75" s="7" t="s">
        <v>226</v>
      </c>
      <c r="F75" s="10">
        <v>32</v>
      </c>
      <c r="G75" s="14"/>
      <c r="H75" s="13">
        <f>ROUND((G75*F75),2)</f>
      </c>
      <c r="O75">
        <f>rekapitulace!H8</f>
      </c>
      <c r="P75">
        <f>O75/100*H75</f>
      </c>
    </row>
    <row r="76" ht="409.5">
      <c r="D76" s="15" t="s">
        <v>498</v>
      </c>
    </row>
    <row r="77" spans="1:16" ht="12.75">
      <c r="A77" s="7">
        <v>29</v>
      </c>
      <c r="B77" s="7" t="s">
        <v>239</v>
      </c>
      <c r="C77" s="7" t="s">
        <v>44</v>
      </c>
      <c r="D77" s="7" t="s">
        <v>240</v>
      </c>
      <c r="E77" s="7" t="s">
        <v>110</v>
      </c>
      <c r="F77" s="10">
        <v>1588</v>
      </c>
      <c r="G77" s="14"/>
      <c r="H77" s="13">
        <f>ROUND((G77*F77),2)</f>
      </c>
      <c r="O77">
        <f>rekapitulace!H8</f>
      </c>
      <c r="P77">
        <f>O77/100*H77</f>
      </c>
    </row>
    <row r="78" ht="102">
      <c r="D78" s="15" t="s">
        <v>499</v>
      </c>
    </row>
    <row r="79" spans="1:16" ht="12.75">
      <c r="A79" s="7">
        <v>30</v>
      </c>
      <c r="B79" s="7" t="s">
        <v>242</v>
      </c>
      <c r="C79" s="7" t="s">
        <v>44</v>
      </c>
      <c r="D79" s="7" t="s">
        <v>243</v>
      </c>
      <c r="E79" s="7" t="s">
        <v>226</v>
      </c>
      <c r="F79" s="10">
        <v>3</v>
      </c>
      <c r="G79" s="14"/>
      <c r="H79" s="13">
        <f>ROUND((G79*F79),2)</f>
      </c>
      <c r="O79">
        <f>rekapitulace!H8</f>
      </c>
      <c r="P79">
        <f>O79/100*H79</f>
      </c>
    </row>
    <row r="80" ht="25.5">
      <c r="D80" s="15" t="s">
        <v>500</v>
      </c>
    </row>
    <row r="81" spans="1:16" ht="12.75">
      <c r="A81" s="7">
        <v>31</v>
      </c>
      <c r="B81" s="7" t="s">
        <v>247</v>
      </c>
      <c r="C81" s="7" t="s">
        <v>44</v>
      </c>
      <c r="D81" s="7" t="s">
        <v>248</v>
      </c>
      <c r="E81" s="7" t="s">
        <v>71</v>
      </c>
      <c r="F81" s="10">
        <v>20.29</v>
      </c>
      <c r="G81" s="14"/>
      <c r="H81" s="13">
        <f>ROUND((G81*F81),2)</f>
      </c>
      <c r="O81">
        <f>rekapitulace!H8</f>
      </c>
      <c r="P81">
        <f>O81/100*H81</f>
      </c>
    </row>
    <row r="82" ht="306">
      <c r="D82" s="15" t="s">
        <v>501</v>
      </c>
    </row>
    <row r="83" spans="1:16" ht="12.75">
      <c r="A83" s="7">
        <v>32</v>
      </c>
      <c r="B83" s="7" t="s">
        <v>262</v>
      </c>
      <c r="C83" s="7" t="s">
        <v>44</v>
      </c>
      <c r="D83" s="7" t="s">
        <v>263</v>
      </c>
      <c r="E83" s="7" t="s">
        <v>97</v>
      </c>
      <c r="F83" s="10">
        <v>50</v>
      </c>
      <c r="G83" s="14"/>
      <c r="H83" s="13">
        <f>ROUND((G83*F83),2)</f>
      </c>
      <c r="O83">
        <f>rekapitulace!H8</f>
      </c>
      <c r="P83">
        <f>O83/100*H83</f>
      </c>
    </row>
    <row r="84" ht="51">
      <c r="D84" s="15" t="s">
        <v>502</v>
      </c>
    </row>
    <row r="85" spans="1:16" ht="12.75">
      <c r="A85" s="7">
        <v>33</v>
      </c>
      <c r="B85" s="7" t="s">
        <v>265</v>
      </c>
      <c r="C85" s="7" t="s">
        <v>44</v>
      </c>
      <c r="D85" s="7" t="s">
        <v>266</v>
      </c>
      <c r="E85" s="7" t="s">
        <v>97</v>
      </c>
      <c r="F85" s="10">
        <v>109</v>
      </c>
      <c r="G85" s="14"/>
      <c r="H85" s="13">
        <f>ROUND((G85*F85),2)</f>
      </c>
      <c r="O85">
        <f>rekapitulace!H8</f>
      </c>
      <c r="P85">
        <f>O85/100*H85</f>
      </c>
    </row>
    <row r="86" ht="140.25">
      <c r="D86" s="15" t="s">
        <v>503</v>
      </c>
    </row>
    <row r="87" spans="1:16" ht="12.75">
      <c r="A87" s="7">
        <v>34</v>
      </c>
      <c r="B87" s="7" t="s">
        <v>280</v>
      </c>
      <c r="C87" s="7" t="s">
        <v>44</v>
      </c>
      <c r="D87" s="7" t="s">
        <v>281</v>
      </c>
      <c r="E87" s="7" t="s">
        <v>97</v>
      </c>
      <c r="F87" s="10">
        <v>50</v>
      </c>
      <c r="G87" s="14"/>
      <c r="H87" s="13">
        <f>ROUND((G87*F87),2)</f>
      </c>
      <c r="O87">
        <f>rekapitulace!H8</f>
      </c>
      <c r="P87">
        <f>O87/100*H87</f>
      </c>
    </row>
    <row r="88" ht="51">
      <c r="D88" s="15" t="s">
        <v>502</v>
      </c>
    </row>
    <row r="89" spans="1:16" ht="12.75">
      <c r="A89" s="7">
        <v>35</v>
      </c>
      <c r="B89" s="7" t="s">
        <v>283</v>
      </c>
      <c r="C89" s="7" t="s">
        <v>44</v>
      </c>
      <c r="D89" s="7" t="s">
        <v>284</v>
      </c>
      <c r="E89" s="7" t="s">
        <v>97</v>
      </c>
      <c r="F89" s="10">
        <v>109</v>
      </c>
      <c r="G89" s="14"/>
      <c r="H89" s="13">
        <f>ROUND((G89*F89),2)</f>
      </c>
      <c r="O89">
        <f>rekapitulace!H8</f>
      </c>
      <c r="P89">
        <f>O89/100*H89</f>
      </c>
    </row>
    <row r="90" ht="140.25">
      <c r="D90" s="15" t="s">
        <v>503</v>
      </c>
    </row>
    <row r="91" spans="1:16" ht="12.75">
      <c r="A91" s="7">
        <v>36</v>
      </c>
      <c r="B91" s="7" t="s">
        <v>286</v>
      </c>
      <c r="C91" s="7" t="s">
        <v>44</v>
      </c>
      <c r="D91" s="7" t="s">
        <v>287</v>
      </c>
      <c r="E91" s="7" t="s">
        <v>97</v>
      </c>
      <c r="F91" s="10">
        <v>190</v>
      </c>
      <c r="G91" s="14"/>
      <c r="H91" s="13">
        <f>ROUND((G91*F91),2)</f>
      </c>
      <c r="O91">
        <f>rekapitulace!H8</f>
      </c>
      <c r="P91">
        <f>O91/100*H91</f>
      </c>
    </row>
    <row r="92" ht="306">
      <c r="D92" s="15" t="s">
        <v>504</v>
      </c>
    </row>
    <row r="93" spans="1:16" ht="12.75">
      <c r="A93" s="7">
        <v>37</v>
      </c>
      <c r="B93" s="7" t="s">
        <v>301</v>
      </c>
      <c r="C93" s="7" t="s">
        <v>44</v>
      </c>
      <c r="D93" s="7" t="s">
        <v>302</v>
      </c>
      <c r="E93" s="7" t="s">
        <v>97</v>
      </c>
      <c r="F93" s="10">
        <v>19</v>
      </c>
      <c r="G93" s="14"/>
      <c r="H93" s="13">
        <f>ROUND((G93*F93),2)</f>
      </c>
      <c r="O93">
        <f>rekapitulace!H8</f>
      </c>
      <c r="P93">
        <f>O93/100*H93</f>
      </c>
    </row>
    <row r="94" ht="191.25">
      <c r="D94" s="15" t="s">
        <v>505</v>
      </c>
    </row>
    <row r="95" spans="1:16" ht="12.75">
      <c r="A95" s="7">
        <v>38</v>
      </c>
      <c r="B95" s="7" t="s">
        <v>304</v>
      </c>
      <c r="C95" s="7" t="s">
        <v>61</v>
      </c>
      <c r="D95" s="7" t="s">
        <v>305</v>
      </c>
      <c r="E95" s="7" t="s">
        <v>110</v>
      </c>
      <c r="F95" s="10">
        <v>11</v>
      </c>
      <c r="G95" s="14"/>
      <c r="H95" s="13">
        <f>ROUND((G95*F95),2)</f>
      </c>
      <c r="O95">
        <f>rekapitulace!H8</f>
      </c>
      <c r="P95">
        <f>O95/100*H95</f>
      </c>
    </row>
    <row r="96" ht="229.5">
      <c r="D96" s="15" t="s">
        <v>506</v>
      </c>
    </row>
    <row r="97" spans="1:16" ht="12.75">
      <c r="A97" s="7">
        <v>39</v>
      </c>
      <c r="B97" s="7" t="s">
        <v>304</v>
      </c>
      <c r="C97" s="7" t="s">
        <v>63</v>
      </c>
      <c r="D97" s="7" t="s">
        <v>307</v>
      </c>
      <c r="E97" s="7" t="s">
        <v>110</v>
      </c>
      <c r="F97" s="10">
        <v>168</v>
      </c>
      <c r="G97" s="14"/>
      <c r="H97" s="13">
        <f>ROUND((G97*F97),2)</f>
      </c>
      <c r="O97">
        <f>rekapitulace!H8</f>
      </c>
      <c r="P97">
        <f>O97/100*H97</f>
      </c>
    </row>
    <row r="98" ht="382.5">
      <c r="D98" s="15" t="s">
        <v>507</v>
      </c>
    </row>
    <row r="99" spans="1:16" ht="12.75" customHeight="1">
      <c r="A99" s="16"/>
      <c r="B99" s="16"/>
      <c r="C99" s="16" t="s">
        <v>37</v>
      </c>
      <c r="D99" s="16" t="s">
        <v>183</v>
      </c>
      <c r="E99" s="16"/>
      <c r="F99" s="16"/>
      <c r="G99" s="16"/>
      <c r="H99" s="16">
        <f>SUM(H47:H98)</f>
      </c>
      <c r="P99">
        <f>ROUND(SUM(P47:P98),2)</f>
      </c>
    </row>
    <row r="101" spans="1:8" ht="12.75" customHeight="1">
      <c r="A101" s="9"/>
      <c r="B101" s="9"/>
      <c r="C101" s="9" t="s">
        <v>39</v>
      </c>
      <c r="D101" s="9" t="s">
        <v>313</v>
      </c>
      <c r="E101" s="9"/>
      <c r="F101" s="11"/>
      <c r="G101" s="9"/>
      <c r="H101" s="11"/>
    </row>
    <row r="102" spans="1:16" ht="12.75">
      <c r="A102" s="7">
        <v>40</v>
      </c>
      <c r="B102" s="7" t="s">
        <v>320</v>
      </c>
      <c r="C102" s="7" t="s">
        <v>44</v>
      </c>
      <c r="D102" s="7" t="s">
        <v>321</v>
      </c>
      <c r="E102" s="7" t="s">
        <v>97</v>
      </c>
      <c r="F102" s="10">
        <v>140</v>
      </c>
      <c r="G102" s="14"/>
      <c r="H102" s="13">
        <f>ROUND((G102*F102),2)</f>
      </c>
      <c r="O102">
        <f>rekapitulace!H8</f>
      </c>
      <c r="P102">
        <f>O102/100*H102</f>
      </c>
    </row>
    <row r="103" ht="280.5">
      <c r="D103" s="15" t="s">
        <v>508</v>
      </c>
    </row>
    <row r="104" spans="1:16" ht="12.75" customHeight="1">
      <c r="A104" s="16"/>
      <c r="B104" s="16"/>
      <c r="C104" s="16" t="s">
        <v>39</v>
      </c>
      <c r="D104" s="16" t="s">
        <v>313</v>
      </c>
      <c r="E104" s="16"/>
      <c r="F104" s="16"/>
      <c r="G104" s="16"/>
      <c r="H104" s="16">
        <f>SUM(H102:H103)</f>
      </c>
      <c r="P104">
        <f>ROUND(SUM(P102:P103),2)</f>
      </c>
    </row>
    <row r="106" spans="1:8" ht="12.75" customHeight="1">
      <c r="A106" s="9"/>
      <c r="B106" s="9"/>
      <c r="C106" s="9" t="s">
        <v>343</v>
      </c>
      <c r="D106" s="9" t="s">
        <v>342</v>
      </c>
      <c r="E106" s="9"/>
      <c r="F106" s="11"/>
      <c r="G106" s="9"/>
      <c r="H106" s="11"/>
    </row>
    <row r="107" spans="1:16" ht="12.75">
      <c r="A107" s="7">
        <v>41</v>
      </c>
      <c r="B107" s="7" t="s">
        <v>358</v>
      </c>
      <c r="C107" s="7" t="s">
        <v>44</v>
      </c>
      <c r="D107" s="7" t="s">
        <v>359</v>
      </c>
      <c r="E107" s="7" t="s">
        <v>97</v>
      </c>
      <c r="F107" s="10">
        <v>4</v>
      </c>
      <c r="G107" s="14"/>
      <c r="H107" s="13">
        <f>ROUND((G107*F107),2)</f>
      </c>
      <c r="O107">
        <f>rekapitulace!H8</f>
      </c>
      <c r="P107">
        <f>O107/100*H107</f>
      </c>
    </row>
    <row r="108" ht="38.25">
      <c r="D108" s="15" t="s">
        <v>509</v>
      </c>
    </row>
    <row r="109" spans="1:16" ht="12.75">
      <c r="A109" s="7">
        <v>42</v>
      </c>
      <c r="B109" s="7" t="s">
        <v>361</v>
      </c>
      <c r="C109" s="7" t="s">
        <v>44</v>
      </c>
      <c r="D109" s="7" t="s">
        <v>362</v>
      </c>
      <c r="E109" s="7" t="s">
        <v>226</v>
      </c>
      <c r="F109" s="10">
        <v>54</v>
      </c>
      <c r="G109" s="14"/>
      <c r="H109" s="13">
        <f>ROUND((G109*F109),2)</f>
      </c>
      <c r="O109">
        <f>rekapitulace!H8</f>
      </c>
      <c r="P109">
        <f>O109/100*H109</f>
      </c>
    </row>
    <row r="110" ht="229.5">
      <c r="D110" s="15" t="s">
        <v>510</v>
      </c>
    </row>
    <row r="111" spans="1:16" ht="12.75">
      <c r="A111" s="7">
        <v>43</v>
      </c>
      <c r="B111" s="7" t="s">
        <v>376</v>
      </c>
      <c r="C111" s="7" t="s">
        <v>44</v>
      </c>
      <c r="D111" s="7" t="s">
        <v>377</v>
      </c>
      <c r="E111" s="7" t="s">
        <v>110</v>
      </c>
      <c r="F111" s="10">
        <v>99</v>
      </c>
      <c r="G111" s="14"/>
      <c r="H111" s="13">
        <f>ROUND((G111*F111),2)</f>
      </c>
      <c r="O111">
        <f>rekapitulace!H8</f>
      </c>
      <c r="P111">
        <f>O111/100*H111</f>
      </c>
    </row>
    <row r="112" ht="255">
      <c r="D112" s="15" t="s">
        <v>511</v>
      </c>
    </row>
    <row r="113" spans="1:16" ht="12.75">
      <c r="A113" s="7">
        <v>44</v>
      </c>
      <c r="B113" s="7" t="s">
        <v>388</v>
      </c>
      <c r="C113" s="7" t="s">
        <v>61</v>
      </c>
      <c r="D113" s="7" t="s">
        <v>389</v>
      </c>
      <c r="E113" s="7" t="s">
        <v>110</v>
      </c>
      <c r="F113" s="10">
        <v>11</v>
      </c>
      <c r="G113" s="14"/>
      <c r="H113" s="13">
        <f>ROUND((G113*F113),2)</f>
      </c>
      <c r="O113">
        <f>rekapitulace!H8</f>
      </c>
      <c r="P113">
        <f>O113/100*H113</f>
      </c>
    </row>
    <row r="114" ht="216.75">
      <c r="D114" s="15" t="s">
        <v>512</v>
      </c>
    </row>
    <row r="115" spans="1:16" ht="12.75">
      <c r="A115" s="7">
        <v>45</v>
      </c>
      <c r="B115" s="7" t="s">
        <v>388</v>
      </c>
      <c r="C115" s="7" t="s">
        <v>63</v>
      </c>
      <c r="D115" s="7" t="s">
        <v>467</v>
      </c>
      <c r="E115" s="7" t="s">
        <v>110</v>
      </c>
      <c r="F115" s="10">
        <v>168</v>
      </c>
      <c r="G115" s="14"/>
      <c r="H115" s="13">
        <f>ROUND((G115*F115),2)</f>
      </c>
      <c r="O115">
        <f>rekapitulace!H8</f>
      </c>
      <c r="P115">
        <f>O115/100*H115</f>
      </c>
    </row>
    <row r="116" ht="409.5">
      <c r="D116" s="15" t="s">
        <v>513</v>
      </c>
    </row>
    <row r="117" spans="1:16" ht="12.75">
      <c r="A117" s="7">
        <v>46</v>
      </c>
      <c r="B117" s="7" t="s">
        <v>408</v>
      </c>
      <c r="C117" s="7" t="s">
        <v>44</v>
      </c>
      <c r="D117" s="7" t="s">
        <v>409</v>
      </c>
      <c r="E117" s="7" t="s">
        <v>71</v>
      </c>
      <c r="F117" s="10">
        <v>11.88</v>
      </c>
      <c r="G117" s="14"/>
      <c r="H117" s="13">
        <f>ROUND((G117*F117),2)</f>
      </c>
      <c r="O117">
        <f>rekapitulace!H8</f>
      </c>
      <c r="P117">
        <f>O117/100*H117</f>
      </c>
    </row>
    <row r="118" ht="114.75">
      <c r="D118" s="15" t="s">
        <v>514</v>
      </c>
    </row>
    <row r="119" spans="1:16" ht="12.75">
      <c r="A119" s="7">
        <v>47</v>
      </c>
      <c r="B119" s="7" t="s">
        <v>411</v>
      </c>
      <c r="C119" s="7" t="s">
        <v>44</v>
      </c>
      <c r="D119" s="7" t="s">
        <v>412</v>
      </c>
      <c r="E119" s="7" t="s">
        <v>413</v>
      </c>
      <c r="F119" s="10">
        <v>39.6</v>
      </c>
      <c r="G119" s="14"/>
      <c r="H119" s="13">
        <f>ROUND((G119*F119),2)</f>
      </c>
      <c r="O119">
        <f>rekapitulace!H8</f>
      </c>
      <c r="P119">
        <f>O119/100*H119</f>
      </c>
    </row>
    <row r="120" ht="165.75">
      <c r="D120" s="15" t="s">
        <v>515</v>
      </c>
    </row>
    <row r="121" spans="1:16" ht="12.75">
      <c r="A121" s="7">
        <v>48</v>
      </c>
      <c r="B121" s="7" t="s">
        <v>415</v>
      </c>
      <c r="C121" s="7" t="s">
        <v>44</v>
      </c>
      <c r="D121" s="7" t="s">
        <v>416</v>
      </c>
      <c r="E121" s="7" t="s">
        <v>110</v>
      </c>
      <c r="F121" s="10">
        <v>18</v>
      </c>
      <c r="G121" s="14"/>
      <c r="H121" s="13">
        <f>ROUND((G121*F121),2)</f>
      </c>
      <c r="O121">
        <f>rekapitulace!H8</f>
      </c>
      <c r="P121">
        <f>O121/100*H121</f>
      </c>
    </row>
    <row r="122" ht="38.25">
      <c r="D122" s="15" t="s">
        <v>516</v>
      </c>
    </row>
    <row r="123" spans="1:16" ht="12.75">
      <c r="A123" s="7">
        <v>49</v>
      </c>
      <c r="B123" s="7" t="s">
        <v>418</v>
      </c>
      <c r="C123" s="7" t="s">
        <v>44</v>
      </c>
      <c r="D123" s="7" t="s">
        <v>421</v>
      </c>
      <c r="E123" s="7" t="s">
        <v>110</v>
      </c>
      <c r="F123" s="10">
        <v>12</v>
      </c>
      <c r="G123" s="14"/>
      <c r="H123" s="13">
        <f>ROUND((G123*F123),2)</f>
      </c>
      <c r="O123">
        <f>rekapitulace!H8</f>
      </c>
      <c r="P123">
        <f>O123/100*H123</f>
      </c>
    </row>
    <row r="124" ht="76.5">
      <c r="D124" s="15" t="s">
        <v>517</v>
      </c>
    </row>
    <row r="125" spans="1:16" ht="12.75">
      <c r="A125" s="7">
        <v>50</v>
      </c>
      <c r="B125" s="7" t="s">
        <v>423</v>
      </c>
      <c r="C125" s="7" t="s">
        <v>61</v>
      </c>
      <c r="D125" s="7" t="s">
        <v>424</v>
      </c>
      <c r="E125" s="7" t="s">
        <v>110</v>
      </c>
      <c r="F125" s="10">
        <v>20</v>
      </c>
      <c r="G125" s="14"/>
      <c r="H125" s="13">
        <f>ROUND((G125*F125),2)</f>
      </c>
      <c r="O125">
        <f>rekapitulace!H8</f>
      </c>
      <c r="P125">
        <f>O125/100*H125</f>
      </c>
    </row>
    <row r="126" ht="76.5">
      <c r="D126" s="15" t="s">
        <v>518</v>
      </c>
    </row>
    <row r="127" spans="1:16" ht="12.75">
      <c r="A127" s="7">
        <v>51</v>
      </c>
      <c r="B127" s="7" t="s">
        <v>423</v>
      </c>
      <c r="C127" s="7" t="s">
        <v>63</v>
      </c>
      <c r="D127" s="7" t="s">
        <v>425</v>
      </c>
      <c r="E127" s="7" t="s">
        <v>110</v>
      </c>
      <c r="F127" s="10">
        <v>1274</v>
      </c>
      <c r="G127" s="14"/>
      <c r="H127" s="13">
        <f>ROUND((G127*F127),2)</f>
      </c>
      <c r="O127">
        <f>rekapitulace!H8</f>
      </c>
      <c r="P127">
        <f>O127/100*H127</f>
      </c>
    </row>
    <row r="128" ht="114.75">
      <c r="D128" s="15" t="s">
        <v>519</v>
      </c>
    </row>
    <row r="129" spans="1:16" ht="12.75">
      <c r="A129" s="7">
        <v>52</v>
      </c>
      <c r="B129" s="7" t="s">
        <v>423</v>
      </c>
      <c r="C129" s="7" t="s">
        <v>426</v>
      </c>
      <c r="D129" s="7" t="s">
        <v>427</v>
      </c>
      <c r="E129" s="7" t="s">
        <v>110</v>
      </c>
      <c r="F129" s="10">
        <v>279</v>
      </c>
      <c r="G129" s="14"/>
      <c r="H129" s="13">
        <f>ROUND((G129*F129),2)</f>
      </c>
      <c r="O129">
        <f>rekapitulace!H8</f>
      </c>
      <c r="P129">
        <f>O129/100*H129</f>
      </c>
    </row>
    <row r="130" ht="63.75">
      <c r="D130" s="15" t="s">
        <v>489</v>
      </c>
    </row>
    <row r="131" spans="1:16" ht="12.75" customHeight="1">
      <c r="A131" s="16"/>
      <c r="B131" s="16"/>
      <c r="C131" s="16" t="s">
        <v>343</v>
      </c>
      <c r="D131" s="16" t="s">
        <v>342</v>
      </c>
      <c r="E131" s="16"/>
      <c r="F131" s="16"/>
      <c r="G131" s="16"/>
      <c r="H131" s="16">
        <f>SUM(H107:H130)</f>
      </c>
      <c r="P131">
        <f>ROUND(SUM(P107:P130),2)</f>
      </c>
    </row>
    <row r="133" spans="1:16" ht="12.75" customHeight="1">
      <c r="A133" s="16"/>
      <c r="B133" s="16"/>
      <c r="C133" s="16"/>
      <c r="D133" s="16" t="s">
        <v>65</v>
      </c>
      <c r="E133" s="16"/>
      <c r="F133" s="16"/>
      <c r="G133" s="16"/>
      <c r="H133" s="16">
        <f>+H20+H39+H44+H99+H104+H131</f>
      </c>
      <c r="P133">
        <f>+P20+P39+P44+P99+P104+P131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520</v>
      </c>
      <c r="D5" s="5" t="s">
        <v>521</v>
      </c>
      <c r="E5" s="5"/>
    </row>
    <row r="6" spans="1:5" ht="12.75" customHeight="1">
      <c r="A6" t="s">
        <v>17</v>
      </c>
      <c r="C6" s="5" t="s">
        <v>522</v>
      </c>
      <c r="D6" s="5" t="s">
        <v>521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69</v>
      </c>
      <c r="C12" s="7" t="s">
        <v>44</v>
      </c>
      <c r="D12" s="7" t="s">
        <v>70</v>
      </c>
      <c r="E12" s="7" t="s">
        <v>71</v>
      </c>
      <c r="F12" s="10">
        <v>9</v>
      </c>
      <c r="G12" s="14"/>
      <c r="H12" s="13">
        <f>ROUND((G12*F12),2)</f>
      </c>
      <c r="O12">
        <f>rekapitulace!H8</f>
      </c>
      <c r="P12">
        <f>O12/100*H12</f>
      </c>
    </row>
    <row r="13" ht="76.5">
      <c r="D13" s="15" t="s">
        <v>523</v>
      </c>
    </row>
    <row r="14" spans="1:16" ht="12.75">
      <c r="A14" s="7">
        <v>2</v>
      </c>
      <c r="B14" s="7" t="s">
        <v>73</v>
      </c>
      <c r="C14" s="7" t="s">
        <v>44</v>
      </c>
      <c r="D14" s="7" t="s">
        <v>70</v>
      </c>
      <c r="E14" s="7" t="s">
        <v>74</v>
      </c>
      <c r="F14" s="10">
        <v>1265.792</v>
      </c>
      <c r="G14" s="14"/>
      <c r="H14" s="13">
        <f>ROUND((G14*F14),2)</f>
      </c>
      <c r="O14">
        <f>rekapitulace!H8</f>
      </c>
      <c r="P14">
        <f>O14/100*H14</f>
      </c>
    </row>
    <row r="15" ht="409.5">
      <c r="D15" s="15" t="s">
        <v>524</v>
      </c>
    </row>
    <row r="16" spans="1:16" ht="12.75" customHeight="1">
      <c r="A16" s="16"/>
      <c r="B16" s="16"/>
      <c r="C16" s="16" t="s">
        <v>42</v>
      </c>
      <c r="D16" s="16" t="s">
        <v>41</v>
      </c>
      <c r="E16" s="16"/>
      <c r="F16" s="16"/>
      <c r="G16" s="16"/>
      <c r="H16" s="16">
        <f>SUM(H12:H15)</f>
      </c>
      <c r="P16">
        <f>ROUND(SUM(P12:P15),2)</f>
      </c>
    </row>
    <row r="18" spans="1:8" ht="12.75" customHeight="1">
      <c r="A18" s="9"/>
      <c r="B18" s="9"/>
      <c r="C18" s="9" t="s">
        <v>24</v>
      </c>
      <c r="D18" s="9" t="s">
        <v>85</v>
      </c>
      <c r="E18" s="9"/>
      <c r="F18" s="11"/>
      <c r="G18" s="9"/>
      <c r="H18" s="11"/>
    </row>
    <row r="19" spans="1:16" ht="12.75">
      <c r="A19" s="7">
        <v>3</v>
      </c>
      <c r="B19" s="7" t="s">
        <v>86</v>
      </c>
      <c r="C19" s="7" t="s">
        <v>44</v>
      </c>
      <c r="D19" s="7" t="s">
        <v>87</v>
      </c>
      <c r="E19" s="7" t="s">
        <v>71</v>
      </c>
      <c r="F19" s="10">
        <v>244.232</v>
      </c>
      <c r="G19" s="14"/>
      <c r="H19" s="13">
        <f>ROUND((G19*F19),2)</f>
      </c>
      <c r="O19">
        <f>rekapitulace!H8</f>
      </c>
      <c r="P19">
        <f>O19/100*H19</f>
      </c>
    </row>
    <row r="20" ht="127.5">
      <c r="D20" s="15" t="s">
        <v>525</v>
      </c>
    </row>
    <row r="21" spans="1:16" ht="12.75">
      <c r="A21" s="7">
        <v>4</v>
      </c>
      <c r="B21" s="7" t="s">
        <v>92</v>
      </c>
      <c r="C21" s="7" t="s">
        <v>44</v>
      </c>
      <c r="D21" s="7" t="s">
        <v>93</v>
      </c>
      <c r="E21" s="7" t="s">
        <v>71</v>
      </c>
      <c r="F21" s="10">
        <v>9.352</v>
      </c>
      <c r="G21" s="14"/>
      <c r="H21" s="13">
        <f>ROUND((G21*F21),2)</f>
      </c>
      <c r="O21">
        <f>rekapitulace!H8</f>
      </c>
      <c r="P21">
        <f>O21/100*H21</f>
      </c>
    </row>
    <row r="22" ht="191.25">
      <c r="D22" s="15" t="s">
        <v>526</v>
      </c>
    </row>
    <row r="23" spans="1:16" ht="12.75">
      <c r="A23" s="7">
        <v>5</v>
      </c>
      <c r="B23" s="7" t="s">
        <v>99</v>
      </c>
      <c r="C23" s="7" t="s">
        <v>44</v>
      </c>
      <c r="D23" s="7" t="s">
        <v>100</v>
      </c>
      <c r="E23" s="7" t="s">
        <v>71</v>
      </c>
      <c r="F23" s="10">
        <v>23</v>
      </c>
      <c r="G23" s="14"/>
      <c r="H23" s="13">
        <f>ROUND((G23*F23),2)</f>
      </c>
      <c r="O23">
        <f>rekapitulace!H8</f>
      </c>
      <c r="P23">
        <f>O23/100*H23</f>
      </c>
    </row>
    <row r="24" ht="89.25">
      <c r="D24" s="15" t="s">
        <v>527</v>
      </c>
    </row>
    <row r="25" spans="1:16" ht="12.75">
      <c r="A25" s="7">
        <v>6</v>
      </c>
      <c r="B25" s="7" t="s">
        <v>102</v>
      </c>
      <c r="C25" s="7" t="s">
        <v>44</v>
      </c>
      <c r="D25" s="7" t="s">
        <v>103</v>
      </c>
      <c r="E25" s="7" t="s">
        <v>71</v>
      </c>
      <c r="F25" s="10">
        <v>263.5</v>
      </c>
      <c r="G25" s="14"/>
      <c r="H25" s="13">
        <f>ROUND((G25*F25),2)</f>
      </c>
      <c r="O25">
        <f>rekapitulace!H8</f>
      </c>
      <c r="P25">
        <f>O25/100*H25</f>
      </c>
    </row>
    <row r="26" ht="242.25">
      <c r="D26" s="15" t="s">
        <v>528</v>
      </c>
    </row>
    <row r="27" spans="1:16" ht="12.75">
      <c r="A27" s="7">
        <v>7</v>
      </c>
      <c r="B27" s="7" t="s">
        <v>112</v>
      </c>
      <c r="C27" s="7" t="s">
        <v>44</v>
      </c>
      <c r="D27" s="7" t="s">
        <v>113</v>
      </c>
      <c r="E27" s="7" t="s">
        <v>110</v>
      </c>
      <c r="F27" s="10">
        <v>21.9</v>
      </c>
      <c r="G27" s="14"/>
      <c r="H27" s="13">
        <f>ROUND((G27*F27),2)</f>
      </c>
      <c r="O27">
        <f>rekapitulace!H8</f>
      </c>
      <c r="P27">
        <f>O27/100*H27</f>
      </c>
    </row>
    <row r="28" ht="51">
      <c r="D28" s="15" t="s">
        <v>529</v>
      </c>
    </row>
    <row r="29" spans="1:16" ht="12.75">
      <c r="A29" s="7">
        <v>8</v>
      </c>
      <c r="B29" s="7" t="s">
        <v>115</v>
      </c>
      <c r="C29" s="7" t="s">
        <v>44</v>
      </c>
      <c r="D29" s="7" t="s">
        <v>116</v>
      </c>
      <c r="E29" s="7" t="s">
        <v>71</v>
      </c>
      <c r="F29" s="10">
        <v>0.804</v>
      </c>
      <c r="G29" s="14"/>
      <c r="H29" s="13">
        <f>ROUND((G29*F29),2)</f>
      </c>
      <c r="O29">
        <f>rekapitulace!H8</f>
      </c>
      <c r="P29">
        <f>O29/100*H29</f>
      </c>
    </row>
    <row r="30" ht="114.75">
      <c r="D30" s="15" t="s">
        <v>530</v>
      </c>
    </row>
    <row r="31" spans="1:16" ht="12.75">
      <c r="A31" s="7">
        <v>9</v>
      </c>
      <c r="B31" s="7" t="s">
        <v>531</v>
      </c>
      <c r="C31" s="7" t="s">
        <v>44</v>
      </c>
      <c r="D31" s="7" t="s">
        <v>532</v>
      </c>
      <c r="E31" s="7" t="s">
        <v>71</v>
      </c>
      <c r="F31" s="10">
        <v>9</v>
      </c>
      <c r="G31" s="14"/>
      <c r="H31" s="13">
        <f>ROUND((G31*F31),2)</f>
      </c>
      <c r="O31">
        <f>rekapitulace!H8</f>
      </c>
      <c r="P31">
        <f>O31/100*H31</f>
      </c>
    </row>
    <row r="32" ht="51">
      <c r="D32" s="15" t="s">
        <v>533</v>
      </c>
    </row>
    <row r="33" spans="1:16" ht="12.75">
      <c r="A33" s="7">
        <v>10</v>
      </c>
      <c r="B33" s="7" t="s">
        <v>136</v>
      </c>
      <c r="C33" s="7" t="s">
        <v>44</v>
      </c>
      <c r="D33" s="7" t="s">
        <v>137</v>
      </c>
      <c r="E33" s="7" t="s">
        <v>71</v>
      </c>
      <c r="F33" s="10">
        <v>9</v>
      </c>
      <c r="G33" s="14"/>
      <c r="H33" s="13">
        <f>ROUND((G33*F33),2)</f>
      </c>
      <c r="O33">
        <f>rekapitulace!H8</f>
      </c>
      <c r="P33">
        <f>O33/100*H33</f>
      </c>
    </row>
    <row r="34" ht="63.75">
      <c r="D34" s="15" t="s">
        <v>534</v>
      </c>
    </row>
    <row r="35" spans="1:16" ht="12.75" customHeight="1">
      <c r="A35" s="16"/>
      <c r="B35" s="16"/>
      <c r="C35" s="16" t="s">
        <v>24</v>
      </c>
      <c r="D35" s="16" t="s">
        <v>85</v>
      </c>
      <c r="E35" s="16"/>
      <c r="F35" s="16"/>
      <c r="G35" s="16"/>
      <c r="H35" s="16">
        <f>SUM(H19:H34)</f>
      </c>
      <c r="P35">
        <f>ROUND(SUM(P19:P34),2)</f>
      </c>
    </row>
    <row r="37" spans="1:8" ht="12.75" customHeight="1">
      <c r="A37" s="9"/>
      <c r="B37" s="9"/>
      <c r="C37" s="9" t="s">
        <v>37</v>
      </c>
      <c r="D37" s="9" t="s">
        <v>183</v>
      </c>
      <c r="E37" s="9"/>
      <c r="F37" s="11"/>
      <c r="G37" s="9"/>
      <c r="H37" s="11"/>
    </row>
    <row r="38" spans="1:16" ht="12.75">
      <c r="A38" s="7">
        <v>11</v>
      </c>
      <c r="B38" s="7" t="s">
        <v>535</v>
      </c>
      <c r="C38" s="7" t="s">
        <v>44</v>
      </c>
      <c r="D38" s="7" t="s">
        <v>536</v>
      </c>
      <c r="E38" s="7" t="s">
        <v>110</v>
      </c>
      <c r="F38" s="10">
        <v>1045</v>
      </c>
      <c r="G38" s="14"/>
      <c r="H38" s="13">
        <f>ROUND((G38*F38),2)</f>
      </c>
      <c r="O38">
        <f>rekapitulace!H8</f>
      </c>
      <c r="P38">
        <f>O38/100*H38</f>
      </c>
    </row>
    <row r="39" ht="76.5">
      <c r="D39" s="15" t="s">
        <v>537</v>
      </c>
    </row>
    <row r="40" spans="1:16" ht="12.75">
      <c r="A40" s="7">
        <v>12</v>
      </c>
      <c r="B40" s="7" t="s">
        <v>538</v>
      </c>
      <c r="C40" s="7" t="s">
        <v>44</v>
      </c>
      <c r="D40" s="7" t="s">
        <v>539</v>
      </c>
      <c r="E40" s="7" t="s">
        <v>110</v>
      </c>
      <c r="F40" s="10">
        <v>59</v>
      </c>
      <c r="G40" s="14"/>
      <c r="H40" s="13">
        <f>ROUND((G40*F40),2)</f>
      </c>
      <c r="O40">
        <f>rekapitulace!H8</f>
      </c>
      <c r="P40">
        <f>O40/100*H40</f>
      </c>
    </row>
    <row r="41" ht="63.75">
      <c r="D41" s="15" t="s">
        <v>540</v>
      </c>
    </row>
    <row r="42" spans="1:16" ht="12.75">
      <c r="A42" s="7">
        <v>13</v>
      </c>
      <c r="B42" s="7" t="s">
        <v>214</v>
      </c>
      <c r="C42" s="7" t="s">
        <v>44</v>
      </c>
      <c r="D42" s="7" t="s">
        <v>541</v>
      </c>
      <c r="E42" s="7" t="s">
        <v>110</v>
      </c>
      <c r="F42" s="10">
        <v>1131</v>
      </c>
      <c r="G42" s="14"/>
      <c r="H42" s="13">
        <f>ROUND((G42*F42),2)</f>
      </c>
      <c r="O42">
        <f>rekapitulace!H8</f>
      </c>
      <c r="P42">
        <f>O42/100*H42</f>
      </c>
    </row>
    <row r="43" ht="114.75">
      <c r="D43" s="15" t="s">
        <v>542</v>
      </c>
    </row>
    <row r="44" spans="1:16" ht="12.75">
      <c r="A44" s="7">
        <v>14</v>
      </c>
      <c r="B44" s="7" t="s">
        <v>543</v>
      </c>
      <c r="C44" s="7" t="s">
        <v>44</v>
      </c>
      <c r="D44" s="7" t="s">
        <v>544</v>
      </c>
      <c r="E44" s="7" t="s">
        <v>46</v>
      </c>
      <c r="F44" s="10">
        <v>1</v>
      </c>
      <c r="G44" s="14"/>
      <c r="H44" s="13">
        <f>ROUND((G44*F44),2)</f>
      </c>
      <c r="O44">
        <f>rekapitulace!H8</f>
      </c>
      <c r="P44">
        <f>O44/100*H44</f>
      </c>
    </row>
    <row r="45" ht="25.5">
      <c r="D45" s="15" t="s">
        <v>47</v>
      </c>
    </row>
    <row r="46" spans="1:16" ht="12.75">
      <c r="A46" s="7">
        <v>15</v>
      </c>
      <c r="B46" s="7" t="s">
        <v>545</v>
      </c>
      <c r="C46" s="7" t="s">
        <v>44</v>
      </c>
      <c r="D46" s="7" t="s">
        <v>546</v>
      </c>
      <c r="E46" s="7" t="s">
        <v>110</v>
      </c>
      <c r="F46" s="10">
        <v>1163</v>
      </c>
      <c r="G46" s="14"/>
      <c r="H46" s="13">
        <f>ROUND((G46*F46),2)</f>
      </c>
      <c r="O46">
        <f>rekapitulace!H8</f>
      </c>
      <c r="P46">
        <f>O46/100*H46</f>
      </c>
    </row>
    <row r="47" ht="51">
      <c r="D47" s="15" t="s">
        <v>547</v>
      </c>
    </row>
    <row r="48" spans="1:16" ht="12.75">
      <c r="A48" s="7">
        <v>16</v>
      </c>
      <c r="B48" s="7" t="s">
        <v>224</v>
      </c>
      <c r="C48" s="7" t="s">
        <v>63</v>
      </c>
      <c r="D48" s="7" t="s">
        <v>228</v>
      </c>
      <c r="E48" s="7" t="s">
        <v>226</v>
      </c>
      <c r="F48" s="10">
        <v>35</v>
      </c>
      <c r="G48" s="14"/>
      <c r="H48" s="13">
        <f>ROUND((G48*F48),2)</f>
      </c>
      <c r="O48">
        <f>rekapitulace!H8</f>
      </c>
      <c r="P48">
        <f>O48/100*H48</f>
      </c>
    </row>
    <row r="49" ht="127.5">
      <c r="D49" s="15" t="s">
        <v>548</v>
      </c>
    </row>
    <row r="50" spans="1:16" ht="12.75">
      <c r="A50" s="7">
        <v>17</v>
      </c>
      <c r="B50" s="7" t="s">
        <v>236</v>
      </c>
      <c r="C50" s="7" t="s">
        <v>44</v>
      </c>
      <c r="D50" s="7" t="s">
        <v>237</v>
      </c>
      <c r="E50" s="7" t="s">
        <v>226</v>
      </c>
      <c r="F50" s="10">
        <v>37</v>
      </c>
      <c r="G50" s="14"/>
      <c r="H50" s="13">
        <f>ROUND((G50*F50),2)</f>
      </c>
      <c r="O50">
        <f>rekapitulace!H8</f>
      </c>
      <c r="P50">
        <f>O50/100*H50</f>
      </c>
    </row>
    <row r="51" ht="357">
      <c r="D51" s="15" t="s">
        <v>549</v>
      </c>
    </row>
    <row r="52" spans="1:16" ht="12.75">
      <c r="A52" s="7">
        <v>18</v>
      </c>
      <c r="B52" s="7" t="s">
        <v>239</v>
      </c>
      <c r="C52" s="7" t="s">
        <v>44</v>
      </c>
      <c r="D52" s="7" t="s">
        <v>240</v>
      </c>
      <c r="E52" s="7" t="s">
        <v>110</v>
      </c>
      <c r="F52" s="10">
        <v>1104</v>
      </c>
      <c r="G52" s="14"/>
      <c r="H52" s="13">
        <f>ROUND((G52*F52),2)</f>
      </c>
      <c r="O52">
        <f>rekapitulace!H8</f>
      </c>
      <c r="P52">
        <f>O52/100*H52</f>
      </c>
    </row>
    <row r="53" ht="51">
      <c r="D53" s="15" t="s">
        <v>550</v>
      </c>
    </row>
    <row r="54" spans="1:16" ht="12.75">
      <c r="A54" s="7">
        <v>19</v>
      </c>
      <c r="B54" s="7" t="s">
        <v>242</v>
      </c>
      <c r="C54" s="7" t="s">
        <v>44</v>
      </c>
      <c r="D54" s="7" t="s">
        <v>243</v>
      </c>
      <c r="E54" s="7" t="s">
        <v>226</v>
      </c>
      <c r="F54" s="10">
        <v>1</v>
      </c>
      <c r="G54" s="14"/>
      <c r="H54" s="13">
        <f>ROUND((G54*F54),2)</f>
      </c>
      <c r="O54">
        <f>rekapitulace!H8</f>
      </c>
      <c r="P54">
        <f>O54/100*H54</f>
      </c>
    </row>
    <row r="55" ht="25.5">
      <c r="D55" s="15" t="s">
        <v>335</v>
      </c>
    </row>
    <row r="56" spans="1:16" ht="12.75">
      <c r="A56" s="7">
        <v>20</v>
      </c>
      <c r="B56" s="7" t="s">
        <v>551</v>
      </c>
      <c r="C56" s="7" t="s">
        <v>44</v>
      </c>
      <c r="D56" s="7" t="s">
        <v>552</v>
      </c>
      <c r="E56" s="7" t="s">
        <v>226</v>
      </c>
      <c r="F56" s="10">
        <v>1</v>
      </c>
      <c r="G56" s="14"/>
      <c r="H56" s="13">
        <f>ROUND((G56*F56),2)</f>
      </c>
      <c r="O56">
        <f>rekapitulace!H8</f>
      </c>
      <c r="P56">
        <f>O56/100*H56</f>
      </c>
    </row>
    <row r="57" ht="25.5">
      <c r="D57" s="15" t="s">
        <v>335</v>
      </c>
    </row>
    <row r="58" spans="1:16" ht="12.75">
      <c r="A58" s="7">
        <v>21</v>
      </c>
      <c r="B58" s="7" t="s">
        <v>247</v>
      </c>
      <c r="C58" s="7" t="s">
        <v>44</v>
      </c>
      <c r="D58" s="7" t="s">
        <v>248</v>
      </c>
      <c r="E58" s="7" t="s">
        <v>71</v>
      </c>
      <c r="F58" s="10">
        <v>275.547</v>
      </c>
      <c r="G58" s="14"/>
      <c r="H58" s="13">
        <f>ROUND((G58*F58),2)</f>
      </c>
      <c r="O58">
        <f>rekapitulace!H8</f>
      </c>
      <c r="P58">
        <f>O58/100*H58</f>
      </c>
    </row>
    <row r="59" ht="369.75">
      <c r="D59" s="15" t="s">
        <v>553</v>
      </c>
    </row>
    <row r="60" spans="1:16" ht="12.75">
      <c r="A60" s="7">
        <v>22</v>
      </c>
      <c r="B60" s="7" t="s">
        <v>265</v>
      </c>
      <c r="C60" s="7" t="s">
        <v>44</v>
      </c>
      <c r="D60" s="7" t="s">
        <v>266</v>
      </c>
      <c r="E60" s="7" t="s">
        <v>97</v>
      </c>
      <c r="F60" s="10">
        <v>3071.7</v>
      </c>
      <c r="G60" s="14"/>
      <c r="H60" s="13">
        <f>ROUND((G60*F60),2)</f>
      </c>
      <c r="O60">
        <f>rekapitulace!H8</f>
      </c>
      <c r="P60">
        <f>O60/100*H60</f>
      </c>
    </row>
    <row r="61" ht="395.25">
      <c r="D61" s="15" t="s">
        <v>554</v>
      </c>
    </row>
    <row r="62" spans="1:16" ht="12.75">
      <c r="A62" s="7">
        <v>23</v>
      </c>
      <c r="B62" s="7" t="s">
        <v>268</v>
      </c>
      <c r="C62" s="7" t="s">
        <v>44</v>
      </c>
      <c r="D62" s="7" t="s">
        <v>269</v>
      </c>
      <c r="E62" s="7" t="s">
        <v>97</v>
      </c>
      <c r="F62" s="10">
        <v>60.3</v>
      </c>
      <c r="G62" s="14"/>
      <c r="H62" s="13">
        <f>ROUND((G62*F62),2)</f>
      </c>
      <c r="O62">
        <f>rekapitulace!H8</f>
      </c>
      <c r="P62">
        <f>O62/100*H62</f>
      </c>
    </row>
    <row r="63" ht="51">
      <c r="D63" s="15" t="s">
        <v>555</v>
      </c>
    </row>
    <row r="64" spans="1:16" ht="12.75">
      <c r="A64" s="7">
        <v>24</v>
      </c>
      <c r="B64" s="7" t="s">
        <v>283</v>
      </c>
      <c r="C64" s="7" t="s">
        <v>44</v>
      </c>
      <c r="D64" s="7" t="s">
        <v>284</v>
      </c>
      <c r="E64" s="7" t="s">
        <v>97</v>
      </c>
      <c r="F64" s="10">
        <v>3064.9</v>
      </c>
      <c r="G64" s="14"/>
      <c r="H64" s="13">
        <f>ROUND((G64*F64),2)</f>
      </c>
      <c r="O64">
        <f>rekapitulace!H8</f>
      </c>
      <c r="P64">
        <f>O64/100*H64</f>
      </c>
    </row>
    <row r="65" ht="395.25">
      <c r="D65" s="15" t="s">
        <v>556</v>
      </c>
    </row>
    <row r="66" spans="1:16" ht="12.75">
      <c r="A66" s="7">
        <v>25</v>
      </c>
      <c r="B66" s="7" t="s">
        <v>286</v>
      </c>
      <c r="C66" s="7" t="s">
        <v>44</v>
      </c>
      <c r="D66" s="7" t="s">
        <v>287</v>
      </c>
      <c r="E66" s="7" t="s">
        <v>97</v>
      </c>
      <c r="F66" s="10">
        <v>3071.7</v>
      </c>
      <c r="G66" s="14"/>
      <c r="H66" s="13">
        <f>ROUND((G66*F66),2)</f>
      </c>
      <c r="O66">
        <f>rekapitulace!H8</f>
      </c>
      <c r="P66">
        <f>O66/100*H66</f>
      </c>
    </row>
    <row r="67" ht="409.5">
      <c r="D67" s="15" t="s">
        <v>557</v>
      </c>
    </row>
    <row r="68" spans="1:16" ht="12.75">
      <c r="A68" s="7">
        <v>26</v>
      </c>
      <c r="B68" s="7" t="s">
        <v>558</v>
      </c>
      <c r="C68" s="7" t="s">
        <v>44</v>
      </c>
      <c r="D68" s="7" t="s">
        <v>559</v>
      </c>
      <c r="E68" s="7" t="s">
        <v>97</v>
      </c>
      <c r="F68" s="10">
        <v>114</v>
      </c>
      <c r="G68" s="14"/>
      <c r="H68" s="13">
        <f>ROUND((G68*F68),2)</f>
      </c>
      <c r="O68">
        <f>rekapitulace!H8</f>
      </c>
      <c r="P68">
        <f>O68/100*H68</f>
      </c>
    </row>
    <row r="69" ht="153">
      <c r="D69" s="15" t="s">
        <v>560</v>
      </c>
    </row>
    <row r="70" spans="1:16" ht="12.75">
      <c r="A70" s="7">
        <v>27</v>
      </c>
      <c r="B70" s="7" t="s">
        <v>304</v>
      </c>
      <c r="C70" s="7" t="s">
        <v>61</v>
      </c>
      <c r="D70" s="7" t="s">
        <v>305</v>
      </c>
      <c r="E70" s="7" t="s">
        <v>110</v>
      </c>
      <c r="F70" s="10">
        <v>570.4</v>
      </c>
      <c r="G70" s="14"/>
      <c r="H70" s="13">
        <f>ROUND((G70*F70),2)</f>
      </c>
      <c r="O70">
        <f>rekapitulace!H8</f>
      </c>
      <c r="P70">
        <f>O70/100*H70</f>
      </c>
    </row>
    <row r="71" ht="344.25">
      <c r="D71" s="15" t="s">
        <v>561</v>
      </c>
    </row>
    <row r="72" spans="1:16" ht="12.75">
      <c r="A72" s="7">
        <v>28</v>
      </c>
      <c r="B72" s="7" t="s">
        <v>304</v>
      </c>
      <c r="C72" s="7" t="s">
        <v>63</v>
      </c>
      <c r="D72" s="7" t="s">
        <v>307</v>
      </c>
      <c r="E72" s="7" t="s">
        <v>110</v>
      </c>
      <c r="F72" s="10">
        <v>3231</v>
      </c>
      <c r="G72" s="14"/>
      <c r="H72" s="13">
        <f>ROUND((G72*F72),2)</f>
      </c>
      <c r="O72">
        <f>rekapitulace!H8</f>
      </c>
      <c r="P72">
        <f>O72/100*H72</f>
      </c>
    </row>
    <row r="73" ht="140.25">
      <c r="D73" s="15" t="s">
        <v>562</v>
      </c>
    </row>
    <row r="74" spans="1:16" ht="12.75" customHeight="1">
      <c r="A74" s="16"/>
      <c r="B74" s="16"/>
      <c r="C74" s="16" t="s">
        <v>37</v>
      </c>
      <c r="D74" s="16" t="s">
        <v>183</v>
      </c>
      <c r="E74" s="16"/>
      <c r="F74" s="16"/>
      <c r="G74" s="16"/>
      <c r="H74" s="16">
        <f>SUM(H38:H73)</f>
      </c>
      <c r="P74">
        <f>ROUND(SUM(P38:P73),2)</f>
      </c>
    </row>
    <row r="76" spans="1:8" ht="12.75" customHeight="1">
      <c r="A76" s="9"/>
      <c r="B76" s="9"/>
      <c r="C76" s="9" t="s">
        <v>38</v>
      </c>
      <c r="D76" s="9" t="s">
        <v>309</v>
      </c>
      <c r="E76" s="9"/>
      <c r="F76" s="11"/>
      <c r="G76" s="9"/>
      <c r="H76" s="11"/>
    </row>
    <row r="77" spans="1:16" ht="12.75">
      <c r="A77" s="7">
        <v>29</v>
      </c>
      <c r="B77" s="7" t="s">
        <v>563</v>
      </c>
      <c r="C77" s="7" t="s">
        <v>44</v>
      </c>
      <c r="D77" s="7" t="s">
        <v>564</v>
      </c>
      <c r="E77" s="7" t="s">
        <v>97</v>
      </c>
      <c r="F77" s="10">
        <v>3.52</v>
      </c>
      <c r="G77" s="14"/>
      <c r="H77" s="13">
        <f>ROUND((G77*F77),2)</f>
      </c>
      <c r="O77">
        <f>rekapitulace!H8</f>
      </c>
      <c r="P77">
        <f>O77/100*H77</f>
      </c>
    </row>
    <row r="78" ht="89.25">
      <c r="D78" s="15" t="s">
        <v>565</v>
      </c>
    </row>
    <row r="79" spans="1:16" ht="12.75" customHeight="1">
      <c r="A79" s="16"/>
      <c r="B79" s="16"/>
      <c r="C79" s="16" t="s">
        <v>38</v>
      </c>
      <c r="D79" s="16" t="s">
        <v>309</v>
      </c>
      <c r="E79" s="16"/>
      <c r="F79" s="16"/>
      <c r="G79" s="16"/>
      <c r="H79" s="16">
        <f>SUM(H77:H78)</f>
      </c>
      <c r="P79">
        <f>ROUND(SUM(P77:P78),2)</f>
      </c>
    </row>
    <row r="81" spans="1:8" ht="12.75" customHeight="1">
      <c r="A81" s="9"/>
      <c r="B81" s="9"/>
      <c r="C81" s="9" t="s">
        <v>39</v>
      </c>
      <c r="D81" s="9" t="s">
        <v>313</v>
      </c>
      <c r="E81" s="9"/>
      <c r="F81" s="11"/>
      <c r="G81" s="9"/>
      <c r="H81" s="11"/>
    </row>
    <row r="82" spans="1:16" ht="12.75">
      <c r="A82" s="7">
        <v>30</v>
      </c>
      <c r="B82" s="7" t="s">
        <v>320</v>
      </c>
      <c r="C82" s="7" t="s">
        <v>44</v>
      </c>
      <c r="D82" s="7" t="s">
        <v>321</v>
      </c>
      <c r="E82" s="7" t="s">
        <v>97</v>
      </c>
      <c r="F82" s="10">
        <v>3055.9</v>
      </c>
      <c r="G82" s="14"/>
      <c r="H82" s="13">
        <f>ROUND((G82*F82),2)</f>
      </c>
      <c r="O82">
        <f>rekapitulace!H8</f>
      </c>
      <c r="P82">
        <f>O82/100*H82</f>
      </c>
    </row>
    <row r="83" ht="267.75">
      <c r="D83" s="15" t="s">
        <v>566</v>
      </c>
    </row>
    <row r="84" spans="1:16" ht="12.75" customHeight="1">
      <c r="A84" s="16"/>
      <c r="B84" s="16"/>
      <c r="C84" s="16" t="s">
        <v>39</v>
      </c>
      <c r="D84" s="16" t="s">
        <v>313</v>
      </c>
      <c r="E84" s="16"/>
      <c r="F84" s="16"/>
      <c r="G84" s="16"/>
      <c r="H84" s="16">
        <f>SUM(H82:H83)</f>
      </c>
      <c r="P84">
        <f>ROUND(SUM(P82:P83),2)</f>
      </c>
    </row>
    <row r="86" spans="1:8" ht="12.75" customHeight="1">
      <c r="A86" s="9"/>
      <c r="B86" s="9"/>
      <c r="C86" s="9" t="s">
        <v>40</v>
      </c>
      <c r="D86" s="9" t="s">
        <v>323</v>
      </c>
      <c r="E86" s="9"/>
      <c r="F86" s="11"/>
      <c r="G86" s="9"/>
      <c r="H86" s="11"/>
    </row>
    <row r="87" spans="1:16" ht="12.75">
      <c r="A87" s="7">
        <v>31</v>
      </c>
      <c r="B87" s="7" t="s">
        <v>567</v>
      </c>
      <c r="C87" s="7" t="s">
        <v>44</v>
      </c>
      <c r="D87" s="7" t="s">
        <v>568</v>
      </c>
      <c r="E87" s="7" t="s">
        <v>110</v>
      </c>
      <c r="F87" s="10">
        <v>16.2</v>
      </c>
      <c r="G87" s="14"/>
      <c r="H87" s="13">
        <f>ROUND((G87*F87),2)</f>
      </c>
      <c r="O87">
        <f>rekapitulace!H8</f>
      </c>
      <c r="P87">
        <f>O87/100*H87</f>
      </c>
    </row>
    <row r="88" ht="25.5">
      <c r="D88" s="15" t="s">
        <v>569</v>
      </c>
    </row>
    <row r="89" spans="1:16" ht="12.75" customHeight="1">
      <c r="A89" s="16"/>
      <c r="B89" s="16"/>
      <c r="C89" s="16" t="s">
        <v>40</v>
      </c>
      <c r="D89" s="16" t="s">
        <v>341</v>
      </c>
      <c r="E89" s="16"/>
      <c r="F89" s="16"/>
      <c r="G89" s="16"/>
      <c r="H89" s="16">
        <f>SUM(H87:H88)</f>
      </c>
      <c r="P89">
        <f>ROUND(SUM(P87:P88),2)</f>
      </c>
    </row>
    <row r="91" spans="1:8" ht="12.75" customHeight="1">
      <c r="A91" s="9"/>
      <c r="B91" s="9"/>
      <c r="C91" s="9" t="s">
        <v>343</v>
      </c>
      <c r="D91" s="9" t="s">
        <v>342</v>
      </c>
      <c r="E91" s="9"/>
      <c r="F91" s="11"/>
      <c r="G91" s="9"/>
      <c r="H91" s="11"/>
    </row>
    <row r="92" spans="1:16" ht="12.75">
      <c r="A92" s="7">
        <v>32</v>
      </c>
      <c r="B92" s="7" t="s">
        <v>570</v>
      </c>
      <c r="C92" s="7" t="s">
        <v>44</v>
      </c>
      <c r="D92" s="7" t="s">
        <v>571</v>
      </c>
      <c r="E92" s="7" t="s">
        <v>97</v>
      </c>
      <c r="F92" s="10">
        <v>7.5</v>
      </c>
      <c r="G92" s="14"/>
      <c r="H92" s="13">
        <f>ROUND((G92*F92),2)</f>
      </c>
      <c r="O92">
        <f>rekapitulace!H8</f>
      </c>
      <c r="P92">
        <f>O92/100*H92</f>
      </c>
    </row>
    <row r="93" ht="38.25">
      <c r="D93" s="15" t="s">
        <v>572</v>
      </c>
    </row>
    <row r="94" spans="1:16" ht="12.75">
      <c r="A94" s="7">
        <v>33</v>
      </c>
      <c r="B94" s="7" t="s">
        <v>573</v>
      </c>
      <c r="C94" s="7" t="s">
        <v>44</v>
      </c>
      <c r="D94" s="7" t="s">
        <v>574</v>
      </c>
      <c r="E94" s="7" t="s">
        <v>97</v>
      </c>
      <c r="F94" s="10">
        <v>7.5</v>
      </c>
      <c r="G94" s="14"/>
      <c r="H94" s="13">
        <f>ROUND((G94*F94),2)</f>
      </c>
      <c r="O94">
        <f>rekapitulace!H8</f>
      </c>
      <c r="P94">
        <f>O94/100*H94</f>
      </c>
    </row>
    <row r="95" ht="63.75">
      <c r="D95" s="15" t="s">
        <v>575</v>
      </c>
    </row>
    <row r="96" spans="1:16" ht="12.75">
      <c r="A96" s="7">
        <v>34</v>
      </c>
      <c r="B96" s="7" t="s">
        <v>361</v>
      </c>
      <c r="C96" s="7" t="s">
        <v>44</v>
      </c>
      <c r="D96" s="7" t="s">
        <v>462</v>
      </c>
      <c r="E96" s="7" t="s">
        <v>226</v>
      </c>
      <c r="F96" s="10">
        <v>18</v>
      </c>
      <c r="G96" s="14"/>
      <c r="H96" s="13">
        <f>ROUND((G96*F96),2)</f>
      </c>
      <c r="O96">
        <f>rekapitulace!H8</f>
      </c>
      <c r="P96">
        <f>O96/100*H96</f>
      </c>
    </row>
    <row r="97" ht="89.25">
      <c r="D97" s="15" t="s">
        <v>576</v>
      </c>
    </row>
    <row r="98" spans="1:16" ht="12.75">
      <c r="A98" s="7">
        <v>35</v>
      </c>
      <c r="B98" s="7" t="s">
        <v>376</v>
      </c>
      <c r="C98" s="7" t="s">
        <v>44</v>
      </c>
      <c r="D98" s="7" t="s">
        <v>377</v>
      </c>
      <c r="E98" s="7" t="s">
        <v>110</v>
      </c>
      <c r="F98" s="10">
        <v>17</v>
      </c>
      <c r="G98" s="14"/>
      <c r="H98" s="13">
        <f>ROUND((G98*F98),2)</f>
      </c>
      <c r="O98">
        <f>rekapitulace!H8</f>
      </c>
      <c r="P98">
        <f>O98/100*H98</f>
      </c>
    </row>
    <row r="99" ht="229.5">
      <c r="D99" s="15" t="s">
        <v>577</v>
      </c>
    </row>
    <row r="100" spans="1:16" ht="12.75">
      <c r="A100" s="7">
        <v>36</v>
      </c>
      <c r="B100" s="7" t="s">
        <v>388</v>
      </c>
      <c r="C100" s="7" t="s">
        <v>61</v>
      </c>
      <c r="D100" s="7" t="s">
        <v>389</v>
      </c>
      <c r="E100" s="7" t="s">
        <v>110</v>
      </c>
      <c r="F100" s="10">
        <v>570.4</v>
      </c>
      <c r="G100" s="14"/>
      <c r="H100" s="13">
        <f>ROUND((G100*F100),2)</f>
      </c>
      <c r="O100">
        <f>rekapitulace!H8</f>
      </c>
      <c r="P100">
        <f>O100/100*H100</f>
      </c>
    </row>
    <row r="101" ht="331.5">
      <c r="D101" s="15" t="s">
        <v>578</v>
      </c>
    </row>
    <row r="102" spans="1:16" ht="12.75">
      <c r="A102" s="7">
        <v>37</v>
      </c>
      <c r="B102" s="7" t="s">
        <v>388</v>
      </c>
      <c r="C102" s="7" t="s">
        <v>63</v>
      </c>
      <c r="D102" s="7" t="s">
        <v>467</v>
      </c>
      <c r="E102" s="7" t="s">
        <v>110</v>
      </c>
      <c r="F102" s="10">
        <v>3231</v>
      </c>
      <c r="G102" s="14"/>
      <c r="H102" s="13">
        <f>ROUND((G102*F102),2)</f>
      </c>
      <c r="O102">
        <f>rekapitulace!H8</f>
      </c>
      <c r="P102">
        <f>O102/100*H102</f>
      </c>
    </row>
    <row r="103" ht="127.5">
      <c r="D103" s="15" t="s">
        <v>579</v>
      </c>
    </row>
    <row r="104" spans="1:16" ht="12.75">
      <c r="A104" s="7">
        <v>38</v>
      </c>
      <c r="B104" s="7" t="s">
        <v>580</v>
      </c>
      <c r="C104" s="7" t="s">
        <v>44</v>
      </c>
      <c r="D104" s="7" t="s">
        <v>581</v>
      </c>
      <c r="E104" s="7" t="s">
        <v>110</v>
      </c>
      <c r="F104" s="10">
        <v>48</v>
      </c>
      <c r="G104" s="14"/>
      <c r="H104" s="13">
        <f>ROUND((G104*F104),2)</f>
      </c>
      <c r="O104">
        <f>rekapitulace!H8</f>
      </c>
      <c r="P104">
        <f>O104/100*H104</f>
      </c>
    </row>
    <row r="105" ht="127.5">
      <c r="D105" s="15" t="s">
        <v>582</v>
      </c>
    </row>
    <row r="106" spans="1:16" ht="12.75">
      <c r="A106" s="7">
        <v>39</v>
      </c>
      <c r="B106" s="7" t="s">
        <v>583</v>
      </c>
      <c r="C106" s="7" t="s">
        <v>44</v>
      </c>
      <c r="D106" s="7" t="s">
        <v>584</v>
      </c>
      <c r="E106" s="7" t="s">
        <v>110</v>
      </c>
      <c r="F106" s="10">
        <v>13.01</v>
      </c>
      <c r="G106" s="14"/>
      <c r="H106" s="13">
        <f>ROUND((G106*F106),2)</f>
      </c>
      <c r="O106">
        <f>rekapitulace!H8</f>
      </c>
      <c r="P106">
        <f>O106/100*H106</f>
      </c>
    </row>
    <row r="107" ht="76.5">
      <c r="D107" s="15" t="s">
        <v>585</v>
      </c>
    </row>
    <row r="108" spans="1:16" ht="12.75">
      <c r="A108" s="7">
        <v>40</v>
      </c>
      <c r="B108" s="7" t="s">
        <v>586</v>
      </c>
      <c r="C108" s="7" t="s">
        <v>44</v>
      </c>
      <c r="D108" s="7" t="s">
        <v>587</v>
      </c>
      <c r="E108" s="7" t="s">
        <v>110</v>
      </c>
      <c r="F108" s="10">
        <v>2.2</v>
      </c>
      <c r="G108" s="14"/>
      <c r="H108" s="13">
        <f>ROUND((G108*F108),2)</f>
      </c>
      <c r="O108">
        <f>rekapitulace!H8</f>
      </c>
      <c r="P108">
        <f>O108/100*H108</f>
      </c>
    </row>
    <row r="109" ht="63.75">
      <c r="D109" s="15" t="s">
        <v>588</v>
      </c>
    </row>
    <row r="110" spans="1:16" ht="12.75">
      <c r="A110" s="7">
        <v>41</v>
      </c>
      <c r="B110" s="7" t="s">
        <v>428</v>
      </c>
      <c r="C110" s="7" t="s">
        <v>44</v>
      </c>
      <c r="D110" s="7" t="s">
        <v>589</v>
      </c>
      <c r="E110" s="7" t="s">
        <v>110</v>
      </c>
      <c r="F110" s="10">
        <v>59</v>
      </c>
      <c r="G110" s="14"/>
      <c r="H110" s="13">
        <f>ROUND((G110*F110),2)</f>
      </c>
      <c r="O110">
        <f>rekapitulace!H8</f>
      </c>
      <c r="P110">
        <f>O110/100*H110</f>
      </c>
    </row>
    <row r="111" ht="63.75">
      <c r="D111" s="15" t="s">
        <v>590</v>
      </c>
    </row>
    <row r="112" spans="1:16" ht="12.75">
      <c r="A112" s="7">
        <v>42</v>
      </c>
      <c r="B112" s="7" t="s">
        <v>428</v>
      </c>
      <c r="C112" s="7" t="s">
        <v>61</v>
      </c>
      <c r="D112" s="7" t="s">
        <v>591</v>
      </c>
      <c r="E112" s="7" t="s">
        <v>110</v>
      </c>
      <c r="F112" s="10">
        <v>1045</v>
      </c>
      <c r="G112" s="14"/>
      <c r="H112" s="13">
        <f>ROUND((G112*F112),2)</f>
      </c>
      <c r="O112">
        <f>rekapitulace!H8</f>
      </c>
      <c r="P112">
        <f>O112/100*H112</f>
      </c>
    </row>
    <row r="113" ht="114.75">
      <c r="D113" s="15" t="s">
        <v>592</v>
      </c>
    </row>
    <row r="114" spans="1:16" ht="12.75">
      <c r="A114" s="7">
        <v>43</v>
      </c>
      <c r="B114" s="7" t="s">
        <v>593</v>
      </c>
      <c r="C114" s="7" t="s">
        <v>61</v>
      </c>
      <c r="D114" s="7" t="s">
        <v>594</v>
      </c>
      <c r="E114" s="7" t="s">
        <v>46</v>
      </c>
      <c r="F114" s="10">
        <v>1</v>
      </c>
      <c r="G114" s="14"/>
      <c r="H114" s="13">
        <f>ROUND((G114*F114),2)</f>
      </c>
      <c r="O114">
        <f>rekapitulace!H8</f>
      </c>
      <c r="P114">
        <f>O114/100*H114</f>
      </c>
    </row>
    <row r="115" ht="25.5">
      <c r="D115" s="15" t="s">
        <v>47</v>
      </c>
    </row>
    <row r="116" spans="1:16" ht="12.75">
      <c r="A116" s="7">
        <v>44</v>
      </c>
      <c r="B116" s="7" t="s">
        <v>595</v>
      </c>
      <c r="C116" s="7" t="s">
        <v>44</v>
      </c>
      <c r="D116" s="7" t="s">
        <v>596</v>
      </c>
      <c r="E116" s="7" t="s">
        <v>71</v>
      </c>
      <c r="F116" s="10">
        <v>3.6</v>
      </c>
      <c r="G116" s="14"/>
      <c r="H116" s="13">
        <f>ROUND((G116*F116),2)</f>
      </c>
      <c r="O116">
        <f>rekapitulace!H8</f>
      </c>
      <c r="P116">
        <f>O116/100*H116</f>
      </c>
    </row>
    <row r="117" ht="102">
      <c r="D117" s="15" t="s">
        <v>597</v>
      </c>
    </row>
    <row r="118" spans="1:16" ht="12.75">
      <c r="A118" s="7">
        <v>45</v>
      </c>
      <c r="B118" s="7" t="s">
        <v>598</v>
      </c>
      <c r="C118" s="7" t="s">
        <v>61</v>
      </c>
      <c r="D118" s="7" t="s">
        <v>599</v>
      </c>
      <c r="E118" s="7" t="s">
        <v>110</v>
      </c>
      <c r="F118" s="10">
        <v>2.2</v>
      </c>
      <c r="G118" s="14"/>
      <c r="H118" s="13">
        <f>ROUND((G118*F118),2)</f>
      </c>
      <c r="O118">
        <f>rekapitulace!H8</f>
      </c>
      <c r="P118">
        <f>O118/100*H118</f>
      </c>
    </row>
    <row r="119" ht="25.5">
      <c r="D119" s="15" t="s">
        <v>600</v>
      </c>
    </row>
    <row r="120" spans="1:16" ht="12.75">
      <c r="A120" s="7">
        <v>46</v>
      </c>
      <c r="B120" s="7" t="s">
        <v>598</v>
      </c>
      <c r="C120" s="7" t="s">
        <v>63</v>
      </c>
      <c r="D120" s="7" t="s">
        <v>601</v>
      </c>
      <c r="E120" s="7" t="s">
        <v>110</v>
      </c>
      <c r="F120" s="10">
        <v>2</v>
      </c>
      <c r="G120" s="14"/>
      <c r="H120" s="13">
        <f>ROUND((G120*F120),2)</f>
      </c>
      <c r="O120">
        <f>rekapitulace!H8</f>
      </c>
      <c r="P120">
        <f>O120/100*H120</f>
      </c>
    </row>
    <row r="121" ht="38.25">
      <c r="D121" s="15" t="s">
        <v>602</v>
      </c>
    </row>
    <row r="122" spans="1:16" ht="12.75">
      <c r="A122" s="7">
        <v>47</v>
      </c>
      <c r="B122" s="7" t="s">
        <v>603</v>
      </c>
      <c r="C122" s="7" t="s">
        <v>44</v>
      </c>
      <c r="D122" s="7" t="s">
        <v>604</v>
      </c>
      <c r="E122" s="7" t="s">
        <v>110</v>
      </c>
      <c r="F122" s="10">
        <v>6</v>
      </c>
      <c r="G122" s="14"/>
      <c r="H122" s="13">
        <f>ROUND((G122*F122),2)</f>
      </c>
      <c r="O122">
        <f>rekapitulace!H8</f>
      </c>
      <c r="P122">
        <f>O122/100*H122</f>
      </c>
    </row>
    <row r="123" ht="51">
      <c r="D123" s="15" t="s">
        <v>605</v>
      </c>
    </row>
    <row r="124" spans="1:16" ht="12.75">
      <c r="A124" s="7">
        <v>48</v>
      </c>
      <c r="B124" s="7" t="s">
        <v>606</v>
      </c>
      <c r="C124" s="7" t="s">
        <v>44</v>
      </c>
      <c r="D124" s="7" t="s">
        <v>607</v>
      </c>
      <c r="E124" s="7" t="s">
        <v>226</v>
      </c>
      <c r="F124" s="10">
        <v>4</v>
      </c>
      <c r="G124" s="14"/>
      <c r="H124" s="13">
        <f>ROUND((G124*F124),2)</f>
      </c>
      <c r="O124">
        <f>rekapitulace!H8</f>
      </c>
      <c r="P124">
        <f>O124/100*H124</f>
      </c>
    </row>
    <row r="125" ht="25.5">
      <c r="D125" s="15" t="s">
        <v>608</v>
      </c>
    </row>
    <row r="126" spans="1:16" ht="12.75" customHeight="1">
      <c r="A126" s="16"/>
      <c r="B126" s="16"/>
      <c r="C126" s="16" t="s">
        <v>343</v>
      </c>
      <c r="D126" s="16" t="s">
        <v>342</v>
      </c>
      <c r="E126" s="16"/>
      <c r="F126" s="16"/>
      <c r="G126" s="16"/>
      <c r="H126" s="16">
        <f>SUM(H92:H125)</f>
      </c>
      <c r="P126">
        <f>ROUND(SUM(P92:P125),2)</f>
      </c>
    </row>
    <row r="128" spans="1:16" ht="12.75" customHeight="1">
      <c r="A128" s="16"/>
      <c r="B128" s="16"/>
      <c r="C128" s="16"/>
      <c r="D128" s="16" t="s">
        <v>65</v>
      </c>
      <c r="E128" s="16"/>
      <c r="F128" s="16"/>
      <c r="G128" s="16"/>
      <c r="H128" s="16">
        <f>+H16+H35+H74+H79+H84+H89+H126</f>
      </c>
      <c r="P128">
        <f>+P16+P35+P74+P79+P84+P89+P126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609</v>
      </c>
      <c r="D5" s="5" t="s">
        <v>610</v>
      </c>
      <c r="E5" s="5"/>
    </row>
    <row r="6" spans="1:5" ht="12.75" customHeight="1">
      <c r="A6" t="s">
        <v>17</v>
      </c>
      <c r="C6" s="5" t="s">
        <v>611</v>
      </c>
      <c r="D6" s="5" t="s">
        <v>610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69</v>
      </c>
      <c r="C12" s="7" t="s">
        <v>44</v>
      </c>
      <c r="D12" s="7" t="s">
        <v>70</v>
      </c>
      <c r="E12" s="7" t="s">
        <v>71</v>
      </c>
      <c r="F12" s="10">
        <v>28.8</v>
      </c>
      <c r="G12" s="14"/>
      <c r="H12" s="13">
        <f>ROUND((G12*F12),2)</f>
      </c>
      <c r="O12">
        <f>rekapitulace!H8</f>
      </c>
      <c r="P12">
        <f>O12/100*H12</f>
      </c>
    </row>
    <row r="13" ht="76.5">
      <c r="D13" s="15" t="s">
        <v>439</v>
      </c>
    </row>
    <row r="14" spans="1:16" ht="12.75">
      <c r="A14" s="7">
        <v>2</v>
      </c>
      <c r="B14" s="7" t="s">
        <v>73</v>
      </c>
      <c r="C14" s="7" t="s">
        <v>44</v>
      </c>
      <c r="D14" s="7" t="s">
        <v>70</v>
      </c>
      <c r="E14" s="7" t="s">
        <v>74</v>
      </c>
      <c r="F14" s="10">
        <v>179.701</v>
      </c>
      <c r="G14" s="14"/>
      <c r="H14" s="13">
        <f>ROUND((G14*F14),2)</f>
      </c>
      <c r="O14">
        <f>rekapitulace!H8</f>
      </c>
      <c r="P14">
        <f>O14/100*H14</f>
      </c>
    </row>
    <row r="15" ht="409.5">
      <c r="D15" s="15" t="s">
        <v>612</v>
      </c>
    </row>
    <row r="16" spans="1:16" ht="12.75" customHeight="1">
      <c r="A16" s="16"/>
      <c r="B16" s="16"/>
      <c r="C16" s="16" t="s">
        <v>42</v>
      </c>
      <c r="D16" s="16" t="s">
        <v>41</v>
      </c>
      <c r="E16" s="16"/>
      <c r="F16" s="16"/>
      <c r="G16" s="16"/>
      <c r="H16" s="16">
        <f>SUM(H12:H15)</f>
      </c>
      <c r="P16">
        <f>ROUND(SUM(P12:P15),2)</f>
      </c>
    </row>
    <row r="18" spans="1:8" ht="12.75" customHeight="1">
      <c r="A18" s="9"/>
      <c r="B18" s="9"/>
      <c r="C18" s="9" t="s">
        <v>24</v>
      </c>
      <c r="D18" s="9" t="s">
        <v>85</v>
      </c>
      <c r="E18" s="9"/>
      <c r="F18" s="11"/>
      <c r="G18" s="9"/>
      <c r="H18" s="11"/>
    </row>
    <row r="19" spans="1:16" ht="12.75">
      <c r="A19" s="7">
        <v>3</v>
      </c>
      <c r="B19" s="7" t="s">
        <v>86</v>
      </c>
      <c r="C19" s="7" t="s">
        <v>44</v>
      </c>
      <c r="D19" s="7" t="s">
        <v>87</v>
      </c>
      <c r="E19" s="7" t="s">
        <v>71</v>
      </c>
      <c r="F19" s="10">
        <v>33.84</v>
      </c>
      <c r="G19" s="14"/>
      <c r="H19" s="13">
        <f>ROUND((G19*F19),2)</f>
      </c>
      <c r="O19">
        <f>rekapitulace!H8</f>
      </c>
      <c r="P19">
        <f>O19/100*H19</f>
      </c>
    </row>
    <row r="20" ht="409.5">
      <c r="D20" s="15" t="s">
        <v>613</v>
      </c>
    </row>
    <row r="21" spans="1:16" ht="12.75">
      <c r="A21" s="7">
        <v>4</v>
      </c>
      <c r="B21" s="7" t="s">
        <v>92</v>
      </c>
      <c r="C21" s="7" t="s">
        <v>44</v>
      </c>
      <c r="D21" s="7" t="s">
        <v>93</v>
      </c>
      <c r="E21" s="7" t="s">
        <v>71</v>
      </c>
      <c r="F21" s="10">
        <v>2.58</v>
      </c>
      <c r="G21" s="14"/>
      <c r="H21" s="13">
        <f>ROUND((G21*F21),2)</f>
      </c>
      <c r="O21">
        <f>rekapitulace!H8</f>
      </c>
      <c r="P21">
        <f>O21/100*H21</f>
      </c>
    </row>
    <row r="22" ht="306">
      <c r="D22" s="15" t="s">
        <v>614</v>
      </c>
    </row>
    <row r="23" spans="1:16" ht="12.75">
      <c r="A23" s="7">
        <v>5</v>
      </c>
      <c r="B23" s="7" t="s">
        <v>99</v>
      </c>
      <c r="C23" s="7" t="s">
        <v>44</v>
      </c>
      <c r="D23" s="7" t="s">
        <v>100</v>
      </c>
      <c r="E23" s="7" t="s">
        <v>71</v>
      </c>
      <c r="F23" s="10">
        <v>3.87</v>
      </c>
      <c r="G23" s="14"/>
      <c r="H23" s="13">
        <f>ROUND((G23*F23),2)</f>
      </c>
      <c r="O23">
        <f>rekapitulace!H8</f>
      </c>
      <c r="P23">
        <f>O23/100*H23</f>
      </c>
    </row>
    <row r="24" ht="344.25">
      <c r="D24" s="15" t="s">
        <v>615</v>
      </c>
    </row>
    <row r="25" spans="1:16" ht="12.75">
      <c r="A25" s="7">
        <v>6</v>
      </c>
      <c r="B25" s="7" t="s">
        <v>616</v>
      </c>
      <c r="C25" s="7" t="s">
        <v>44</v>
      </c>
      <c r="D25" s="7" t="s">
        <v>617</v>
      </c>
      <c r="E25" s="7" t="s">
        <v>71</v>
      </c>
      <c r="F25" s="10">
        <v>22.89</v>
      </c>
      <c r="G25" s="14"/>
      <c r="H25" s="13">
        <f>ROUND((G25*F25),2)</f>
      </c>
      <c r="O25">
        <f>rekapitulace!H8</f>
      </c>
      <c r="P25">
        <f>O25/100*H25</f>
      </c>
    </row>
    <row r="26" ht="409.5">
      <c r="D26" s="15" t="s">
        <v>618</v>
      </c>
    </row>
    <row r="27" spans="1:16" ht="12.75">
      <c r="A27" s="7">
        <v>7</v>
      </c>
      <c r="B27" s="7" t="s">
        <v>102</v>
      </c>
      <c r="C27" s="7" t="s">
        <v>44</v>
      </c>
      <c r="D27" s="7" t="s">
        <v>103</v>
      </c>
      <c r="E27" s="7" t="s">
        <v>71</v>
      </c>
      <c r="F27" s="10">
        <v>6.72</v>
      </c>
      <c r="G27" s="14"/>
      <c r="H27" s="13">
        <f>ROUND((G27*F27),2)</f>
      </c>
      <c r="O27">
        <f>rekapitulace!H8</f>
      </c>
      <c r="P27">
        <f>O27/100*H27</f>
      </c>
    </row>
    <row r="28" ht="216.75">
      <c r="D28" s="15" t="s">
        <v>619</v>
      </c>
    </row>
    <row r="29" spans="1:16" ht="12.75">
      <c r="A29" s="7">
        <v>8</v>
      </c>
      <c r="B29" s="7" t="s">
        <v>112</v>
      </c>
      <c r="C29" s="7" t="s">
        <v>44</v>
      </c>
      <c r="D29" s="7" t="s">
        <v>113</v>
      </c>
      <c r="E29" s="7" t="s">
        <v>110</v>
      </c>
      <c r="F29" s="10">
        <v>155.8</v>
      </c>
      <c r="G29" s="14"/>
      <c r="H29" s="13">
        <f>ROUND((G29*F29),2)</f>
      </c>
      <c r="O29">
        <f>rekapitulace!H8</f>
      </c>
      <c r="P29">
        <f>O29/100*H29</f>
      </c>
    </row>
    <row r="30" ht="409.5">
      <c r="D30" s="15" t="s">
        <v>620</v>
      </c>
    </row>
    <row r="31" spans="1:16" ht="12.75">
      <c r="A31" s="7">
        <v>9</v>
      </c>
      <c r="B31" s="7" t="s">
        <v>121</v>
      </c>
      <c r="C31" s="7" t="s">
        <v>44</v>
      </c>
      <c r="D31" s="7" t="s">
        <v>122</v>
      </c>
      <c r="E31" s="7" t="s">
        <v>71</v>
      </c>
      <c r="F31" s="10">
        <v>28.8</v>
      </c>
      <c r="G31" s="14"/>
      <c r="H31" s="13">
        <f>ROUND((G31*F31),2)</f>
      </c>
      <c r="O31">
        <f>rekapitulace!H8</f>
      </c>
      <c r="P31">
        <f>O31/100*H31</f>
      </c>
    </row>
    <row r="32" ht="165.75">
      <c r="D32" s="15" t="s">
        <v>446</v>
      </c>
    </row>
    <row r="33" spans="1:16" ht="12.75">
      <c r="A33" s="7">
        <v>10</v>
      </c>
      <c r="B33" s="7" t="s">
        <v>136</v>
      </c>
      <c r="C33" s="7" t="s">
        <v>44</v>
      </c>
      <c r="D33" s="7" t="s">
        <v>137</v>
      </c>
      <c r="E33" s="7" t="s">
        <v>71</v>
      </c>
      <c r="F33" s="10">
        <v>28.8</v>
      </c>
      <c r="G33" s="14"/>
      <c r="H33" s="13">
        <f>ROUND((G33*F33),2)</f>
      </c>
      <c r="O33">
        <f>rekapitulace!H8</f>
      </c>
      <c r="P33">
        <f>O33/100*H33</f>
      </c>
    </row>
    <row r="34" ht="63.75">
      <c r="D34" s="15" t="s">
        <v>621</v>
      </c>
    </row>
    <row r="35" spans="1:16" ht="12.75">
      <c r="A35" s="7">
        <v>11</v>
      </c>
      <c r="B35" s="7" t="s">
        <v>139</v>
      </c>
      <c r="C35" s="7" t="s">
        <v>44</v>
      </c>
      <c r="D35" s="7" t="s">
        <v>140</v>
      </c>
      <c r="E35" s="7" t="s">
        <v>71</v>
      </c>
      <c r="F35" s="10">
        <v>28.8</v>
      </c>
      <c r="G35" s="14"/>
      <c r="H35" s="13">
        <f>ROUND((G35*F35),2)</f>
      </c>
      <c r="O35">
        <f>rekapitulace!H8</f>
      </c>
      <c r="P35">
        <f>O35/100*H35</f>
      </c>
    </row>
    <row r="36" ht="89.25">
      <c r="D36" s="15" t="s">
        <v>448</v>
      </c>
    </row>
    <row r="37" spans="1:16" ht="12.75" customHeight="1">
      <c r="A37" s="16"/>
      <c r="B37" s="16"/>
      <c r="C37" s="16" t="s">
        <v>24</v>
      </c>
      <c r="D37" s="16" t="s">
        <v>85</v>
      </c>
      <c r="E37" s="16"/>
      <c r="F37" s="16"/>
      <c r="G37" s="16"/>
      <c r="H37" s="16">
        <f>SUM(H19:H36)</f>
      </c>
      <c r="P37">
        <f>ROUND(SUM(P19:P36),2)</f>
      </c>
    </row>
    <row r="39" spans="1:8" ht="12.75" customHeight="1">
      <c r="A39" s="9"/>
      <c r="B39" s="9"/>
      <c r="C39" s="9" t="s">
        <v>34</v>
      </c>
      <c r="D39" s="9" t="s">
        <v>160</v>
      </c>
      <c r="E39" s="9"/>
      <c r="F39" s="11"/>
      <c r="G39" s="9"/>
      <c r="H39" s="11"/>
    </row>
    <row r="40" spans="1:16" ht="12.75">
      <c r="A40" s="7">
        <v>12</v>
      </c>
      <c r="B40" s="7" t="s">
        <v>164</v>
      </c>
      <c r="C40" s="7" t="s">
        <v>44</v>
      </c>
      <c r="D40" s="7" t="s">
        <v>165</v>
      </c>
      <c r="E40" s="7" t="s">
        <v>97</v>
      </c>
      <c r="F40" s="10">
        <v>370</v>
      </c>
      <c r="G40" s="14"/>
      <c r="H40" s="13">
        <f>ROUND((G40*F40),2)</f>
      </c>
      <c r="O40">
        <f>rekapitulace!H8</f>
      </c>
      <c r="P40">
        <f>O40/100*H40</f>
      </c>
    </row>
    <row r="41" ht="409.5">
      <c r="D41" s="15" t="s">
        <v>622</v>
      </c>
    </row>
    <row r="42" spans="1:16" ht="12.75" customHeight="1">
      <c r="A42" s="16"/>
      <c r="B42" s="16"/>
      <c r="C42" s="16" t="s">
        <v>34</v>
      </c>
      <c r="D42" s="16" t="s">
        <v>160</v>
      </c>
      <c r="E42" s="16"/>
      <c r="F42" s="16"/>
      <c r="G42" s="16"/>
      <c r="H42" s="16">
        <f>SUM(H40:H41)</f>
      </c>
      <c r="P42">
        <f>ROUND(SUM(P40:P41),2)</f>
      </c>
    </row>
    <row r="44" spans="1:8" ht="12.75" customHeight="1">
      <c r="A44" s="9"/>
      <c r="B44" s="9"/>
      <c r="C44" s="9" t="s">
        <v>37</v>
      </c>
      <c r="D44" s="9" t="s">
        <v>183</v>
      </c>
      <c r="E44" s="9"/>
      <c r="F44" s="11"/>
      <c r="G44" s="9"/>
      <c r="H44" s="11"/>
    </row>
    <row r="45" spans="1:16" ht="12.75">
      <c r="A45" s="7">
        <v>13</v>
      </c>
      <c r="B45" s="7" t="s">
        <v>184</v>
      </c>
      <c r="C45" s="7" t="s">
        <v>44</v>
      </c>
      <c r="D45" s="7" t="s">
        <v>185</v>
      </c>
      <c r="E45" s="7" t="s">
        <v>71</v>
      </c>
      <c r="F45" s="10">
        <v>225.45</v>
      </c>
      <c r="G45" s="14"/>
      <c r="H45" s="13">
        <f>ROUND((G45*F45),2)</f>
      </c>
      <c r="O45">
        <f>rekapitulace!H8</f>
      </c>
      <c r="P45">
        <f>O45/100*H45</f>
      </c>
    </row>
    <row r="46" ht="89.25">
      <c r="D46" s="15" t="s">
        <v>623</v>
      </c>
    </row>
    <row r="47" spans="1:16" ht="12.75">
      <c r="A47" s="7">
        <v>14</v>
      </c>
      <c r="B47" s="7" t="s">
        <v>196</v>
      </c>
      <c r="C47" s="7" t="s">
        <v>44</v>
      </c>
      <c r="D47" s="7" t="s">
        <v>197</v>
      </c>
      <c r="E47" s="7" t="s">
        <v>110</v>
      </c>
      <c r="F47" s="10">
        <v>835</v>
      </c>
      <c r="G47" s="14"/>
      <c r="H47" s="13">
        <f>ROUND((G47*F47),2)</f>
      </c>
      <c r="O47">
        <f>rekapitulace!H8</f>
      </c>
      <c r="P47">
        <f>O47/100*H47</f>
      </c>
    </row>
    <row r="48" ht="76.5">
      <c r="D48" s="15" t="s">
        <v>624</v>
      </c>
    </row>
    <row r="49" spans="1:16" ht="12.75">
      <c r="A49" s="7">
        <v>15</v>
      </c>
      <c r="B49" s="7" t="s">
        <v>625</v>
      </c>
      <c r="C49" s="7" t="s">
        <v>44</v>
      </c>
      <c r="D49" s="7" t="s">
        <v>626</v>
      </c>
      <c r="E49" s="7" t="s">
        <v>110</v>
      </c>
      <c r="F49" s="10">
        <v>65</v>
      </c>
      <c r="G49" s="14"/>
      <c r="H49" s="13">
        <f>ROUND((G49*F49),2)</f>
      </c>
      <c r="O49">
        <f>rekapitulace!H8</f>
      </c>
      <c r="P49">
        <f>O49/100*H49</f>
      </c>
    </row>
    <row r="50" ht="63.75">
      <c r="D50" s="15" t="s">
        <v>627</v>
      </c>
    </row>
    <row r="51" spans="1:16" ht="12.75">
      <c r="A51" s="7">
        <v>16</v>
      </c>
      <c r="B51" s="7" t="s">
        <v>211</v>
      </c>
      <c r="C51" s="7" t="s">
        <v>44</v>
      </c>
      <c r="D51" s="7" t="s">
        <v>212</v>
      </c>
      <c r="E51" s="7" t="s">
        <v>110</v>
      </c>
      <c r="F51" s="10">
        <v>257</v>
      </c>
      <c r="G51" s="14"/>
      <c r="H51" s="13">
        <f>ROUND((G51*F51),2)</f>
      </c>
      <c r="O51">
        <f>rekapitulace!H8</f>
      </c>
      <c r="P51">
        <f>O51/100*H51</f>
      </c>
    </row>
    <row r="52" ht="409.5">
      <c r="D52" s="15" t="s">
        <v>628</v>
      </c>
    </row>
    <row r="53" spans="1:16" ht="12.75">
      <c r="A53" s="7">
        <v>17</v>
      </c>
      <c r="B53" s="7" t="s">
        <v>545</v>
      </c>
      <c r="C53" s="7" t="s">
        <v>44</v>
      </c>
      <c r="D53" s="7" t="s">
        <v>629</v>
      </c>
      <c r="E53" s="7" t="s">
        <v>110</v>
      </c>
      <c r="F53" s="10">
        <v>65</v>
      </c>
      <c r="G53" s="14"/>
      <c r="H53" s="13">
        <f>ROUND((G53*F53),2)</f>
      </c>
      <c r="O53">
        <f>rekapitulace!H8</f>
      </c>
      <c r="P53">
        <f>O53/100*H53</f>
      </c>
    </row>
    <row r="54" ht="25.5">
      <c r="D54" s="15" t="s">
        <v>630</v>
      </c>
    </row>
    <row r="55" spans="1:16" ht="12.75">
      <c r="A55" s="7">
        <v>18</v>
      </c>
      <c r="B55" s="7" t="s">
        <v>219</v>
      </c>
      <c r="C55" s="7" t="s">
        <v>61</v>
      </c>
      <c r="D55" s="7" t="s">
        <v>631</v>
      </c>
      <c r="E55" s="7" t="s">
        <v>110</v>
      </c>
      <c r="F55" s="10">
        <v>835</v>
      </c>
      <c r="G55" s="14"/>
      <c r="H55" s="13">
        <f>ROUND((G55*F55),2)</f>
      </c>
      <c r="O55">
        <f>rekapitulace!H8</f>
      </c>
      <c r="P55">
        <f>O55/100*H55</f>
      </c>
    </row>
    <row r="56" ht="38.25">
      <c r="D56" s="15" t="s">
        <v>632</v>
      </c>
    </row>
    <row r="57" spans="1:16" ht="12.75">
      <c r="A57" s="7">
        <v>19</v>
      </c>
      <c r="B57" s="7" t="s">
        <v>224</v>
      </c>
      <c r="C57" s="7" t="s">
        <v>61</v>
      </c>
      <c r="D57" s="7" t="s">
        <v>225</v>
      </c>
      <c r="E57" s="7" t="s">
        <v>226</v>
      </c>
      <c r="F57" s="10">
        <v>14</v>
      </c>
      <c r="G57" s="14"/>
      <c r="H57" s="13">
        <f>ROUND((G57*F57),2)</f>
      </c>
      <c r="O57">
        <f>rekapitulace!H8</f>
      </c>
      <c r="P57">
        <f>O57/100*H57</f>
      </c>
    </row>
    <row r="58" ht="51">
      <c r="D58" s="15" t="s">
        <v>633</v>
      </c>
    </row>
    <row r="59" spans="1:16" ht="12.75">
      <c r="A59" s="7">
        <v>20</v>
      </c>
      <c r="B59" s="7" t="s">
        <v>233</v>
      </c>
      <c r="C59" s="7" t="s">
        <v>44</v>
      </c>
      <c r="D59" s="7" t="s">
        <v>234</v>
      </c>
      <c r="E59" s="7" t="s">
        <v>110</v>
      </c>
      <c r="F59" s="10">
        <v>147</v>
      </c>
      <c r="G59" s="14"/>
      <c r="H59" s="13">
        <f>ROUND((G59*F59),2)</f>
      </c>
      <c r="O59">
        <f>rekapitulace!H8</f>
      </c>
      <c r="P59">
        <f>O59/100*H59</f>
      </c>
    </row>
    <row r="60" ht="409.5">
      <c r="D60" s="15" t="s">
        <v>634</v>
      </c>
    </row>
    <row r="61" spans="1:16" ht="12.75">
      <c r="A61" s="7">
        <v>21</v>
      </c>
      <c r="B61" s="7" t="s">
        <v>236</v>
      </c>
      <c r="C61" s="7" t="s">
        <v>44</v>
      </c>
      <c r="D61" s="7" t="s">
        <v>237</v>
      </c>
      <c r="E61" s="7" t="s">
        <v>226</v>
      </c>
      <c r="F61" s="10">
        <v>14</v>
      </c>
      <c r="G61" s="14"/>
      <c r="H61" s="13">
        <f>ROUND((G61*F61),2)</f>
      </c>
      <c r="O61">
        <f>rekapitulace!H8</f>
      </c>
      <c r="P61">
        <f>O61/100*H61</f>
      </c>
    </row>
    <row r="62" ht="318.75">
      <c r="D62" s="15" t="s">
        <v>635</v>
      </c>
    </row>
    <row r="63" spans="1:16" ht="12.75">
      <c r="A63" s="7">
        <v>22</v>
      </c>
      <c r="B63" s="7" t="s">
        <v>239</v>
      </c>
      <c r="C63" s="7" t="s">
        <v>44</v>
      </c>
      <c r="D63" s="7" t="s">
        <v>240</v>
      </c>
      <c r="E63" s="7" t="s">
        <v>110</v>
      </c>
      <c r="F63" s="10">
        <v>900</v>
      </c>
      <c r="G63" s="14"/>
      <c r="H63" s="13">
        <f>ROUND((G63*F63),2)</f>
      </c>
      <c r="O63">
        <f>rekapitulace!H8</f>
      </c>
      <c r="P63">
        <f>O63/100*H63</f>
      </c>
    </row>
    <row r="64" ht="38.25">
      <c r="D64" s="15" t="s">
        <v>636</v>
      </c>
    </row>
    <row r="65" spans="1:16" ht="12.75">
      <c r="A65" s="7">
        <v>23</v>
      </c>
      <c r="B65" s="7" t="s">
        <v>242</v>
      </c>
      <c r="C65" s="7" t="s">
        <v>44</v>
      </c>
      <c r="D65" s="7" t="s">
        <v>243</v>
      </c>
      <c r="E65" s="7" t="s">
        <v>226</v>
      </c>
      <c r="F65" s="10">
        <v>1</v>
      </c>
      <c r="G65" s="14"/>
      <c r="H65" s="13">
        <f>ROUND((G65*F65),2)</f>
      </c>
      <c r="O65">
        <f>rekapitulace!H8</f>
      </c>
      <c r="P65">
        <f>O65/100*H65</f>
      </c>
    </row>
    <row r="66" ht="25.5">
      <c r="D66" s="15" t="s">
        <v>335</v>
      </c>
    </row>
    <row r="67" spans="1:16" ht="12.75">
      <c r="A67" s="7">
        <v>24</v>
      </c>
      <c r="B67" s="7" t="s">
        <v>247</v>
      </c>
      <c r="C67" s="7" t="s">
        <v>44</v>
      </c>
      <c r="D67" s="7" t="s">
        <v>248</v>
      </c>
      <c r="E67" s="7" t="s">
        <v>71</v>
      </c>
      <c r="F67" s="10">
        <v>5.16</v>
      </c>
      <c r="G67" s="14"/>
      <c r="H67" s="13">
        <f>ROUND((G67*F67),2)</f>
      </c>
      <c r="O67">
        <f>rekapitulace!H8</f>
      </c>
      <c r="P67">
        <f>O67/100*H67</f>
      </c>
    </row>
    <row r="68" ht="306">
      <c r="D68" s="15" t="s">
        <v>637</v>
      </c>
    </row>
    <row r="69" spans="1:16" ht="12.75">
      <c r="A69" s="7">
        <v>25</v>
      </c>
      <c r="B69" s="7" t="s">
        <v>259</v>
      </c>
      <c r="C69" s="7" t="s">
        <v>44</v>
      </c>
      <c r="D69" s="7" t="s">
        <v>260</v>
      </c>
      <c r="E69" s="7" t="s">
        <v>97</v>
      </c>
      <c r="F69" s="10">
        <v>96</v>
      </c>
      <c r="G69" s="14"/>
      <c r="H69" s="13">
        <f>ROUND((G69*F69),2)</f>
      </c>
      <c r="O69">
        <f>rekapitulace!H8</f>
      </c>
      <c r="P69">
        <f>O69/100*H69</f>
      </c>
    </row>
    <row r="70" ht="191.25">
      <c r="D70" s="15" t="s">
        <v>638</v>
      </c>
    </row>
    <row r="71" spans="1:16" ht="12.75">
      <c r="A71" s="7">
        <v>26</v>
      </c>
      <c r="B71" s="7" t="s">
        <v>262</v>
      </c>
      <c r="C71" s="7" t="s">
        <v>44</v>
      </c>
      <c r="D71" s="7" t="s">
        <v>263</v>
      </c>
      <c r="E71" s="7" t="s">
        <v>97</v>
      </c>
      <c r="F71" s="10">
        <v>423</v>
      </c>
      <c r="G71" s="14"/>
      <c r="H71" s="13">
        <f>ROUND((G71*F71),2)</f>
      </c>
      <c r="O71">
        <f>rekapitulace!H8</f>
      </c>
      <c r="P71">
        <f>O71/100*H71</f>
      </c>
    </row>
    <row r="72" ht="409.5">
      <c r="D72" s="15" t="s">
        <v>639</v>
      </c>
    </row>
    <row r="73" spans="1:16" ht="12.75">
      <c r="A73" s="7">
        <v>27</v>
      </c>
      <c r="B73" s="7" t="s">
        <v>265</v>
      </c>
      <c r="C73" s="7" t="s">
        <v>44</v>
      </c>
      <c r="D73" s="7" t="s">
        <v>266</v>
      </c>
      <c r="E73" s="7" t="s">
        <v>97</v>
      </c>
      <c r="F73" s="10">
        <v>423</v>
      </c>
      <c r="G73" s="14"/>
      <c r="H73" s="13">
        <f>ROUND((G73*F73),2)</f>
      </c>
      <c r="O73">
        <f>rekapitulace!H8</f>
      </c>
      <c r="P73">
        <f>O73/100*H73</f>
      </c>
    </row>
    <row r="74" ht="409.5">
      <c r="D74" s="15" t="s">
        <v>639</v>
      </c>
    </row>
    <row r="75" spans="1:16" ht="12.75">
      <c r="A75" s="7">
        <v>28</v>
      </c>
      <c r="B75" s="7" t="s">
        <v>268</v>
      </c>
      <c r="C75" s="7" t="s">
        <v>44</v>
      </c>
      <c r="D75" s="7" t="s">
        <v>269</v>
      </c>
      <c r="E75" s="7" t="s">
        <v>97</v>
      </c>
      <c r="F75" s="10">
        <v>96</v>
      </c>
      <c r="G75" s="14"/>
      <c r="H75" s="13">
        <f>ROUND((G75*F75),2)</f>
      </c>
      <c r="O75">
        <f>rekapitulace!H8</f>
      </c>
      <c r="P75">
        <f>O75/100*H75</f>
      </c>
    </row>
    <row r="76" ht="140.25">
      <c r="D76" s="15" t="s">
        <v>640</v>
      </c>
    </row>
    <row r="77" spans="1:16" ht="12.75">
      <c r="A77" s="7">
        <v>29</v>
      </c>
      <c r="B77" s="7" t="s">
        <v>280</v>
      </c>
      <c r="C77" s="7" t="s">
        <v>44</v>
      </c>
      <c r="D77" s="7" t="s">
        <v>281</v>
      </c>
      <c r="E77" s="7" t="s">
        <v>97</v>
      </c>
      <c r="F77" s="10">
        <v>423</v>
      </c>
      <c r="G77" s="14"/>
      <c r="H77" s="13">
        <f>ROUND((G77*F77),2)</f>
      </c>
      <c r="O77">
        <f>rekapitulace!H8</f>
      </c>
      <c r="P77">
        <f>O77/100*H77</f>
      </c>
    </row>
    <row r="78" ht="409.5">
      <c r="D78" s="15" t="s">
        <v>639</v>
      </c>
    </row>
    <row r="79" spans="1:16" ht="12.75">
      <c r="A79" s="7">
        <v>30</v>
      </c>
      <c r="B79" s="7" t="s">
        <v>283</v>
      </c>
      <c r="C79" s="7" t="s">
        <v>44</v>
      </c>
      <c r="D79" s="7" t="s">
        <v>284</v>
      </c>
      <c r="E79" s="7" t="s">
        <v>97</v>
      </c>
      <c r="F79" s="10">
        <v>423</v>
      </c>
      <c r="G79" s="14"/>
      <c r="H79" s="13">
        <f>ROUND((G79*F79),2)</f>
      </c>
      <c r="O79">
        <f>rekapitulace!H8</f>
      </c>
      <c r="P79">
        <f>O79/100*H79</f>
      </c>
    </row>
    <row r="80" ht="409.5">
      <c r="D80" s="15" t="s">
        <v>639</v>
      </c>
    </row>
    <row r="81" spans="1:16" ht="12.75">
      <c r="A81" s="7">
        <v>31</v>
      </c>
      <c r="B81" s="7" t="s">
        <v>286</v>
      </c>
      <c r="C81" s="7" t="s">
        <v>44</v>
      </c>
      <c r="D81" s="7" t="s">
        <v>287</v>
      </c>
      <c r="E81" s="7" t="s">
        <v>97</v>
      </c>
      <c r="F81" s="10">
        <v>466</v>
      </c>
      <c r="G81" s="14"/>
      <c r="H81" s="13">
        <f>ROUND((G81*F81),2)</f>
      </c>
      <c r="O81">
        <f>rekapitulace!H8</f>
      </c>
      <c r="P81">
        <f>O81/100*H81</f>
      </c>
    </row>
    <row r="82" ht="409.5">
      <c r="D82" s="15" t="s">
        <v>641</v>
      </c>
    </row>
    <row r="83" spans="1:16" ht="12.75">
      <c r="A83" s="7">
        <v>32</v>
      </c>
      <c r="B83" s="7" t="s">
        <v>289</v>
      </c>
      <c r="C83" s="7" t="s">
        <v>44</v>
      </c>
      <c r="D83" s="7" t="s">
        <v>290</v>
      </c>
      <c r="E83" s="7" t="s">
        <v>97</v>
      </c>
      <c r="F83" s="10">
        <v>96</v>
      </c>
      <c r="G83" s="14"/>
      <c r="H83" s="13">
        <f>ROUND((G83*F83),2)</f>
      </c>
      <c r="O83">
        <f>rekapitulace!H8</f>
      </c>
      <c r="P83">
        <f>O83/100*H83</f>
      </c>
    </row>
    <row r="84" ht="63.75">
      <c r="D84" s="15" t="s">
        <v>642</v>
      </c>
    </row>
    <row r="85" spans="1:16" ht="12.75">
      <c r="A85" s="7">
        <v>33</v>
      </c>
      <c r="B85" s="7" t="s">
        <v>304</v>
      </c>
      <c r="C85" s="7" t="s">
        <v>61</v>
      </c>
      <c r="D85" s="7" t="s">
        <v>305</v>
      </c>
      <c r="E85" s="7" t="s">
        <v>110</v>
      </c>
      <c r="F85" s="10">
        <v>146.5</v>
      </c>
      <c r="G85" s="14"/>
      <c r="H85" s="13">
        <f>ROUND((G85*F85),2)</f>
      </c>
      <c r="O85">
        <f>rekapitulace!H8</f>
      </c>
      <c r="P85">
        <f>O85/100*H85</f>
      </c>
    </row>
    <row r="86" ht="267.75">
      <c r="D86" s="15" t="s">
        <v>643</v>
      </c>
    </row>
    <row r="87" spans="1:16" ht="12.75">
      <c r="A87" s="7">
        <v>34</v>
      </c>
      <c r="B87" s="7" t="s">
        <v>304</v>
      </c>
      <c r="C87" s="7" t="s">
        <v>63</v>
      </c>
      <c r="D87" s="7" t="s">
        <v>307</v>
      </c>
      <c r="E87" s="7" t="s">
        <v>110</v>
      </c>
      <c r="F87" s="10">
        <v>518.5</v>
      </c>
      <c r="G87" s="14"/>
      <c r="H87" s="13">
        <f>ROUND((G87*F87),2)</f>
      </c>
      <c r="O87">
        <f>rekapitulace!H8</f>
      </c>
      <c r="P87">
        <f>O87/100*H87</f>
      </c>
    </row>
    <row r="88" ht="409.5">
      <c r="D88" s="15" t="s">
        <v>644</v>
      </c>
    </row>
    <row r="89" spans="1:16" ht="12.75" customHeight="1">
      <c r="A89" s="16"/>
      <c r="B89" s="16"/>
      <c r="C89" s="16" t="s">
        <v>37</v>
      </c>
      <c r="D89" s="16" t="s">
        <v>183</v>
      </c>
      <c r="E89" s="16"/>
      <c r="F89" s="16"/>
      <c r="G89" s="16"/>
      <c r="H89" s="16">
        <f>SUM(H45:H88)</f>
      </c>
      <c r="P89">
        <f>ROUND(SUM(P45:P88),2)</f>
      </c>
    </row>
    <row r="91" spans="1:8" ht="12.75" customHeight="1">
      <c r="A91" s="9"/>
      <c r="B91" s="9"/>
      <c r="C91" s="9" t="s">
        <v>39</v>
      </c>
      <c r="D91" s="9" t="s">
        <v>313</v>
      </c>
      <c r="E91" s="9"/>
      <c r="F91" s="11"/>
      <c r="G91" s="9"/>
      <c r="H91" s="11"/>
    </row>
    <row r="92" spans="1:16" ht="12.75">
      <c r="A92" s="7">
        <v>35</v>
      </c>
      <c r="B92" s="7" t="s">
        <v>320</v>
      </c>
      <c r="C92" s="7" t="s">
        <v>44</v>
      </c>
      <c r="D92" s="7" t="s">
        <v>321</v>
      </c>
      <c r="E92" s="7" t="s">
        <v>97</v>
      </c>
      <c r="F92" s="10">
        <v>43</v>
      </c>
      <c r="G92" s="14"/>
      <c r="H92" s="13">
        <f>ROUND((G92*F92),2)</f>
      </c>
      <c r="O92">
        <f>rekapitulace!H8</f>
      </c>
      <c r="P92">
        <f>O92/100*H92</f>
      </c>
    </row>
    <row r="93" ht="255">
      <c r="D93" s="15" t="s">
        <v>645</v>
      </c>
    </row>
    <row r="94" spans="1:16" ht="12.75" customHeight="1">
      <c r="A94" s="16"/>
      <c r="B94" s="16"/>
      <c r="C94" s="16" t="s">
        <v>39</v>
      </c>
      <c r="D94" s="16" t="s">
        <v>313</v>
      </c>
      <c r="E94" s="16"/>
      <c r="F94" s="16"/>
      <c r="G94" s="16"/>
      <c r="H94" s="16">
        <f>SUM(H92:H93)</f>
      </c>
      <c r="P94">
        <f>ROUND(SUM(P92:P93),2)</f>
      </c>
    </row>
    <row r="96" spans="1:8" ht="12.75" customHeight="1">
      <c r="A96" s="9"/>
      <c r="B96" s="9"/>
      <c r="C96" s="9" t="s">
        <v>343</v>
      </c>
      <c r="D96" s="9" t="s">
        <v>342</v>
      </c>
      <c r="E96" s="9"/>
      <c r="F96" s="11"/>
      <c r="G96" s="9"/>
      <c r="H96" s="11"/>
    </row>
    <row r="97" spans="1:16" ht="12.75">
      <c r="A97" s="7">
        <v>36</v>
      </c>
      <c r="B97" s="7" t="s">
        <v>361</v>
      </c>
      <c r="C97" s="7" t="s">
        <v>44</v>
      </c>
      <c r="D97" s="7" t="s">
        <v>462</v>
      </c>
      <c r="E97" s="7" t="s">
        <v>226</v>
      </c>
      <c r="F97" s="10">
        <v>72</v>
      </c>
      <c r="G97" s="14"/>
      <c r="H97" s="13">
        <f>ROUND((G97*F97),2)</f>
      </c>
      <c r="O97">
        <f>rekapitulace!H8</f>
      </c>
      <c r="P97">
        <f>O97/100*H97</f>
      </c>
    </row>
    <row r="98" ht="293.25">
      <c r="D98" s="15" t="s">
        <v>646</v>
      </c>
    </row>
    <row r="99" spans="1:16" ht="12.75">
      <c r="A99" s="7">
        <v>37</v>
      </c>
      <c r="B99" s="7" t="s">
        <v>376</v>
      </c>
      <c r="C99" s="7" t="s">
        <v>44</v>
      </c>
      <c r="D99" s="7" t="s">
        <v>377</v>
      </c>
      <c r="E99" s="7" t="s">
        <v>110</v>
      </c>
      <c r="F99" s="10">
        <v>155.8</v>
      </c>
      <c r="G99" s="14"/>
      <c r="H99" s="13">
        <f>ROUND((G99*F99),2)</f>
      </c>
      <c r="O99">
        <f>rekapitulace!H8</f>
      </c>
      <c r="P99">
        <f>O99/100*H99</f>
      </c>
    </row>
    <row r="100" ht="409.5">
      <c r="D100" s="15" t="s">
        <v>647</v>
      </c>
    </row>
    <row r="101" spans="1:16" ht="12.75">
      <c r="A101" s="7">
        <v>38</v>
      </c>
      <c r="B101" s="7" t="s">
        <v>382</v>
      </c>
      <c r="C101" s="7" t="s">
        <v>44</v>
      </c>
      <c r="D101" s="7" t="s">
        <v>383</v>
      </c>
      <c r="E101" s="7" t="s">
        <v>110</v>
      </c>
      <c r="F101" s="10">
        <v>100</v>
      </c>
      <c r="G101" s="14"/>
      <c r="H101" s="13">
        <f>ROUND((G101*F101),2)</f>
      </c>
      <c r="O101">
        <f>rekapitulace!H8</f>
      </c>
      <c r="P101">
        <f>O101/100*H101</f>
      </c>
    </row>
    <row r="102" ht="38.25">
      <c r="D102" s="15" t="s">
        <v>465</v>
      </c>
    </row>
    <row r="103" spans="1:16" ht="12.75">
      <c r="A103" s="7">
        <v>39</v>
      </c>
      <c r="B103" s="7" t="s">
        <v>388</v>
      </c>
      <c r="C103" s="7" t="s">
        <v>61</v>
      </c>
      <c r="D103" s="7" t="s">
        <v>389</v>
      </c>
      <c r="E103" s="7" t="s">
        <v>110</v>
      </c>
      <c r="F103" s="10">
        <v>146.5</v>
      </c>
      <c r="G103" s="14"/>
      <c r="H103" s="13">
        <f>ROUND((G103*F103),2)</f>
      </c>
      <c r="O103">
        <f>rekapitulace!H8</f>
      </c>
      <c r="P103">
        <f>O103/100*H103</f>
      </c>
    </row>
    <row r="104" ht="229.5">
      <c r="D104" s="15" t="s">
        <v>648</v>
      </c>
    </row>
    <row r="105" spans="1:16" ht="12.75">
      <c r="A105" s="7">
        <v>40</v>
      </c>
      <c r="B105" s="7" t="s">
        <v>388</v>
      </c>
      <c r="C105" s="7" t="s">
        <v>63</v>
      </c>
      <c r="D105" s="7" t="s">
        <v>467</v>
      </c>
      <c r="E105" s="7" t="s">
        <v>110</v>
      </c>
      <c r="F105" s="10">
        <v>518.5</v>
      </c>
      <c r="G105" s="14"/>
      <c r="H105" s="13">
        <f>ROUND((G105*F105),2)</f>
      </c>
      <c r="O105">
        <f>rekapitulace!H8</f>
      </c>
      <c r="P105">
        <f>O105/100*H105</f>
      </c>
    </row>
    <row r="106" ht="102">
      <c r="D106" s="15" t="s">
        <v>649</v>
      </c>
    </row>
    <row r="107" spans="1:16" ht="12.75">
      <c r="A107" s="7">
        <v>41</v>
      </c>
      <c r="B107" s="7" t="s">
        <v>415</v>
      </c>
      <c r="C107" s="7" t="s">
        <v>44</v>
      </c>
      <c r="D107" s="7" t="s">
        <v>650</v>
      </c>
      <c r="E107" s="7" t="s">
        <v>110</v>
      </c>
      <c r="F107" s="10">
        <v>147</v>
      </c>
      <c r="G107" s="14"/>
      <c r="H107" s="13">
        <f>ROUND((G107*F107),2)</f>
      </c>
      <c r="O107">
        <f>rekapitulace!H8</f>
      </c>
      <c r="P107">
        <f>O107/100*H107</f>
      </c>
    </row>
    <row r="108" ht="409.5">
      <c r="D108" s="15" t="s">
        <v>651</v>
      </c>
    </row>
    <row r="109" spans="1:16" ht="12.75">
      <c r="A109" s="7">
        <v>42</v>
      </c>
      <c r="B109" s="7" t="s">
        <v>423</v>
      </c>
      <c r="C109" s="7" t="s">
        <v>63</v>
      </c>
      <c r="D109" s="7" t="s">
        <v>425</v>
      </c>
      <c r="E109" s="7" t="s">
        <v>110</v>
      </c>
      <c r="F109" s="10">
        <v>835</v>
      </c>
      <c r="G109" s="14"/>
      <c r="H109" s="13">
        <f>ROUND((G109*F109),2)</f>
      </c>
      <c r="O109">
        <f>rekapitulace!H8</f>
      </c>
      <c r="P109">
        <f>O109/100*H109</f>
      </c>
    </row>
    <row r="110" ht="89.25">
      <c r="D110" s="15" t="s">
        <v>652</v>
      </c>
    </row>
    <row r="111" spans="1:16" ht="12.75">
      <c r="A111" s="7">
        <v>43</v>
      </c>
      <c r="B111" s="7" t="s">
        <v>428</v>
      </c>
      <c r="C111" s="7" t="s">
        <v>63</v>
      </c>
      <c r="D111" s="7" t="s">
        <v>653</v>
      </c>
      <c r="E111" s="7" t="s">
        <v>110</v>
      </c>
      <c r="F111" s="10">
        <v>65</v>
      </c>
      <c r="G111" s="14"/>
      <c r="H111" s="13">
        <f>ROUND((G111*F111),2)</f>
      </c>
      <c r="O111">
        <f>rekapitulace!H8</f>
      </c>
      <c r="P111">
        <f>O111/100*H111</f>
      </c>
    </row>
    <row r="112" ht="63.75">
      <c r="D112" s="15" t="s">
        <v>654</v>
      </c>
    </row>
    <row r="113" spans="1:16" ht="12.75" customHeight="1">
      <c r="A113" s="16"/>
      <c r="B113" s="16"/>
      <c r="C113" s="16" t="s">
        <v>343</v>
      </c>
      <c r="D113" s="16" t="s">
        <v>342</v>
      </c>
      <c r="E113" s="16"/>
      <c r="F113" s="16"/>
      <c r="G113" s="16"/>
      <c r="H113" s="16">
        <f>SUM(H97:H112)</f>
      </c>
      <c r="P113">
        <f>ROUND(SUM(P97:P112),2)</f>
      </c>
    </row>
    <row r="115" spans="1:16" ht="12.75" customHeight="1">
      <c r="A115" s="16"/>
      <c r="B115" s="16"/>
      <c r="C115" s="16"/>
      <c r="D115" s="16" t="s">
        <v>65</v>
      </c>
      <c r="E115" s="16"/>
      <c r="F115" s="16"/>
      <c r="G115" s="16"/>
      <c r="H115" s="16">
        <f>+H16+H37+H42+H89+H94+H113</f>
      </c>
      <c r="P115">
        <f>+P16+P37+P42+P89+P94+P113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655</v>
      </c>
      <c r="D5" s="5" t="s">
        <v>656</v>
      </c>
      <c r="E5" s="5"/>
    </row>
    <row r="6" spans="1:5" ht="12.75" customHeight="1">
      <c r="A6" t="s">
        <v>17</v>
      </c>
      <c r="C6" s="5" t="s">
        <v>657</v>
      </c>
      <c r="D6" s="5" t="s">
        <v>656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73</v>
      </c>
      <c r="C12" s="7" t="s">
        <v>44</v>
      </c>
      <c r="D12" s="7" t="s">
        <v>70</v>
      </c>
      <c r="E12" s="7" t="s">
        <v>74</v>
      </c>
      <c r="F12" s="10">
        <v>539.591</v>
      </c>
      <c r="G12" s="14"/>
      <c r="H12" s="13">
        <f>ROUND((G12*F12),2)</f>
      </c>
      <c r="O12">
        <f>rekapitulace!H8</f>
      </c>
      <c r="P12">
        <f>O12/100*H12</f>
      </c>
    </row>
    <row r="13" ht="409.5">
      <c r="D13" s="15" t="s">
        <v>658</v>
      </c>
    </row>
    <row r="14" spans="1:16" ht="12.75">
      <c r="A14" s="7">
        <v>2</v>
      </c>
      <c r="B14" s="7" t="s">
        <v>82</v>
      </c>
      <c r="C14" s="7" t="s">
        <v>44</v>
      </c>
      <c r="D14" s="7" t="s">
        <v>83</v>
      </c>
      <c r="E14" s="7" t="s">
        <v>74</v>
      </c>
      <c r="F14" s="10">
        <v>6.64</v>
      </c>
      <c r="G14" s="14"/>
      <c r="H14" s="13">
        <f>ROUND((G14*F14),2)</f>
      </c>
      <c r="O14">
        <f>rekapitulace!H8</f>
      </c>
      <c r="P14">
        <f>O14/100*H14</f>
      </c>
    </row>
    <row r="15" ht="76.5">
      <c r="D15" s="15" t="s">
        <v>659</v>
      </c>
    </row>
    <row r="16" spans="1:16" ht="12.75" customHeight="1">
      <c r="A16" s="16"/>
      <c r="B16" s="16"/>
      <c r="C16" s="16" t="s">
        <v>42</v>
      </c>
      <c r="D16" s="16" t="s">
        <v>41</v>
      </c>
      <c r="E16" s="16"/>
      <c r="F16" s="16"/>
      <c r="G16" s="16"/>
      <c r="H16" s="16">
        <f>SUM(H12:H15)</f>
      </c>
      <c r="P16">
        <f>ROUND(SUM(P12:P15),2)</f>
      </c>
    </row>
    <row r="18" spans="1:8" ht="12.75" customHeight="1">
      <c r="A18" s="9"/>
      <c r="B18" s="9"/>
      <c r="C18" s="9" t="s">
        <v>24</v>
      </c>
      <c r="D18" s="9" t="s">
        <v>85</v>
      </c>
      <c r="E18" s="9"/>
      <c r="F18" s="11"/>
      <c r="G18" s="9"/>
      <c r="H18" s="11"/>
    </row>
    <row r="19" spans="1:16" ht="12.75">
      <c r="A19" s="7">
        <v>3</v>
      </c>
      <c r="B19" s="7" t="s">
        <v>86</v>
      </c>
      <c r="C19" s="7" t="s">
        <v>44</v>
      </c>
      <c r="D19" s="7" t="s">
        <v>87</v>
      </c>
      <c r="E19" s="7" t="s">
        <v>71</v>
      </c>
      <c r="F19" s="10">
        <v>117.34</v>
      </c>
      <c r="G19" s="14"/>
      <c r="H19" s="13">
        <f>ROUND((G19*F19),2)</f>
      </c>
      <c r="O19">
        <f>rekapitulace!H8</f>
      </c>
      <c r="P19">
        <f>O19/100*H19</f>
      </c>
    </row>
    <row r="20" ht="408">
      <c r="D20" s="15" t="s">
        <v>660</v>
      </c>
    </row>
    <row r="21" spans="1:16" ht="12.75">
      <c r="A21" s="7">
        <v>4</v>
      </c>
      <c r="B21" s="7" t="s">
        <v>616</v>
      </c>
      <c r="C21" s="7" t="s">
        <v>44</v>
      </c>
      <c r="D21" s="7" t="s">
        <v>617</v>
      </c>
      <c r="E21" s="7" t="s">
        <v>71</v>
      </c>
      <c r="F21" s="10">
        <v>4.41</v>
      </c>
      <c r="G21" s="14"/>
      <c r="H21" s="13">
        <f>ROUND((G21*F21),2)</f>
      </c>
      <c r="O21">
        <f>rekapitulace!H8</f>
      </c>
      <c r="P21">
        <f>O21/100*H21</f>
      </c>
    </row>
    <row r="22" ht="114.75">
      <c r="D22" s="15" t="s">
        <v>661</v>
      </c>
    </row>
    <row r="23" spans="1:16" ht="12.75">
      <c r="A23" s="7">
        <v>5</v>
      </c>
      <c r="B23" s="7" t="s">
        <v>102</v>
      </c>
      <c r="C23" s="7" t="s">
        <v>44</v>
      </c>
      <c r="D23" s="7" t="s">
        <v>103</v>
      </c>
      <c r="E23" s="7" t="s">
        <v>71</v>
      </c>
      <c r="F23" s="10">
        <v>103.318</v>
      </c>
      <c r="G23" s="14"/>
      <c r="H23" s="13">
        <f>ROUND((G23*F23),2)</f>
      </c>
      <c r="O23">
        <f>rekapitulace!H8</f>
      </c>
      <c r="P23">
        <f>O23/100*H23</f>
      </c>
    </row>
    <row r="24" ht="318.75">
      <c r="D24" s="15" t="s">
        <v>662</v>
      </c>
    </row>
    <row r="25" spans="1:16" ht="12.75">
      <c r="A25" s="7">
        <v>6</v>
      </c>
      <c r="B25" s="7" t="s">
        <v>112</v>
      </c>
      <c r="C25" s="7" t="s">
        <v>44</v>
      </c>
      <c r="D25" s="7" t="s">
        <v>113</v>
      </c>
      <c r="E25" s="7" t="s">
        <v>110</v>
      </c>
      <c r="F25" s="10">
        <v>56.5</v>
      </c>
      <c r="G25" s="14"/>
      <c r="H25" s="13">
        <f>ROUND((G25*F25),2)</f>
      </c>
      <c r="O25">
        <f>rekapitulace!H8</f>
      </c>
      <c r="P25">
        <f>O25/100*H25</f>
      </c>
    </row>
    <row r="26" ht="318.75">
      <c r="D26" s="15" t="s">
        <v>663</v>
      </c>
    </row>
    <row r="27" spans="1:16" ht="12.75" customHeight="1">
      <c r="A27" s="16"/>
      <c r="B27" s="16"/>
      <c r="C27" s="16" t="s">
        <v>24</v>
      </c>
      <c r="D27" s="16" t="s">
        <v>85</v>
      </c>
      <c r="E27" s="16"/>
      <c r="F27" s="16"/>
      <c r="G27" s="16"/>
      <c r="H27" s="16">
        <f>SUM(H19:H26)</f>
      </c>
      <c r="P27">
        <f>ROUND(SUM(P19:P26),2)</f>
      </c>
    </row>
    <row r="29" spans="1:8" ht="12.75" customHeight="1">
      <c r="A29" s="9"/>
      <c r="B29" s="9"/>
      <c r="C29" s="9" t="s">
        <v>34</v>
      </c>
      <c r="D29" s="9" t="s">
        <v>160</v>
      </c>
      <c r="E29" s="9"/>
      <c r="F29" s="11"/>
      <c r="G29" s="9"/>
      <c r="H29" s="11"/>
    </row>
    <row r="30" spans="1:16" ht="12.75">
      <c r="A30" s="7">
        <v>7</v>
      </c>
      <c r="B30" s="7" t="s">
        <v>164</v>
      </c>
      <c r="C30" s="7" t="s">
        <v>44</v>
      </c>
      <c r="D30" s="7" t="s">
        <v>165</v>
      </c>
      <c r="E30" s="7" t="s">
        <v>97</v>
      </c>
      <c r="F30" s="10">
        <v>76</v>
      </c>
      <c r="G30" s="14"/>
      <c r="H30" s="13">
        <f>ROUND((G30*F30),2)</f>
      </c>
      <c r="O30">
        <f>rekapitulace!H8</f>
      </c>
      <c r="P30">
        <f>O30/100*H30</f>
      </c>
    </row>
    <row r="31" ht="293.25">
      <c r="D31" s="15" t="s">
        <v>664</v>
      </c>
    </row>
    <row r="32" spans="1:16" ht="12.75" customHeight="1">
      <c r="A32" s="16"/>
      <c r="B32" s="16"/>
      <c r="C32" s="16" t="s">
        <v>34</v>
      </c>
      <c r="D32" s="16" t="s">
        <v>160</v>
      </c>
      <c r="E32" s="16"/>
      <c r="F32" s="16"/>
      <c r="G32" s="16"/>
      <c r="H32" s="16">
        <f>SUM(H30:H31)</f>
      </c>
      <c r="P32">
        <f>ROUND(SUM(P30:P31),2)</f>
      </c>
    </row>
    <row r="34" spans="1:8" ht="12.75" customHeight="1">
      <c r="A34" s="9"/>
      <c r="B34" s="9"/>
      <c r="C34" s="9" t="s">
        <v>37</v>
      </c>
      <c r="D34" s="9" t="s">
        <v>183</v>
      </c>
      <c r="E34" s="9"/>
      <c r="F34" s="11"/>
      <c r="G34" s="9"/>
      <c r="H34" s="11"/>
    </row>
    <row r="35" spans="1:16" ht="12.75">
      <c r="A35" s="7">
        <v>8</v>
      </c>
      <c r="B35" s="7" t="s">
        <v>184</v>
      </c>
      <c r="C35" s="7" t="s">
        <v>44</v>
      </c>
      <c r="D35" s="7" t="s">
        <v>185</v>
      </c>
      <c r="E35" s="7" t="s">
        <v>71</v>
      </c>
      <c r="F35" s="10">
        <v>212.49</v>
      </c>
      <c r="G35" s="14"/>
      <c r="H35" s="13">
        <f>ROUND((G35*F35),2)</f>
      </c>
      <c r="O35">
        <f>rekapitulace!H8</f>
      </c>
      <c r="P35">
        <f>O35/100*H35</f>
      </c>
    </row>
    <row r="36" ht="127.5">
      <c r="D36" s="15" t="s">
        <v>665</v>
      </c>
    </row>
    <row r="37" spans="1:16" ht="12.75">
      <c r="A37" s="7">
        <v>9</v>
      </c>
      <c r="B37" s="7" t="s">
        <v>196</v>
      </c>
      <c r="C37" s="7" t="s">
        <v>44</v>
      </c>
      <c r="D37" s="7" t="s">
        <v>197</v>
      </c>
      <c r="E37" s="7" t="s">
        <v>110</v>
      </c>
      <c r="F37" s="10">
        <v>352</v>
      </c>
      <c r="G37" s="14"/>
      <c r="H37" s="13">
        <f>ROUND((G37*F37),2)</f>
      </c>
      <c r="O37">
        <f>rekapitulace!H8</f>
      </c>
      <c r="P37">
        <f>O37/100*H37</f>
      </c>
    </row>
    <row r="38" ht="76.5">
      <c r="D38" s="15" t="s">
        <v>666</v>
      </c>
    </row>
    <row r="39" spans="1:16" ht="12.75">
      <c r="A39" s="7">
        <v>10</v>
      </c>
      <c r="B39" s="7" t="s">
        <v>199</v>
      </c>
      <c r="C39" s="7" t="s">
        <v>44</v>
      </c>
      <c r="D39" s="7" t="s">
        <v>200</v>
      </c>
      <c r="E39" s="7" t="s">
        <v>110</v>
      </c>
      <c r="F39" s="10">
        <v>76</v>
      </c>
      <c r="G39" s="14"/>
      <c r="H39" s="13">
        <f>ROUND((G39*F39),2)</f>
      </c>
      <c r="O39">
        <f>rekapitulace!H8</f>
      </c>
      <c r="P39">
        <f>O39/100*H39</f>
      </c>
    </row>
    <row r="40" ht="63.75">
      <c r="D40" s="15" t="s">
        <v>667</v>
      </c>
    </row>
    <row r="41" spans="1:16" ht="12.75">
      <c r="A41" s="7">
        <v>11</v>
      </c>
      <c r="B41" s="7" t="s">
        <v>202</v>
      </c>
      <c r="C41" s="7" t="s">
        <v>44</v>
      </c>
      <c r="D41" s="7" t="s">
        <v>668</v>
      </c>
      <c r="E41" s="7" t="s">
        <v>110</v>
      </c>
      <c r="F41" s="10">
        <v>112</v>
      </c>
      <c r="G41" s="14"/>
      <c r="H41" s="13">
        <f>ROUND((G41*F41),2)</f>
      </c>
      <c r="O41">
        <f>rekapitulace!H8</f>
      </c>
      <c r="P41">
        <f>O41/100*H41</f>
      </c>
    </row>
    <row r="42" ht="76.5">
      <c r="D42" s="15" t="s">
        <v>669</v>
      </c>
    </row>
    <row r="43" spans="1:16" ht="12.75">
      <c r="A43" s="7">
        <v>12</v>
      </c>
      <c r="B43" s="7" t="s">
        <v>670</v>
      </c>
      <c r="C43" s="7" t="s">
        <v>61</v>
      </c>
      <c r="D43" s="7" t="s">
        <v>671</v>
      </c>
      <c r="E43" s="7" t="s">
        <v>110</v>
      </c>
      <c r="F43" s="10">
        <v>220</v>
      </c>
      <c r="G43" s="14"/>
      <c r="H43" s="13">
        <f>ROUND((G43*F43),2)</f>
      </c>
      <c r="O43">
        <f>rekapitulace!H8</f>
      </c>
      <c r="P43">
        <f>O43/100*H43</f>
      </c>
    </row>
    <row r="44" ht="76.5">
      <c r="D44" s="15" t="s">
        <v>672</v>
      </c>
    </row>
    <row r="45" spans="1:16" ht="12.75">
      <c r="A45" s="7">
        <v>13</v>
      </c>
      <c r="B45" s="7" t="s">
        <v>670</v>
      </c>
      <c r="C45" s="7" t="s">
        <v>63</v>
      </c>
      <c r="D45" s="7" t="s">
        <v>673</v>
      </c>
      <c r="E45" s="7" t="s">
        <v>110</v>
      </c>
      <c r="F45" s="10">
        <v>139</v>
      </c>
      <c r="G45" s="14"/>
      <c r="H45" s="13">
        <f>ROUND((G45*F45),2)</f>
      </c>
      <c r="O45">
        <f>rekapitulace!H8</f>
      </c>
      <c r="P45">
        <f>O45/100*H45</f>
      </c>
    </row>
    <row r="46" ht="76.5">
      <c r="D46" s="15" t="s">
        <v>674</v>
      </c>
    </row>
    <row r="47" spans="1:16" ht="12.75">
      <c r="A47" s="7">
        <v>14</v>
      </c>
      <c r="B47" s="7" t="s">
        <v>535</v>
      </c>
      <c r="C47" s="7" t="s">
        <v>44</v>
      </c>
      <c r="D47" s="7" t="s">
        <v>536</v>
      </c>
      <c r="E47" s="7" t="s">
        <v>110</v>
      </c>
      <c r="F47" s="10">
        <v>430</v>
      </c>
      <c r="G47" s="14"/>
      <c r="H47" s="13">
        <f>ROUND((G47*F47),2)</f>
      </c>
      <c r="O47">
        <f>rekapitulace!H8</f>
      </c>
      <c r="P47">
        <f>O47/100*H47</f>
      </c>
    </row>
    <row r="48" ht="76.5">
      <c r="D48" s="15" t="s">
        <v>675</v>
      </c>
    </row>
    <row r="49" spans="1:16" ht="12.75">
      <c r="A49" s="7">
        <v>15</v>
      </c>
      <c r="B49" s="7" t="s">
        <v>211</v>
      </c>
      <c r="C49" s="7" t="s">
        <v>44</v>
      </c>
      <c r="D49" s="7" t="s">
        <v>676</v>
      </c>
      <c r="E49" s="7" t="s">
        <v>110</v>
      </c>
      <c r="F49" s="10">
        <v>9</v>
      </c>
      <c r="G49" s="14"/>
      <c r="H49" s="13">
        <f>ROUND((G49*F49),2)</f>
      </c>
      <c r="O49">
        <f>rekapitulace!H8</f>
      </c>
      <c r="P49">
        <f>O49/100*H49</f>
      </c>
    </row>
    <row r="50" ht="114.75">
      <c r="D50" s="15" t="s">
        <v>677</v>
      </c>
    </row>
    <row r="51" spans="1:16" ht="12.75">
      <c r="A51" s="7">
        <v>16</v>
      </c>
      <c r="B51" s="7" t="s">
        <v>214</v>
      </c>
      <c r="C51" s="7" t="s">
        <v>44</v>
      </c>
      <c r="D51" s="7" t="s">
        <v>541</v>
      </c>
      <c r="E51" s="7" t="s">
        <v>110</v>
      </c>
      <c r="F51" s="10">
        <v>457</v>
      </c>
      <c r="G51" s="14"/>
      <c r="H51" s="13">
        <f>ROUND((G51*F51),2)</f>
      </c>
      <c r="O51">
        <f>rekapitulace!H8</f>
      </c>
      <c r="P51">
        <f>O51/100*H51</f>
      </c>
    </row>
    <row r="52" ht="409.5">
      <c r="D52" s="15" t="s">
        <v>678</v>
      </c>
    </row>
    <row r="53" spans="1:16" ht="12.75">
      <c r="A53" s="7">
        <v>17</v>
      </c>
      <c r="B53" s="7" t="s">
        <v>679</v>
      </c>
      <c r="C53" s="7" t="s">
        <v>44</v>
      </c>
      <c r="D53" s="7" t="s">
        <v>680</v>
      </c>
      <c r="E53" s="7" t="s">
        <v>46</v>
      </c>
      <c r="F53" s="10">
        <v>1</v>
      </c>
      <c r="G53" s="14"/>
      <c r="H53" s="13">
        <f>ROUND((G53*F53),2)</f>
      </c>
      <c r="O53">
        <f>rekapitulace!H8</f>
      </c>
      <c r="P53">
        <f>O53/100*H53</f>
      </c>
    </row>
    <row r="54" ht="25.5">
      <c r="D54" s="15" t="s">
        <v>47</v>
      </c>
    </row>
    <row r="55" spans="1:16" ht="12.75">
      <c r="A55" s="7">
        <v>18</v>
      </c>
      <c r="B55" s="7" t="s">
        <v>681</v>
      </c>
      <c r="C55" s="7" t="s">
        <v>44</v>
      </c>
      <c r="D55" s="7" t="s">
        <v>682</v>
      </c>
      <c r="E55" s="7" t="s">
        <v>46</v>
      </c>
      <c r="F55" s="10">
        <v>3</v>
      </c>
      <c r="G55" s="14"/>
      <c r="H55" s="13">
        <f>ROUND((G55*F55),2)</f>
      </c>
      <c r="O55">
        <f>rekapitulace!H8</f>
      </c>
      <c r="P55">
        <f>O55/100*H55</f>
      </c>
    </row>
    <row r="56" ht="25.5">
      <c r="D56" s="15" t="s">
        <v>683</v>
      </c>
    </row>
    <row r="57" spans="1:16" ht="12.75">
      <c r="A57" s="7">
        <v>19</v>
      </c>
      <c r="B57" s="7" t="s">
        <v>684</v>
      </c>
      <c r="C57" s="7" t="s">
        <v>44</v>
      </c>
      <c r="D57" s="7" t="s">
        <v>685</v>
      </c>
      <c r="E57" s="7" t="s">
        <v>46</v>
      </c>
      <c r="F57" s="10">
        <v>2</v>
      </c>
      <c r="G57" s="14"/>
      <c r="H57" s="13">
        <f>ROUND((G57*F57),2)</f>
      </c>
      <c r="O57">
        <f>rekapitulace!H8</f>
      </c>
      <c r="P57">
        <f>O57/100*H57</f>
      </c>
    </row>
    <row r="58" ht="25.5">
      <c r="D58" s="15" t="s">
        <v>686</v>
      </c>
    </row>
    <row r="59" spans="1:16" ht="12.75">
      <c r="A59" s="7">
        <v>20</v>
      </c>
      <c r="B59" s="7" t="s">
        <v>687</v>
      </c>
      <c r="C59" s="7" t="s">
        <v>44</v>
      </c>
      <c r="D59" s="7" t="s">
        <v>688</v>
      </c>
      <c r="E59" s="7" t="s">
        <v>110</v>
      </c>
      <c r="F59" s="10">
        <v>359</v>
      </c>
      <c r="G59" s="14"/>
      <c r="H59" s="13">
        <f>ROUND((G59*F59),2)</f>
      </c>
      <c r="O59">
        <f>rekapitulace!H8</f>
      </c>
      <c r="P59">
        <f>O59/100*H59</f>
      </c>
    </row>
    <row r="60" ht="38.25">
      <c r="D60" s="15" t="s">
        <v>689</v>
      </c>
    </row>
    <row r="61" spans="1:16" ht="12.75">
      <c r="A61" s="7">
        <v>21</v>
      </c>
      <c r="B61" s="7" t="s">
        <v>545</v>
      </c>
      <c r="C61" s="7" t="s">
        <v>44</v>
      </c>
      <c r="D61" s="7" t="s">
        <v>690</v>
      </c>
      <c r="E61" s="7" t="s">
        <v>110</v>
      </c>
      <c r="F61" s="10">
        <v>542</v>
      </c>
      <c r="G61" s="14"/>
      <c r="H61" s="13">
        <f>ROUND((G61*F61),2)</f>
      </c>
      <c r="O61">
        <f>rekapitulace!H8</f>
      </c>
      <c r="P61">
        <f>O61/100*H61</f>
      </c>
    </row>
    <row r="62" ht="38.25">
      <c r="D62" s="15" t="s">
        <v>691</v>
      </c>
    </row>
    <row r="63" spans="1:16" ht="12.75">
      <c r="A63" s="7">
        <v>22</v>
      </c>
      <c r="B63" s="7" t="s">
        <v>219</v>
      </c>
      <c r="C63" s="7" t="s">
        <v>61</v>
      </c>
      <c r="D63" s="7" t="s">
        <v>631</v>
      </c>
      <c r="E63" s="7" t="s">
        <v>110</v>
      </c>
      <c r="F63" s="10">
        <v>352</v>
      </c>
      <c r="G63" s="14"/>
      <c r="H63" s="13">
        <f>ROUND((G63*F63),2)</f>
      </c>
      <c r="O63">
        <f>rekapitulace!H8</f>
      </c>
      <c r="P63">
        <f>O63/100*H63</f>
      </c>
    </row>
    <row r="64" ht="38.25">
      <c r="D64" s="15" t="s">
        <v>692</v>
      </c>
    </row>
    <row r="65" spans="1:16" ht="12.75">
      <c r="A65" s="7">
        <v>23</v>
      </c>
      <c r="B65" s="7" t="s">
        <v>219</v>
      </c>
      <c r="C65" s="7" t="s">
        <v>63</v>
      </c>
      <c r="D65" s="7" t="s">
        <v>693</v>
      </c>
      <c r="E65" s="7" t="s">
        <v>110</v>
      </c>
      <c r="F65" s="10">
        <v>76</v>
      </c>
      <c r="G65" s="14"/>
      <c r="H65" s="13">
        <f>ROUND((G65*F65),2)</f>
      </c>
      <c r="O65">
        <f>rekapitulace!H8</f>
      </c>
      <c r="P65">
        <f>O65/100*H65</f>
      </c>
    </row>
    <row r="66" ht="25.5">
      <c r="D66" s="15" t="s">
        <v>694</v>
      </c>
    </row>
    <row r="67" spans="1:16" ht="12.75">
      <c r="A67" s="7">
        <v>24</v>
      </c>
      <c r="B67" s="7" t="s">
        <v>224</v>
      </c>
      <c r="C67" s="7" t="s">
        <v>61</v>
      </c>
      <c r="D67" s="7" t="s">
        <v>695</v>
      </c>
      <c r="E67" s="7" t="s">
        <v>226</v>
      </c>
      <c r="F67" s="10">
        <v>4</v>
      </c>
      <c r="G67" s="14"/>
      <c r="H67" s="13">
        <f>ROUND((G67*F67),2)</f>
      </c>
      <c r="O67">
        <f>rekapitulace!H8</f>
      </c>
      <c r="P67">
        <f>O67/100*H67</f>
      </c>
    </row>
    <row r="68" ht="25.5">
      <c r="D68" s="15" t="s">
        <v>608</v>
      </c>
    </row>
    <row r="69" spans="1:16" ht="12.75">
      <c r="A69" s="7">
        <v>25</v>
      </c>
      <c r="B69" s="7" t="s">
        <v>224</v>
      </c>
      <c r="C69" s="7" t="s">
        <v>63</v>
      </c>
      <c r="D69" s="7" t="s">
        <v>228</v>
      </c>
      <c r="E69" s="7" t="s">
        <v>226</v>
      </c>
      <c r="F69" s="10">
        <v>122</v>
      </c>
      <c r="G69" s="14"/>
      <c r="H69" s="13">
        <f>ROUND((G69*F69),2)</f>
      </c>
      <c r="O69">
        <f>rekapitulace!H8</f>
      </c>
      <c r="P69">
        <f>O69/100*H69</f>
      </c>
    </row>
    <row r="70" ht="51">
      <c r="D70" s="15" t="s">
        <v>696</v>
      </c>
    </row>
    <row r="71" spans="1:16" ht="12.75">
      <c r="A71" s="7">
        <v>26</v>
      </c>
      <c r="B71" s="7" t="s">
        <v>236</v>
      </c>
      <c r="C71" s="7" t="s">
        <v>44</v>
      </c>
      <c r="D71" s="7" t="s">
        <v>237</v>
      </c>
      <c r="E71" s="7" t="s">
        <v>226</v>
      </c>
      <c r="F71" s="10">
        <v>126</v>
      </c>
      <c r="G71" s="14"/>
      <c r="H71" s="13">
        <f>ROUND((G71*F71),2)</f>
      </c>
      <c r="O71">
        <f>rekapitulace!H8</f>
      </c>
      <c r="P71">
        <f>O71/100*H71</f>
      </c>
    </row>
    <row r="72" ht="409.5">
      <c r="D72" s="15" t="s">
        <v>697</v>
      </c>
    </row>
    <row r="73" spans="1:16" ht="12.75">
      <c r="A73" s="7">
        <v>27</v>
      </c>
      <c r="B73" s="7" t="s">
        <v>239</v>
      </c>
      <c r="C73" s="7" t="s">
        <v>44</v>
      </c>
      <c r="D73" s="7" t="s">
        <v>240</v>
      </c>
      <c r="E73" s="7" t="s">
        <v>110</v>
      </c>
      <c r="F73" s="10">
        <v>1329</v>
      </c>
      <c r="G73" s="14"/>
      <c r="H73" s="13">
        <f>ROUND((G73*F73),2)</f>
      </c>
      <c r="O73">
        <f>rekapitulace!H8</f>
      </c>
      <c r="P73">
        <f>O73/100*H73</f>
      </c>
    </row>
    <row r="74" ht="76.5">
      <c r="D74" s="15" t="s">
        <v>698</v>
      </c>
    </row>
    <row r="75" spans="1:16" ht="12.75">
      <c r="A75" s="7">
        <v>28</v>
      </c>
      <c r="B75" s="7" t="s">
        <v>699</v>
      </c>
      <c r="C75" s="7" t="s">
        <v>44</v>
      </c>
      <c r="D75" s="7" t="s">
        <v>700</v>
      </c>
      <c r="E75" s="7" t="s">
        <v>110</v>
      </c>
      <c r="F75" s="10">
        <v>4.5</v>
      </c>
      <c r="G75" s="14"/>
      <c r="H75" s="13">
        <f>ROUND((G75*F75),2)</f>
      </c>
      <c r="O75">
        <f>rekapitulace!H8</f>
      </c>
      <c r="P75">
        <f>O75/100*H75</f>
      </c>
    </row>
    <row r="76" ht="51">
      <c r="D76" s="15" t="s">
        <v>701</v>
      </c>
    </row>
    <row r="77" spans="1:16" ht="12.75">
      <c r="A77" s="7">
        <v>29</v>
      </c>
      <c r="B77" s="7" t="s">
        <v>242</v>
      </c>
      <c r="C77" s="7" t="s">
        <v>44</v>
      </c>
      <c r="D77" s="7" t="s">
        <v>243</v>
      </c>
      <c r="E77" s="7" t="s">
        <v>226</v>
      </c>
      <c r="F77" s="10">
        <v>1</v>
      </c>
      <c r="G77" s="14"/>
      <c r="H77" s="13">
        <f>ROUND((G77*F77),2)</f>
      </c>
      <c r="O77">
        <f>rekapitulace!H8</f>
      </c>
      <c r="P77">
        <f>O77/100*H77</f>
      </c>
    </row>
    <row r="78" ht="25.5">
      <c r="D78" s="15" t="s">
        <v>335</v>
      </c>
    </row>
    <row r="79" spans="1:16" ht="12.75">
      <c r="A79" s="7">
        <v>30</v>
      </c>
      <c r="B79" s="7" t="s">
        <v>551</v>
      </c>
      <c r="C79" s="7" t="s">
        <v>44</v>
      </c>
      <c r="D79" s="7" t="s">
        <v>552</v>
      </c>
      <c r="E79" s="7" t="s">
        <v>226</v>
      </c>
      <c r="F79" s="10">
        <v>2</v>
      </c>
      <c r="G79" s="14"/>
      <c r="H79" s="13">
        <f>ROUND((G79*F79),2)</f>
      </c>
      <c r="O79">
        <f>rekapitulace!H8</f>
      </c>
      <c r="P79">
        <f>O79/100*H79</f>
      </c>
    </row>
    <row r="80" ht="25.5">
      <c r="D80" s="15" t="s">
        <v>232</v>
      </c>
    </row>
    <row r="81" spans="1:16" ht="12.75">
      <c r="A81" s="7">
        <v>31</v>
      </c>
      <c r="B81" s="7" t="s">
        <v>247</v>
      </c>
      <c r="C81" s="7" t="s">
        <v>44</v>
      </c>
      <c r="D81" s="7" t="s">
        <v>248</v>
      </c>
      <c r="E81" s="7" t="s">
        <v>71</v>
      </c>
      <c r="F81" s="10">
        <v>107.728</v>
      </c>
      <c r="G81" s="14"/>
      <c r="H81" s="13">
        <f>ROUND((G81*F81),2)</f>
      </c>
      <c r="O81">
        <f>rekapitulace!H8</f>
      </c>
      <c r="P81">
        <f>O81/100*H81</f>
      </c>
    </row>
    <row r="82" ht="395.25">
      <c r="D82" s="15" t="s">
        <v>702</v>
      </c>
    </row>
    <row r="83" spans="1:16" ht="12.75">
      <c r="A83" s="7">
        <v>32</v>
      </c>
      <c r="B83" s="7" t="s">
        <v>265</v>
      </c>
      <c r="C83" s="7" t="s">
        <v>44</v>
      </c>
      <c r="D83" s="7" t="s">
        <v>266</v>
      </c>
      <c r="E83" s="7" t="s">
        <v>97</v>
      </c>
      <c r="F83" s="10">
        <v>1466.75</v>
      </c>
      <c r="G83" s="14"/>
      <c r="H83" s="13">
        <f>ROUND((G83*F83),2)</f>
      </c>
      <c r="O83">
        <f>rekapitulace!H8</f>
      </c>
      <c r="P83">
        <f>O83/100*H83</f>
      </c>
    </row>
    <row r="84" ht="382.5">
      <c r="D84" s="15" t="s">
        <v>703</v>
      </c>
    </row>
    <row r="85" spans="1:16" ht="12.75">
      <c r="A85" s="7">
        <v>33</v>
      </c>
      <c r="B85" s="7" t="s">
        <v>268</v>
      </c>
      <c r="C85" s="7" t="s">
        <v>44</v>
      </c>
      <c r="D85" s="7" t="s">
        <v>269</v>
      </c>
      <c r="E85" s="7" t="s">
        <v>97</v>
      </c>
      <c r="F85" s="10">
        <v>1390.75</v>
      </c>
      <c r="G85" s="14"/>
      <c r="H85" s="13">
        <f>ROUND((G85*F85),2)</f>
      </c>
      <c r="O85">
        <f>rekapitulace!H8</f>
      </c>
      <c r="P85">
        <f>O85/100*H85</f>
      </c>
    </row>
    <row r="86" ht="89.25">
      <c r="D86" s="15" t="s">
        <v>704</v>
      </c>
    </row>
    <row r="87" spans="1:16" ht="12.75">
      <c r="A87" s="7">
        <v>34</v>
      </c>
      <c r="B87" s="7" t="s">
        <v>283</v>
      </c>
      <c r="C87" s="7" t="s">
        <v>44</v>
      </c>
      <c r="D87" s="7" t="s">
        <v>284</v>
      </c>
      <c r="E87" s="7" t="s">
        <v>97</v>
      </c>
      <c r="F87" s="10">
        <v>1466.75</v>
      </c>
      <c r="G87" s="14"/>
      <c r="H87" s="13">
        <f>ROUND((G87*F87),2)</f>
      </c>
      <c r="O87">
        <f>rekapitulace!H8</f>
      </c>
      <c r="P87">
        <f>O87/100*H87</f>
      </c>
    </row>
    <row r="88" ht="382.5">
      <c r="D88" s="15" t="s">
        <v>703</v>
      </c>
    </row>
    <row r="89" spans="1:16" ht="12.75">
      <c r="A89" s="7">
        <v>35</v>
      </c>
      <c r="B89" s="7" t="s">
        <v>286</v>
      </c>
      <c r="C89" s="7" t="s">
        <v>44</v>
      </c>
      <c r="D89" s="7" t="s">
        <v>287</v>
      </c>
      <c r="E89" s="7" t="s">
        <v>97</v>
      </c>
      <c r="F89" s="10">
        <v>1466.75</v>
      </c>
      <c r="G89" s="14"/>
      <c r="H89" s="13">
        <f>ROUND((G89*F89),2)</f>
      </c>
      <c r="O89">
        <f>rekapitulace!H8</f>
      </c>
      <c r="P89">
        <f>O89/100*H89</f>
      </c>
    </row>
    <row r="90" ht="382.5">
      <c r="D90" s="15" t="s">
        <v>703</v>
      </c>
    </row>
    <row r="91" spans="1:16" ht="12.75">
      <c r="A91" s="7">
        <v>36</v>
      </c>
      <c r="B91" s="7" t="s">
        <v>705</v>
      </c>
      <c r="C91" s="7" t="s">
        <v>44</v>
      </c>
      <c r="D91" s="7" t="s">
        <v>706</v>
      </c>
      <c r="E91" s="7" t="s">
        <v>97</v>
      </c>
      <c r="F91" s="10">
        <v>3.96</v>
      </c>
      <c r="G91" s="14"/>
      <c r="H91" s="13">
        <f>ROUND((G91*F91),2)</f>
      </c>
      <c r="O91">
        <f>rekapitulace!H8</f>
      </c>
      <c r="P91">
        <f>O91/100*H91</f>
      </c>
    </row>
    <row r="92" ht="102">
      <c r="D92" s="15" t="s">
        <v>707</v>
      </c>
    </row>
    <row r="93" spans="1:16" ht="12.75">
      <c r="A93" s="7">
        <v>37</v>
      </c>
      <c r="B93" s="7" t="s">
        <v>304</v>
      </c>
      <c r="C93" s="7" t="s">
        <v>61</v>
      </c>
      <c r="D93" s="7" t="s">
        <v>305</v>
      </c>
      <c r="E93" s="7" t="s">
        <v>110</v>
      </c>
      <c r="F93" s="10">
        <v>197.7</v>
      </c>
      <c r="G93" s="14"/>
      <c r="H93" s="13">
        <f>ROUND((G93*F93),2)</f>
      </c>
      <c r="O93">
        <f>rekapitulace!H8</f>
      </c>
      <c r="P93">
        <f>O93/100*H93</f>
      </c>
    </row>
    <row r="94" ht="191.25">
      <c r="D94" s="15" t="s">
        <v>708</v>
      </c>
    </row>
    <row r="95" spans="1:16" ht="12.75">
      <c r="A95" s="7">
        <v>38</v>
      </c>
      <c r="B95" s="7" t="s">
        <v>304</v>
      </c>
      <c r="C95" s="7" t="s">
        <v>63</v>
      </c>
      <c r="D95" s="7" t="s">
        <v>307</v>
      </c>
      <c r="E95" s="7" t="s">
        <v>110</v>
      </c>
      <c r="F95" s="10">
        <v>1248</v>
      </c>
      <c r="G95" s="14"/>
      <c r="H95" s="13">
        <f>ROUND((G95*F95),2)</f>
      </c>
      <c r="O95">
        <f>rekapitulace!H8</f>
      </c>
      <c r="P95">
        <f>O95/100*H95</f>
      </c>
    </row>
    <row r="96" ht="76.5">
      <c r="D96" s="15" t="s">
        <v>709</v>
      </c>
    </row>
    <row r="97" spans="1:16" ht="12.75" customHeight="1">
      <c r="A97" s="16"/>
      <c r="B97" s="16"/>
      <c r="C97" s="16" t="s">
        <v>37</v>
      </c>
      <c r="D97" s="16" t="s">
        <v>183</v>
      </c>
      <c r="E97" s="16"/>
      <c r="F97" s="16"/>
      <c r="G97" s="16"/>
      <c r="H97" s="16">
        <f>SUM(H35:H96)</f>
      </c>
      <c r="P97">
        <f>ROUND(SUM(P35:P96),2)</f>
      </c>
    </row>
    <row r="99" spans="1:8" ht="12.75" customHeight="1">
      <c r="A99" s="9"/>
      <c r="B99" s="9"/>
      <c r="C99" s="9" t="s">
        <v>39</v>
      </c>
      <c r="D99" s="9" t="s">
        <v>313</v>
      </c>
      <c r="E99" s="9"/>
      <c r="F99" s="11"/>
      <c r="G99" s="9"/>
      <c r="H99" s="11"/>
    </row>
    <row r="100" spans="1:16" ht="12.75">
      <c r="A100" s="7">
        <v>39</v>
      </c>
      <c r="B100" s="7" t="s">
        <v>320</v>
      </c>
      <c r="C100" s="7" t="s">
        <v>44</v>
      </c>
      <c r="D100" s="7" t="s">
        <v>321</v>
      </c>
      <c r="E100" s="7" t="s">
        <v>97</v>
      </c>
      <c r="F100" s="10">
        <v>1466.75</v>
      </c>
      <c r="G100" s="14"/>
      <c r="H100" s="13">
        <f>ROUND((G100*F100),2)</f>
      </c>
      <c r="O100">
        <f>rekapitulace!H8</f>
      </c>
      <c r="P100">
        <f>O100/100*H100</f>
      </c>
    </row>
    <row r="101" ht="382.5">
      <c r="D101" s="15" t="s">
        <v>703</v>
      </c>
    </row>
    <row r="102" spans="1:16" ht="12.75" customHeight="1">
      <c r="A102" s="16"/>
      <c r="B102" s="16"/>
      <c r="C102" s="16" t="s">
        <v>39</v>
      </c>
      <c r="D102" s="16" t="s">
        <v>313</v>
      </c>
      <c r="E102" s="16"/>
      <c r="F102" s="16"/>
      <c r="G102" s="16"/>
      <c r="H102" s="16">
        <f>SUM(H100:H101)</f>
      </c>
      <c r="P102">
        <f>ROUND(SUM(P100:P101),2)</f>
      </c>
    </row>
    <row r="104" spans="1:8" ht="12.75" customHeight="1">
      <c r="A104" s="9"/>
      <c r="B104" s="9"/>
      <c r="C104" s="9" t="s">
        <v>40</v>
      </c>
      <c r="D104" s="9" t="s">
        <v>323</v>
      </c>
      <c r="E104" s="9"/>
      <c r="F104" s="11"/>
      <c r="G104" s="9"/>
      <c r="H104" s="11"/>
    </row>
    <row r="105" spans="1:16" ht="12.75">
      <c r="A105" s="7">
        <v>40</v>
      </c>
      <c r="B105" s="7" t="s">
        <v>567</v>
      </c>
      <c r="C105" s="7" t="s">
        <v>44</v>
      </c>
      <c r="D105" s="7" t="s">
        <v>568</v>
      </c>
      <c r="E105" s="7" t="s">
        <v>110</v>
      </c>
      <c r="F105" s="10">
        <v>6</v>
      </c>
      <c r="G105" s="14"/>
      <c r="H105" s="13">
        <f>ROUND((G105*F105),2)</f>
      </c>
      <c r="O105">
        <f>rekapitulace!H8</f>
      </c>
      <c r="P105">
        <f>O105/100*H105</f>
      </c>
    </row>
    <row r="106" ht="25.5">
      <c r="D106" s="15" t="s">
        <v>710</v>
      </c>
    </row>
    <row r="107" spans="1:16" ht="12.75" customHeight="1">
      <c r="A107" s="16"/>
      <c r="B107" s="16"/>
      <c r="C107" s="16" t="s">
        <v>40</v>
      </c>
      <c r="D107" s="16" t="s">
        <v>341</v>
      </c>
      <c r="E107" s="16"/>
      <c r="F107" s="16"/>
      <c r="G107" s="16"/>
      <c r="H107" s="16">
        <f>SUM(H105:H106)</f>
      </c>
      <c r="P107">
        <f>ROUND(SUM(P105:P106),2)</f>
      </c>
    </row>
    <row r="109" spans="1:8" ht="12.75" customHeight="1">
      <c r="A109" s="9"/>
      <c r="B109" s="9"/>
      <c r="C109" s="9" t="s">
        <v>343</v>
      </c>
      <c r="D109" s="9" t="s">
        <v>342</v>
      </c>
      <c r="E109" s="9"/>
      <c r="F109" s="11"/>
      <c r="G109" s="9"/>
      <c r="H109" s="11"/>
    </row>
    <row r="110" spans="1:16" ht="12.75">
      <c r="A110" s="7">
        <v>41</v>
      </c>
      <c r="B110" s="7" t="s">
        <v>570</v>
      </c>
      <c r="C110" s="7" t="s">
        <v>44</v>
      </c>
      <c r="D110" s="7" t="s">
        <v>571</v>
      </c>
      <c r="E110" s="7" t="s">
        <v>97</v>
      </c>
      <c r="F110" s="10">
        <v>10.25</v>
      </c>
      <c r="G110" s="14"/>
      <c r="H110" s="13">
        <f>ROUND((G110*F110),2)</f>
      </c>
      <c r="O110">
        <f>rekapitulace!H8</f>
      </c>
      <c r="P110">
        <f>O110/100*H110</f>
      </c>
    </row>
    <row r="111" ht="127.5">
      <c r="D111" s="15" t="s">
        <v>711</v>
      </c>
    </row>
    <row r="112" spans="1:16" ht="12.75">
      <c r="A112" s="7">
        <v>42</v>
      </c>
      <c r="B112" s="7" t="s">
        <v>573</v>
      </c>
      <c r="C112" s="7" t="s">
        <v>44</v>
      </c>
      <c r="D112" s="7" t="s">
        <v>574</v>
      </c>
      <c r="E112" s="7" t="s">
        <v>97</v>
      </c>
      <c r="F112" s="10">
        <v>10.25</v>
      </c>
      <c r="G112" s="14"/>
      <c r="H112" s="13">
        <f>ROUND((G112*F112),2)</f>
      </c>
      <c r="O112">
        <f>rekapitulace!H8</f>
      </c>
      <c r="P112">
        <f>O112/100*H112</f>
      </c>
    </row>
    <row r="113" ht="76.5">
      <c r="D113" s="15" t="s">
        <v>712</v>
      </c>
    </row>
    <row r="114" spans="1:16" ht="12.75">
      <c r="A114" s="7">
        <v>43</v>
      </c>
      <c r="B114" s="7" t="s">
        <v>361</v>
      </c>
      <c r="C114" s="7" t="s">
        <v>44</v>
      </c>
      <c r="D114" s="7" t="s">
        <v>462</v>
      </c>
      <c r="E114" s="7" t="s">
        <v>226</v>
      </c>
      <c r="F114" s="10">
        <v>72</v>
      </c>
      <c r="G114" s="14"/>
      <c r="H114" s="13">
        <f>ROUND((G114*F114),2)</f>
      </c>
      <c r="O114">
        <f>rekapitulace!H8</f>
      </c>
      <c r="P114">
        <f>O114/100*H114</f>
      </c>
    </row>
    <row r="115" ht="102">
      <c r="D115" s="15" t="s">
        <v>713</v>
      </c>
    </row>
    <row r="116" spans="1:16" ht="12.75">
      <c r="A116" s="7">
        <v>44</v>
      </c>
      <c r="B116" s="7" t="s">
        <v>376</v>
      </c>
      <c r="C116" s="7" t="s">
        <v>44</v>
      </c>
      <c r="D116" s="7" t="s">
        <v>377</v>
      </c>
      <c r="E116" s="7" t="s">
        <v>110</v>
      </c>
      <c r="F116" s="10">
        <v>56.5</v>
      </c>
      <c r="G116" s="14"/>
      <c r="H116" s="13">
        <f>ROUND((G116*F116),2)</f>
      </c>
      <c r="O116">
        <f>rekapitulace!H8</f>
      </c>
      <c r="P116">
        <f>O116/100*H116</f>
      </c>
    </row>
    <row r="117" ht="344.25">
      <c r="D117" s="15" t="s">
        <v>714</v>
      </c>
    </row>
    <row r="118" spans="1:16" ht="12.75">
      <c r="A118" s="7">
        <v>45</v>
      </c>
      <c r="B118" s="7" t="s">
        <v>382</v>
      </c>
      <c r="C118" s="7" t="s">
        <v>44</v>
      </c>
      <c r="D118" s="7" t="s">
        <v>383</v>
      </c>
      <c r="E118" s="7" t="s">
        <v>110</v>
      </c>
      <c r="F118" s="10">
        <v>10</v>
      </c>
      <c r="G118" s="14"/>
      <c r="H118" s="13">
        <f>ROUND((G118*F118),2)</f>
      </c>
      <c r="O118">
        <f>rekapitulace!H8</f>
      </c>
      <c r="P118">
        <f>O118/100*H118</f>
      </c>
    </row>
    <row r="119" ht="25.5">
      <c r="D119" s="15" t="s">
        <v>715</v>
      </c>
    </row>
    <row r="120" spans="1:16" ht="12.75">
      <c r="A120" s="7">
        <v>46</v>
      </c>
      <c r="B120" s="7" t="s">
        <v>388</v>
      </c>
      <c r="C120" s="7" t="s">
        <v>61</v>
      </c>
      <c r="D120" s="7" t="s">
        <v>389</v>
      </c>
      <c r="E120" s="7" t="s">
        <v>110</v>
      </c>
      <c r="F120" s="10">
        <v>197.7</v>
      </c>
      <c r="G120" s="14"/>
      <c r="H120" s="13">
        <f>ROUND((G120*F120),2)</f>
      </c>
      <c r="O120">
        <f>rekapitulace!H8</f>
      </c>
      <c r="P120">
        <f>O120/100*H120</f>
      </c>
    </row>
    <row r="121" ht="229.5">
      <c r="D121" s="15" t="s">
        <v>716</v>
      </c>
    </row>
    <row r="122" spans="1:16" ht="12.75">
      <c r="A122" s="7">
        <v>47</v>
      </c>
      <c r="B122" s="7" t="s">
        <v>388</v>
      </c>
      <c r="C122" s="7" t="s">
        <v>63</v>
      </c>
      <c r="D122" s="7" t="s">
        <v>391</v>
      </c>
      <c r="E122" s="7" t="s">
        <v>110</v>
      </c>
      <c r="F122" s="10">
        <v>1248</v>
      </c>
      <c r="G122" s="14"/>
      <c r="H122" s="13">
        <f>ROUND((G122*F122),2)</f>
      </c>
      <c r="O122">
        <f>rekapitulace!H8</f>
      </c>
      <c r="P122">
        <f>O122/100*H122</f>
      </c>
    </row>
    <row r="123" ht="409.5">
      <c r="D123" s="15" t="s">
        <v>717</v>
      </c>
    </row>
    <row r="124" spans="1:16" ht="12.75">
      <c r="A124" s="7">
        <v>48</v>
      </c>
      <c r="B124" s="7" t="s">
        <v>580</v>
      </c>
      <c r="C124" s="7" t="s">
        <v>44</v>
      </c>
      <c r="D124" s="7" t="s">
        <v>581</v>
      </c>
      <c r="E124" s="7" t="s">
        <v>110</v>
      </c>
      <c r="F124" s="10">
        <v>21</v>
      </c>
      <c r="G124" s="14"/>
      <c r="H124" s="13">
        <f>ROUND((G124*F124),2)</f>
      </c>
      <c r="O124">
        <f>rekapitulace!H8</f>
      </c>
      <c r="P124">
        <f>O124/100*H124</f>
      </c>
    </row>
    <row r="125" ht="114.75">
      <c r="D125" s="15" t="s">
        <v>718</v>
      </c>
    </row>
    <row r="126" spans="1:16" ht="12.75">
      <c r="A126" s="7">
        <v>49</v>
      </c>
      <c r="B126" s="7" t="s">
        <v>583</v>
      </c>
      <c r="C126" s="7" t="s">
        <v>44</v>
      </c>
      <c r="D126" s="7" t="s">
        <v>584</v>
      </c>
      <c r="E126" s="7" t="s">
        <v>110</v>
      </c>
      <c r="F126" s="10">
        <v>7.435</v>
      </c>
      <c r="G126" s="14"/>
      <c r="H126" s="13">
        <f>ROUND((G126*F126),2)</f>
      </c>
      <c r="O126">
        <f>rekapitulace!H8</f>
      </c>
      <c r="P126">
        <f>O126/100*H126</f>
      </c>
    </row>
    <row r="127" ht="63.75">
      <c r="D127" s="15" t="s">
        <v>719</v>
      </c>
    </row>
    <row r="128" spans="1:16" ht="12.75">
      <c r="A128" s="7">
        <v>50</v>
      </c>
      <c r="B128" s="7" t="s">
        <v>415</v>
      </c>
      <c r="C128" s="7" t="s">
        <v>44</v>
      </c>
      <c r="D128" s="7" t="s">
        <v>416</v>
      </c>
      <c r="E128" s="7" t="s">
        <v>110</v>
      </c>
      <c r="F128" s="10">
        <v>4.5</v>
      </c>
      <c r="G128" s="14"/>
      <c r="H128" s="13">
        <f>ROUND((G128*F128),2)</f>
      </c>
      <c r="O128">
        <f>rekapitulace!H8</f>
      </c>
      <c r="P128">
        <f>O128/100*H128</f>
      </c>
    </row>
    <row r="129" ht="25.5">
      <c r="D129" s="15" t="s">
        <v>720</v>
      </c>
    </row>
    <row r="130" spans="1:16" ht="12.75">
      <c r="A130" s="7">
        <v>52</v>
      </c>
      <c r="B130" s="7" t="s">
        <v>418</v>
      </c>
      <c r="C130" s="7" t="s">
        <v>63</v>
      </c>
      <c r="D130" s="7" t="s">
        <v>721</v>
      </c>
      <c r="E130" s="7" t="s">
        <v>110</v>
      </c>
      <c r="F130" s="10">
        <v>220</v>
      </c>
      <c r="G130" s="14"/>
      <c r="H130" s="13">
        <f>ROUND((G130*F130),2)</f>
      </c>
      <c r="O130">
        <f>rekapitulace!H8</f>
      </c>
      <c r="P130">
        <f>O130/100*H130</f>
      </c>
    </row>
    <row r="131" ht="114.75">
      <c r="D131" s="15" t="s">
        <v>722</v>
      </c>
    </row>
    <row r="132" spans="1:16" ht="12.75">
      <c r="A132" s="7">
        <v>51</v>
      </c>
      <c r="B132" s="7" t="s">
        <v>418</v>
      </c>
      <c r="C132" s="7" t="s">
        <v>61</v>
      </c>
      <c r="D132" s="7" t="s">
        <v>723</v>
      </c>
      <c r="E132" s="7" t="s">
        <v>110</v>
      </c>
      <c r="F132" s="10">
        <v>139</v>
      </c>
      <c r="G132" s="14"/>
      <c r="H132" s="13">
        <f>ROUND((G132*F132),2)</f>
      </c>
      <c r="O132">
        <f>rekapitulace!H8</f>
      </c>
      <c r="P132">
        <f>O132/100*H132</f>
      </c>
    </row>
    <row r="133" ht="153">
      <c r="D133" s="15" t="s">
        <v>724</v>
      </c>
    </row>
    <row r="134" spans="1:16" ht="12.75">
      <c r="A134" s="7">
        <v>54</v>
      </c>
      <c r="B134" s="7" t="s">
        <v>423</v>
      </c>
      <c r="C134" s="7" t="s">
        <v>426</v>
      </c>
      <c r="D134" s="7" t="s">
        <v>427</v>
      </c>
      <c r="E134" s="7" t="s">
        <v>110</v>
      </c>
      <c r="F134" s="10">
        <v>76</v>
      </c>
      <c r="G134" s="14"/>
      <c r="H134" s="13">
        <f>ROUND((G134*F134),2)</f>
      </c>
      <c r="O134">
        <f>rekapitulace!H8</f>
      </c>
      <c r="P134">
        <f>O134/100*H134</f>
      </c>
    </row>
    <row r="135" ht="63.75">
      <c r="D135" s="15" t="s">
        <v>725</v>
      </c>
    </row>
    <row r="136" spans="1:16" ht="12.75">
      <c r="A136" s="7">
        <v>53</v>
      </c>
      <c r="B136" s="7" t="s">
        <v>423</v>
      </c>
      <c r="C136" s="7" t="s">
        <v>63</v>
      </c>
      <c r="D136" s="7" t="s">
        <v>425</v>
      </c>
      <c r="E136" s="7" t="s">
        <v>110</v>
      </c>
      <c r="F136" s="10">
        <v>352</v>
      </c>
      <c r="G136" s="14"/>
      <c r="H136" s="13">
        <f>ROUND((G136*F136),2)</f>
      </c>
      <c r="O136">
        <f>rekapitulace!H8</f>
      </c>
      <c r="P136">
        <f>O136/100*H136</f>
      </c>
    </row>
    <row r="137" ht="63.75">
      <c r="D137" s="15" t="s">
        <v>726</v>
      </c>
    </row>
    <row r="138" spans="1:16" ht="12.75">
      <c r="A138" s="7">
        <v>56</v>
      </c>
      <c r="B138" s="7" t="s">
        <v>428</v>
      </c>
      <c r="C138" s="7" t="s">
        <v>63</v>
      </c>
      <c r="D138" s="7" t="s">
        <v>727</v>
      </c>
      <c r="E138" s="7" t="s">
        <v>110</v>
      </c>
      <c r="F138" s="10">
        <v>112</v>
      </c>
      <c r="G138" s="14"/>
      <c r="H138" s="13">
        <f>ROUND((G138*F138),2)</f>
      </c>
      <c r="O138">
        <f>rekapitulace!H8</f>
      </c>
      <c r="P138">
        <f>O138/100*H138</f>
      </c>
    </row>
    <row r="139" ht="89.25">
      <c r="D139" s="15" t="s">
        <v>728</v>
      </c>
    </row>
    <row r="140" spans="1:16" ht="12.75">
      <c r="A140" s="7">
        <v>55</v>
      </c>
      <c r="B140" s="7" t="s">
        <v>428</v>
      </c>
      <c r="C140" s="7" t="s">
        <v>61</v>
      </c>
      <c r="D140" s="7" t="s">
        <v>729</v>
      </c>
      <c r="E140" s="7" t="s">
        <v>110</v>
      </c>
      <c r="F140" s="10">
        <v>430</v>
      </c>
      <c r="G140" s="14"/>
      <c r="H140" s="13">
        <f>ROUND((G140*F140),2)</f>
      </c>
      <c r="O140">
        <f>rekapitulace!H8</f>
      </c>
      <c r="P140">
        <f>O140/100*H140</f>
      </c>
    </row>
    <row r="141" ht="280.5">
      <c r="D141" s="15" t="s">
        <v>730</v>
      </c>
    </row>
    <row r="142" spans="1:16" ht="12.75">
      <c r="A142" s="7">
        <v>57</v>
      </c>
      <c r="B142" s="7" t="s">
        <v>731</v>
      </c>
      <c r="C142" s="7" t="s">
        <v>61</v>
      </c>
      <c r="D142" s="7" t="s">
        <v>732</v>
      </c>
      <c r="E142" s="7" t="s">
        <v>46</v>
      </c>
      <c r="F142" s="10">
        <v>3</v>
      </c>
      <c r="G142" s="14"/>
      <c r="H142" s="13">
        <f>ROUND((G142*F142),2)</f>
      </c>
      <c r="O142">
        <f>rekapitulace!H8</f>
      </c>
      <c r="P142">
        <f>O142/100*H142</f>
      </c>
    </row>
    <row r="143" ht="25.5">
      <c r="D143" s="15" t="s">
        <v>683</v>
      </c>
    </row>
    <row r="144" spans="1:16" ht="12.75">
      <c r="A144" s="7">
        <v>58</v>
      </c>
      <c r="B144" s="7" t="s">
        <v>593</v>
      </c>
      <c r="C144" s="7" t="s">
        <v>61</v>
      </c>
      <c r="D144" s="7" t="s">
        <v>733</v>
      </c>
      <c r="E144" s="7" t="s">
        <v>46</v>
      </c>
      <c r="F144" s="10">
        <v>2</v>
      </c>
      <c r="G144" s="14"/>
      <c r="H144" s="13">
        <f>ROUND((G144*F144),2)</f>
      </c>
      <c r="O144">
        <f>rekapitulace!H8</f>
      </c>
      <c r="P144">
        <f>O144/100*H144</f>
      </c>
    </row>
    <row r="145" ht="25.5">
      <c r="D145" s="15" t="s">
        <v>686</v>
      </c>
    </row>
    <row r="146" spans="1:16" ht="12.75">
      <c r="A146" s="7">
        <v>59</v>
      </c>
      <c r="B146" s="7" t="s">
        <v>593</v>
      </c>
      <c r="C146" s="7" t="s">
        <v>63</v>
      </c>
      <c r="D146" s="7" t="s">
        <v>734</v>
      </c>
      <c r="E146" s="7" t="s">
        <v>46</v>
      </c>
      <c r="F146" s="10">
        <v>1</v>
      </c>
      <c r="G146" s="14"/>
      <c r="H146" s="13">
        <f>ROUND((G146*F146),2)</f>
      </c>
      <c r="O146">
        <f>rekapitulace!H8</f>
      </c>
      <c r="P146">
        <f>O146/100*H146</f>
      </c>
    </row>
    <row r="147" ht="25.5">
      <c r="D147" s="15" t="s">
        <v>47</v>
      </c>
    </row>
    <row r="148" spans="1:16" ht="12.75">
      <c r="A148" s="7">
        <v>60</v>
      </c>
      <c r="B148" s="7" t="s">
        <v>595</v>
      </c>
      <c r="C148" s="7" t="s">
        <v>44</v>
      </c>
      <c r="D148" s="7" t="s">
        <v>596</v>
      </c>
      <c r="E148" s="7" t="s">
        <v>71</v>
      </c>
      <c r="F148" s="10">
        <v>1.575</v>
      </c>
      <c r="G148" s="14"/>
      <c r="H148" s="13">
        <f>ROUND((G148*F148),2)</f>
      </c>
      <c r="O148">
        <f>rekapitulace!H8</f>
      </c>
      <c r="P148">
        <f>O148/100*H148</f>
      </c>
    </row>
    <row r="149" ht="140.25">
      <c r="D149" s="15" t="s">
        <v>735</v>
      </c>
    </row>
    <row r="150" spans="1:16" ht="12.75">
      <c r="A150" s="7">
        <v>61</v>
      </c>
      <c r="B150" s="7" t="s">
        <v>598</v>
      </c>
      <c r="C150" s="7" t="s">
        <v>44</v>
      </c>
      <c r="D150" s="7" t="s">
        <v>601</v>
      </c>
      <c r="E150" s="7" t="s">
        <v>110</v>
      </c>
      <c r="F150" s="10">
        <v>7</v>
      </c>
      <c r="G150" s="14"/>
      <c r="H150" s="13">
        <f>ROUND((G150*F150),2)</f>
      </c>
      <c r="O150">
        <f>rekapitulace!H8</f>
      </c>
      <c r="P150">
        <f>O150/100*H150</f>
      </c>
    </row>
    <row r="151" ht="76.5">
      <c r="D151" s="15" t="s">
        <v>736</v>
      </c>
    </row>
    <row r="152" spans="1:16" ht="12.75">
      <c r="A152" s="7">
        <v>62</v>
      </c>
      <c r="B152" s="7" t="s">
        <v>603</v>
      </c>
      <c r="C152" s="7" t="s">
        <v>44</v>
      </c>
      <c r="D152" s="7" t="s">
        <v>604</v>
      </c>
      <c r="E152" s="7" t="s">
        <v>110</v>
      </c>
      <c r="F152" s="10">
        <v>10.5</v>
      </c>
      <c r="G152" s="14"/>
      <c r="H152" s="13">
        <f>ROUND((G152*F152),2)</f>
      </c>
      <c r="O152">
        <f>rekapitulace!H8</f>
      </c>
      <c r="P152">
        <f>O152/100*H152</f>
      </c>
    </row>
    <row r="153" ht="102">
      <c r="D153" s="15" t="s">
        <v>737</v>
      </c>
    </row>
    <row r="154" spans="1:16" ht="12.75" customHeight="1">
      <c r="A154" s="16"/>
      <c r="B154" s="16"/>
      <c r="C154" s="16" t="s">
        <v>343</v>
      </c>
      <c r="D154" s="16" t="s">
        <v>342</v>
      </c>
      <c r="E154" s="16"/>
      <c r="F154" s="16"/>
      <c r="G154" s="16"/>
      <c r="H154" s="16">
        <f>SUM(H110:H153)</f>
      </c>
      <c r="P154">
        <f>ROUND(SUM(P110:P153),2)</f>
      </c>
    </row>
    <row r="156" spans="1:16" ht="12.75" customHeight="1">
      <c r="A156" s="16"/>
      <c r="B156" s="16"/>
      <c r="C156" s="16"/>
      <c r="D156" s="16" t="s">
        <v>65</v>
      </c>
      <c r="E156" s="16"/>
      <c r="F156" s="16"/>
      <c r="G156" s="16"/>
      <c r="H156" s="16">
        <f>+H16+H27+H32+H97+H102+H107+H154</f>
      </c>
      <c r="P156">
        <f>+P16+P27+P32+P97+P102+P107+P154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1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 t="s">
        <v>19</v>
      </c>
      <c r="E4" s="5"/>
    </row>
    <row r="5" spans="1:5" ht="12.75" customHeight="1">
      <c r="A5" t="s">
        <v>16</v>
      </c>
      <c r="C5" s="5" t="s">
        <v>738</v>
      </c>
      <c r="D5" s="5" t="s">
        <v>739</v>
      </c>
      <c r="E5" s="5"/>
    </row>
    <row r="6" spans="1:5" ht="12.75" customHeight="1">
      <c r="A6" t="s">
        <v>17</v>
      </c>
      <c r="C6" s="5" t="s">
        <v>740</v>
      </c>
      <c r="D6" s="5" t="s">
        <v>739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9"/>
      <c r="B11" s="9"/>
      <c r="C11" s="9" t="s">
        <v>42</v>
      </c>
      <c r="D11" s="9" t="s">
        <v>41</v>
      </c>
      <c r="E11" s="9"/>
      <c r="F11" s="11"/>
      <c r="G11" s="9"/>
      <c r="H11" s="11"/>
    </row>
    <row r="12" spans="1:16" ht="12.75">
      <c r="A12" s="7">
        <v>1</v>
      </c>
      <c r="B12" s="7" t="s">
        <v>69</v>
      </c>
      <c r="C12" s="7" t="s">
        <v>44</v>
      </c>
      <c r="D12" s="7" t="s">
        <v>70</v>
      </c>
      <c r="E12" s="7" t="s">
        <v>71</v>
      </c>
      <c r="F12" s="10">
        <v>67.15</v>
      </c>
      <c r="G12" s="14"/>
      <c r="H12" s="13">
        <f>ROUND((G12*F12),2)</f>
      </c>
      <c r="O12">
        <f>rekapitulace!H8</f>
      </c>
      <c r="P12">
        <f>O12/100*H12</f>
      </c>
    </row>
    <row r="13" ht="89.25">
      <c r="D13" s="15" t="s">
        <v>741</v>
      </c>
    </row>
    <row r="14" spans="1:16" ht="12.75">
      <c r="A14" s="7">
        <v>2</v>
      </c>
      <c r="B14" s="7" t="s">
        <v>73</v>
      </c>
      <c r="C14" s="7" t="s">
        <v>44</v>
      </c>
      <c r="D14" s="7" t="s">
        <v>70</v>
      </c>
      <c r="E14" s="7" t="s">
        <v>74</v>
      </c>
      <c r="F14" s="10">
        <v>101.53</v>
      </c>
      <c r="G14" s="14"/>
      <c r="H14" s="13">
        <f>ROUND((G14*F14),2)</f>
      </c>
      <c r="O14">
        <f>rekapitulace!H8</f>
      </c>
      <c r="P14">
        <f>O14/100*H14</f>
      </c>
    </row>
    <row r="15" ht="409.5">
      <c r="D15" s="15" t="s">
        <v>742</v>
      </c>
    </row>
    <row r="16" spans="1:16" ht="12.75">
      <c r="A16" s="7">
        <v>3</v>
      </c>
      <c r="B16" s="7" t="s">
        <v>76</v>
      </c>
      <c r="C16" s="7" t="s">
        <v>44</v>
      </c>
      <c r="D16" s="7" t="s">
        <v>77</v>
      </c>
      <c r="E16" s="7" t="s">
        <v>71</v>
      </c>
      <c r="F16" s="10">
        <v>19.75</v>
      </c>
      <c r="G16" s="14"/>
      <c r="H16" s="13">
        <f>ROUND((G16*F16),2)</f>
      </c>
      <c r="O16">
        <f>rekapitulace!H8</f>
      </c>
      <c r="P16">
        <f>O16/100*H16</f>
      </c>
    </row>
    <row r="17" ht="76.5">
      <c r="D17" s="15" t="s">
        <v>743</v>
      </c>
    </row>
    <row r="18" spans="1:16" ht="12.75" customHeight="1">
      <c r="A18" s="16"/>
      <c r="B18" s="16"/>
      <c r="C18" s="16" t="s">
        <v>42</v>
      </c>
      <c r="D18" s="16" t="s">
        <v>41</v>
      </c>
      <c r="E18" s="16"/>
      <c r="F18" s="16"/>
      <c r="G18" s="16"/>
      <c r="H18" s="16">
        <f>SUM(H12:H17)</f>
      </c>
      <c r="P18">
        <f>ROUND(SUM(P12:P17),2)</f>
      </c>
    </row>
    <row r="20" spans="1:8" ht="12.75" customHeight="1">
      <c r="A20" s="9"/>
      <c r="B20" s="9"/>
      <c r="C20" s="9" t="s">
        <v>24</v>
      </c>
      <c r="D20" s="9" t="s">
        <v>85</v>
      </c>
      <c r="E20" s="9"/>
      <c r="F20" s="11"/>
      <c r="G20" s="9"/>
      <c r="H20" s="11"/>
    </row>
    <row r="21" spans="1:16" ht="12.75">
      <c r="A21" s="7">
        <v>4</v>
      </c>
      <c r="B21" s="7" t="s">
        <v>86</v>
      </c>
      <c r="C21" s="7" t="s">
        <v>44</v>
      </c>
      <c r="D21" s="7" t="s">
        <v>87</v>
      </c>
      <c r="E21" s="7" t="s">
        <v>71</v>
      </c>
      <c r="F21" s="10">
        <v>7.04</v>
      </c>
      <c r="G21" s="14"/>
      <c r="H21" s="13">
        <f>ROUND((G21*F21),2)</f>
      </c>
      <c r="O21">
        <f>rekapitulace!H8</f>
      </c>
      <c r="P21">
        <f>O21/100*H21</f>
      </c>
    </row>
    <row r="22" ht="318.75">
      <c r="D22" s="15" t="s">
        <v>744</v>
      </c>
    </row>
    <row r="23" spans="1:16" ht="12.75">
      <c r="A23" s="7">
        <v>5</v>
      </c>
      <c r="B23" s="7" t="s">
        <v>616</v>
      </c>
      <c r="C23" s="7" t="s">
        <v>44</v>
      </c>
      <c r="D23" s="7" t="s">
        <v>617</v>
      </c>
      <c r="E23" s="7" t="s">
        <v>71</v>
      </c>
      <c r="F23" s="10">
        <v>6.16</v>
      </c>
      <c r="G23" s="14"/>
      <c r="H23" s="13">
        <f>ROUND((G23*F23),2)</f>
      </c>
      <c r="O23">
        <f>rekapitulace!H8</f>
      </c>
      <c r="P23">
        <f>O23/100*H23</f>
      </c>
    </row>
    <row r="24" ht="306">
      <c r="D24" s="15" t="s">
        <v>745</v>
      </c>
    </row>
    <row r="25" spans="1:16" ht="12.75">
      <c r="A25" s="7">
        <v>6</v>
      </c>
      <c r="B25" s="7" t="s">
        <v>105</v>
      </c>
      <c r="C25" s="7" t="s">
        <v>44</v>
      </c>
      <c r="D25" s="7" t="s">
        <v>106</v>
      </c>
      <c r="E25" s="7" t="s">
        <v>71</v>
      </c>
      <c r="F25" s="10">
        <v>27</v>
      </c>
      <c r="G25" s="14"/>
      <c r="H25" s="13">
        <f>ROUND((G25*F25),2)</f>
      </c>
      <c r="O25">
        <f>rekapitulace!H8</f>
      </c>
      <c r="P25">
        <f>O25/100*H25</f>
      </c>
    </row>
    <row r="26" ht="204">
      <c r="D26" s="15" t="s">
        <v>746</v>
      </c>
    </row>
    <row r="27" spans="1:16" ht="12.75">
      <c r="A27" s="7">
        <v>7</v>
      </c>
      <c r="B27" s="7" t="s">
        <v>112</v>
      </c>
      <c r="C27" s="7" t="s">
        <v>44</v>
      </c>
      <c r="D27" s="7" t="s">
        <v>113</v>
      </c>
      <c r="E27" s="7" t="s">
        <v>110</v>
      </c>
      <c r="F27" s="10">
        <v>92.5</v>
      </c>
      <c r="G27" s="14"/>
      <c r="H27" s="13">
        <f>ROUND((G27*F27),2)</f>
      </c>
      <c r="O27">
        <f>rekapitulace!H8</f>
      </c>
      <c r="P27">
        <f>O27/100*H27</f>
      </c>
    </row>
    <row r="28" ht="306">
      <c r="D28" s="15" t="s">
        <v>747</v>
      </c>
    </row>
    <row r="29" spans="1:16" ht="12.75">
      <c r="A29" s="7">
        <v>8</v>
      </c>
      <c r="B29" s="7" t="s">
        <v>118</v>
      </c>
      <c r="C29" s="7" t="s">
        <v>44</v>
      </c>
      <c r="D29" s="7" t="s">
        <v>119</v>
      </c>
      <c r="E29" s="7" t="s">
        <v>71</v>
      </c>
      <c r="F29" s="10">
        <v>4.2</v>
      </c>
      <c r="G29" s="14"/>
      <c r="H29" s="13">
        <f>ROUND((G29*F29),2)</f>
      </c>
      <c r="O29">
        <f>rekapitulace!H8</f>
      </c>
      <c r="P29">
        <f>O29/100*H29</f>
      </c>
    </row>
    <row r="30" ht="204">
      <c r="D30" s="15" t="s">
        <v>748</v>
      </c>
    </row>
    <row r="31" spans="1:16" ht="12.75">
      <c r="A31" s="7">
        <v>9</v>
      </c>
      <c r="B31" s="7" t="s">
        <v>121</v>
      </c>
      <c r="C31" s="7" t="s">
        <v>44</v>
      </c>
      <c r="D31" s="7" t="s">
        <v>122</v>
      </c>
      <c r="E31" s="7" t="s">
        <v>71</v>
      </c>
      <c r="F31" s="10">
        <v>31.15</v>
      </c>
      <c r="G31" s="14"/>
      <c r="H31" s="13">
        <f>ROUND((G31*F31),2)</f>
      </c>
      <c r="O31">
        <f>rekapitulace!H8</f>
      </c>
      <c r="P31">
        <f>O31/100*H31</f>
      </c>
    </row>
    <row r="32" ht="216.75">
      <c r="D32" s="15" t="s">
        <v>749</v>
      </c>
    </row>
    <row r="33" spans="1:16" ht="12.75">
      <c r="A33" s="7">
        <v>10</v>
      </c>
      <c r="B33" s="7" t="s">
        <v>124</v>
      </c>
      <c r="C33" s="7" t="s">
        <v>44</v>
      </c>
      <c r="D33" s="7" t="s">
        <v>750</v>
      </c>
      <c r="E33" s="7" t="s">
        <v>71</v>
      </c>
      <c r="F33" s="10">
        <v>19.75</v>
      </c>
      <c r="G33" s="14"/>
      <c r="H33" s="13">
        <f>ROUND((G33*F33),2)</f>
      </c>
      <c r="O33">
        <f>rekapitulace!H8</f>
      </c>
      <c r="P33">
        <f>O33/100*H33</f>
      </c>
    </row>
    <row r="34" ht="114.75">
      <c r="D34" s="15" t="s">
        <v>751</v>
      </c>
    </row>
    <row r="35" spans="1:16" ht="12.75">
      <c r="A35" s="7">
        <v>11</v>
      </c>
      <c r="B35" s="7" t="s">
        <v>133</v>
      </c>
      <c r="C35" s="7" t="s">
        <v>44</v>
      </c>
      <c r="D35" s="7" t="s">
        <v>134</v>
      </c>
      <c r="E35" s="7" t="s">
        <v>71</v>
      </c>
      <c r="F35" s="10">
        <v>36</v>
      </c>
      <c r="G35" s="14"/>
      <c r="H35" s="13">
        <f>ROUND((G35*F35),2)</f>
      </c>
      <c r="O35">
        <f>rekapitulace!H8</f>
      </c>
      <c r="P35">
        <f>O35/100*H35</f>
      </c>
    </row>
    <row r="36" ht="102">
      <c r="D36" s="15" t="s">
        <v>752</v>
      </c>
    </row>
    <row r="37" spans="1:16" ht="12.75">
      <c r="A37" s="7">
        <v>12</v>
      </c>
      <c r="B37" s="7" t="s">
        <v>753</v>
      </c>
      <c r="C37" s="7" t="s">
        <v>44</v>
      </c>
      <c r="D37" s="7" t="s">
        <v>754</v>
      </c>
      <c r="E37" s="7" t="s">
        <v>71</v>
      </c>
      <c r="F37" s="10">
        <v>1.75</v>
      </c>
      <c r="G37" s="14"/>
      <c r="H37" s="13">
        <f>ROUND((G37*F37),2)</f>
      </c>
      <c r="O37">
        <f>rekapitulace!H8</f>
      </c>
      <c r="P37">
        <f>O37/100*H37</f>
      </c>
    </row>
    <row r="38" ht="51">
      <c r="D38" s="15" t="s">
        <v>755</v>
      </c>
    </row>
    <row r="39" spans="1:16" ht="12.75">
      <c r="A39" s="7">
        <v>13</v>
      </c>
      <c r="B39" s="7" t="s">
        <v>136</v>
      </c>
      <c r="C39" s="7" t="s">
        <v>44</v>
      </c>
      <c r="D39" s="7" t="s">
        <v>137</v>
      </c>
      <c r="E39" s="7" t="s">
        <v>71</v>
      </c>
      <c r="F39" s="10">
        <v>67.15</v>
      </c>
      <c r="G39" s="14"/>
      <c r="H39" s="13">
        <f>ROUND((G39*F39),2)</f>
      </c>
      <c r="O39">
        <f>rekapitulace!H8</f>
      </c>
      <c r="P39">
        <f>O39/100*H39</f>
      </c>
    </row>
    <row r="40" ht="114.75">
      <c r="D40" s="15" t="s">
        <v>756</v>
      </c>
    </row>
    <row r="41" spans="1:16" ht="12.75">
      <c r="A41" s="7">
        <v>14</v>
      </c>
      <c r="B41" s="7" t="s">
        <v>142</v>
      </c>
      <c r="C41" s="7" t="s">
        <v>44</v>
      </c>
      <c r="D41" s="7" t="s">
        <v>143</v>
      </c>
      <c r="E41" s="7" t="s">
        <v>71</v>
      </c>
      <c r="F41" s="10">
        <v>18</v>
      </c>
      <c r="G41" s="14"/>
      <c r="H41" s="13">
        <f>ROUND((G41*F41),2)</f>
      </c>
      <c r="O41">
        <f>rekapitulace!H8</f>
      </c>
      <c r="P41">
        <f>O41/100*H41</f>
      </c>
    </row>
    <row r="42" ht="102">
      <c r="D42" s="15" t="s">
        <v>757</v>
      </c>
    </row>
    <row r="43" spans="1:16" ht="12.75">
      <c r="A43" s="7">
        <v>15</v>
      </c>
      <c r="B43" s="7" t="s">
        <v>148</v>
      </c>
      <c r="C43" s="7" t="s">
        <v>44</v>
      </c>
      <c r="D43" s="7" t="s">
        <v>149</v>
      </c>
      <c r="E43" s="7" t="s">
        <v>97</v>
      </c>
      <c r="F43" s="10">
        <v>160.5</v>
      </c>
      <c r="G43" s="14"/>
      <c r="H43" s="13">
        <f>ROUND((G43*F43),2)</f>
      </c>
      <c r="O43">
        <f>rekapitulace!H8</f>
      </c>
      <c r="P43">
        <f>O43/100*H43</f>
      </c>
    </row>
    <row r="44" ht="140.25">
      <c r="D44" s="15" t="s">
        <v>758</v>
      </c>
    </row>
    <row r="45" spans="1:16" ht="12.75">
      <c r="A45" s="7">
        <v>16</v>
      </c>
      <c r="B45" s="7" t="s">
        <v>151</v>
      </c>
      <c r="C45" s="7" t="s">
        <v>44</v>
      </c>
      <c r="D45" s="7" t="s">
        <v>152</v>
      </c>
      <c r="E45" s="7" t="s">
        <v>71</v>
      </c>
      <c r="F45" s="10">
        <v>3.425</v>
      </c>
      <c r="G45" s="14"/>
      <c r="H45" s="13">
        <f>ROUND((G45*F45),2)</f>
      </c>
      <c r="O45">
        <f>rekapitulace!H8</f>
      </c>
      <c r="P45">
        <f>O45/100*H45</f>
      </c>
    </row>
    <row r="46" ht="178.5">
      <c r="D46" s="15" t="s">
        <v>759</v>
      </c>
    </row>
    <row r="47" spans="1:16" ht="12.75">
      <c r="A47" s="7">
        <v>17</v>
      </c>
      <c r="B47" s="7" t="s">
        <v>157</v>
      </c>
      <c r="C47" s="7" t="s">
        <v>44</v>
      </c>
      <c r="D47" s="7" t="s">
        <v>158</v>
      </c>
      <c r="E47" s="7" t="s">
        <v>97</v>
      </c>
      <c r="F47" s="10">
        <v>34.25</v>
      </c>
      <c r="G47" s="14"/>
      <c r="H47" s="13">
        <f>ROUND((G47*F47),2)</f>
      </c>
      <c r="O47">
        <f>rekapitulace!H8</f>
      </c>
      <c r="P47">
        <f>O47/100*H47</f>
      </c>
    </row>
    <row r="48" ht="76.5">
      <c r="D48" s="15" t="s">
        <v>760</v>
      </c>
    </row>
    <row r="49" spans="1:16" ht="12.75" customHeight="1">
      <c r="A49" s="16"/>
      <c r="B49" s="16"/>
      <c r="C49" s="16" t="s">
        <v>24</v>
      </c>
      <c r="D49" s="16" t="s">
        <v>85</v>
      </c>
      <c r="E49" s="16"/>
      <c r="F49" s="16"/>
      <c r="G49" s="16"/>
      <c r="H49" s="16">
        <f>SUM(H21:H48)</f>
      </c>
      <c r="P49">
        <f>ROUND(SUM(P21:P48),2)</f>
      </c>
    </row>
    <row r="51" spans="1:8" ht="12.75" customHeight="1">
      <c r="A51" s="9"/>
      <c r="B51" s="9"/>
      <c r="C51" s="9" t="s">
        <v>34</v>
      </c>
      <c r="D51" s="9" t="s">
        <v>160</v>
      </c>
      <c r="E51" s="9"/>
      <c r="F51" s="11"/>
      <c r="G51" s="9"/>
      <c r="H51" s="11"/>
    </row>
    <row r="52" spans="1:16" ht="12.75">
      <c r="A52" s="7">
        <v>18</v>
      </c>
      <c r="B52" s="7" t="s">
        <v>164</v>
      </c>
      <c r="C52" s="7" t="s">
        <v>44</v>
      </c>
      <c r="D52" s="7" t="s">
        <v>165</v>
      </c>
      <c r="E52" s="7" t="s">
        <v>97</v>
      </c>
      <c r="F52" s="10">
        <v>145.5</v>
      </c>
      <c r="G52" s="14"/>
      <c r="H52" s="13">
        <f>ROUND((G52*F52),2)</f>
      </c>
      <c r="O52">
        <f>rekapitulace!H8</f>
      </c>
      <c r="P52">
        <f>O52/100*H52</f>
      </c>
    </row>
    <row r="53" ht="357">
      <c r="D53" s="15" t="s">
        <v>761</v>
      </c>
    </row>
    <row r="54" spans="1:16" ht="12.75" customHeight="1">
      <c r="A54" s="16"/>
      <c r="B54" s="16"/>
      <c r="C54" s="16" t="s">
        <v>34</v>
      </c>
      <c r="D54" s="16" t="s">
        <v>160</v>
      </c>
      <c r="E54" s="16"/>
      <c r="F54" s="16"/>
      <c r="G54" s="16"/>
      <c r="H54" s="16">
        <f>SUM(H52:H53)</f>
      </c>
      <c r="P54">
        <f>ROUND(SUM(P52:P53),2)</f>
      </c>
    </row>
    <row r="56" spans="1:8" ht="12.75" customHeight="1">
      <c r="A56" s="9"/>
      <c r="B56" s="9"/>
      <c r="C56" s="9" t="s">
        <v>35</v>
      </c>
      <c r="D56" s="9" t="s">
        <v>762</v>
      </c>
      <c r="E56" s="9"/>
      <c r="F56" s="11"/>
      <c r="G56" s="9"/>
      <c r="H56" s="11"/>
    </row>
    <row r="57" spans="1:16" ht="12.75">
      <c r="A57" s="7">
        <v>19</v>
      </c>
      <c r="B57" s="7" t="s">
        <v>763</v>
      </c>
      <c r="C57" s="7" t="s">
        <v>44</v>
      </c>
      <c r="D57" s="7" t="s">
        <v>764</v>
      </c>
      <c r="E57" s="7" t="s">
        <v>71</v>
      </c>
      <c r="F57" s="10">
        <v>18</v>
      </c>
      <c r="G57" s="14"/>
      <c r="H57" s="13">
        <f>ROUND((G57*F57),2)</f>
      </c>
      <c r="O57">
        <f>rekapitulace!H8</f>
      </c>
      <c r="P57">
        <f>O57/100*H57</f>
      </c>
    </row>
    <row r="58" ht="76.5">
      <c r="D58" s="15" t="s">
        <v>765</v>
      </c>
    </row>
    <row r="59" spans="1:16" ht="12.75" customHeight="1">
      <c r="A59" s="16"/>
      <c r="B59" s="16"/>
      <c r="C59" s="16" t="s">
        <v>35</v>
      </c>
      <c r="D59" s="16" t="s">
        <v>762</v>
      </c>
      <c r="E59" s="16"/>
      <c r="F59" s="16"/>
      <c r="G59" s="16"/>
      <c r="H59" s="16">
        <f>SUM(H57:H58)</f>
      </c>
      <c r="P59">
        <f>ROUND(SUM(P57:P58),2)</f>
      </c>
    </row>
    <row r="61" spans="1:8" ht="12.75" customHeight="1">
      <c r="A61" s="9"/>
      <c r="B61" s="9"/>
      <c r="C61" s="9" t="s">
        <v>36</v>
      </c>
      <c r="D61" s="9" t="s">
        <v>176</v>
      </c>
      <c r="E61" s="9"/>
      <c r="F61" s="11"/>
      <c r="G61" s="9"/>
      <c r="H61" s="11"/>
    </row>
    <row r="62" spans="1:16" ht="12.75">
      <c r="A62" s="7">
        <v>20</v>
      </c>
      <c r="B62" s="7" t="s">
        <v>177</v>
      </c>
      <c r="C62" s="7" t="s">
        <v>44</v>
      </c>
      <c r="D62" s="7" t="s">
        <v>178</v>
      </c>
      <c r="E62" s="7" t="s">
        <v>71</v>
      </c>
      <c r="F62" s="10">
        <v>4.32</v>
      </c>
      <c r="G62" s="14"/>
      <c r="H62" s="13">
        <f>ROUND((G62*F62),2)</f>
      </c>
      <c r="O62">
        <f>rekapitulace!H8</f>
      </c>
      <c r="P62">
        <f>O62/100*H62</f>
      </c>
    </row>
    <row r="63" ht="63.75">
      <c r="D63" s="15" t="s">
        <v>766</v>
      </c>
    </row>
    <row r="64" spans="1:16" ht="12.75" customHeight="1">
      <c r="A64" s="16"/>
      <c r="B64" s="16"/>
      <c r="C64" s="16" t="s">
        <v>36</v>
      </c>
      <c r="D64" s="16" t="s">
        <v>176</v>
      </c>
      <c r="E64" s="16"/>
      <c r="F64" s="16"/>
      <c r="G64" s="16"/>
      <c r="H64" s="16">
        <f>SUM(H62:H63)</f>
      </c>
      <c r="P64">
        <f>ROUND(SUM(P62:P63),2)</f>
      </c>
    </row>
    <row r="66" spans="1:8" ht="12.75" customHeight="1">
      <c r="A66" s="9"/>
      <c r="B66" s="9"/>
      <c r="C66" s="9" t="s">
        <v>37</v>
      </c>
      <c r="D66" s="9" t="s">
        <v>183</v>
      </c>
      <c r="E66" s="9"/>
      <c r="F66" s="11"/>
      <c r="G66" s="9"/>
      <c r="H66" s="11"/>
    </row>
    <row r="67" spans="1:16" ht="12.75">
      <c r="A67" s="7">
        <v>21</v>
      </c>
      <c r="B67" s="7" t="s">
        <v>184</v>
      </c>
      <c r="C67" s="7" t="s">
        <v>44</v>
      </c>
      <c r="D67" s="7" t="s">
        <v>185</v>
      </c>
      <c r="E67" s="7" t="s">
        <v>71</v>
      </c>
      <c r="F67" s="10">
        <v>95.04</v>
      </c>
      <c r="G67" s="14"/>
      <c r="H67" s="13">
        <f>ROUND((G67*F67),2)</f>
      </c>
      <c r="O67">
        <f>rekapitulace!H8</f>
      </c>
      <c r="P67">
        <f>O67/100*H67</f>
      </c>
    </row>
    <row r="68" ht="102">
      <c r="D68" s="15" t="s">
        <v>767</v>
      </c>
    </row>
    <row r="69" spans="1:16" ht="12.75">
      <c r="A69" s="7">
        <v>22</v>
      </c>
      <c r="B69" s="7" t="s">
        <v>196</v>
      </c>
      <c r="C69" s="7" t="s">
        <v>44</v>
      </c>
      <c r="D69" s="7" t="s">
        <v>197</v>
      </c>
      <c r="E69" s="7" t="s">
        <v>110</v>
      </c>
      <c r="F69" s="10">
        <v>496</v>
      </c>
      <c r="G69" s="14"/>
      <c r="H69" s="13">
        <f>ROUND((G69*F69),2)</f>
      </c>
      <c r="O69">
        <f>rekapitulace!H8</f>
      </c>
      <c r="P69">
        <f>O69/100*H69</f>
      </c>
    </row>
    <row r="70" ht="63.75">
      <c r="D70" s="15" t="s">
        <v>768</v>
      </c>
    </row>
    <row r="71" spans="1:16" ht="12.75">
      <c r="A71" s="7">
        <v>23</v>
      </c>
      <c r="B71" s="7" t="s">
        <v>211</v>
      </c>
      <c r="C71" s="7" t="s">
        <v>44</v>
      </c>
      <c r="D71" s="7" t="s">
        <v>212</v>
      </c>
      <c r="E71" s="7" t="s">
        <v>110</v>
      </c>
      <c r="F71" s="10">
        <v>59</v>
      </c>
      <c r="G71" s="14"/>
      <c r="H71" s="13">
        <f>ROUND((G71*F71),2)</f>
      </c>
      <c r="O71">
        <f>rekapitulace!H8</f>
      </c>
      <c r="P71">
        <f>O71/100*H71</f>
      </c>
    </row>
    <row r="72" ht="357">
      <c r="D72" s="15" t="s">
        <v>769</v>
      </c>
    </row>
    <row r="73" spans="1:16" ht="12.75">
      <c r="A73" s="7">
        <v>24</v>
      </c>
      <c r="B73" s="7" t="s">
        <v>219</v>
      </c>
      <c r="C73" s="7" t="s">
        <v>44</v>
      </c>
      <c r="D73" s="7" t="s">
        <v>631</v>
      </c>
      <c r="E73" s="7" t="s">
        <v>110</v>
      </c>
      <c r="F73" s="10">
        <v>352</v>
      </c>
      <c r="G73" s="14"/>
      <c r="H73" s="13">
        <f>ROUND((G73*F73),2)</f>
      </c>
      <c r="O73">
        <f>rekapitulace!H8</f>
      </c>
      <c r="P73">
        <f>O73/100*H73</f>
      </c>
    </row>
    <row r="74" ht="51">
      <c r="D74" s="15" t="s">
        <v>770</v>
      </c>
    </row>
    <row r="75" spans="1:16" ht="12.75">
      <c r="A75" s="7">
        <v>25</v>
      </c>
      <c r="B75" s="7" t="s">
        <v>224</v>
      </c>
      <c r="C75" s="7" t="s">
        <v>61</v>
      </c>
      <c r="D75" s="7" t="s">
        <v>771</v>
      </c>
      <c r="E75" s="7" t="s">
        <v>226</v>
      </c>
      <c r="F75" s="10">
        <v>8</v>
      </c>
      <c r="G75" s="14"/>
      <c r="H75" s="13">
        <f>ROUND((G75*F75),2)</f>
      </c>
      <c r="O75">
        <f>rekapitulace!H8</f>
      </c>
      <c r="P75">
        <f>O75/100*H75</f>
      </c>
    </row>
    <row r="76" ht="38.25">
      <c r="D76" s="15" t="s">
        <v>772</v>
      </c>
    </row>
    <row r="77" spans="1:16" ht="12.75">
      <c r="A77" s="7">
        <v>26</v>
      </c>
      <c r="B77" s="7" t="s">
        <v>236</v>
      </c>
      <c r="C77" s="7" t="s">
        <v>44</v>
      </c>
      <c r="D77" s="7" t="s">
        <v>237</v>
      </c>
      <c r="E77" s="7" t="s">
        <v>226</v>
      </c>
      <c r="F77" s="10">
        <v>8</v>
      </c>
      <c r="G77" s="14"/>
      <c r="H77" s="13">
        <f>ROUND((G77*F77),2)</f>
      </c>
      <c r="O77">
        <f>rekapitulace!H8</f>
      </c>
      <c r="P77">
        <f>O77/100*H77</f>
      </c>
    </row>
    <row r="78" ht="127.5">
      <c r="D78" s="15" t="s">
        <v>773</v>
      </c>
    </row>
    <row r="79" spans="1:16" ht="12.75">
      <c r="A79" s="7">
        <v>27</v>
      </c>
      <c r="B79" s="7" t="s">
        <v>239</v>
      </c>
      <c r="C79" s="7" t="s">
        <v>44</v>
      </c>
      <c r="D79" s="7" t="s">
        <v>774</v>
      </c>
      <c r="E79" s="7" t="s">
        <v>110</v>
      </c>
      <c r="F79" s="10">
        <v>352</v>
      </c>
      <c r="G79" s="14"/>
      <c r="H79" s="13">
        <f>ROUND((G79*F79),2)</f>
      </c>
      <c r="O79">
        <f>rekapitulace!H8</f>
      </c>
      <c r="P79">
        <f>O79/100*H79</f>
      </c>
    </row>
    <row r="80" ht="76.5">
      <c r="D80" s="15" t="s">
        <v>775</v>
      </c>
    </row>
    <row r="81" spans="1:16" ht="12.75">
      <c r="A81" s="7">
        <v>28</v>
      </c>
      <c r="B81" s="7" t="s">
        <v>699</v>
      </c>
      <c r="C81" s="7" t="s">
        <v>44</v>
      </c>
      <c r="D81" s="7" t="s">
        <v>700</v>
      </c>
      <c r="E81" s="7" t="s">
        <v>110</v>
      </c>
      <c r="F81" s="10">
        <v>62</v>
      </c>
      <c r="G81" s="14"/>
      <c r="H81" s="13">
        <f>ROUND((G81*F81),2)</f>
      </c>
      <c r="O81">
        <f>rekapitulace!H8</f>
      </c>
      <c r="P81">
        <f>O81/100*H81</f>
      </c>
    </row>
    <row r="82" ht="255">
      <c r="D82" s="15" t="s">
        <v>776</v>
      </c>
    </row>
    <row r="83" spans="1:16" ht="12.75">
      <c r="A83" s="7">
        <v>29</v>
      </c>
      <c r="B83" s="7" t="s">
        <v>242</v>
      </c>
      <c r="C83" s="7" t="s">
        <v>44</v>
      </c>
      <c r="D83" s="7" t="s">
        <v>243</v>
      </c>
      <c r="E83" s="7" t="s">
        <v>226</v>
      </c>
      <c r="F83" s="10">
        <v>1</v>
      </c>
      <c r="G83" s="14"/>
      <c r="H83" s="13">
        <f>ROUND((G83*F83),2)</f>
      </c>
      <c r="O83">
        <f>rekapitulace!H8</f>
      </c>
      <c r="P83">
        <f>O83/100*H83</f>
      </c>
    </row>
    <row r="84" ht="25.5">
      <c r="D84" s="15" t="s">
        <v>335</v>
      </c>
    </row>
    <row r="85" spans="1:16" ht="12.75">
      <c r="A85" s="7">
        <v>30</v>
      </c>
      <c r="B85" s="7" t="s">
        <v>250</v>
      </c>
      <c r="C85" s="7" t="s">
        <v>44</v>
      </c>
      <c r="D85" s="7" t="s">
        <v>251</v>
      </c>
      <c r="E85" s="7" t="s">
        <v>97</v>
      </c>
      <c r="F85" s="10">
        <v>160.5</v>
      </c>
      <c r="G85" s="14"/>
      <c r="H85" s="13">
        <f>ROUND((G85*F85),2)</f>
      </c>
      <c r="O85">
        <f>rekapitulace!H8</f>
      </c>
      <c r="P85">
        <f>O85/100*H85</f>
      </c>
    </row>
    <row r="86" ht="165.75">
      <c r="D86" s="15" t="s">
        <v>777</v>
      </c>
    </row>
    <row r="87" spans="1:16" ht="12.75">
      <c r="A87" s="7">
        <v>31</v>
      </c>
      <c r="B87" s="7" t="s">
        <v>253</v>
      </c>
      <c r="C87" s="7" t="s">
        <v>44</v>
      </c>
      <c r="D87" s="7" t="s">
        <v>254</v>
      </c>
      <c r="E87" s="7" t="s">
        <v>71</v>
      </c>
      <c r="F87" s="10">
        <v>35.31</v>
      </c>
      <c r="G87" s="14"/>
      <c r="H87" s="13">
        <f>ROUND((G87*F87),2)</f>
      </c>
      <c r="O87">
        <f>rekapitulace!H8</f>
      </c>
      <c r="P87">
        <f>O87/100*H87</f>
      </c>
    </row>
    <row r="88" ht="191.25">
      <c r="D88" s="15" t="s">
        <v>778</v>
      </c>
    </row>
    <row r="89" spans="1:16" ht="12.75">
      <c r="A89" s="7">
        <v>32</v>
      </c>
      <c r="B89" s="7" t="s">
        <v>259</v>
      </c>
      <c r="C89" s="7" t="s">
        <v>44</v>
      </c>
      <c r="D89" s="7" t="s">
        <v>260</v>
      </c>
      <c r="E89" s="7" t="s">
        <v>97</v>
      </c>
      <c r="F89" s="10">
        <v>160.5</v>
      </c>
      <c r="G89" s="14"/>
      <c r="H89" s="13">
        <f>ROUND((G89*F89),2)</f>
      </c>
      <c r="O89">
        <f>rekapitulace!H8</f>
      </c>
      <c r="P89">
        <f>O89/100*H89</f>
      </c>
    </row>
    <row r="90" ht="165.75">
      <c r="D90" s="15" t="s">
        <v>777</v>
      </c>
    </row>
    <row r="91" spans="1:16" ht="12.75">
      <c r="A91" s="7">
        <v>33</v>
      </c>
      <c r="B91" s="7" t="s">
        <v>262</v>
      </c>
      <c r="C91" s="7" t="s">
        <v>44</v>
      </c>
      <c r="D91" s="7" t="s">
        <v>263</v>
      </c>
      <c r="E91" s="7" t="s">
        <v>97</v>
      </c>
      <c r="F91" s="10">
        <v>430.5</v>
      </c>
      <c r="G91" s="14"/>
      <c r="H91" s="13">
        <f>ROUND((G91*F91),2)</f>
      </c>
      <c r="O91">
        <f>rekapitulace!H8</f>
      </c>
      <c r="P91">
        <f>O91/100*H91</f>
      </c>
    </row>
    <row r="92" ht="306">
      <c r="D92" s="15" t="s">
        <v>779</v>
      </c>
    </row>
    <row r="93" spans="1:16" ht="12.75">
      <c r="A93" s="7">
        <v>34</v>
      </c>
      <c r="B93" s="7" t="s">
        <v>265</v>
      </c>
      <c r="C93" s="7" t="s">
        <v>44</v>
      </c>
      <c r="D93" s="7" t="s">
        <v>266</v>
      </c>
      <c r="E93" s="7" t="s">
        <v>97</v>
      </c>
      <c r="F93" s="10">
        <v>109.5</v>
      </c>
      <c r="G93" s="14"/>
      <c r="H93" s="13">
        <f>ROUND((G93*F93),2)</f>
      </c>
      <c r="O93">
        <f>rekapitulace!H8</f>
      </c>
      <c r="P93">
        <f>O93/100*H93</f>
      </c>
    </row>
    <row r="94" ht="255">
      <c r="D94" s="15" t="s">
        <v>780</v>
      </c>
    </row>
    <row r="95" spans="1:16" ht="12.75">
      <c r="A95" s="7">
        <v>35</v>
      </c>
      <c r="B95" s="7" t="s">
        <v>271</v>
      </c>
      <c r="C95" s="7" t="s">
        <v>44</v>
      </c>
      <c r="D95" s="7" t="s">
        <v>272</v>
      </c>
      <c r="E95" s="7" t="s">
        <v>97</v>
      </c>
      <c r="F95" s="10">
        <v>160.5</v>
      </c>
      <c r="G95" s="14"/>
      <c r="H95" s="13">
        <f>ROUND((G95*F95),2)</f>
      </c>
      <c r="O95">
        <f>rekapitulace!H8</f>
      </c>
      <c r="P95">
        <f>O95/100*H95</f>
      </c>
    </row>
    <row r="96" ht="165.75">
      <c r="D96" s="15" t="s">
        <v>777</v>
      </c>
    </row>
    <row r="97" spans="1:16" ht="12.75">
      <c r="A97" s="7">
        <v>36</v>
      </c>
      <c r="B97" s="7" t="s">
        <v>274</v>
      </c>
      <c r="C97" s="7" t="s">
        <v>44</v>
      </c>
      <c r="D97" s="7" t="s">
        <v>275</v>
      </c>
      <c r="E97" s="7" t="s">
        <v>97</v>
      </c>
      <c r="F97" s="10">
        <v>160.5</v>
      </c>
      <c r="G97" s="14"/>
      <c r="H97" s="13">
        <f>ROUND((G97*F97),2)</f>
      </c>
      <c r="O97">
        <f>rekapitulace!H8</f>
      </c>
      <c r="P97">
        <f>O97/100*H97</f>
      </c>
    </row>
    <row r="98" ht="165.75">
      <c r="D98" s="15" t="s">
        <v>777</v>
      </c>
    </row>
    <row r="99" spans="1:16" ht="12.75">
      <c r="A99" s="7">
        <v>37</v>
      </c>
      <c r="B99" s="7" t="s">
        <v>277</v>
      </c>
      <c r="C99" s="7" t="s">
        <v>44</v>
      </c>
      <c r="D99" s="7" t="s">
        <v>278</v>
      </c>
      <c r="E99" s="7" t="s">
        <v>97</v>
      </c>
      <c r="F99" s="10">
        <v>160.5</v>
      </c>
      <c r="G99" s="14"/>
      <c r="H99" s="13">
        <f>ROUND((G99*F99),2)</f>
      </c>
      <c r="O99">
        <f>rekapitulace!H8</f>
      </c>
      <c r="P99">
        <f>O99/100*H99</f>
      </c>
    </row>
    <row r="100" ht="165.75">
      <c r="D100" s="15" t="s">
        <v>777</v>
      </c>
    </row>
    <row r="101" spans="1:16" ht="12.75">
      <c r="A101" s="7">
        <v>38</v>
      </c>
      <c r="B101" s="7" t="s">
        <v>280</v>
      </c>
      <c r="C101" s="7" t="s">
        <v>44</v>
      </c>
      <c r="D101" s="7" t="s">
        <v>281</v>
      </c>
      <c r="E101" s="7" t="s">
        <v>97</v>
      </c>
      <c r="F101" s="10">
        <v>109.5</v>
      </c>
      <c r="G101" s="14"/>
      <c r="H101" s="13">
        <f>ROUND((G101*F101),2)</f>
      </c>
      <c r="O101">
        <f>rekapitulace!H8</f>
      </c>
      <c r="P101">
        <f>O101/100*H101</f>
      </c>
    </row>
    <row r="102" ht="357">
      <c r="D102" s="15" t="s">
        <v>781</v>
      </c>
    </row>
    <row r="103" spans="1:16" ht="12.75">
      <c r="A103" s="7">
        <v>39</v>
      </c>
      <c r="B103" s="7" t="s">
        <v>283</v>
      </c>
      <c r="C103" s="7" t="s">
        <v>44</v>
      </c>
      <c r="D103" s="7" t="s">
        <v>284</v>
      </c>
      <c r="E103" s="7" t="s">
        <v>97</v>
      </c>
      <c r="F103" s="10">
        <v>109.5</v>
      </c>
      <c r="G103" s="14"/>
      <c r="H103" s="13">
        <f>ROUND((G103*F103),2)</f>
      </c>
      <c r="O103">
        <f>rekapitulace!H8</f>
      </c>
      <c r="P103">
        <f>O103/100*H103</f>
      </c>
    </row>
    <row r="104" ht="255">
      <c r="D104" s="15" t="s">
        <v>780</v>
      </c>
    </row>
    <row r="105" spans="1:16" ht="12.75">
      <c r="A105" s="7">
        <v>40</v>
      </c>
      <c r="B105" s="7" t="s">
        <v>286</v>
      </c>
      <c r="C105" s="7" t="s">
        <v>44</v>
      </c>
      <c r="D105" s="7" t="s">
        <v>287</v>
      </c>
      <c r="E105" s="7" t="s">
        <v>97</v>
      </c>
      <c r="F105" s="10">
        <v>109.5</v>
      </c>
      <c r="G105" s="14"/>
      <c r="H105" s="13">
        <f>ROUND((G105*F105),2)</f>
      </c>
      <c r="O105">
        <f>rekapitulace!H8</f>
      </c>
      <c r="P105">
        <f>O105/100*H105</f>
      </c>
    </row>
    <row r="106" ht="255">
      <c r="D106" s="15" t="s">
        <v>780</v>
      </c>
    </row>
    <row r="107" spans="1:16" ht="12.75">
      <c r="A107" s="7">
        <v>41</v>
      </c>
      <c r="B107" s="7" t="s">
        <v>289</v>
      </c>
      <c r="C107" s="7" t="s">
        <v>44</v>
      </c>
      <c r="D107" s="7" t="s">
        <v>290</v>
      </c>
      <c r="E107" s="7" t="s">
        <v>97</v>
      </c>
      <c r="F107" s="10">
        <v>160.5</v>
      </c>
      <c r="G107" s="14"/>
      <c r="H107" s="13">
        <f>ROUND((G107*F107),2)</f>
      </c>
      <c r="O107">
        <f>rekapitulace!H8</f>
      </c>
      <c r="P107">
        <f>O107/100*H107</f>
      </c>
    </row>
    <row r="108" ht="76.5">
      <c r="D108" s="15" t="s">
        <v>782</v>
      </c>
    </row>
    <row r="109" spans="1:16" ht="12.75">
      <c r="A109" s="7">
        <v>42</v>
      </c>
      <c r="B109" s="7" t="s">
        <v>304</v>
      </c>
      <c r="C109" s="7" t="s">
        <v>61</v>
      </c>
      <c r="D109" s="7" t="s">
        <v>305</v>
      </c>
      <c r="E109" s="7" t="s">
        <v>110</v>
      </c>
      <c r="F109" s="10">
        <v>71</v>
      </c>
      <c r="G109" s="14"/>
      <c r="H109" s="13">
        <f>ROUND((G109*F109),2)</f>
      </c>
      <c r="O109">
        <f>rekapitulace!H8</f>
      </c>
      <c r="P109">
        <f>O109/100*H109</f>
      </c>
    </row>
    <row r="110" ht="318.75">
      <c r="D110" s="15" t="s">
        <v>783</v>
      </c>
    </row>
    <row r="111" spans="1:16" ht="12.75">
      <c r="A111" s="7">
        <v>43</v>
      </c>
      <c r="B111" s="7" t="s">
        <v>304</v>
      </c>
      <c r="C111" s="7" t="s">
        <v>63</v>
      </c>
      <c r="D111" s="7" t="s">
        <v>307</v>
      </c>
      <c r="E111" s="7" t="s">
        <v>110</v>
      </c>
      <c r="F111" s="10">
        <v>142</v>
      </c>
      <c r="G111" s="14"/>
      <c r="H111" s="13">
        <f>ROUND((G111*F111),2)</f>
      </c>
      <c r="O111">
        <f>rekapitulace!H8</f>
      </c>
      <c r="P111">
        <f>O111/100*H111</f>
      </c>
    </row>
    <row r="112" ht="255">
      <c r="D112" s="15" t="s">
        <v>784</v>
      </c>
    </row>
    <row r="113" spans="1:16" ht="12.75" customHeight="1">
      <c r="A113" s="16"/>
      <c r="B113" s="16"/>
      <c r="C113" s="16" t="s">
        <v>37</v>
      </c>
      <c r="D113" s="16" t="s">
        <v>183</v>
      </c>
      <c r="E113" s="16"/>
      <c r="F113" s="16"/>
      <c r="G113" s="16"/>
      <c r="H113" s="16">
        <f>SUM(H67:H112)</f>
      </c>
      <c r="P113">
        <f>ROUND(SUM(P67:P112),2)</f>
      </c>
    </row>
    <row r="115" spans="1:8" ht="12.75" customHeight="1">
      <c r="A115" s="9"/>
      <c r="B115" s="9"/>
      <c r="C115" s="9" t="s">
        <v>40</v>
      </c>
      <c r="D115" s="9" t="s">
        <v>323</v>
      </c>
      <c r="E115" s="9"/>
      <c r="F115" s="11"/>
      <c r="G115" s="9"/>
      <c r="H115" s="11"/>
    </row>
    <row r="116" spans="1:16" ht="12.75">
      <c r="A116" s="7">
        <v>44</v>
      </c>
      <c r="B116" s="7" t="s">
        <v>785</v>
      </c>
      <c r="C116" s="7" t="s">
        <v>44</v>
      </c>
      <c r="D116" s="7" t="s">
        <v>786</v>
      </c>
      <c r="E116" s="7" t="s">
        <v>110</v>
      </c>
      <c r="F116" s="10">
        <v>78</v>
      </c>
      <c r="G116" s="14"/>
      <c r="H116" s="13">
        <f>ROUND((G116*F116),2)</f>
      </c>
      <c r="O116">
        <f>rekapitulace!H8</f>
      </c>
      <c r="P116">
        <f>O116/100*H116</f>
      </c>
    </row>
    <row r="117" ht="165.75">
      <c r="D117" s="15" t="s">
        <v>787</v>
      </c>
    </row>
    <row r="118" spans="1:16" ht="12.75" customHeight="1">
      <c r="A118" s="16"/>
      <c r="B118" s="16"/>
      <c r="C118" s="16" t="s">
        <v>40</v>
      </c>
      <c r="D118" s="16" t="s">
        <v>341</v>
      </c>
      <c r="E118" s="16"/>
      <c r="F118" s="16"/>
      <c r="G118" s="16"/>
      <c r="H118" s="16">
        <f>SUM(H116:H117)</f>
      </c>
      <c r="P118">
        <f>ROUND(SUM(P116:P117),2)</f>
      </c>
    </row>
    <row r="120" spans="1:8" ht="12.75" customHeight="1">
      <c r="A120" s="9"/>
      <c r="B120" s="9"/>
      <c r="C120" s="9" t="s">
        <v>343</v>
      </c>
      <c r="D120" s="9" t="s">
        <v>342</v>
      </c>
      <c r="E120" s="9"/>
      <c r="F120" s="11"/>
      <c r="G120" s="9"/>
      <c r="H120" s="11"/>
    </row>
    <row r="121" spans="1:16" ht="12.75">
      <c r="A121" s="7">
        <v>45</v>
      </c>
      <c r="B121" s="7" t="s">
        <v>788</v>
      </c>
      <c r="C121" s="7" t="s">
        <v>44</v>
      </c>
      <c r="D121" s="7" t="s">
        <v>789</v>
      </c>
      <c r="E121" s="7" t="s">
        <v>226</v>
      </c>
      <c r="F121" s="10">
        <v>1</v>
      </c>
      <c r="G121" s="14"/>
      <c r="H121" s="13">
        <f>ROUND((G121*F121),2)</f>
      </c>
      <c r="O121">
        <f>rekapitulace!H8</f>
      </c>
      <c r="P121">
        <f>O121/100*H121</f>
      </c>
    </row>
    <row r="122" ht="25.5">
      <c r="D122" s="15" t="s">
        <v>335</v>
      </c>
    </row>
    <row r="123" spans="1:16" ht="12.75">
      <c r="A123" s="7">
        <v>46</v>
      </c>
      <c r="B123" s="7" t="s">
        <v>347</v>
      </c>
      <c r="C123" s="7" t="s">
        <v>44</v>
      </c>
      <c r="D123" s="7" t="s">
        <v>348</v>
      </c>
      <c r="E123" s="7" t="s">
        <v>226</v>
      </c>
      <c r="F123" s="10">
        <v>10</v>
      </c>
      <c r="G123" s="14"/>
      <c r="H123" s="13">
        <f>ROUND((G123*F123),2)</f>
      </c>
      <c r="O123">
        <f>rekapitulace!H8</f>
      </c>
      <c r="P123">
        <f>O123/100*H123</f>
      </c>
    </row>
    <row r="124" ht="63.75">
      <c r="D124" s="15" t="s">
        <v>790</v>
      </c>
    </row>
    <row r="125" spans="1:16" ht="12.75">
      <c r="A125" s="7">
        <v>47</v>
      </c>
      <c r="B125" s="7" t="s">
        <v>350</v>
      </c>
      <c r="C125" s="7" t="s">
        <v>44</v>
      </c>
      <c r="D125" s="7" t="s">
        <v>351</v>
      </c>
      <c r="E125" s="7" t="s">
        <v>226</v>
      </c>
      <c r="F125" s="10">
        <v>10</v>
      </c>
      <c r="G125" s="14"/>
      <c r="H125" s="13">
        <f>ROUND((G125*F125),2)</f>
      </c>
      <c r="O125">
        <f>rekapitulace!H8</f>
      </c>
      <c r="P125">
        <f>O125/100*H125</f>
      </c>
    </row>
    <row r="126" ht="25.5">
      <c r="D126" s="15" t="s">
        <v>791</v>
      </c>
    </row>
    <row r="127" spans="1:16" ht="12.75">
      <c r="A127" s="7">
        <v>48</v>
      </c>
      <c r="B127" s="7" t="s">
        <v>792</v>
      </c>
      <c r="C127" s="7" t="s">
        <v>44</v>
      </c>
      <c r="D127" s="7" t="s">
        <v>793</v>
      </c>
      <c r="E127" s="7" t="s">
        <v>226</v>
      </c>
      <c r="F127" s="10">
        <v>1</v>
      </c>
      <c r="G127" s="14"/>
      <c r="H127" s="13">
        <f>ROUND((G127*F127),2)</f>
      </c>
      <c r="O127">
        <f>rekapitulace!H8</f>
      </c>
      <c r="P127">
        <f>O127/100*H127</f>
      </c>
    </row>
    <row r="128" ht="25.5">
      <c r="D128" s="15" t="s">
        <v>335</v>
      </c>
    </row>
    <row r="129" spans="1:16" ht="12.75">
      <c r="A129" s="7">
        <v>49</v>
      </c>
      <c r="B129" s="7" t="s">
        <v>353</v>
      </c>
      <c r="C129" s="7" t="s">
        <v>44</v>
      </c>
      <c r="D129" s="7" t="s">
        <v>354</v>
      </c>
      <c r="E129" s="7" t="s">
        <v>226</v>
      </c>
      <c r="F129" s="10">
        <v>8</v>
      </c>
      <c r="G129" s="14"/>
      <c r="H129" s="13">
        <f>ROUND((G129*F129),2)</f>
      </c>
      <c r="O129">
        <f>rekapitulace!H8</f>
      </c>
      <c r="P129">
        <f>O129/100*H129</f>
      </c>
    </row>
    <row r="130" ht="63.75">
      <c r="D130" s="15" t="s">
        <v>794</v>
      </c>
    </row>
    <row r="131" spans="1:16" ht="12.75">
      <c r="A131" s="7">
        <v>50</v>
      </c>
      <c r="B131" s="7" t="s">
        <v>356</v>
      </c>
      <c r="C131" s="7" t="s">
        <v>44</v>
      </c>
      <c r="D131" s="7" t="s">
        <v>795</v>
      </c>
      <c r="E131" s="7" t="s">
        <v>226</v>
      </c>
      <c r="F131" s="10">
        <v>8</v>
      </c>
      <c r="G131" s="14"/>
      <c r="H131" s="13">
        <f>ROUND((G131*F131),2)</f>
      </c>
      <c r="O131">
        <f>rekapitulace!H8</f>
      </c>
      <c r="P131">
        <f>O131/100*H131</f>
      </c>
    </row>
    <row r="132" ht="25.5">
      <c r="D132" s="15" t="s">
        <v>796</v>
      </c>
    </row>
    <row r="133" spans="1:16" ht="12.75">
      <c r="A133" s="7">
        <v>51</v>
      </c>
      <c r="B133" s="7" t="s">
        <v>358</v>
      </c>
      <c r="C133" s="7" t="s">
        <v>44</v>
      </c>
      <c r="D133" s="7" t="s">
        <v>359</v>
      </c>
      <c r="E133" s="7" t="s">
        <v>97</v>
      </c>
      <c r="F133" s="10">
        <v>12</v>
      </c>
      <c r="G133" s="14"/>
      <c r="H133" s="13">
        <f>ROUND((G133*F133),2)</f>
      </c>
      <c r="O133">
        <f>rekapitulace!H8</f>
      </c>
      <c r="P133">
        <f>O133/100*H133</f>
      </c>
    </row>
    <row r="134" ht="63.75">
      <c r="D134" s="15" t="s">
        <v>797</v>
      </c>
    </row>
    <row r="135" spans="1:16" ht="12.75">
      <c r="A135" s="7">
        <v>52</v>
      </c>
      <c r="B135" s="7" t="s">
        <v>376</v>
      </c>
      <c r="C135" s="7" t="s">
        <v>44</v>
      </c>
      <c r="D135" s="7" t="s">
        <v>377</v>
      </c>
      <c r="E135" s="7" t="s">
        <v>110</v>
      </c>
      <c r="F135" s="10">
        <v>124.5</v>
      </c>
      <c r="G135" s="14"/>
      <c r="H135" s="13">
        <f>ROUND((G135*F135),2)</f>
      </c>
      <c r="O135">
        <f>rekapitulace!H8</f>
      </c>
      <c r="P135">
        <f>O135/100*H135</f>
      </c>
    </row>
    <row r="136" ht="357">
      <c r="D136" s="15" t="s">
        <v>798</v>
      </c>
    </row>
    <row r="137" spans="1:16" ht="12.75">
      <c r="A137" s="7">
        <v>53</v>
      </c>
      <c r="B137" s="7" t="s">
        <v>382</v>
      </c>
      <c r="C137" s="7" t="s">
        <v>44</v>
      </c>
      <c r="D137" s="7" t="s">
        <v>383</v>
      </c>
      <c r="E137" s="7" t="s">
        <v>110</v>
      </c>
      <c r="F137" s="10">
        <v>20</v>
      </c>
      <c r="G137" s="14"/>
      <c r="H137" s="13">
        <f>ROUND((G137*F137),2)</f>
      </c>
      <c r="O137">
        <f>rekapitulace!H8</f>
      </c>
      <c r="P137">
        <f>O137/100*H137</f>
      </c>
    </row>
    <row r="138" ht="25.5">
      <c r="D138" s="15" t="s">
        <v>384</v>
      </c>
    </row>
    <row r="139" spans="1:16" ht="12.75">
      <c r="A139" s="7">
        <v>54</v>
      </c>
      <c r="B139" s="7" t="s">
        <v>388</v>
      </c>
      <c r="C139" s="7" t="s">
        <v>61</v>
      </c>
      <c r="D139" s="7" t="s">
        <v>389</v>
      </c>
      <c r="E139" s="7" t="s">
        <v>110</v>
      </c>
      <c r="F139" s="10">
        <v>71</v>
      </c>
      <c r="G139" s="14"/>
      <c r="H139" s="13">
        <f>ROUND((G139*F139),2)</f>
      </c>
      <c r="O139">
        <f>rekapitulace!H8</f>
      </c>
      <c r="P139">
        <f>O139/100*H139</f>
      </c>
    </row>
    <row r="140" ht="63.75">
      <c r="D140" s="15" t="s">
        <v>799</v>
      </c>
    </row>
    <row r="141" spans="1:16" ht="12.75">
      <c r="A141" s="7">
        <v>55</v>
      </c>
      <c r="B141" s="7" t="s">
        <v>388</v>
      </c>
      <c r="C141" s="7" t="s">
        <v>63</v>
      </c>
      <c r="D141" s="7" t="s">
        <v>467</v>
      </c>
      <c r="E141" s="7" t="s">
        <v>110</v>
      </c>
      <c r="F141" s="10">
        <v>142</v>
      </c>
      <c r="G141" s="14"/>
      <c r="H141" s="13">
        <f>ROUND((G141*F141),2)</f>
      </c>
      <c r="O141">
        <f>rekapitulace!H8</f>
      </c>
      <c r="P141">
        <f>O141/100*H141</f>
      </c>
    </row>
    <row r="142" ht="76.5">
      <c r="D142" s="15" t="s">
        <v>800</v>
      </c>
    </row>
    <row r="143" spans="1:16" ht="12.75">
      <c r="A143" s="7">
        <v>56</v>
      </c>
      <c r="B143" s="7" t="s">
        <v>423</v>
      </c>
      <c r="C143" s="7" t="s">
        <v>63</v>
      </c>
      <c r="D143" s="7" t="s">
        <v>425</v>
      </c>
      <c r="E143" s="7" t="s">
        <v>110</v>
      </c>
      <c r="F143" s="10">
        <v>496</v>
      </c>
      <c r="G143" s="14"/>
      <c r="H143" s="13">
        <f>ROUND((G143*F143),2)</f>
      </c>
      <c r="O143">
        <f>rekapitulace!H8</f>
      </c>
      <c r="P143">
        <f>O143/100*H143</f>
      </c>
    </row>
    <row r="144" ht="63.75">
      <c r="D144" s="15" t="s">
        <v>768</v>
      </c>
    </row>
    <row r="145" spans="1:16" ht="12.75">
      <c r="A145" s="7">
        <v>57</v>
      </c>
      <c r="B145" s="7" t="s">
        <v>801</v>
      </c>
      <c r="C145" s="7" t="s">
        <v>44</v>
      </c>
      <c r="D145" s="7" t="s">
        <v>802</v>
      </c>
      <c r="E145" s="7" t="s">
        <v>97</v>
      </c>
      <c r="F145" s="10">
        <v>72</v>
      </c>
      <c r="G145" s="14"/>
      <c r="H145" s="13">
        <f>ROUND((G145*F145),2)</f>
      </c>
      <c r="O145">
        <f>rekapitulace!H8</f>
      </c>
      <c r="P145">
        <f>O145/100*H145</f>
      </c>
    </row>
    <row r="146" ht="255">
      <c r="D146" s="15" t="s">
        <v>803</v>
      </c>
    </row>
    <row r="147" spans="1:16" ht="12.75">
      <c r="A147" s="7">
        <v>58</v>
      </c>
      <c r="B147" s="7" t="s">
        <v>804</v>
      </c>
      <c r="C147" s="7" t="s">
        <v>44</v>
      </c>
      <c r="D147" s="7" t="s">
        <v>805</v>
      </c>
      <c r="E147" s="7" t="s">
        <v>110</v>
      </c>
      <c r="F147" s="10">
        <v>6</v>
      </c>
      <c r="G147" s="14"/>
      <c r="H147" s="13">
        <f>ROUND((G147*F147),2)</f>
      </c>
      <c r="O147">
        <f>rekapitulace!H8</f>
      </c>
      <c r="P147">
        <f>O147/100*H147</f>
      </c>
    </row>
    <row r="148" ht="76.5">
      <c r="D148" s="15" t="s">
        <v>806</v>
      </c>
    </row>
    <row r="149" spans="1:16" ht="12.75" customHeight="1">
      <c r="A149" s="16"/>
      <c r="B149" s="16"/>
      <c r="C149" s="16" t="s">
        <v>343</v>
      </c>
      <c r="D149" s="16" t="s">
        <v>342</v>
      </c>
      <c r="E149" s="16"/>
      <c r="F149" s="16"/>
      <c r="G149" s="16"/>
      <c r="H149" s="16">
        <f>SUM(H121:H148)</f>
      </c>
      <c r="P149">
        <f>ROUND(SUM(P121:P148),2)</f>
      </c>
    </row>
    <row r="151" spans="1:16" ht="12.75" customHeight="1">
      <c r="A151" s="16"/>
      <c r="B151" s="16"/>
      <c r="C151" s="16"/>
      <c r="D151" s="16" t="s">
        <v>65</v>
      </c>
      <c r="E151" s="16"/>
      <c r="F151" s="16"/>
      <c r="G151" s="16"/>
      <c r="H151" s="16">
        <f>+H18+H49+H54+H59+H64+H113+H118+H149</f>
      </c>
      <c r="P151">
        <f>+P18+P49+P54+P59+P64+P113+P118+P149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